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B9EE59B0-5C4C-46D3-986A-0E6A8BB629EA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50" i="371" l="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0" i="431"/>
  <c r="J18" i="431"/>
  <c r="K9" i="431"/>
  <c r="K17" i="431"/>
  <c r="K25" i="431"/>
  <c r="L16" i="431"/>
  <c r="L24" i="431"/>
  <c r="M15" i="431"/>
  <c r="M23" i="431"/>
  <c r="N14" i="431"/>
  <c r="O13" i="431"/>
  <c r="P12" i="431"/>
  <c r="P20" i="431"/>
  <c r="O14" i="431"/>
  <c r="C10" i="431"/>
  <c r="C18" i="431"/>
  <c r="D9" i="431"/>
  <c r="D17" i="431"/>
  <c r="D25" i="431"/>
  <c r="E16" i="431"/>
  <c r="E24" i="431"/>
  <c r="F15" i="431"/>
  <c r="F23" i="431"/>
  <c r="G14" i="431"/>
  <c r="G22" i="431"/>
  <c r="H13" i="431"/>
  <c r="H21" i="431"/>
  <c r="I12" i="431"/>
  <c r="I20" i="431"/>
  <c r="J11" i="431"/>
  <c r="J19" i="431"/>
  <c r="K10" i="431"/>
  <c r="K18" i="431"/>
  <c r="L9" i="431"/>
  <c r="M16" i="431"/>
  <c r="M24" i="431"/>
  <c r="N15" i="431"/>
  <c r="N23" i="431"/>
  <c r="P21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M17" i="431"/>
  <c r="M25" i="431"/>
  <c r="N16" i="431"/>
  <c r="N24" i="431"/>
  <c r="O15" i="431"/>
  <c r="O23" i="431"/>
  <c r="P14" i="431"/>
  <c r="P22" i="431"/>
  <c r="Q13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L20" i="431"/>
  <c r="M11" i="431"/>
  <c r="M19" i="431"/>
  <c r="N10" i="431"/>
  <c r="N18" i="431"/>
  <c r="O9" i="431"/>
  <c r="O17" i="431"/>
  <c r="O25" i="431"/>
  <c r="P16" i="431"/>
  <c r="P24" i="431"/>
  <c r="Q15" i="431"/>
  <c r="Q23" i="431"/>
  <c r="O18" i="431"/>
  <c r="Q16" i="431"/>
  <c r="C14" i="431"/>
  <c r="C22" i="431"/>
  <c r="D13" i="431"/>
  <c r="D21" i="431"/>
  <c r="E12" i="431"/>
  <c r="E20" i="431"/>
  <c r="F11" i="431"/>
  <c r="F19" i="431"/>
  <c r="G10" i="431"/>
  <c r="G18" i="431"/>
  <c r="H9" i="431"/>
  <c r="H17" i="431"/>
  <c r="H25" i="431"/>
  <c r="I16" i="431"/>
  <c r="I24" i="431"/>
  <c r="J15" i="431"/>
  <c r="J23" i="431"/>
  <c r="K14" i="431"/>
  <c r="K22" i="431"/>
  <c r="L13" i="431"/>
  <c r="L21" i="431"/>
  <c r="M12" i="431"/>
  <c r="M20" i="431"/>
  <c r="N11" i="431"/>
  <c r="N19" i="431"/>
  <c r="O10" i="431"/>
  <c r="P9" i="431"/>
  <c r="P17" i="431"/>
  <c r="P25" i="431"/>
  <c r="Q24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16" i="431"/>
  <c r="J24" i="431"/>
  <c r="K15" i="431"/>
  <c r="K23" i="431"/>
  <c r="L14" i="431"/>
  <c r="L22" i="431"/>
  <c r="M13" i="431"/>
  <c r="M21" i="431"/>
  <c r="N12" i="431"/>
  <c r="N20" i="431"/>
  <c r="O11" i="431"/>
  <c r="O19" i="431"/>
  <c r="P10" i="431"/>
  <c r="P18" i="431"/>
  <c r="Q9" i="431"/>
  <c r="Q17" i="431"/>
  <c r="Q25" i="431"/>
  <c r="O21" i="431"/>
  <c r="Q11" i="431"/>
  <c r="L17" i="431"/>
  <c r="P13" i="431"/>
  <c r="Q12" i="431"/>
  <c r="Q21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N22" i="431"/>
  <c r="Q19" i="431"/>
  <c r="L25" i="431"/>
  <c r="O22" i="431"/>
  <c r="Q20" i="431"/>
  <c r="R20" i="431" l="1"/>
  <c r="S20" i="431"/>
  <c r="S19" i="431"/>
  <c r="R19" i="431"/>
  <c r="S18" i="431"/>
  <c r="R18" i="431"/>
  <c r="R10" i="431"/>
  <c r="S10" i="431"/>
  <c r="R21" i="431"/>
  <c r="S21" i="431"/>
  <c r="S12" i="431"/>
  <c r="R12" i="431"/>
  <c r="R11" i="431"/>
  <c r="S11" i="431"/>
  <c r="R25" i="431"/>
  <c r="S25" i="431"/>
  <c r="S17" i="431"/>
  <c r="R17" i="431"/>
  <c r="R9" i="431"/>
  <c r="S9" i="431"/>
  <c r="R24" i="431"/>
  <c r="S24" i="431"/>
  <c r="R16" i="431"/>
  <c r="S16" i="431"/>
  <c r="R23" i="431"/>
  <c r="S23" i="431"/>
  <c r="R15" i="431"/>
  <c r="S15" i="431"/>
  <c r="R22" i="431"/>
  <c r="S22" i="431"/>
  <c r="R14" i="431"/>
  <c r="S14" i="431"/>
  <c r="R13" i="431"/>
  <c r="S13" i="431"/>
  <c r="A19" i="414"/>
  <c r="Q8" i="431"/>
  <c r="G8" i="431"/>
  <c r="P8" i="431"/>
  <c r="E8" i="431"/>
  <c r="J8" i="431"/>
  <c r="O8" i="431"/>
  <c r="K8" i="431"/>
  <c r="L8" i="431"/>
  <c r="M8" i="431"/>
  <c r="D8" i="431"/>
  <c r="C8" i="431"/>
  <c r="H8" i="431"/>
  <c r="F8" i="431"/>
  <c r="N8" i="431"/>
  <c r="I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S3" i="410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D24" i="414"/>
  <c r="C24" i="414"/>
  <c r="J12" i="339" l="1"/>
  <c r="R3" i="345"/>
  <c r="Q3" i="345"/>
  <c r="Q3" i="347"/>
  <c r="U3" i="347"/>
  <c r="S3" i="34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<sst xmlns="http://schemas.openxmlformats.org/spreadsheetml/2006/main" count="73005" uniqueCount="8423">
  <si>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</si>
  <si>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</si>
  <si>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</si>
  <si>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</si>
  <si>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</si>
  <si>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</si>
  <si>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</si>
  <si>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</si>
  <si>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</si>
  <si>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</si>
  <si>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</si>
  <si>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</si>
  <si>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</si>
  <si>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</si>
  <si>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</si>
  <si>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</si>
  <si>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</si>
  <si>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</si>
  <si>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</si>
  <si>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</si>
  <si>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</si>
  <si>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</si>
  <si>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</si>
  <si>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</si>
  <si>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</si>
  <si>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</si>
  <si>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</si>
  <si>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</si>
  <si>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</si>
  <si>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</si>
  <si>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</si>
  <si>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</si>
  <si>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</si>
  <si>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</si>
  <si>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</si>
  <si>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</si>
  <si>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</si>
  <si>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</si>
  <si>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</si>
  <si>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</si>
  <si>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</si>
  <si>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</si>
  <si>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</si>
  <si>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</si>
  <si>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</si>
  <si>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</si>
  <si>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</si>
  <si>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</si>
  <si>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</si>
  <si>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</si>
  <si>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</si>
  <si>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</si>
  <si>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</si>
  <si>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</si>
  <si>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</si>
  <si>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</si>
  <si>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</si>
  <si>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</si>
  <si>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</si>
  <si>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</si>
  <si>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</si>
  <si>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</si>
  <si>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</si>
  <si>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</si>
  <si>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</si>
  <si>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</si>
  <si>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</si>
  <si>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</si>
  <si>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</si>
  <si>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</si>
  <si>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</si>
  <si>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</si>
  <si>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</si>
  <si>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</si>
  <si>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</si>
  <si>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</si>
  <si>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</si>
  <si>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</si>
  <si>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</si>
  <si>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</si>
  <si>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</si>
  <si>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</si>
  <si>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</si>
  <si>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</si>
  <si>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</si>
  <si>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</si>
  <si>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</si>
  <si>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</si>
  <si>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</si>
  <si>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</si>
  <si>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</si>
  <si>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</si>
  <si>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</si>
  <si>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</si>
  <si>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</si>
  <si>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</si>
  <si>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</si>
  <si>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</si>
  <si>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</si>
  <si>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</si>
  <si>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</si>
  <si>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</si>
  <si>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</si>
  <si>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</si>
  <si>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</si>
  <si>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</si>
  <si>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</si>
  <si>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</si>
  <si>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</si>
  <si>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</si>
  <si>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</si>
  <si>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</si>
  <si>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</si>
  <si>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</si>
  <si>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</si>
  <si>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</si>
  <si>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</si>
  <si>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</si>
  <si>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</si>
  <si>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</si>
  <si>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</si>
  <si>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</si>
  <si>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</si>
  <si>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</si>
  <si>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</si>
  <si>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</si>
  <si>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</si>
  <si>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</si>
  <si>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</si>
  <si>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</si>
  <si>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</si>
  <si>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</si>
  <si>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</si>
  <si>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</si>
  <si>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</si>
  <si>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</si>
  <si>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</si>
  <si>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</si>
  <si>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</si>
  <si>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</si>
  <si>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</si>
  <si>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</si>
  <si>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</si>
  <si>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</si>
  <si>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</si>
  <si>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</si>
  <si>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</si>
  <si>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</si>
  <si>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</si>
  <si>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</si>
  <si>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</si>
  <si>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</si>
  <si>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</si>
  <si>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</si>
  <si>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</si>
  <si>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</si>
  <si>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</si>
  <si>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</si>
  <si>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</si>
  <si>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</si>
  <si>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</si>
  <si>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</si>
  <si>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</si>
  <si>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</si>
  <si>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</si>
  <si>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</si>
  <si>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</si>
  <si>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</si>
  <si>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</si>
  <si>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</si>
  <si>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</si>
  <si>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</si>
  <si>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</si>
  <si>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</si>
  <si>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</si>
  <si>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</si>
  <si>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</si>
  <si>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</si>
  <si>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</si>
  <si>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</si>
  <si>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</si>
  <si>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</si>
  <si>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</si>
  <si>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</si>
  <si>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</si>
  <si>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</si>
  <si>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</si>
  <si>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</si>
  <si>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</si>
  <si>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</si>
  <si>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</si>
  <si>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</si>
  <si>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</si>
  <si>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</si>
  <si>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</si>
  <si>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</si>
  <si>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</si>
  <si>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</si>
  <si>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</si>
  <si>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</si>
  <si>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</si>
  <si>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</si>
  <si>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</si>
  <si>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</si>
  <si>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</si>
  <si>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</si>
  <si>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</si>
  <si>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</si>
  <si>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</si>
  <si>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</si>
  <si>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</si>
  <si>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</si>
  <si>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</si>
  <si>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</si>
  <si>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</si>
  <si>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</si>
  <si>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</si>
  <si>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</si>
  <si>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</si>
  <si>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</si>
  <si>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</si>
  <si>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</si>
  <si>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</si>
  <si>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</si>
  <si>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</si>
  <si>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</si>
  <si>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</si>
  <si>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</si>
  <si>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</si>
  <si>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</si>
  <si>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</si>
  <si>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</si>
  <si>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</si>
  <si>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</si>
  <si>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</si>
  <si>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</si>
  <si>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</si>
  <si>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</si>
  <si>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</si>
  <si>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</si>
  <si>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</si>
  <si>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</si>
  <si>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</si>
  <si>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</si>
  <si>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</si>
  <si>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</si>
  <si>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</si>
  <si>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</si>
  <si>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</si>
  <si>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</si>
  <si>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</si>
  <si>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</si>
  <si>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</si>
  <si>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</si>
  <si>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</si>
  <si>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</si>
  <si>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</si>
  <si>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</si>
  <si>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</si>
  <si>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</si>
  <si>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</si>
  <si>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</si>
  <si>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</si>
  <si>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</si>
  <si>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</si>
  <si>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</si>
  <si>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</si>
  <si>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</si>
  <si>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</si>
  <si>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</si>
  <si>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</si>
  <si>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</si>
  <si>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</si>
  <si>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</si>
  <si>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</si>
  <si>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</si>
  <si>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</si>
  <si>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</si>
  <si>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</si>
  <si>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</si>
  <si>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</si>
  <si>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</si>
  <si>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</si>
  <si>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</si>
  <si>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</si>
  <si>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</si>
  <si>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</si>
  <si>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</si>
  <si>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</si>
  <si>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</si>
  <si>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</si>
  <si>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</si>
  <si>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</si>
  <si>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</si>
  <si>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</si>
  <si>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</si>
  <si>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</si>
  <si>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</si>
  <si>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</si>
  <si>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</si>
  <si>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</si>
  <si>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</si>
  <si>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</si>
  <si>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</si>
  <si>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</si>
  <si>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</si>
  <si>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</si>
  <si>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</si>
  <si>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</si>
  <si>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</si>
  <si>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</si>
  <si>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</si>
  <si>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</si>
  <si>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</si>
  <si>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</si>
  <si>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</si>
  <si>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</si>
  <si>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</si>
  <si>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</si>
  <si>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</si>
  <si>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</si>
  <si>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</si>
  <si>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</si>
  <si>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</si>
  <si>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</si>
  <si>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</si>
  <si>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</si>
  <si>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</si>
  <si>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</si>
  <si>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</si>
  <si>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</si>
  <si>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</si>
  <si>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</si>
  <si>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</si>
  <si>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</si>
  <si>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</si>
  <si>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</si>
  <si>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</si>
  <si>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</si>
  <si>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</si>
  <si>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</si>
  <si>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</si>
  <si>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</si>
  <si>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</si>
  <si>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</si>
  <si>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</si>
  <si>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</si>
  <si>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</si>
  <si>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</si>
  <si>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</si>
  <si>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</si>
  <si>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</si>
  <si>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</si>
  <si>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</si>
  <si>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</si>
  <si>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</si>
  <si>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</si>
  <si>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</si>
  <si>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</si>
  <si>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</si>
  <si>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</si>
  <si>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</si>
  <si>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</si>
  <si>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</si>
  <si>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</si>
  <si>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</si>
  <si>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</si>
  <si>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</si>
  <si>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</si>
  <si>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</si>
  <si>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</si>
  <si>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</si>
  <si>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</si>
  <si>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</si>
  <si>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50115075     ZPr - stenty (Z538)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</si>
  <si>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</si>
  <si>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</si>
  <si>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</si>
  <si>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</si>
  <si>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</si>
  <si>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</si>
  <si>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</si>
  <si>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</si>
  <si>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</si>
  <si>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</si>
  <si>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</si>
  <si>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</si>
  <si>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</si>
  <si>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</si>
  <si>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</si>
  <si>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</si>
  <si>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</si>
  <si>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</si>
  <si>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</si>
  <si>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</si>
  <si>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</si>
  <si>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</si>
  <si>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</si>
  <si>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</si>
  <si>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</si>
  <si>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</si>
  <si>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</si>
  <si>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</si>
  <si>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</si>
  <si>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</si>
  <si>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</si>
  <si>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</si>
  <si>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</si>
  <si>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</si>
  <si>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</si>
  <si>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</si>
  <si>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</si>
  <si>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</si>
  <si>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</si>
  <si>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</si>
  <si>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</si>
  <si>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</si>
  <si>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</si>
  <si>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</si>
  <si>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</si>
  <si>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</si>
  <si>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</si>
  <si>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</si>
  <si>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</si>
  <si>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</si>
  <si>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</si>
  <si>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</si>
  <si>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</si>
  <si>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</si>
  <si>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</si>
  <si>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</si>
  <si>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</si>
  <si>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</si>
  <si>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</si>
  <si>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</si>
  <si>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</si>
  <si>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</si>
  <si>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</si>
  <si>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</si>
  <si>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</si>
  <si>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</si>
  <si>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</si>
  <si>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</si>
  <si>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</si>
  <si>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</si>
  <si>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</si>
  <si>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</si>
  <si>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</si>
  <si>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</si>
  <si>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</si>
  <si>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</si>
  <si>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</si>
  <si>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</si>
  <si>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</si>
  <si>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</si>
  <si>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</si>
  <si>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</si>
  <si>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</si>
  <si>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</si>
  <si>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</si>
  <si>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</si>
  <si>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</si>
  <si>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</si>
  <si>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</si>
  <si>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</si>
  <si>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</si>
  <si>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</si>
  <si>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</si>
  <si>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</si>
  <si>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</si>
  <si>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</si>
  <si>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</si>
  <si>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</si>
  <si>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</si>
  <si>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</si>
  <si>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</si>
  <si>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</si>
  <si>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</si>
  <si>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</si>
  <si>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</si>
  <si>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</si>
  <si>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</si>
  <si>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</si>
  <si>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</si>
  <si>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</si>
  <si>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</si>
  <si>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</si>
  <si>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</si>
  <si>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</si>
  <si>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</si>
  <si>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</si>
  <si>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</si>
  <si>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</si>
  <si>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</si>
  <si>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</si>
  <si>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</si>
  <si>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</si>
  <si>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</si>
  <si>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</si>
  <si>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</si>
  <si>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</si>
  <si>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</si>
  <si>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</si>
  <si>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</si>
  <si>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</si>
  <si>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</si>
  <si>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</si>
  <si>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</si>
  <si>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</si>
  <si>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</si>
  <si>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</si>
  <si>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</si>
  <si>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</si>
  <si>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</si>
  <si>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</si>
  <si>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</si>
  <si>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</si>
  <si>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</si>
  <si>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</si>
  <si>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</si>
  <si>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</si>
  <si>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</si>
  <si>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</si>
  <si>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</si>
  <si>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</si>
  <si>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</si>
  <si>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</si>
  <si>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</si>
  <si>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</si>
  <si>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</si>
  <si>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</si>
  <si>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</si>
  <si>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</si>
  <si>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</si>
  <si>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</si>
  <si>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</si>
  <si>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</si>
  <si>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</si>
  <si>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</si>
  <si>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</si>
  <si>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</si>
  <si>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</si>
  <si>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</si>
  <si>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</si>
  <si>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</si>
  <si>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</si>
  <si>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</si>
  <si>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</si>
  <si>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</si>
  <si>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</si>
  <si>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</si>
  <si>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</si>
  <si>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</si>
  <si>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</si>
  <si>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</si>
  <si>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</si>
  <si>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</si>
  <si>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</si>
  <si>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</si>
  <si>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</si>
  <si>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</si>
  <si>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</si>
  <si>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</si>
  <si>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</si>
  <si>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</si>
  <si>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</si>
  <si>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</si>
  <si>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</si>
  <si>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</si>
  <si>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</si>
  <si>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</si>
  <si>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</si>
  <si>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</si>
  <si>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</si>
  <si>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</si>
  <si>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</si>
  <si>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</si>
  <si>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</si>
  <si>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</si>
  <si>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</si>
  <si>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</si>
  <si>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</si>
  <si>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</si>
  <si>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</si>
  <si>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</si>
  <si>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</si>
  <si>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</si>
  <si>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</si>
  <si>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</si>
  <si>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</si>
  <si>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</si>
  <si>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</si>
  <si>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</si>
  <si>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</si>
  <si>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</si>
  <si>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</si>
  <si>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</si>
  <si>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</si>
  <si>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</si>
  <si>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</si>
  <si>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</si>
  <si>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</si>
  <si>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</si>
  <si>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</si>
  <si>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</si>
  <si>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</si>
  <si>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</si>
  <si>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</si>
  <si>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</si>
  <si>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</si>
  <si>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</si>
  <si>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</si>
  <si>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</si>
  <si>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</si>
  <si>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</si>
  <si>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</si>
  <si>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</si>
  <si>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</si>
  <si>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</si>
  <si>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</si>
  <si>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</si>
  <si>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</si>
  <si>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</si>
  <si>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</si>
  <si>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</si>
  <si>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</si>
  <si>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</si>
  <si>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</si>
  <si>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</si>
  <si>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</si>
  <si>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</si>
  <si>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</si>
  <si>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</si>
  <si>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</si>
  <si>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</si>
  <si>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SumaKL</t>
  </si>
  <si>
    <t>1IK: I. Interní klinika - kardiologická Celkem</t>
  </si>
  <si>
    <t>mezeraKL</t>
  </si>
  <si>
    <t>0111</t>
  </si>
  <si>
    <t>1IK: lůžkové oddělení 1</t>
  </si>
  <si>
    <t>1IK: lůžkové oddělení 1 Celkem</t>
  </si>
  <si>
    <t>SumaNS</t>
  </si>
  <si>
    <t>0113</t>
  </si>
  <si>
    <t xml:space="preserve">1IK: lůžkové oddělení 4 </t>
  </si>
  <si>
    <t>mezeraNS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</si>
  <si>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</si>
  <si>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</si>
  <si>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</si>
  <si>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</si>
  <si>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</si>
  <si>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</si>
  <si>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</si>
  <si>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</si>
  <si>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</si>
  <si>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</si>
  <si>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</si>
  <si>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</si>
  <si>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</si>
  <si>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</si>
  <si>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</si>
  <si>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</si>
  <si>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</si>
  <si>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</si>
  <si>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</si>
  <si>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0112</t>
  </si>
  <si>
    <t>1IK: lůžkové oddělení COVID IV</t>
  </si>
  <si>
    <t>1IK: lůžkové oddělení COVID IV Celkem</t>
  </si>
  <si>
    <t>léky - paušál (LEK)</t>
  </si>
  <si>
    <t>O</t>
  </si>
  <si>
    <t>SINUPRET</t>
  </si>
  <si>
    <t>GTT 1X100ML</t>
  </si>
  <si>
    <t>ACIDUM ASCORBICUM BBP</t>
  </si>
  <si>
    <t>100MG/ML INJ SOL 5X5ML</t>
  </si>
  <si>
    <t>P</t>
  </si>
  <si>
    <t>ACTRAPID PENFILL 100IU/ML</t>
  </si>
  <si>
    <t>INJ SOL 5X3ML</t>
  </si>
  <si>
    <t>ADAFIN</t>
  </si>
  <si>
    <t>5MG TBL FLM 100</t>
  </si>
  <si>
    <t>ADRENALIN LECIVA</t>
  </si>
  <si>
    <t>INJ 5X1ML/1MG</t>
  </si>
  <si>
    <t>AESCIN-TEVA</t>
  </si>
  <si>
    <t>POR TBL ENT 90X20MG</t>
  </si>
  <si>
    <t>ALGIFEN NEO</t>
  </si>
  <si>
    <t>POR GTT SOL 1X50ML</t>
  </si>
  <si>
    <t>ANOPYRIN</t>
  </si>
  <si>
    <t>TBL 10X400MG</t>
  </si>
  <si>
    <t>AULIN GEL</t>
  </si>
  <si>
    <t>DRM GEL 1X100GM/3GM</t>
  </si>
  <si>
    <t>BERODUAL</t>
  </si>
  <si>
    <t>INH LIQ 1X20ML</t>
  </si>
  <si>
    <t>BETALOC ZOK</t>
  </si>
  <si>
    <t>25MG TBL PRO 100</t>
  </si>
  <si>
    <t>BETAXOLOL PMCS</t>
  </si>
  <si>
    <t>20MG TBL NOB 100</t>
  </si>
  <si>
    <t>Biopron9 tob.60+20</t>
  </si>
  <si>
    <t>BISOPROLOL MYLAN 5 MG</t>
  </si>
  <si>
    <t>5MG TBL FLM 30</t>
  </si>
  <si>
    <t>BRILIQUE 90 MG</t>
  </si>
  <si>
    <t>POR TBL FLM 56X90MG</t>
  </si>
  <si>
    <t>CETALGEN</t>
  </si>
  <si>
    <t>500MG/200MG TBL FLM 20 II</t>
  </si>
  <si>
    <t>CITALEC 10 ZENTIVA</t>
  </si>
  <si>
    <t>10MG TBL FLM 30</t>
  </si>
  <si>
    <t>COSYREL</t>
  </si>
  <si>
    <t>10MG/5MG TBL FLM 30</t>
  </si>
  <si>
    <t>COSYREL 5MG/5MG</t>
  </si>
  <si>
    <t>TBL FLM 30</t>
  </si>
  <si>
    <t>DEPAKINE CHRONO 500MG(PULENE)</t>
  </si>
  <si>
    <t>TBL RET 30X500MG</t>
  </si>
  <si>
    <t>DIAZEPAM SLOVAKOFARMA</t>
  </si>
  <si>
    <t>5MG TBL NOB 20(1X20)</t>
  </si>
  <si>
    <t>10MG TBL NOB 20(1X20)</t>
  </si>
  <si>
    <t>DIGOXIN ZENTIVA</t>
  </si>
  <si>
    <t>0,5MG/2ML INJ SOL 5X2ML</t>
  </si>
  <si>
    <t>DIOZEN</t>
  </si>
  <si>
    <t>500MG TBL FLM 120</t>
  </si>
  <si>
    <t>DITHIADEN</t>
  </si>
  <si>
    <t>INJ 10X2ML</t>
  </si>
  <si>
    <t>Dobutamin Admeda 250 inf.sol50ml</t>
  </si>
  <si>
    <t>DORSIFLEX</t>
  </si>
  <si>
    <t>TBL 30X200MG</t>
  </si>
  <si>
    <t>DZ OCTENISEPT 1 l</t>
  </si>
  <si>
    <t>ENTEROL</t>
  </si>
  <si>
    <t>POR CPS DUR 30X250MG</t>
  </si>
  <si>
    <t>ENTRESTO</t>
  </si>
  <si>
    <t>24MG/26MG TBL FLM 28</t>
  </si>
  <si>
    <t>ERDOMED</t>
  </si>
  <si>
    <t>POR CPS DUR 60X300MG</t>
  </si>
  <si>
    <t>Espumisan cps.100x40mg-blistr</t>
  </si>
  <si>
    <t>0057585</t>
  </si>
  <si>
    <t>EUPHYLLIN CR N 200</t>
  </si>
  <si>
    <t>200MG CPS PRO 50</t>
  </si>
  <si>
    <t>EXCIPIAL U HYDROLOTIO</t>
  </si>
  <si>
    <t>20MG/ML DRM EML 200ML</t>
  </si>
  <si>
    <t>EXCIPIAL U LIPOLOTIO</t>
  </si>
  <si>
    <t>DRM EML 1X200ML</t>
  </si>
  <si>
    <t>FORTRANS</t>
  </si>
  <si>
    <t>POR PLV SOL 4</t>
  </si>
  <si>
    <t>FRAXIPARIN MULTI</t>
  </si>
  <si>
    <t>INJ 10X5ML/47.5KU</t>
  </si>
  <si>
    <t>FRAXIPARINE</t>
  </si>
  <si>
    <t>INJ SOL 10X0.4ML</t>
  </si>
  <si>
    <t>INJ SOL 10X1ML</t>
  </si>
  <si>
    <t>INJ SOL 10X0.6ML</t>
  </si>
  <si>
    <t>INJ SOL 10X0.8ML</t>
  </si>
  <si>
    <t>FRAXIPARINE FORTE</t>
  </si>
  <si>
    <t>FULTIUM D3</t>
  </si>
  <si>
    <t>10000IU/ML POR GTT SOL 1X10ML I</t>
  </si>
  <si>
    <t>FUROSEMID HAMELN</t>
  </si>
  <si>
    <t>10MG/ML INJ SOL 10X2ML</t>
  </si>
  <si>
    <t>GLUKÓZA 10 BRAUN</t>
  </si>
  <si>
    <t>INF SOL 10X500ML-PE</t>
  </si>
  <si>
    <t>GLUKÓZA 5 BRAUN</t>
  </si>
  <si>
    <t>INF SOL 10X250ML-PE</t>
  </si>
  <si>
    <t>HELICID 20 ZENTIVA</t>
  </si>
  <si>
    <t>POR CPS ETD 90X20MG</t>
  </si>
  <si>
    <t>HIRUDOID FORTE</t>
  </si>
  <si>
    <t>DRM CRM 1X40GM</t>
  </si>
  <si>
    <t>DRM GEL 1X40GM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</si>
  <si>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</si>
  <si>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</si>
  <si>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</si>
  <si>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</si>
  <si>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</si>
  <si>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</si>
  <si>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</si>
  <si>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</si>
  <si>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</si>
  <si>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</si>
  <si>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</si>
  <si>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</si>
  <si>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IBALGIN RAPIDCAPS</t>
  </si>
  <si>
    <t>400MG CPS MOL 30</t>
  </si>
  <si>
    <t>IBUPROFEN AL</t>
  </si>
  <si>
    <t>400MG TBL FLM 100</t>
  </si>
  <si>
    <t>INDOMETACIN 100 BERLIN-CHEMIE</t>
  </si>
  <si>
    <t>SUP 10X100MG</t>
  </si>
  <si>
    <t>INFADOLAN</t>
  </si>
  <si>
    <t>1600IU/G+300IU/G UNG 30G II</t>
  </si>
  <si>
    <t>ISOCOR</t>
  </si>
  <si>
    <t>2,5MG/ML INJ/INF SOL 10X2ML</t>
  </si>
  <si>
    <t>ISOLYTE</t>
  </si>
  <si>
    <t>INF SOL 10X500ML</t>
  </si>
  <si>
    <t>ISOLYTE BP - PLAST. LÁHEV</t>
  </si>
  <si>
    <t xml:space="preserve">INF SOL 10X1000ML KP </t>
  </si>
  <si>
    <t>ISOPTIN</t>
  </si>
  <si>
    <t>80MG TBL FLM 50</t>
  </si>
  <si>
    <t>KALNORMIN</t>
  </si>
  <si>
    <t>POR TBL PRO 30X1GM</t>
  </si>
  <si>
    <t>KINITO</t>
  </si>
  <si>
    <t>50MG TBL FLM 40(2X20)</t>
  </si>
  <si>
    <t>KL AQUA PURIF. KUL., FAG. 1 kg</t>
  </si>
  <si>
    <t>KL SOL.ISOPROPANOLI CUM BENZINO, 200ML</t>
  </si>
  <si>
    <t>KL UNG.LENIENS, 100G</t>
  </si>
  <si>
    <t>KLACID 500</t>
  </si>
  <si>
    <t>POR TBL FLM 14X500MG</t>
  </si>
  <si>
    <t>KREON 25 000</t>
  </si>
  <si>
    <t>25000U CPS ETD 50</t>
  </si>
  <si>
    <t>LACTULOSE AL SIRUP</t>
  </si>
  <si>
    <t>POR SIR 1X500ML</t>
  </si>
  <si>
    <t>LAGOSA</t>
  </si>
  <si>
    <t>DRG 100X150MG</t>
  </si>
  <si>
    <t>LEXAURIN 1,5</t>
  </si>
  <si>
    <t>POR TBL NOB 30X1.5MG</t>
  </si>
  <si>
    <t>LEXAURIN 3</t>
  </si>
  <si>
    <t>3MG TBL NOB 30</t>
  </si>
  <si>
    <t>LINOLA-FETT</t>
  </si>
  <si>
    <t>DRM CRM 1X50GM</t>
  </si>
  <si>
    <t>LINOLA-FETT OLBAD</t>
  </si>
  <si>
    <t>OLE 1X400ML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</si>
  <si>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</si>
  <si>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</si>
  <si>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</si>
  <si>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</si>
  <si>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</si>
  <si>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</si>
  <si>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LOPERON CPS</t>
  </si>
  <si>
    <t>POR CPS DUR 20X2MG</t>
  </si>
  <si>
    <t>MAGNE B6</t>
  </si>
  <si>
    <t>DRG 50</t>
  </si>
  <si>
    <t>MAGNESII LACTICI 0,5 TBL. MEDICAMENTA</t>
  </si>
  <si>
    <t>TBL NOB 100X0,5GM</t>
  </si>
  <si>
    <t>MAGNOSOLV</t>
  </si>
  <si>
    <t>365MG POR GRA SOL SCC 30</t>
  </si>
  <si>
    <t>MALTOFER TABLETY</t>
  </si>
  <si>
    <t>POR TBL MND30X100MG</t>
  </si>
  <si>
    <t>MAXITROL</t>
  </si>
  <si>
    <t>OPH UNG 3,5G</t>
  </si>
  <si>
    <t>OPH GTT SUS 1X5ML</t>
  </si>
  <si>
    <t>MUCOSOLVAN</t>
  </si>
  <si>
    <t>POR GTT SOL+INH SOL 60ML</t>
  </si>
  <si>
    <t>NAC AL 600 ŠUMIVÉ TABLETY</t>
  </si>
  <si>
    <t>POR TBL EFF20X600MG</t>
  </si>
  <si>
    <t>NIMESIL</t>
  </si>
  <si>
    <t>PORGRASUS30X100MG-S</t>
  </si>
  <si>
    <t>NITRO POHL INFUS.</t>
  </si>
  <si>
    <t>INF 10X10ML/10MG</t>
  </si>
  <si>
    <t>NORADRENALIN LÉČIVA</t>
  </si>
  <si>
    <t>IVN INF CNC SOL 5X5ML</t>
  </si>
  <si>
    <t>OPHTHALMO-SEPTONEX</t>
  </si>
  <si>
    <t>OPH GTT SOL 1X10ML PLAST</t>
  </si>
  <si>
    <t>UNG OPH 1X5GM</t>
  </si>
  <si>
    <t>PARALEN 500</t>
  </si>
  <si>
    <t>POR TBL NOB 24X500MG</t>
  </si>
  <si>
    <t>PARALEN 500 SUP</t>
  </si>
  <si>
    <t>500MG SUP 5</t>
  </si>
  <si>
    <t>PRADAXA 150 MG</t>
  </si>
  <si>
    <t>POR CPS DUR 60X1X150 MG</t>
  </si>
  <si>
    <t>PREDUCTAL MR</t>
  </si>
  <si>
    <t>POR TBL RET 60X35MG</t>
  </si>
  <si>
    <t>PRESTARIUM NEO</t>
  </si>
  <si>
    <t>POR TBL FLM 90X5MG</t>
  </si>
  <si>
    <t>PRESTARIUM NEO COMBI 5mg/1,25mg</t>
  </si>
  <si>
    <t>POR TBL FLM 90</t>
  </si>
  <si>
    <t>PROPOFOL 1% MCT/LCT FRESENIUS</t>
  </si>
  <si>
    <t>INJ EML 5X20ML</t>
  </si>
  <si>
    <t>PROSTAPHLIN 1000MG</t>
  </si>
  <si>
    <t>INJ PLV SOL 1</t>
  </si>
  <si>
    <t>REPAGLINIDE ACCORD</t>
  </si>
  <si>
    <t>1MG TBL NOB 90</t>
  </si>
  <si>
    <t>ROSUMOP 10 MG</t>
  </si>
  <si>
    <t>POR TBL FLM 30X10MG</t>
  </si>
  <si>
    <t>RYTMONORM</t>
  </si>
  <si>
    <t>150MG TBL FLM 50</t>
  </si>
  <si>
    <t>RYTMONORM 300MG</t>
  </si>
  <si>
    <t>TBL FLM 50</t>
  </si>
  <si>
    <t>SIOFOR 500</t>
  </si>
  <si>
    <t>TBL OBD 60X500MG</t>
  </si>
  <si>
    <t>SORBIFER DURULES</t>
  </si>
  <si>
    <t>TBL FLM 60X320MG/60MG</t>
  </si>
  <si>
    <t>POR TBL FLM 100X100MG</t>
  </si>
  <si>
    <t>SORTIS 80 MG</t>
  </si>
  <si>
    <t>POR TBL FLM 30X80MG</t>
  </si>
  <si>
    <t>STACYL 100 MG ENTEROSOLVENTNÍ TABLETY</t>
  </si>
  <si>
    <t>POR TBL ENT 100X100MG I</t>
  </si>
  <si>
    <t>SUXAMETHONIUM CHLORID VUAB 100MG</t>
  </si>
  <si>
    <t>INJ/INF PLV SOL 1x100MG</t>
  </si>
  <si>
    <t>SYNTOPHYLLIN</t>
  </si>
  <si>
    <t>INJ 5X10ML/240MG</t>
  </si>
  <si>
    <t>TANTUM VERDE</t>
  </si>
  <si>
    <t>1,5MG/ML GGR 240 ML</t>
  </si>
  <si>
    <t>TELMISARTAN/HYDROCHLOROTHIAZID XANTIS</t>
  </si>
  <si>
    <t>80MG/12,5MG TBL NOB 98</t>
  </si>
  <si>
    <t>TRIAMCINOLON LECIVA</t>
  </si>
  <si>
    <t>UNG 1X10GM 0.1%</t>
  </si>
  <si>
    <t>TRIPLIXAM 10 MG/2,5 MG/10 MG</t>
  </si>
  <si>
    <t>POR TBL FLM 30</t>
  </si>
  <si>
    <t>TRIPLIXAM 5 MG/1,25 MG/5 MG</t>
  </si>
  <si>
    <t>TRITACE 2,5 MG</t>
  </si>
  <si>
    <t>POR TBL NOB 20X2.5MG</t>
  </si>
  <si>
    <t>TULIP 20 MG POTAHOVANÉ TABLETY</t>
  </si>
  <si>
    <t>POR TBL FLM 90X20MG</t>
  </si>
  <si>
    <t>VALSACOR 160 MG</t>
  </si>
  <si>
    <t>POR TBL FLM 28X160MG</t>
  </si>
  <si>
    <t>VALSACOR 80 MG</t>
  </si>
  <si>
    <t>POR TBL FLM 28X80MG</t>
  </si>
  <si>
    <t>VASOCARDIN 50</t>
  </si>
  <si>
    <t>50MG TBL NOB 50</t>
  </si>
  <si>
    <t>VERAL 1% GEL</t>
  </si>
  <si>
    <t>DRM GEL 1X50GM II</t>
  </si>
  <si>
    <t>XADOS 20 MG TABLETY</t>
  </si>
  <si>
    <t>POR TBL NOB 30X20MG</t>
  </si>
  <si>
    <t>YAL</t>
  </si>
  <si>
    <t>SOL 2X67.5ML</t>
  </si>
  <si>
    <t>ZODAC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</si>
  <si>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</si>
  <si>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</si>
  <si>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</si>
  <si>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</si>
  <si>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</si>
  <si>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</si>
  <si>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</si>
  <si>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</si>
  <si>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800 MG</t>
  </si>
  <si>
    <t>800MG TBL NOB 35</t>
  </si>
  <si>
    <t>ZYLLT 75 MG</t>
  </si>
  <si>
    <t>POR TBL FLM 56X75MG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</si>
  <si>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</si>
  <si>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</si>
  <si>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</si>
  <si>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</si>
  <si>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</si>
  <si>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NUTRIDRINK CREME S PŘÍCHUTÍ BANÁNOVOU</t>
  </si>
  <si>
    <t>POR SOL 4X125GM</t>
  </si>
  <si>
    <t>NUTRIDRINK CREME S PŘÍCHUTÍ ČOKOLÁDOVOU</t>
  </si>
  <si>
    <t>NUTRIDRINK JUICE STYLE S PŘÍCHUTÍ JABLEČNOU</t>
  </si>
  <si>
    <t>NUTRIDRINK JUICE STYLE S PŘÍCHUTÍ JAHODOVOU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</si>
  <si>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</si>
  <si>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</si>
  <si>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</si>
  <si>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</si>
  <si>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</si>
  <si>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</si>
  <si>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</si>
  <si>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AZEPO 1 G</t>
  </si>
  <si>
    <t>INJ+INF PLV SOL 10X1GM</t>
  </si>
  <si>
    <t>DALACIN C 300 MG</t>
  </si>
  <si>
    <t>POR CPS DUR 16X300MG</t>
  </si>
  <si>
    <t>DOXYBENE 200 MG TABLETY</t>
  </si>
  <si>
    <t>POR TBL NOB10X200MG</t>
  </si>
  <si>
    <t>ACC</t>
  </si>
  <si>
    <t>20MG/ML SIR 1X100ML</t>
  </si>
  <si>
    <t>20MG/ML SIR 1X200ML</t>
  </si>
  <si>
    <t>ACC 200</t>
  </si>
  <si>
    <t>CPS 20X200MG</t>
  </si>
  <si>
    <t>ACC INJEKT</t>
  </si>
  <si>
    <t>INJ SOL 5X3ML/300MG</t>
  </si>
  <si>
    <t>ACICLOVIR OLIKLA</t>
  </si>
  <si>
    <t>250MG INF PLV SOL 5</t>
  </si>
  <si>
    <t>ACIDUM FOLICUM LECIVA</t>
  </si>
  <si>
    <t>DRG 30X10MG</t>
  </si>
  <si>
    <t>AGEN 10</t>
  </si>
  <si>
    <t>POR TBL NOB 90X10MG</t>
  </si>
  <si>
    <t>POR TBL NOB 30X10MG</t>
  </si>
  <si>
    <t>AGEN 5</t>
  </si>
  <si>
    <t>POR TBL NOB 30X5MG</t>
  </si>
  <si>
    <t>POR TBL NOB 90X5MG</t>
  </si>
  <si>
    <t>AKINETON</t>
  </si>
  <si>
    <t>POR TBL NOB 50X2MG</t>
  </si>
  <si>
    <t>ALMIRAL</t>
  </si>
  <si>
    <t>INJ 10X3ML/75MG</t>
  </si>
  <si>
    <t>ALOPURINOL SANDOZ</t>
  </si>
  <si>
    <t>100MG TBL NOB 100</t>
  </si>
  <si>
    <t>300MG TBL NOB 30</t>
  </si>
  <si>
    <t>AMBROBENE 7.5MG/ML</t>
  </si>
  <si>
    <t>SOL 1X100ML</t>
  </si>
  <si>
    <t>AMESOS 10 MG/5 MG TABLETY</t>
  </si>
  <si>
    <t>POR TBL NOB 90</t>
  </si>
  <si>
    <t>AMICLOTON</t>
  </si>
  <si>
    <t>2,5MG/25MG TBL NOB 30</t>
  </si>
  <si>
    <t>ANALGIN</t>
  </si>
  <si>
    <t>INJ SOL 5X5ML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</si>
  <si>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</si>
  <si>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</si>
  <si>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</si>
  <si>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</si>
  <si>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</si>
  <si>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</si>
  <si>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</si>
  <si>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ATENOLOL AL 100</t>
  </si>
  <si>
    <t>POR TBLNOB100X100MG</t>
  </si>
  <si>
    <t>ATROVENT 0.025%</t>
  </si>
  <si>
    <t>INH SOL 1X20ML</t>
  </si>
  <si>
    <t>Bamlanivimab-obj. jen přes stacinář COVID ve FJ</t>
  </si>
  <si>
    <t>700mg/20ml neregistrovaný přípravek</t>
  </si>
  <si>
    <t>BERODUAL N</t>
  </si>
  <si>
    <t>INH SOL PSS 200DÁV</t>
  </si>
  <si>
    <t>BETALOC SR</t>
  </si>
  <si>
    <t>200MG TBL PRO 100</t>
  </si>
  <si>
    <t>50MG TBL PRO 100</t>
  </si>
  <si>
    <t>50MG TBL PRO 30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</si>
  <si>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</si>
  <si>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</si>
  <si>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</si>
  <si>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</si>
  <si>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</si>
  <si>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</si>
  <si>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Biopron FORTE tob.60</t>
  </si>
  <si>
    <t>BISOPROLOL MYLAN</t>
  </si>
  <si>
    <t>BISOPROLOL MYLAN 2,5 MG</t>
  </si>
  <si>
    <t>2,5MG TBL FLM 30</t>
  </si>
  <si>
    <t>B-komplex cps.100 Generica</t>
  </si>
  <si>
    <t>BONEFOS 800MG</t>
  </si>
  <si>
    <t>TBL OBD 60X800MG</t>
  </si>
  <si>
    <t>BROMHEXIN 8 KM KAPKY</t>
  </si>
  <si>
    <t>GTT 1X50ML 8MG/ML</t>
  </si>
  <si>
    <t>BUDIAIR</t>
  </si>
  <si>
    <t>INHSOLPSS200X200MCG</t>
  </si>
  <si>
    <t>BURONIL 25 MG</t>
  </si>
  <si>
    <t>POR TBL OBD 50X25MG</t>
  </si>
  <si>
    <t>BUSCOPAN</t>
  </si>
  <si>
    <t>20MG/ML INJ SOL 5X1ML</t>
  </si>
  <si>
    <t>CALCIUM CHLORATUM BIOTIKA</t>
  </si>
  <si>
    <t>INJ 5X10ML 10%</t>
  </si>
  <si>
    <t>CALCIUM RESONIUM</t>
  </si>
  <si>
    <t>POR+RCT PLV SUS 300GM</t>
  </si>
  <si>
    <t>CARVESAN 6,25</t>
  </si>
  <si>
    <t>POR TBL NOB 100X6,25MG</t>
  </si>
  <si>
    <t>CAVINTON</t>
  </si>
  <si>
    <t>TBL 50X5MG</t>
  </si>
  <si>
    <t>CELASKON</t>
  </si>
  <si>
    <t>100MG TBL NOB 40</t>
  </si>
  <si>
    <t>CITALEC</t>
  </si>
  <si>
    <t>20MG TBL FLM 60</t>
  </si>
  <si>
    <t>CITALEC 20 ZENTIVA</t>
  </si>
  <si>
    <t>20MG TBL FLM 30</t>
  </si>
  <si>
    <t>CLEXANE</t>
  </si>
  <si>
    <t>INJ SOL 10X1ML/10KU</t>
  </si>
  <si>
    <t>CODEIN SLOVAKOFARMA</t>
  </si>
  <si>
    <t>15MG TBL NOB 10</t>
  </si>
  <si>
    <t>CODEIN SLOVAKOFARMA 30MG</t>
  </si>
  <si>
    <t>TBL 10X30MG-BLISTR</t>
  </si>
  <si>
    <t>CONCOR</t>
  </si>
  <si>
    <t>CONTROLOC</t>
  </si>
  <si>
    <t>40MG TBL ENT 100 I</t>
  </si>
  <si>
    <t>CONTROLOC 20 MG</t>
  </si>
  <si>
    <t>POR TBL ENT 100X20MG</t>
  </si>
  <si>
    <t>POR TBL ENT 28X20MG I</t>
  </si>
  <si>
    <t>CONTROLOC I.V.</t>
  </si>
  <si>
    <t>INJ PLV SOL 1X40MG</t>
  </si>
  <si>
    <t>CORBILTA 200 MG/50 MG/200 MG</t>
  </si>
  <si>
    <t>POR TBL FLM 100</t>
  </si>
  <si>
    <t>CORDARONE</t>
  </si>
  <si>
    <t>POR TBL NOB30X200MG</t>
  </si>
  <si>
    <t>CORVATON FORTE</t>
  </si>
  <si>
    <t>TBL 30X4MG</t>
  </si>
  <si>
    <t>CUVITRU</t>
  </si>
  <si>
    <t>200MG/ML INJ SOL 1X10ML</t>
  </si>
  <si>
    <t>CYMBALTA 30 MG</t>
  </si>
  <si>
    <t>POR CPS ETD 7X30MG</t>
  </si>
  <si>
    <t>DEGAN</t>
  </si>
  <si>
    <t>INJ 50X2ML/10MG</t>
  </si>
  <si>
    <t>TBL 40X10MG</t>
  </si>
  <si>
    <t>DEPAKINE CHRONO 500MG SECABLE</t>
  </si>
  <si>
    <t>TBL RET 100X500MG</t>
  </si>
  <si>
    <t>DEPAKINE INJ 1+1X4ML</t>
  </si>
  <si>
    <t>PSO LQF 400MG/4ML</t>
  </si>
  <si>
    <t>DETRALEX</t>
  </si>
  <si>
    <t>POR TBL FLM 60</t>
  </si>
  <si>
    <t>TBL OBD 30</t>
  </si>
  <si>
    <t>DEXAMED</t>
  </si>
  <si>
    <t>INJ 10X2ML/8MG</t>
  </si>
  <si>
    <t>DICLOFENAC DUO PHARMASWISS</t>
  </si>
  <si>
    <t>75MG CPS RDR 30 I</t>
  </si>
  <si>
    <t>DICYNONE 250</t>
  </si>
  <si>
    <t>INJ SOL 4X2ML/250MG</t>
  </si>
  <si>
    <t>DIGOXIN 0.125 LECIVA</t>
  </si>
  <si>
    <t>TBL 30X0.125MG</t>
  </si>
  <si>
    <t>TBL 20X2MG</t>
  </si>
  <si>
    <t>DONEPEZIL MYLAN</t>
  </si>
  <si>
    <t>5MG TBL FLM 28</t>
  </si>
  <si>
    <t>DORETA 75 MG/650 MG</t>
  </si>
  <si>
    <t>POR TBL FLM 10</t>
  </si>
  <si>
    <t>DUPHALAC</t>
  </si>
  <si>
    <t>667MG/ML POR SOL 1X500ML IV</t>
  </si>
  <si>
    <t>ELICEA 20 MG</t>
  </si>
  <si>
    <t>POR TBL FLM 28X20MG</t>
  </si>
  <si>
    <t>EMSELEX 7,5 MG</t>
  </si>
  <si>
    <t>TBL PRO 28X7,5MG II</t>
  </si>
  <si>
    <t>ENAP-H</t>
  </si>
  <si>
    <t>TBL 30</t>
  </si>
  <si>
    <t>ENELBIN 100 RETARD</t>
  </si>
  <si>
    <t>TBL RET 100X100MG</t>
  </si>
  <si>
    <t>ENELBIN RETARD</t>
  </si>
  <si>
    <t>TBL OBD 50X100MG</t>
  </si>
  <si>
    <t>ERDOMED 300MG</t>
  </si>
  <si>
    <t>CPS 20X300MG</t>
  </si>
  <si>
    <t>CPS 10X300MG</t>
  </si>
  <si>
    <t>ESPUMISAN</t>
  </si>
  <si>
    <t>PORCPSMOL50X40MG-BL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</si>
  <si>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</si>
  <si>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</si>
  <si>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</si>
  <si>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</si>
  <si>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</si>
  <si>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</si>
  <si>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EUCREAS 50 MG/850 MG</t>
  </si>
  <si>
    <t>EUPHYLLIN CR N 100</t>
  </si>
  <si>
    <t>100MG CPS PRO 50</t>
  </si>
  <si>
    <t>EUTHYROX</t>
  </si>
  <si>
    <t>100MCG TBL NOB 100 I</t>
  </si>
  <si>
    <t>137MCG TBL NOB 100 II</t>
  </si>
  <si>
    <t>75MCG TBL NOB 100 II</t>
  </si>
  <si>
    <t>EUTHYROX 50</t>
  </si>
  <si>
    <t>TBL 100X50RG</t>
  </si>
  <si>
    <t>EZEN</t>
  </si>
  <si>
    <t>10MG TBL NOB 30</t>
  </si>
  <si>
    <t>FAMOSAN 40MG</t>
  </si>
  <si>
    <t>TBL OBD 50X40MG</t>
  </si>
  <si>
    <t>FLORSALMIN</t>
  </si>
  <si>
    <t>CNC GGR 1X50ML</t>
  </si>
  <si>
    <t>FLUTIFORM K-HALER</t>
  </si>
  <si>
    <t>50MCG/5MCG/DÁV INH SUS PSS 1X120DÁV</t>
  </si>
  <si>
    <t>FOKUSIN</t>
  </si>
  <si>
    <t>POR CPS RDR30X0.4MG</t>
  </si>
  <si>
    <t>FORMANO</t>
  </si>
  <si>
    <t>INH PLV CPS 60X12RG</t>
  </si>
  <si>
    <t>FORXIGA 10 MG</t>
  </si>
  <si>
    <t>POR TBL FLM 30X1X10MG</t>
  </si>
  <si>
    <t>INJ SOL 10X0.3ML</t>
  </si>
  <si>
    <t>FURORESE 125</t>
  </si>
  <si>
    <t>TBL 100X125MG</t>
  </si>
  <si>
    <t>FURORESE 250</t>
  </si>
  <si>
    <t>TBL 50X250MG</t>
  </si>
  <si>
    <t>FURORESE 40</t>
  </si>
  <si>
    <t>TBL 50X40MG</t>
  </si>
  <si>
    <t>TBL 100X40MG</t>
  </si>
  <si>
    <t>FUROSEMID BBP (FORTE)</t>
  </si>
  <si>
    <t>12,5MG/ML INJ SOL 10X10ML</t>
  </si>
  <si>
    <t>GLEPARK 0,7 MG</t>
  </si>
  <si>
    <t>POR TBL NOB 100X0.70MG</t>
  </si>
  <si>
    <t>GLUKÓZA 20 BRAUN</t>
  </si>
  <si>
    <t>200MG/ML INF SOL 10X500ML</t>
  </si>
  <si>
    <t>GLYCLADA 30 MG TABLETY S ŘÍZENÝM UVOLŇOVÁNÍM</t>
  </si>
  <si>
    <t>POR TBL RET 90X30MG</t>
  </si>
  <si>
    <t>GUTTALAX</t>
  </si>
  <si>
    <t>POR GTT SOL 1X30ML</t>
  </si>
  <si>
    <t>HALOPERIDOL</t>
  </si>
  <si>
    <t>GTT 1X10ML/20MG</t>
  </si>
  <si>
    <t>INJ 5X1ML/5MG</t>
  </si>
  <si>
    <t>TBL 50X1.5MG</t>
  </si>
  <si>
    <t>HEMINEVRIN 192 MG</t>
  </si>
  <si>
    <t>POR CPS MOL 100X192MG (dříve název 300mg!)</t>
  </si>
  <si>
    <t>HERPESIN 200</t>
  </si>
  <si>
    <t>POR TBL NOB 25X200MG</t>
  </si>
  <si>
    <t>HIRUDOID</t>
  </si>
  <si>
    <t>HUMULIN R 100 M.J./ML</t>
  </si>
  <si>
    <t>INJ 1X10ML/1KU</t>
  </si>
  <si>
    <t>Hyal-Drop multi oční kapky 10ml 2.0</t>
  </si>
  <si>
    <t>HYDROCORTISON 10MG</t>
  </si>
  <si>
    <t>TBL 20X10MG</t>
  </si>
  <si>
    <t>HYDROCORTISON VUAB 100 MG</t>
  </si>
  <si>
    <t>INJ PLV SOL 1X100MG</t>
  </si>
  <si>
    <t>IFIRMASTA 300 MG</t>
  </si>
  <si>
    <t>POR TBL FLM 28X300MG</t>
  </si>
  <si>
    <t>IMAZOL KRÉMPASTA</t>
  </si>
  <si>
    <t>10MG/G DRM PST 1X30G</t>
  </si>
  <si>
    <t>IMUNOR</t>
  </si>
  <si>
    <t>LYO 4X10MG</t>
  </si>
  <si>
    <t>INFALIN DUO 3 MG/ML + 0,25 MG/ML UŠNÍ KAPKY, ROZTO</t>
  </si>
  <si>
    <t>AUR GTT SOL 1X10ML</t>
  </si>
  <si>
    <t>ISOPRINOSINE</t>
  </si>
  <si>
    <t>POR TBL NOB 100X500MG</t>
  </si>
  <si>
    <t>POR TBL NOB 50X500MG</t>
  </si>
  <si>
    <t>ISOPTIN SR</t>
  </si>
  <si>
    <t>240MG TBL PRO 100</t>
  </si>
  <si>
    <t>ISOPTIN SR 240 MG</t>
  </si>
  <si>
    <t>POR TBL PRO 30X240MG</t>
  </si>
  <si>
    <t>JOVESTO 5 MG POTAHOVANÉ TABLETY</t>
  </si>
  <si>
    <t>POR TBL FLM 90X5MG I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</si>
  <si>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</si>
  <si>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</si>
  <si>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</si>
  <si>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</si>
  <si>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</si>
  <si>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</si>
  <si>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</si>
  <si>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KANAVIT</t>
  </si>
  <si>
    <t>20MG/ML POR GTT EML 1X5ML</t>
  </si>
  <si>
    <t>INJ 5X1ML/10MG</t>
  </si>
  <si>
    <t>KAPIDIN 10 MG</t>
  </si>
  <si>
    <t>KL CPS NATR.CHLOR. 0,5g</t>
  </si>
  <si>
    <t>50cps</t>
  </si>
  <si>
    <t>KL CPS VANCOMYCINI HYDR. 0,125 mg</t>
  </si>
  <si>
    <t>KL KAL.PERMANGANAS 5 G</t>
  </si>
  <si>
    <t>KL Medispend Lemon 1000 ml</t>
  </si>
  <si>
    <t>KL TBL MAGN.LACT 0,5G+B6 0,02G, 100TBL</t>
  </si>
  <si>
    <t>KL UNG.AC.BORICI 1%, 300G</t>
  </si>
  <si>
    <t>KL UNG.AC.BORICI 3%, 500G</t>
  </si>
  <si>
    <t>KLACID 250</t>
  </si>
  <si>
    <t>TBL FLM 14X250MG</t>
  </si>
  <si>
    <t>LAMICTAL</t>
  </si>
  <si>
    <t>100MG TBL NOB 42</t>
  </si>
  <si>
    <t>LANTUS 100 IU/ML</t>
  </si>
  <si>
    <t>INJ SOL 5X3ML - CA</t>
  </si>
  <si>
    <t>LEVEMIR 100 U/ML (FLEXPEN)</t>
  </si>
  <si>
    <t>LEVEMIR 100 U/ML (PENFILL)</t>
  </si>
  <si>
    <t>LIPANTHYL NT</t>
  </si>
  <si>
    <t>145MG TBL FLM 30</t>
  </si>
  <si>
    <t>LOKREN 20 MG</t>
  </si>
  <si>
    <t>POR TBL FLM 98X20MG</t>
  </si>
  <si>
    <t>LOPRIDAM</t>
  </si>
  <si>
    <t>8MG/2,5MG/5MG TBL NOB 30</t>
  </si>
  <si>
    <t>LOZAP 50 ZENTIVA</t>
  </si>
  <si>
    <t>POR TBL FLM 30X50MG</t>
  </si>
  <si>
    <t>LOZAP H</t>
  </si>
  <si>
    <t>LYRICA 150 MG</t>
  </si>
  <si>
    <t>POR CPSDUR14X150MG</t>
  </si>
  <si>
    <t>LYRICA 75 MG</t>
  </si>
  <si>
    <t>POR CPSDUR14X75MG</t>
  </si>
  <si>
    <t>MAGNESIUM SULFATE KALCEKS</t>
  </si>
  <si>
    <t>200MG/ML INJ/INF SOL 5X10ML</t>
  </si>
  <si>
    <t>100MG/ML INJ/INF SOL 5X10ML</t>
  </si>
  <si>
    <t>MEDROL 4MG</t>
  </si>
  <si>
    <t>TBL NOB 30 II</t>
  </si>
  <si>
    <t>MESOCAIN</t>
  </si>
  <si>
    <t>GEL 1X20GM</t>
  </si>
  <si>
    <t>INJ 10X10ML 1%</t>
  </si>
  <si>
    <t>MICTONORM</t>
  </si>
  <si>
    <t>15MG TBL FLM 30</t>
  </si>
  <si>
    <t>MILGAMMA N</t>
  </si>
  <si>
    <t>POR CPS MOL 20</t>
  </si>
  <si>
    <t>MIRAKLIDE 10 MG</t>
  </si>
  <si>
    <t>TBL FLM 98X10MG I</t>
  </si>
  <si>
    <t>POR TBL FLM 28X10MG I</t>
  </si>
  <si>
    <t>MIRTAZAPIN ORION 30 MG</t>
  </si>
  <si>
    <t>POR TBL DIS 30X30MG</t>
  </si>
  <si>
    <t>MIRTAZAPIN SANDOZ</t>
  </si>
  <si>
    <t>45MG TBL FLM 30</t>
  </si>
  <si>
    <t>MODURETIC</t>
  </si>
  <si>
    <t>POR TBL NOB 30</t>
  </si>
  <si>
    <t>MONOPOST 50 MIKROGRAMŮ/ML</t>
  </si>
  <si>
    <t>OPH GTT SOL 30X0.2ML/10RG</t>
  </si>
  <si>
    <t>MONOSAN 20 MG</t>
  </si>
  <si>
    <t>POR TBL NOB100X20MG</t>
  </si>
  <si>
    <t>MONOSAN 20MG</t>
  </si>
  <si>
    <t>TBL 30X20MG</t>
  </si>
  <si>
    <t>MONOTAB SR</t>
  </si>
  <si>
    <t>100MG TBL PRO 50(5X10)</t>
  </si>
  <si>
    <t>MORPHIN BIOTIKA 1%</t>
  </si>
  <si>
    <t>INJ 10X1ML/10MG</t>
  </si>
  <si>
    <t>MOXOSTAD 0.4 MG</t>
  </si>
  <si>
    <t>POR TBL FLM30X0.4MG</t>
  </si>
  <si>
    <t>NATRIUM CHLORATUM BBP</t>
  </si>
  <si>
    <t>100MG/ML INJ SOL 5X10ML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</si>
  <si>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</si>
  <si>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</si>
  <si>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</si>
  <si>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</si>
  <si>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</si>
  <si>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</si>
  <si>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</si>
  <si>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</si>
  <si>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NITRESAN 20 MG</t>
  </si>
  <si>
    <t>NOVALGIN</t>
  </si>
  <si>
    <t>500MG TBL FLM 20</t>
  </si>
  <si>
    <t>INJ 5X5ML/2500MG</t>
  </si>
  <si>
    <t>INJ 10X2ML/1000MG</t>
  </si>
  <si>
    <t>NOVORAPID 100 U/ML</t>
  </si>
  <si>
    <t>INJ SOL 1X10ML</t>
  </si>
  <si>
    <t>NUTRICOMP DRINK 2,0 KCAL FIBRE ČOKOLÁDOVÁ PRALINKA</t>
  </si>
  <si>
    <t>OCTENISEPT</t>
  </si>
  <si>
    <t>0,1G/100G DRM SPR SOL 1X250ML</t>
  </si>
  <si>
    <t>OCUhyl C gtt. 10 ml</t>
  </si>
  <si>
    <t>OLYNTH</t>
  </si>
  <si>
    <t>1MG/ML NAS SPR SOL 1X10ML I</t>
  </si>
  <si>
    <t>ONBREZ BREEZHALER 300 MCG</t>
  </si>
  <si>
    <t>INH PLV CPS DUR 30X300RG+INH</t>
  </si>
  <si>
    <t>OPHTHALMO-AZULEN</t>
  </si>
  <si>
    <t>PARACETAMOL ACCORD</t>
  </si>
  <si>
    <t>10MG/ML INF SOL 20X100ML</t>
  </si>
  <si>
    <t>PARALEN 500 TBL 12</t>
  </si>
  <si>
    <t>500MG TBL NOB 12</t>
  </si>
  <si>
    <t>PENTILIN</t>
  </si>
  <si>
    <t>20MG/ML INJ/INF SOL 5X5ML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</si>
  <si>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</si>
  <si>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</si>
  <si>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</si>
  <si>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</si>
  <si>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</si>
  <si>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</si>
  <si>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PREDNISON AVMC</t>
  </si>
  <si>
    <t>10MG TBL NOB 40</t>
  </si>
  <si>
    <t>PREGABALIN SANDOZ</t>
  </si>
  <si>
    <t>75MG CPS DUR 84</t>
  </si>
  <si>
    <t>150MG CPS DUR 84</t>
  </si>
  <si>
    <t>PRENEWEL</t>
  </si>
  <si>
    <t>8MG/2,5MG TBL NOB 30</t>
  </si>
  <si>
    <t>PRESID 5 MG</t>
  </si>
  <si>
    <t>TBL PRO 30</t>
  </si>
  <si>
    <t>PRESTANCE 5 MG/5 MG</t>
  </si>
  <si>
    <t>PULMICORT</t>
  </si>
  <si>
    <t>0,5MG/ML SUS NEB 20X2ML</t>
  </si>
  <si>
    <t>QUETIAPIN MYLAN</t>
  </si>
  <si>
    <t>100MG TBL FLM 60</t>
  </si>
  <si>
    <t>QUETIAPIN MYLAN 25 MG</t>
  </si>
  <si>
    <t>POR TBL FLM 30X25MG</t>
  </si>
  <si>
    <t>RILUTEK</t>
  </si>
  <si>
    <t>POR TBL FLM 56X50MG</t>
  </si>
  <si>
    <t>RINGERFUNDIN B.BRAUN</t>
  </si>
  <si>
    <t>INF SOL 10X500ML PE</t>
  </si>
  <si>
    <t>INF SOL10X1000ML PE</t>
  </si>
  <si>
    <t>RISPERIDON FARMAX 3MG</t>
  </si>
  <si>
    <t>TBL FLM 60</t>
  </si>
  <si>
    <t>ROCALTROL 0.25 MCG</t>
  </si>
  <si>
    <t>POR CPSMOL30X0.25RG</t>
  </si>
  <si>
    <t>RORENDO ORO TAB 0,5 MG</t>
  </si>
  <si>
    <t>POR TBL DIS 30X0,5MG</t>
  </si>
  <si>
    <t>SEVELAMER CARBONATE MYLAN</t>
  </si>
  <si>
    <t>800MG TBL FLM 180 I</t>
  </si>
  <si>
    <t>SIOFOR 850MG</t>
  </si>
  <si>
    <t>TBL FLM 60x850MG</t>
  </si>
  <si>
    <t>SMECTA</t>
  </si>
  <si>
    <t>3G POR PLV SUS 10</t>
  </si>
  <si>
    <t>3G POR PLV SUS 30</t>
  </si>
  <si>
    <t>SOLU-MEDROL</t>
  </si>
  <si>
    <t>INJ SIC 1X40MG+1ML</t>
  </si>
  <si>
    <t>SPASMED 15</t>
  </si>
  <si>
    <t>POR TBL FLM 30X15MG</t>
  </si>
  <si>
    <t>SPIRIVA</t>
  </si>
  <si>
    <t>INH PLV CPS 30X18RG</t>
  </si>
  <si>
    <t>STOPTUSSIN</t>
  </si>
  <si>
    <t>POR GTT SOL 1X25ML</t>
  </si>
  <si>
    <t>STOPTUSSIN TABLETY</t>
  </si>
  <si>
    <t>POR TBL NOB 20</t>
  </si>
  <si>
    <t>SUPPOSITORIA GLYCERINI IPSEN</t>
  </si>
  <si>
    <t>1,81G SUP 10</t>
  </si>
  <si>
    <t>SYNTOSTIGMIN</t>
  </si>
  <si>
    <t>INJ 10X1ML/0.5MG</t>
  </si>
  <si>
    <t>TACHYBEN I.V. 50 MG INJEKČNÍ ROZTOK</t>
  </si>
  <si>
    <t>INJ SOL 5X10ML/50MG</t>
  </si>
  <si>
    <t>1,5MG/ML GGR 120ML</t>
  </si>
  <si>
    <t>TARKA 180/2 MG TBL.</t>
  </si>
  <si>
    <t>180MG/2MG TBL RET 98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</si>
  <si>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</si>
  <si>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</si>
  <si>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</si>
  <si>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</si>
  <si>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</si>
  <si>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</si>
  <si>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POR TBL NOB 90X1MG</t>
  </si>
  <si>
    <t>TEZEO 40 MG</t>
  </si>
  <si>
    <t>POR TBL NOB 28X40MG</t>
  </si>
  <si>
    <t>TEZEO HCT 40 MG/12,5 MG</t>
  </si>
  <si>
    <t>POR TBL NOB 28</t>
  </si>
  <si>
    <t>Thiamin Generica tbl.60</t>
  </si>
  <si>
    <t>THIAMIN LECIVA</t>
  </si>
  <si>
    <t>INJ 10X2ML/100MG</t>
  </si>
  <si>
    <t>TIAPRIDAL</t>
  </si>
  <si>
    <t>POR TBLNOB 50X100MG</t>
  </si>
  <si>
    <t>INJ SOL 12X2ML/100MG</t>
  </si>
  <si>
    <t>TIMO-COMOD 0,5%</t>
  </si>
  <si>
    <t>OPH GTT SOL 1X10ML</t>
  </si>
  <si>
    <t>TOVIAZ 4 MG</t>
  </si>
  <si>
    <t>POR TBL PRO 28X4MG</t>
  </si>
  <si>
    <t>TRAJENTA 5 MG</t>
  </si>
  <si>
    <t>POR TBL FLM 30X5MG</t>
  </si>
  <si>
    <t>TRALGIT SR 100</t>
  </si>
  <si>
    <t>POR TBL RET30X100MG</t>
  </si>
  <si>
    <t>POR TBL RET50X100MG</t>
  </si>
  <si>
    <t>TRANEXAMIC ACID ACCORD</t>
  </si>
  <si>
    <t>100MG/ML INJ SOL 5X5ML I</t>
  </si>
  <si>
    <t>TRITACE 1,25 MG</t>
  </si>
  <si>
    <t>POR TBL NOB 20X1.25MG</t>
  </si>
  <si>
    <t>TRITTICO AC 75</t>
  </si>
  <si>
    <t>TBL RET 30X75MG</t>
  </si>
  <si>
    <t>TULIP 10 MG POTAHOVANÉ TABLETY</t>
  </si>
  <si>
    <t>POR TBL FLM 90X10MG</t>
  </si>
  <si>
    <t>POR TBL FLM 30X20MG</t>
  </si>
  <si>
    <t>URIZIA 6 MG/0,4 MG TABLETY S ŘÍZENÝM UVOLŇOVÁNÍM</t>
  </si>
  <si>
    <t>POR TBL FRT 30X6MG/0.4MG</t>
  </si>
  <si>
    <t>URSOSAN</t>
  </si>
  <si>
    <t>CPS 50X250MG</t>
  </si>
  <si>
    <t>VALSACOMBI 160 MG/25 MG</t>
  </si>
  <si>
    <t>POR TBL FLM 28</t>
  </si>
  <si>
    <t>VEKLURY</t>
  </si>
  <si>
    <t>100MG INF PLV CSL 1</t>
  </si>
  <si>
    <t>VEROSPIRON</t>
  </si>
  <si>
    <t>TBL 100X25MG</t>
  </si>
  <si>
    <t>VESSEL DUE F</t>
  </si>
  <si>
    <t>600SU INJ SOL 10X2ML</t>
  </si>
  <si>
    <t>VIDISIC</t>
  </si>
  <si>
    <t>GEL OPH 1X10GM</t>
  </si>
  <si>
    <t>VITAMIN B12 LECIVA 1000RG</t>
  </si>
  <si>
    <t>INJ 5X1ML/1000RG</t>
  </si>
  <si>
    <t>XIGDUO 5 MG/1000 MG</t>
  </si>
  <si>
    <t>XYZAL</t>
  </si>
  <si>
    <t>POR TBL FLM 28X5MG</t>
  </si>
  <si>
    <t>ZALDIAR</t>
  </si>
  <si>
    <t>37,5MG/325MG TBL FLM 30X1</t>
  </si>
  <si>
    <t>ZARZIO 48 MU/0,5 ML</t>
  </si>
  <si>
    <t>INJ+INF SOL 5X0.5ML</t>
  </si>
  <si>
    <t>TBL OBD 30X10MG</t>
  </si>
  <si>
    <t>ZOVIRAX 400 MG</t>
  </si>
  <si>
    <t>400MG TBL NOB 25</t>
  </si>
  <si>
    <t>ZOXON 4</t>
  </si>
  <si>
    <t>POR TBL NOB 90X4MG</t>
  </si>
  <si>
    <t>POR TBL FLM 28X75MG</t>
  </si>
  <si>
    <t>léky - parenterální výživa (LEK)</t>
  </si>
  <si>
    <t>AMINOPLASMAL B.BRAUN 10%</t>
  </si>
  <si>
    <t>NUTRIFLEX PERI</t>
  </si>
  <si>
    <t>INF SOL 5X2000ML</t>
  </si>
  <si>
    <t>INF SOL 5X1000ML</t>
  </si>
  <si>
    <t>NUTRIFLEX PLUS</t>
  </si>
  <si>
    <t>DIASIP S PŘÍCHUTÍ CAPPUCCINO</t>
  </si>
  <si>
    <t>DIASIP S PŘÍCHUTÍ VANILKOVOU</t>
  </si>
  <si>
    <t>NUTILIS POWDER</t>
  </si>
  <si>
    <t>POR PLV 1X300GM</t>
  </si>
  <si>
    <t>NUTRIDRINK CREME S PŘÍCHUTÍ VANILKOVOU</t>
  </si>
  <si>
    <t>NUTRIDRINK MULTI FIBRE S PŘÍCHUTÍ ČOKOLÁDOVOU</t>
  </si>
  <si>
    <t>POR SOL 1X200ML</t>
  </si>
  <si>
    <t>NUTRIDRINK PROTEIN S PŘÍCHUTÍ LESNÍHO OVOCE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</si>
  <si>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</si>
  <si>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</si>
  <si>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</si>
  <si>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</si>
  <si>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</si>
  <si>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 Advanced Diason 1000ml</t>
  </si>
  <si>
    <t>NUTRISON ENERGY MULTI FIBRE</t>
  </si>
  <si>
    <t>POR SOL 8X1000ML</t>
  </si>
  <si>
    <t>PROTIFAR</t>
  </si>
  <si>
    <t>POR PLV SOL 1X225GM</t>
  </si>
  <si>
    <t>AXETINE 1,5GM</t>
  </si>
  <si>
    <t>INJ SIC 10X1.5GM</t>
  </si>
  <si>
    <t>BELOGENT MAST</t>
  </si>
  <si>
    <t>UNG 1X30GM</t>
  </si>
  <si>
    <t>CIPRINOL 250</t>
  </si>
  <si>
    <t>TBL OBD 10X250MG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</si>
  <si>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</si>
  <si>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</si>
  <si>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</si>
  <si>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</si>
  <si>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</si>
  <si>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</si>
  <si>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COLOMYCIN INJEKCE 1 000 000 MJ</t>
  </si>
  <si>
    <t>1000000IU INJ PLV SOL/SOL NEB 10X1MIU</t>
  </si>
  <si>
    <t>COTRIMOXAZOL AL FORTE</t>
  </si>
  <si>
    <t>TBL 20X960MG</t>
  </si>
  <si>
    <t>ENTIZOL</t>
  </si>
  <si>
    <t>TBL 20X250MG</t>
  </si>
  <si>
    <t>FRAMYKOIN</t>
  </si>
  <si>
    <t>UNG 1X10GM</t>
  </si>
  <si>
    <t>PLV ADS 1X20GM</t>
  </si>
  <si>
    <t>FUROLIN TABLETY</t>
  </si>
  <si>
    <t>POR TBL NOB 30X100MG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</si>
  <si>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</si>
  <si>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</si>
  <si>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</si>
  <si>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</si>
  <si>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</si>
  <si>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</si>
  <si>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5MG/ML INF SOL 10X100ML</t>
  </si>
  <si>
    <t>5MG/ML INF SOL 20X100ML</t>
  </si>
  <si>
    <t>MOXIFLOXACIN OLIKLA 400MG TBL</t>
  </si>
  <si>
    <t>TBL FLM 5</t>
  </si>
  <si>
    <t>NORMIX</t>
  </si>
  <si>
    <t>POR TBL FLM 28X200MG</t>
  </si>
  <si>
    <t>OFLOXIN 200</t>
  </si>
  <si>
    <t>TBL OBD 10X200MG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</si>
  <si>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</si>
  <si>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</si>
  <si>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</si>
  <si>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</si>
  <si>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</si>
  <si>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</si>
  <si>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</si>
  <si>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</si>
  <si>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</si>
  <si>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</si>
  <si>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</si>
  <si>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</si>
  <si>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</si>
  <si>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</si>
  <si>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</si>
  <si>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</si>
  <si>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</si>
  <si>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</si>
  <si>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</si>
  <si>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VORIKONAZOL SANDOZ 200 MG</t>
  </si>
  <si>
    <t>TBL FLM 14X200MG</t>
  </si>
  <si>
    <t xml:space="preserve">ADENOCOR </t>
  </si>
  <si>
    <t>INJ SOL 6X2ML/6MG</t>
  </si>
  <si>
    <t>ADRENALIN BRADEX</t>
  </si>
  <si>
    <t>1MG/ML INJ SOL 10X1ML</t>
  </si>
  <si>
    <t>AFONILUM SR 250 MG</t>
  </si>
  <si>
    <t>ALLOPURINOL APOTEX</t>
  </si>
  <si>
    <t>ALPHAGAN</t>
  </si>
  <si>
    <t>OPH GTT SOL 1X5ML</t>
  </si>
  <si>
    <t>AMIODARON HAMELN</t>
  </si>
  <si>
    <t>50MG/ML INJ/INF CNC SOL 10X3ML</t>
  </si>
  <si>
    <t>AMPICILIN BBP</t>
  </si>
  <si>
    <t>ARDEAELYTOSOL CONC. KALIUMCHLORID 7,45%</t>
  </si>
  <si>
    <t>INF SOL 10X200ML</t>
  </si>
  <si>
    <t>INF SOL 20X80ML</t>
  </si>
  <si>
    <t>ARDEAOSMOSOL MA 15</t>
  </si>
  <si>
    <t>150G/L INF SOL 10X200ML</t>
  </si>
  <si>
    <t>ARDUAN</t>
  </si>
  <si>
    <t>INJ SIC 25X4MG+2ML</t>
  </si>
  <si>
    <t>ARIXTRA</t>
  </si>
  <si>
    <t>INJ SOL 10X0.5ML</t>
  </si>
  <si>
    <t>ASCORUTIN (BLISTR)</t>
  </si>
  <si>
    <t>TBL OBD 50</t>
  </si>
  <si>
    <t>ATRAM 25</t>
  </si>
  <si>
    <t>POR TBLNOB30X25MG</t>
  </si>
  <si>
    <t>ATROPIN BBP</t>
  </si>
  <si>
    <t>0,5MG/ML INJ SOL 10X1ML</t>
  </si>
  <si>
    <t>ATROVENT N</t>
  </si>
  <si>
    <t>INH SOL PSS200X20RG</t>
  </si>
  <si>
    <t>AULIN</t>
  </si>
  <si>
    <t>GRA 15X100MG(SACKY)</t>
  </si>
  <si>
    <t>BACTROBAN</t>
  </si>
  <si>
    <t>20MG/G UNG 15G</t>
  </si>
  <si>
    <t>BELOSALIC</t>
  </si>
  <si>
    <t>DRM SOL 1X50ML</t>
  </si>
  <si>
    <t>DRM UNG 1X30GM</t>
  </si>
  <si>
    <t>BETADINE</t>
  </si>
  <si>
    <t>SUP VAG 14</t>
  </si>
  <si>
    <t>UNG 1X20GM</t>
  </si>
  <si>
    <t>BETALOC</t>
  </si>
  <si>
    <t>1MG/ML INJ SOL 5X5ML</t>
  </si>
  <si>
    <t>25MG TBL PRO 28</t>
  </si>
  <si>
    <t>BETALOC ZOK 100 MG</t>
  </si>
  <si>
    <t>TBL RET 30X100MG</t>
  </si>
  <si>
    <t>BRILIQUE 90 MG DISP</t>
  </si>
  <si>
    <t>90MG POR TBL DIS 56X1 II</t>
  </si>
  <si>
    <t>CALCII CARBONICI 0,5 TBL. MEDICAMENTA</t>
  </si>
  <si>
    <t>0,5G TBL NOB 50</t>
  </si>
  <si>
    <t>CALTRATE 600 MG/400 IU D3 POTAHOVANÁ TABLETA</t>
  </si>
  <si>
    <t>POR TBL NOB 30X6,25MG</t>
  </si>
  <si>
    <t>CARZAP 8 MG</t>
  </si>
  <si>
    <t>POR TBL NOB 28X8MG</t>
  </si>
  <si>
    <t>CARZAP HCT 32 MG/12,5 MG TABLETY</t>
  </si>
  <si>
    <t>CAVINTON FORTE</t>
  </si>
  <si>
    <t>CEZERA 5 MG</t>
  </si>
  <si>
    <t>COLCHICUM-DISPERT</t>
  </si>
  <si>
    <t>POR TBL OBD 20X500RG</t>
  </si>
  <si>
    <t>CONTROLOC 40 MG</t>
  </si>
  <si>
    <t>POR TBL ENT 28X40MG</t>
  </si>
  <si>
    <t>CYTEAL</t>
  </si>
  <si>
    <t>LIQ 1X500ML</t>
  </si>
  <si>
    <t>DEPREX LÉČIVA</t>
  </si>
  <si>
    <t>POR CPS DUR 30X20MG</t>
  </si>
  <si>
    <t>DEXAMETHASONE WZF POLFA</t>
  </si>
  <si>
    <t>OPHGTTSUS1X5ML0.1%</t>
  </si>
  <si>
    <t>DICLOFENAC DR. MÜLLER PHARMA</t>
  </si>
  <si>
    <t>10MG/G GEL 120G</t>
  </si>
  <si>
    <t>DIGOXIN 0.250 LECIVA</t>
  </si>
  <si>
    <t>DIGOXIN ORION INJ.-MIMOŘÁDNÝ DOVOZ!!</t>
  </si>
  <si>
    <t>INJ SOL 25X1ML/0.25MG</t>
  </si>
  <si>
    <t>500MG TBL FLM 30</t>
  </si>
  <si>
    <t>DOLGIT</t>
  </si>
  <si>
    <t>CRM 1X50GM/2.5GM</t>
  </si>
  <si>
    <t>CRM 1X100GM/5GM</t>
  </si>
  <si>
    <t>DORZOGEN COMBI 20 MG/ML + 5 MG/ML</t>
  </si>
  <si>
    <t>OPH GTT SOL 3X5ML</t>
  </si>
  <si>
    <t>EBRANTIL 30 RETARD</t>
  </si>
  <si>
    <t>POR CPS PRO 50X30MG</t>
  </si>
  <si>
    <t>EBRANTIL 60 RETARD</t>
  </si>
  <si>
    <t>POR CPS PRO 50X60MG</t>
  </si>
  <si>
    <t>EGILOK</t>
  </si>
  <si>
    <t>25MG TBL NOB 60</t>
  </si>
  <si>
    <t>ELIQUIS 2,5 MG</t>
  </si>
  <si>
    <t>POR TBL FLM 20X2.5MG</t>
  </si>
  <si>
    <t>ELIQUIS 5 MG</t>
  </si>
  <si>
    <t>TBL FLM 28X5MG</t>
  </si>
  <si>
    <t>49MG/51MG TBL FLM 56</t>
  </si>
  <si>
    <t>FUROSEMID ACCORD</t>
  </si>
  <si>
    <t>10MG/ML INJ/INF SOL 10X2ML</t>
  </si>
  <si>
    <t>GLUKÓZA 40 BRAUN</t>
  </si>
  <si>
    <t>400MG/ML INF CNC SOL 20X10ML</t>
  </si>
  <si>
    <t>GODASAL 100</t>
  </si>
  <si>
    <t>POR TBL NOB 50</t>
  </si>
  <si>
    <t>POR CPS ETD 28X20MG</t>
  </si>
  <si>
    <t>HEŘMÁNKOVÝ ČAJ LEROS</t>
  </si>
  <si>
    <t>SPC 20X1.5GM(SÁČKY)</t>
  </si>
  <si>
    <t>HUMALOG KwikPen 200 JEDNOTEK/ML</t>
  </si>
  <si>
    <t>SDR INJ SOL 5X3ML</t>
  </si>
  <si>
    <t>HUMALOG MIX 25 100 IU/ML</t>
  </si>
  <si>
    <t>INJ SUS 5X3ML/300UT</t>
  </si>
  <si>
    <t>HUMULIN N 100 M.J./ML</t>
  </si>
  <si>
    <t>IBUPROFEN AL 400</t>
  </si>
  <si>
    <t>400MG TBL FLM 50</t>
  </si>
  <si>
    <t>IBUSTRIN</t>
  </si>
  <si>
    <t>POR TBLNOB30X200MG</t>
  </si>
  <si>
    <t>ISOKET SPRAY</t>
  </si>
  <si>
    <t>SPR 1X12.4GM(=15ML)</t>
  </si>
  <si>
    <t>ISOPRENALINA CLORIDRATO MONICO</t>
  </si>
  <si>
    <t>0,2MG/ML INJ SOL 5X1ML</t>
  </si>
  <si>
    <t>ISOPTIN 40MG</t>
  </si>
  <si>
    <t>INF CNC SOL 20X100ML</t>
  </si>
  <si>
    <t>KARDEGIC 0.5 G</t>
  </si>
  <si>
    <t>INJ PSO LQF 6+SOL</t>
  </si>
  <si>
    <t>KL ETHANOLUM 70% 800 g</t>
  </si>
  <si>
    <t>KL POLYSAN, OL.HELIANTHI AA AD 300G</t>
  </si>
  <si>
    <t>KL UNG.LENIENS, 250G</t>
  </si>
  <si>
    <t>KL UNG.SEPT0,2gDEX 0,025gPROPYLENGL2,5gAMB.AD 100G</t>
  </si>
  <si>
    <t>100G</t>
  </si>
  <si>
    <t>KL UNGUENTUM</t>
  </si>
  <si>
    <t>KL VASELINUM ALBUM, 20G</t>
  </si>
  <si>
    <t>250MG TBL FLM 10</t>
  </si>
  <si>
    <t>LANZUL</t>
  </si>
  <si>
    <t>CPS 28X30MG</t>
  </si>
  <si>
    <t>Lioton 100000 gel 1x30g</t>
  </si>
  <si>
    <t>LIPOBASE</t>
  </si>
  <si>
    <t>CRM 100G</t>
  </si>
  <si>
    <t>4MG/1,25MG/10MG TBL NOB 30</t>
  </si>
  <si>
    <t>TBL NOB 50X0,5GM</t>
  </si>
  <si>
    <t>MÁTOVÝ ČAJ LEROS</t>
  </si>
  <si>
    <t>SPC 20X2.0GM(SÁČKY)</t>
  </si>
  <si>
    <t>Meduňka Leros n.s.</t>
  </si>
  <si>
    <t>20x1g</t>
  </si>
  <si>
    <t>MIDAZOLAM ACCORD 1 MG/ML</t>
  </si>
  <si>
    <t>INJ+INF SOL 10X5ML</t>
  </si>
  <si>
    <t>MIDAZOLAM ACCORD 5 MG/ML</t>
  </si>
  <si>
    <t>INJ+INF SOL 10X1ML</t>
  </si>
  <si>
    <t>INJ+INF SOL 10X3ML</t>
  </si>
  <si>
    <t>MIFLONID BREEZHALER</t>
  </si>
  <si>
    <t>400MCG INH PLV CPS DUR 60</t>
  </si>
  <si>
    <t>MYCOPHENOLAT MOFETIL SANDOZ</t>
  </si>
  <si>
    <t>500MG TBL FLM 50</t>
  </si>
  <si>
    <t>MYDOCALM 150MG</t>
  </si>
  <si>
    <t>TBL OBD 30X150MG</t>
  </si>
  <si>
    <t>NALOXONE POLFA</t>
  </si>
  <si>
    <t>INJ 10X1ML/0.4MG</t>
  </si>
  <si>
    <t>NASIVIN 0,05%</t>
  </si>
  <si>
    <t>NAS SPR SOL 10ML-SK</t>
  </si>
  <si>
    <t>NEBIVOLOL SANDOZ 5 MG</t>
  </si>
  <si>
    <t>POR TBL NOB 28X5MG</t>
  </si>
  <si>
    <t>NITRO POHL</t>
  </si>
  <si>
    <t>INF SOL 1X50ML/50MG</t>
  </si>
  <si>
    <t>OLYNTH HA 0,1%</t>
  </si>
  <si>
    <t>1MG/ML NAS SPR SOL 10ML</t>
  </si>
  <si>
    <t>ONDANSETRON ACCORD</t>
  </si>
  <si>
    <t>2MG/ML INJ/INF SOL 5X4ML</t>
  </si>
  <si>
    <t>ONDANSETRON B. BRAUN 2 MG/ML</t>
  </si>
  <si>
    <t>INJ SOL 20X4ML/8MG LDPE</t>
  </si>
  <si>
    <t>PARACETAMOL KABI 10 MG/ML</t>
  </si>
  <si>
    <t>INF SOL 10X50ML/500MG</t>
  </si>
  <si>
    <t>PIOGLITAZONE ACCORD</t>
  </si>
  <si>
    <t>30MG TBL NOB 28</t>
  </si>
  <si>
    <t>PLASMALYTE ROZTOK</t>
  </si>
  <si>
    <t>INF SOL 10X1000ML</t>
  </si>
  <si>
    <t>PRESTARIUM NEO FORTE</t>
  </si>
  <si>
    <t>INJ EML 10X50ML</t>
  </si>
  <si>
    <t>INJ EML 10X100ML</t>
  </si>
  <si>
    <t>PULMORAN LEROS</t>
  </si>
  <si>
    <t>Recugel oční gel 10g</t>
  </si>
  <si>
    <t>ROCURONIUM BROMIDE HAMELN</t>
  </si>
  <si>
    <t>10MG/ML INJ/INF SOL 10X5ML</t>
  </si>
  <si>
    <t>ROSUMOP 40 MG</t>
  </si>
  <si>
    <t>POR TBL FLM 30X40MG</t>
  </si>
  <si>
    <t>ROWATINEX</t>
  </si>
  <si>
    <t>GTT 1X10ML</t>
  </si>
  <si>
    <t>SALAZOPYRIN EN</t>
  </si>
  <si>
    <t>POR TBLENT100X500MG</t>
  </si>
  <si>
    <t>SANDIMMUN NEORAL 25MG</t>
  </si>
  <si>
    <t>CPS 50X25MG</t>
  </si>
  <si>
    <t>SIOFOR 1000</t>
  </si>
  <si>
    <t>POR TBL FLM 60X1000MG</t>
  </si>
  <si>
    <t>SPECIES UROLOGICAE PLANTA LEROS</t>
  </si>
  <si>
    <t>SPIRIVA RESPIMAT 2,5 MIKROGRAMU</t>
  </si>
  <si>
    <t>INH SOL 1X60DÁV</t>
  </si>
  <si>
    <t>SUFENTANIL TORREX 50MCG/ML</t>
  </si>
  <si>
    <t>INJ SOL 5X5ML (250rg)</t>
  </si>
  <si>
    <t>SUPRACAIN 4%</t>
  </si>
  <si>
    <t>TEZZIMI</t>
  </si>
  <si>
    <t>10MG TBL NOB 30 I</t>
  </si>
  <si>
    <t>TOUJEO DOUBLESTAR</t>
  </si>
  <si>
    <t>300U/ML INJ SOL 3X3ML</t>
  </si>
  <si>
    <t>TRALGIT 50 INJ</t>
  </si>
  <si>
    <t>INJ SOL 5X1ML/50MG</t>
  </si>
  <si>
    <t>TRAMAL RETARD TABLETY 200 MG</t>
  </si>
  <si>
    <t>200MG TBL PRO 30 III</t>
  </si>
  <si>
    <t>TRIASYN 2.5/2.5 MG</t>
  </si>
  <si>
    <t>POR TBL RET 30</t>
  </si>
  <si>
    <t>TRITACE 10</t>
  </si>
  <si>
    <t>TRITACE COMBI</t>
  </si>
  <si>
    <t>10MG/10MG CPS DUR 28</t>
  </si>
  <si>
    <t>10MG/5MG CPS DUR 28</t>
  </si>
  <si>
    <t>TRITTICO PROLONG 150 MG TABLETY S PRODLOUŽENÝM UVO</t>
  </si>
  <si>
    <t>POR TBL PRO 14X150MG</t>
  </si>
  <si>
    <t>TULIP 40 MG</t>
  </si>
  <si>
    <t>TWYNSTA 80 MG/5 MG</t>
  </si>
  <si>
    <t>UBRETID</t>
  </si>
  <si>
    <t>UROXAL</t>
  </si>
  <si>
    <t>5MG TBL NOB 60</t>
  </si>
  <si>
    <t>VENTOLIN INHALER N</t>
  </si>
  <si>
    <t>100MCG/DÁV INH SUS PSS 200DÁV</t>
  </si>
  <si>
    <t>VEROSPIRON 50MG</t>
  </si>
  <si>
    <t>CPS 30X50MG</t>
  </si>
  <si>
    <t>XARELTO 10 MG</t>
  </si>
  <si>
    <t>XARELTO 15 MG</t>
  </si>
  <si>
    <t>POR TBL FLM 28X15MG</t>
  </si>
  <si>
    <t>XARELTO 20 MG</t>
  </si>
  <si>
    <t>POR TBL FLM 20</t>
  </si>
  <si>
    <t>ZETOVAR</t>
  </si>
  <si>
    <t>10MG/20MG TBL NOB 30</t>
  </si>
  <si>
    <t>10MG/40MG TBL NOB 30</t>
  </si>
  <si>
    <t>ZYPREXA VELOTAB 10 MG</t>
  </si>
  <si>
    <t>POR TBL DIS 28X10MG</t>
  </si>
  <si>
    <t>DIASIP S PŘÍCHUTÍ JAHODOVOU</t>
  </si>
  <si>
    <t>Nutridrink 200ml balíček 7+2</t>
  </si>
  <si>
    <t>NUTRIDRINK BALÍČEK 5+1</t>
  </si>
  <si>
    <t>POR SOL 6X200ML</t>
  </si>
  <si>
    <t>NUTRIDRINK COMPACT NEUTRAL</t>
  </si>
  <si>
    <t>POR SOL 4X125ML</t>
  </si>
  <si>
    <t>NUTRISON</t>
  </si>
  <si>
    <t>CIPROFLOXACIN KABI 200 MG/100 ML INFUZNÍ ROZTOK</t>
  </si>
  <si>
    <t>INF SOL 10X200MG/100ML</t>
  </si>
  <si>
    <t>Clindamycin Kabi inj.sol. 600mg 10x4ml</t>
  </si>
  <si>
    <t>150mg/ml</t>
  </si>
  <si>
    <t>GENTAMICIN B.BRAUN INF SOL 240MG</t>
  </si>
  <si>
    <t>20X80ML 3MG/ML</t>
  </si>
  <si>
    <t>GENTAMICIN LEK 80 MG/2 ML</t>
  </si>
  <si>
    <t>INJ SOL 10X2ML/80MG</t>
  </si>
  <si>
    <t>LINEZOLID KABI</t>
  </si>
  <si>
    <t>2MG/ML INF SOL 10X300ML</t>
  </si>
  <si>
    <t>500MG INJ/INF PLV SOL 10</t>
  </si>
  <si>
    <t>ROZEX KRÉM</t>
  </si>
  <si>
    <t>CRM 1X30GM</t>
  </si>
  <si>
    <t>BATRAFEN</t>
  </si>
  <si>
    <t>CRM 1X20GM</t>
  </si>
  <si>
    <t>BATRAFEN ROZTOK</t>
  </si>
  <si>
    <t>10MG/ML DRM SOL 20ML</t>
  </si>
  <si>
    <t>DOLMINA 50</t>
  </si>
  <si>
    <t>TBL OBD 30X50MG</t>
  </si>
  <si>
    <t>ENAP 2.5MG</t>
  </si>
  <si>
    <t>TBL 30X2.5MG</t>
  </si>
  <si>
    <t>GELOFUSINE</t>
  </si>
  <si>
    <t>40MG/ML+7,02MG/ML INF SOL 20X500ML</t>
  </si>
  <si>
    <t>40MG/ML+7,02MG/ML INF SOL 10X500ML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</si>
  <si>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</si>
  <si>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</si>
  <si>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</si>
  <si>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</si>
  <si>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</si>
  <si>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NEUROL 1.0</t>
  </si>
  <si>
    <t>NITROGLYCERIN-SLOVAKOFARMA</t>
  </si>
  <si>
    <t>0,5MG TBL SLG 20</t>
  </si>
  <si>
    <t>SONOVUE</t>
  </si>
  <si>
    <t>INJPSULQF1+5MLSOL</t>
  </si>
  <si>
    <t>léky - dle §16 (LEK)</t>
  </si>
  <si>
    <t>OPSUMIT 10 MG</t>
  </si>
  <si>
    <t>250MG INF PLV SOL 10</t>
  </si>
  <si>
    <t>ADDAVEN</t>
  </si>
  <si>
    <t>IVN INF CNC SOL 20X10ML</t>
  </si>
  <si>
    <t>ALPROSTAN</t>
  </si>
  <si>
    <t>INF CNC SOL 10X0.2ML</t>
  </si>
  <si>
    <t>AQUA PRO INIECTIONE ARDEAPHARMA</t>
  </si>
  <si>
    <t>100% PAR LQF 10X250ML</t>
  </si>
  <si>
    <t>INJ SOL 10X1000ML-PE</t>
  </si>
  <si>
    <t>ARDEAELYTOSOL CONC. NA.HYDR.CARB. 8,4%</t>
  </si>
  <si>
    <t>84MG/ML INF CNC SOL 20X80ML</t>
  </si>
  <si>
    <t>ARDEAELYTOSOL CONC. NATRIUMHYDROGENKARBONÁT 4,2%</t>
  </si>
  <si>
    <t>42MG/ML INF CNC SOL 20X80ML</t>
  </si>
  <si>
    <t>POR GRA SOL30SÁČKŮ</t>
  </si>
  <si>
    <t>BEPANTHEN PLUS</t>
  </si>
  <si>
    <t>50MG/G+5MG/G CRM 100G</t>
  </si>
  <si>
    <t>DRM UNG 1X100GM 10%</t>
  </si>
  <si>
    <t>BETADINE - zelená</t>
  </si>
  <si>
    <t>LIQ 1X120ML</t>
  </si>
  <si>
    <t>BRUFEN RAPID</t>
  </si>
  <si>
    <t>400MG TBL FLM 24 I</t>
  </si>
  <si>
    <t>CALCIUM GLUCONICUM 10% B.BRAUN</t>
  </si>
  <si>
    <t>INJ SOL 20X10ML</t>
  </si>
  <si>
    <t>CALRECIA</t>
  </si>
  <si>
    <t>100MMOL/L INF SOL 8X1500ML</t>
  </si>
  <si>
    <t>CARVESAN 25</t>
  </si>
  <si>
    <t>POR TBL NOB 30X25MG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</si>
  <si>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</si>
  <si>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</si>
  <si>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</si>
  <si>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</si>
  <si>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</si>
  <si>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CYMEVENE</t>
  </si>
  <si>
    <t>500MG INF PLV CSL 1</t>
  </si>
  <si>
    <t>POR TBL FLM 120X500MG</t>
  </si>
  <si>
    <t>DEXMEDETOMIDINE EVER PHARMA</t>
  </si>
  <si>
    <t>100MCG/ML INF CNC SOL 25X2ML</t>
  </si>
  <si>
    <t>DICLOFENAC AL 50</t>
  </si>
  <si>
    <t>TBL OBD 20X50MG</t>
  </si>
  <si>
    <t>DOPEGYT</t>
  </si>
  <si>
    <t>POR TBL FLM 168X2.5MG</t>
  </si>
  <si>
    <t>ENAP I.V.</t>
  </si>
  <si>
    <t>INJ 5X1ML/1.25MG</t>
  </si>
  <si>
    <t>EUTHYROX 88 MIKROGRAMŮ</t>
  </si>
  <si>
    <t>88MCG TBL NOB 100 II</t>
  </si>
  <si>
    <t>FORMOVENT 12 MCG</t>
  </si>
  <si>
    <t>400MG/ML INF SOL 10X500ML</t>
  </si>
  <si>
    <t>INF SOL 20X100ML-PE</t>
  </si>
  <si>
    <t>POR TBL NOB 100</t>
  </si>
  <si>
    <t>GUAJACURAN</t>
  </si>
  <si>
    <t>DRG 30X200MG-BLISTR</t>
  </si>
  <si>
    <t>HEPARIN LECIVA</t>
  </si>
  <si>
    <t>INJ 1X10ML/50KU</t>
  </si>
  <si>
    <t>Hylo-Comod 10ml</t>
  </si>
  <si>
    <t>Hylo-Gel 10ml</t>
  </si>
  <si>
    <t>INF SOL 10X1000MLPLAH</t>
  </si>
  <si>
    <t>INF SOL 20X50 ML II</t>
  </si>
  <si>
    <t>IBALGIN</t>
  </si>
  <si>
    <t>50MG/G CRM 50G</t>
  </si>
  <si>
    <t>IMIPENEM/CILASTATIN APTAPHARMA</t>
  </si>
  <si>
    <t>500MG/500MG INF PLV SOL 10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</si>
  <si>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</si>
  <si>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</si>
  <si>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</si>
  <si>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</si>
  <si>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</si>
  <si>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</si>
  <si>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</si>
  <si>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</si>
  <si>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IR 4% Citrate Solution (SecuNect) 1500 ml</t>
  </si>
  <si>
    <t>IR NaCl 0,9% Frekaflex 1000ml</t>
  </si>
  <si>
    <t>Roztok pro hemodialýzu</t>
  </si>
  <si>
    <t>ISOPRINOSINE-50x500 mimořádný dovoz</t>
  </si>
  <si>
    <t>JANUMET 50 MG/1000 MG</t>
  </si>
  <si>
    <t>POR TBL FLM 56X50MG/1000MG</t>
  </si>
  <si>
    <t>JANUMET 50 MG/850 MG</t>
  </si>
  <si>
    <t>POR TBL FLM 56X50MG/850MG</t>
  </si>
  <si>
    <t>KAPIDIN 20 MG</t>
  </si>
  <si>
    <t>KEPPRA 100 MG/ML</t>
  </si>
  <si>
    <t>INF CNC SOL 10X5ML II</t>
  </si>
  <si>
    <t>KL BENZINUM 500 ml/330g HVLP</t>
  </si>
  <si>
    <t>KL ETHANOL.C.BENZINO 180G</t>
  </si>
  <si>
    <t>KL CHLORHEXIDINI SOL. 0,2% 200 g</t>
  </si>
  <si>
    <t>v sirokohrdle lahvi</t>
  </si>
  <si>
    <t>KL UNG.LENIENS, 200G</t>
  </si>
  <si>
    <t>MAGNESIUM SULFURICUM BBP 10%</t>
  </si>
  <si>
    <t>MEDROL 16 MG</t>
  </si>
  <si>
    <t>POR TBLNOB50X16MG-B</t>
  </si>
  <si>
    <t>INJ+INF SOL 10X10ML</t>
  </si>
  <si>
    <t>MIDAZOLAM KALCEKS 5MG/ML</t>
  </si>
  <si>
    <t>INJ/INF SOL 10X3ML</t>
  </si>
  <si>
    <t>MOXOSTAD 0,2 MG</t>
  </si>
  <si>
    <t>POR TBL FLM 30X0.2MG</t>
  </si>
  <si>
    <t>MOXOSTAD 0.3 MG</t>
  </si>
  <si>
    <t>POR TBL FLM30X0.3MG</t>
  </si>
  <si>
    <t>NEUROTOP 200 MG</t>
  </si>
  <si>
    <t>POR TBL NOB 50X200MG</t>
  </si>
  <si>
    <t>NIMOTOP S</t>
  </si>
  <si>
    <t>30MG TBL FLM 100 I</t>
  </si>
  <si>
    <t>PRESTANCE 10 MG/10 MG</t>
  </si>
  <si>
    <t>PRESTANCE 5 MG/10 MG</t>
  </si>
  <si>
    <t>PROTHAZIN</t>
  </si>
  <si>
    <t>25MG TBL FLM 20</t>
  </si>
  <si>
    <t>RISPERIDON ACTAVIS 2MG</t>
  </si>
  <si>
    <t>RISPERIDON FARMAX 1MG</t>
  </si>
  <si>
    <t>RIVOTRIL 0.5 MG</t>
  </si>
  <si>
    <t>TBL 50X0.5MG</t>
  </si>
  <si>
    <t>SEEBRI BREEZHALER 44 MCG</t>
  </si>
  <si>
    <t>INH PLV CPS DUR 30X1X44RG+INH</t>
  </si>
  <si>
    <t>INJ SIC 1X500MG+8ML</t>
  </si>
  <si>
    <t>SOLUVIT N PRO INFUS.</t>
  </si>
  <si>
    <t>INJ SIC 10</t>
  </si>
  <si>
    <t>SUFENTA FORTE</t>
  </si>
  <si>
    <t>50MCG/ML INJ SOL 5X5ML</t>
  </si>
  <si>
    <t>TACHYBEN I.V. 25 MG INJEKČNÍ ROZTOK</t>
  </si>
  <si>
    <t>INJ SOL 5X5ML/25MG</t>
  </si>
  <si>
    <t>TEZEO 80 MG</t>
  </si>
  <si>
    <t>POR TBL NOB 28X80MG</t>
  </si>
  <si>
    <t>THEOPLUS</t>
  </si>
  <si>
    <t>TBL RET 30X300MG</t>
  </si>
  <si>
    <t>TRACUTIL</t>
  </si>
  <si>
    <t>INF 5X10ML</t>
  </si>
  <si>
    <t>TRANDATE</t>
  </si>
  <si>
    <t>INJ 5X20ML/100MG</t>
  </si>
  <si>
    <t>TRIPLIXAM 10 MG/2,5 MG/5 MG</t>
  </si>
  <si>
    <t>TRIPLIXAM 5 MG/1,25 MG/10 MG</t>
  </si>
  <si>
    <t>10MG/10MG CPS DUR 98</t>
  </si>
  <si>
    <t>TRITTICO AC 150</t>
  </si>
  <si>
    <t>TBL RET 60X150MG</t>
  </si>
  <si>
    <t>POR TBL FLM 90X40MG</t>
  </si>
  <si>
    <t>VARDESSIN</t>
  </si>
  <si>
    <t>20IU/ML INJ SOL 10X1ML</t>
  </si>
  <si>
    <t>VERSATIS 5% LÉČIVÁ NÁPLAST</t>
  </si>
  <si>
    <t>DRM EMP MED 20</t>
  </si>
  <si>
    <t>GEL OPH 3X10GM</t>
  </si>
  <si>
    <t>VITALIPID N ADULT</t>
  </si>
  <si>
    <t>INF CNC SOL 10X10ML</t>
  </si>
  <si>
    <t>VITAMIN B12 LECIVA 300RG</t>
  </si>
  <si>
    <t>INJ 5X1ML/300RG</t>
  </si>
  <si>
    <t>VITAMIN D3 AXONIA</t>
  </si>
  <si>
    <t>1000IU TBL FLM 90</t>
  </si>
  <si>
    <t>VODA NA INJEKCI VIAFLO</t>
  </si>
  <si>
    <t>PAR LQF 10X1000ML</t>
  </si>
  <si>
    <t>ZARZIO 30 MU/0,5 ML</t>
  </si>
  <si>
    <t>NEONUTRIN 15% 10x500ml</t>
  </si>
  <si>
    <t>15% INF SOL 10X500ML</t>
  </si>
  <si>
    <t>NUTRIFLEX BASAL</t>
  </si>
  <si>
    <t>OLIMEL N9</t>
  </si>
  <si>
    <t>INF EML 6X1000ML</t>
  </si>
  <si>
    <t>INF EML4X2000ML</t>
  </si>
  <si>
    <t>NUTRIDRINK COMPACT PROTEIN S PŘÍCHUTÍ JAHODOVOU</t>
  </si>
  <si>
    <t>NUTRIDRINK COMPACT S PŘÍCHUTÍ JAHODOVOU</t>
  </si>
  <si>
    <t>NUTRIDRINK COMPACT S PŘÍCHUTÍ VANILKOVOU</t>
  </si>
  <si>
    <t>NUTRIDRINK PROTEIN S PŘÍCHUTÍ ČOKOLÁDOVOU</t>
  </si>
  <si>
    <t>NUTRIDRINK PROTEIN S PŘÍCHUTÍ VANILKOVOU</t>
  </si>
  <si>
    <t>POR SOL 1X500ML</t>
  </si>
  <si>
    <t>NUTRISON MULTI FIBRE</t>
  </si>
  <si>
    <t>POR SOL 1X1000ML-VA</t>
  </si>
  <si>
    <t>léky - krev.deriváty ZUL (TO)</t>
  </si>
  <si>
    <t>ATENATIV</t>
  </si>
  <si>
    <t>50IU/ML INF PSO LQF 1+1X20ML</t>
  </si>
  <si>
    <t>50IU/ML INF PSO LQF 1+1X10ML</t>
  </si>
  <si>
    <t>FLEBOGAMMA DIF</t>
  </si>
  <si>
    <t>50MG/ML INF SOL 1X200ML</t>
  </si>
  <si>
    <t>OCPLEX</t>
  </si>
  <si>
    <t>1000IU INF PSO LQF 1+1X40ML</t>
  </si>
  <si>
    <t>léky - hemofilici ZUL (TO)</t>
  </si>
  <si>
    <t>ALBUREX</t>
  </si>
  <si>
    <t>200G/L INF SOL 1X100ML</t>
  </si>
  <si>
    <t>léky - trombolýza (LEK)</t>
  </si>
  <si>
    <t>ACTILYSE 50MG</t>
  </si>
  <si>
    <t>INJ SIC 1X50MG+50ML</t>
  </si>
  <si>
    <t>AMIKACIN MEDOCHEMIE 500MG/2ML INJ/INF</t>
  </si>
  <si>
    <t>SOL 10X2ML</t>
  </si>
  <si>
    <t>AMPICILLIN AND SULBACTAM IBI 1 G + 500 MG PRÁŠEK P</t>
  </si>
  <si>
    <t>INJ PLV SOL 10X1G+500MG/LAH</t>
  </si>
  <si>
    <t>AXETINE 750MG</t>
  </si>
  <si>
    <t>INJ SIC 10X750MG</t>
  </si>
  <si>
    <t>BISEPTOL 480</t>
  </si>
  <si>
    <t>INJ 10X5ML</t>
  </si>
  <si>
    <t>CEFTAZIDIM KABI 2 GM</t>
  </si>
  <si>
    <t>INJ+INF PLV SOL 10X2GM</t>
  </si>
  <si>
    <t>MACMIROR COMPLEX</t>
  </si>
  <si>
    <t>SUP VAG 12</t>
  </si>
  <si>
    <t>OFLOXACINO ALTAN</t>
  </si>
  <si>
    <t>2MG/ML INF SOL 20X100ML</t>
  </si>
  <si>
    <t>2G INJ/INF PLV SOL 10</t>
  </si>
  <si>
    <t>TOBREX</t>
  </si>
  <si>
    <t>3MG/G OPH UNG 3,5G</t>
  </si>
  <si>
    <t>GTT OPH 5ML 3MG/1ML</t>
  </si>
  <si>
    <t>VANCOMYCIN MYLAN 500 MG</t>
  </si>
  <si>
    <t>INF PLV SOL 1X500MG</t>
  </si>
  <si>
    <t>INF SOL 10X200ML/400MG</t>
  </si>
  <si>
    <t>MYCAMINE 100 MG</t>
  </si>
  <si>
    <t>INF PLV SOL 1X100MG</t>
  </si>
  <si>
    <t>VFEND 200 MG</t>
  </si>
  <si>
    <t>INF PLV SOL 1X200MG</t>
  </si>
  <si>
    <t>ACYLPYRIN</t>
  </si>
  <si>
    <t>100% PAR LQF 10X500ML</t>
  </si>
  <si>
    <t>LIQ 1X1000ML</t>
  </si>
  <si>
    <t>BROMHEXIN 8</t>
  </si>
  <si>
    <t>GTT 20ML 8MG/ML</t>
  </si>
  <si>
    <t>250MG TBL NOB 100</t>
  </si>
  <si>
    <t>TBL OBD 50X50MG</t>
  </si>
  <si>
    <t>DOLGIT GEL</t>
  </si>
  <si>
    <t>DRM GEL 1X150GM</t>
  </si>
  <si>
    <t>FENTANYL TORREX 50MCG/ML</t>
  </si>
  <si>
    <t>INJ 5X2ML/100RG</t>
  </si>
  <si>
    <t>JOX SPR 30ML</t>
  </si>
  <si>
    <t>KL MS HYDROG.PEROX. 3% 1000g</t>
  </si>
  <si>
    <t>NORADRENALIN LECIVA</t>
  </si>
  <si>
    <t>SEPTONEX</t>
  </si>
  <si>
    <t>SPR 1X45ML</t>
  </si>
  <si>
    <t>ZOVIRAX</t>
  </si>
  <si>
    <t>50MG/G CRM 1X2G</t>
  </si>
  <si>
    <t>léky - RTG diagnostika ZUL (LEK)</t>
  </si>
  <si>
    <t>ULTRAVIST 370 MG/ML</t>
  </si>
  <si>
    <t>INJ SOL 10X100ML</t>
  </si>
  <si>
    <t>ULTRAVIST-300</t>
  </si>
  <si>
    <t>INJ 10X20ML</t>
  </si>
  <si>
    <t>AERIUS</t>
  </si>
  <si>
    <t>0,5MG/ML POR SOL 60ML+LŽ</t>
  </si>
  <si>
    <t>ARDEAELYTOSOL NA.HYDR.CARB. 4,2%</t>
  </si>
  <si>
    <t>42MG/ML INF CNC SOL 10X200ML</t>
  </si>
  <si>
    <t>Celaskon long effect cps.60x500mg</t>
  </si>
  <si>
    <t>C-VITAMIN 1000 PHARMAVIT</t>
  </si>
  <si>
    <t>1000MG TBL EFF 10</t>
  </si>
  <si>
    <t>Delmar nosní sprej 50ml</t>
  </si>
  <si>
    <t>DYMISTIN</t>
  </si>
  <si>
    <t>137MCG/50MCG NAS SPR SUS 1X23G</t>
  </si>
  <si>
    <t>FYZIOLOGICKÝ ROZTOK VIAFLO</t>
  </si>
  <si>
    <t>INF SOL 20X500ML</t>
  </si>
  <si>
    <t>HELICID 40 MG</t>
  </si>
  <si>
    <t>POR CPS ETD 7X4X40MG</t>
  </si>
  <si>
    <t>ICHTOXYL</t>
  </si>
  <si>
    <t>INTEGRILIN 2MG/ML</t>
  </si>
  <si>
    <t>INJ SOL 1X10ML/20MG</t>
  </si>
  <si>
    <t>ISOKET LOSUNG 0.1% PRO INFUS.</t>
  </si>
  <si>
    <t>INJ PRO INF 10X10ML</t>
  </si>
  <si>
    <t>KALOBA por.gtt.sol.1x20ml</t>
  </si>
  <si>
    <t>KL SOL.HYD.PEROX.10% 1000G</t>
  </si>
  <si>
    <t>MAGNEROT</t>
  </si>
  <si>
    <t>MAGNESIUM 250 MG PHARMAVIT</t>
  </si>
  <si>
    <t>POR TBL EFF 20</t>
  </si>
  <si>
    <t>40/90/0,25MG CPS MOL 100</t>
  </si>
  <si>
    <t>SEPTOFORT</t>
  </si>
  <si>
    <t>ORM PAS 24X2MG-BLI</t>
  </si>
  <si>
    <t>SERETIDE 25/50 INHALER</t>
  </si>
  <si>
    <t>25MCG/50MCG/DÁV INH SUS PSS 120DÁV+POČ</t>
  </si>
  <si>
    <t>SERETIDE DISKUS</t>
  </si>
  <si>
    <t>50MCG/100MCG INH PLV DOS 1X60DÁV</t>
  </si>
  <si>
    <t>TANTUM VERDE SPRAY</t>
  </si>
  <si>
    <t>ORM SPR 30ML 0.15%</t>
  </si>
  <si>
    <t>TENSIOMIN</t>
  </si>
  <si>
    <t>TBL 30X12.5MG</t>
  </si>
  <si>
    <t>INJ SOL 1X200ML</t>
  </si>
  <si>
    <t>BELOGENT KRÉM</t>
  </si>
  <si>
    <t>léky - centra (LEK)</t>
  </si>
  <si>
    <t>BALCOGA</t>
  </si>
  <si>
    <t>20MG TBL FLM 90</t>
  </si>
  <si>
    <t>BOSENTAN ACCORD</t>
  </si>
  <si>
    <t>125MG TBL FLM 56 I</t>
  </si>
  <si>
    <t>BOSENTAN AVMC</t>
  </si>
  <si>
    <t>125MG TBL FLM 56X1</t>
  </si>
  <si>
    <t>PRALUENT 150MG</t>
  </si>
  <si>
    <t>INJ SOL 2X1ML</t>
  </si>
  <si>
    <t>PRALUENT 75MG</t>
  </si>
  <si>
    <t>REPATHA 140 MG</t>
  </si>
  <si>
    <t>SDR INJ SOL 2X1MLX140MG</t>
  </si>
  <si>
    <t>TRESUVI</t>
  </si>
  <si>
    <t>5MG/ML INF SOL 1X10ML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</si>
  <si>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</si>
  <si>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</si>
  <si>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</si>
  <si>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</si>
  <si>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</si>
  <si>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</si>
  <si>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</t>
  </si>
  <si>
    <t>1,5MG INF PLV SOL 1</t>
  </si>
  <si>
    <t>0,5MG INF PLV SOL 1</t>
  </si>
  <si>
    <t>VOLIBRIS 5 MG</t>
  </si>
  <si>
    <t>0111 - 1IK: lůžkové oddělení 1</t>
  </si>
  <si>
    <t>0121 - 1IK: ambulance</t>
  </si>
  <si>
    <t>0172 - 1IK: katetrizační sál</t>
  </si>
  <si>
    <t>0171 - 1IK: odd. invaz. vyš. metod-kardiovertery</t>
  </si>
  <si>
    <t>0112 - 1IK: lůžkové oddělení COVID IV</t>
  </si>
  <si>
    <t xml:space="preserve">0113 - 1IK: lůžkové oddělení 4 </t>
  </si>
  <si>
    <t xml:space="preserve">0131 - 1IK: JIP </t>
  </si>
  <si>
    <t xml:space="preserve">0194 - 1IK: centrum - I.interna </t>
  </si>
  <si>
    <t>A02BC02 - PANTOPRAZOL</t>
  </si>
  <si>
    <t>A02BC03 - LANSOPRAZOL</t>
  </si>
  <si>
    <t>A04AA01 - ONDANSETRON</t>
  </si>
  <si>
    <t>A10BA02 - METFORMIN</t>
  </si>
  <si>
    <t>B01AB05 - ENOXAPARIN</t>
  </si>
  <si>
    <t>B01AB06 - NADROPARIN</t>
  </si>
  <si>
    <t>B01AC04 - KLOPIDOGREL</t>
  </si>
  <si>
    <t>B01AC16 - EPTIFIBATID</t>
  </si>
  <si>
    <t>C01BD01 - AMIODARON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</si>
  <si>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</si>
  <si>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</si>
  <si>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</si>
  <si>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</si>
  <si>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</si>
  <si>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</si>
  <si>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</si>
  <si>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</si>
  <si>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</si>
  <si>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</si>
  <si>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</si>
  <si>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</si>
  <si>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</si>
  <si>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</si>
  <si>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</si>
  <si>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</si>
  <si>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</si>
  <si>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</si>
  <si>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</si>
  <si>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</si>
  <si>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</si>
  <si>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</si>
  <si>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G04BE03 - SILDENAFIL</t>
  </si>
  <si>
    <t>G04CA02 - TAMSULOSIN</t>
  </si>
  <si>
    <t>H02AB04 - METHYLPREDNISOLON</t>
  </si>
  <si>
    <t>J01AA12 - TIGECYKLIN</t>
  </si>
  <si>
    <t>J01CA01 - AMPICILIN</t>
  </si>
  <si>
    <t>J01CF04 - OXACILIN</t>
  </si>
  <si>
    <t>J01DC02 - CEFUROXIM</t>
  </si>
  <si>
    <t>J01DD01 - CEFOTAXIM</t>
  </si>
  <si>
    <t>J01DH02 - MEROPENEM</t>
  </si>
  <si>
    <t>J01FF01 - KLINDAMYCIN</t>
  </si>
  <si>
    <t>J01GB06 - AMIKACIN</t>
  </si>
  <si>
    <t>J01MA01 - OFLOXACIN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</si>
  <si>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</si>
  <si>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</si>
  <si>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</si>
  <si>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</si>
  <si>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</si>
  <si>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</si>
  <si>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</si>
  <si>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</si>
  <si>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</si>
  <si>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J05AB06 - GANCIKLOVIR</t>
  </si>
  <si>
    <t>L03AA02 - FILGRASTIM</t>
  </si>
  <si>
    <t>L04AD01 - CYKLOSPORIN</t>
  </si>
  <si>
    <t>M03AC09 - ROKURONIUM-BROMID</t>
  </si>
  <si>
    <t>M04AA01 - ALOPURINOL</t>
  </si>
  <si>
    <t>N01AX10 - PROPOFOL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</si>
  <si>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</si>
  <si>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</si>
  <si>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</si>
  <si>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</si>
  <si>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</si>
  <si>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N03AX16 - PREGABALIN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</si>
  <si>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</si>
  <si>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</si>
  <si>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</si>
  <si>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</si>
  <si>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</si>
  <si>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</si>
  <si>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</si>
  <si>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</si>
  <si>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</si>
  <si>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</si>
  <si>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</si>
  <si>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R03AC02 - SALBUTAMOL</t>
  </si>
  <si>
    <t>R03AC13 - FORMOTEROL</t>
  </si>
  <si>
    <t>R06AE07 - CETIRIZIN</t>
  </si>
  <si>
    <t>R06AX27 - DESLORATADIN</t>
  </si>
  <si>
    <t>J05AX05 - INOSIN PRANOBEX</t>
  </si>
  <si>
    <t>B01AF02 - APIXABAN</t>
  </si>
  <si>
    <t>R03AK06 - SALMETEROL A FLUTIKASON</t>
  </si>
  <si>
    <t>A03FA07 - ITOPRIDUM</t>
  </si>
  <si>
    <t>N01AH03 - SUFENTANIL</t>
  </si>
  <si>
    <t>J01CR02 - AMOXICILIN A  INHIBITOR BETA-LAKTAMASY</t>
  </si>
  <si>
    <t>A06AD11 - LAKTULOSA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</si>
  <si>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</si>
  <si>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</si>
  <si>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</si>
  <si>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</si>
  <si>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</si>
  <si>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</si>
  <si>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</si>
  <si>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</si>
  <si>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</si>
  <si>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B01AC27 - SELEXIPAG</t>
  </si>
  <si>
    <t>V06XX - POTRAVINY PRO ZVLÁŠTNÍ LÉKAŘSKÉ ÚČELY (PZLÚ) (ČESKÁ ATC SKUP</t>
  </si>
  <si>
    <t>R03AK11 - FORMOTEROL A FLUTIKASON</t>
  </si>
  <si>
    <t>A03FA07</t>
  </si>
  <si>
    <t>237595</t>
  </si>
  <si>
    <t>A06AD11</t>
  </si>
  <si>
    <t>42547</t>
  </si>
  <si>
    <t>LACTULOSE AL</t>
  </si>
  <si>
    <t>667MG/ML SIR 1X500ML</t>
  </si>
  <si>
    <t>A10AB01</t>
  </si>
  <si>
    <t>26486</t>
  </si>
  <si>
    <t>ACTRAPID PENFILL</t>
  </si>
  <si>
    <t>100IU/ML INJ SOL 5X3ML</t>
  </si>
  <si>
    <t>A10BA02</t>
  </si>
  <si>
    <t>208204</t>
  </si>
  <si>
    <t>SIOFOR</t>
  </si>
  <si>
    <t>500MG TBL FLM 60 II</t>
  </si>
  <si>
    <t>B01AB06</t>
  </si>
  <si>
    <t>213477</t>
  </si>
  <si>
    <t>9500IU/ML INJ SOL 10X5ML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</si>
  <si>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</si>
  <si>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</si>
  <si>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</si>
  <si>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</si>
  <si>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</si>
  <si>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</si>
  <si>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</si>
  <si>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</si>
  <si>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</si>
  <si>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</si>
  <si>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</si>
  <si>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</si>
  <si>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</si>
  <si>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</si>
  <si>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C01CA03</t>
  </si>
  <si>
    <t>216900</t>
  </si>
  <si>
    <t>1MG/ML INF CNC SOL 5X5ML</t>
  </si>
  <si>
    <t>C05BA01</t>
  </si>
  <si>
    <t>100306</t>
  </si>
  <si>
    <t>445MG/100G GEL 40G</t>
  </si>
  <si>
    <t>100311</t>
  </si>
  <si>
    <t>445MG/100G CRM 40G</t>
  </si>
  <si>
    <t>C07AB02</t>
  </si>
  <si>
    <t>132559</t>
  </si>
  <si>
    <t>231696</t>
  </si>
  <si>
    <t>C07AB05</t>
  </si>
  <si>
    <t>188616</t>
  </si>
  <si>
    <t>C07AB07</t>
  </si>
  <si>
    <t>233579</t>
  </si>
  <si>
    <t>C09AA04</t>
  </si>
  <si>
    <t>101211</t>
  </si>
  <si>
    <t>5MG TBL FLM 90(3X30)</t>
  </si>
  <si>
    <t>C09AA05</t>
  </si>
  <si>
    <t>56976</t>
  </si>
  <si>
    <t>TRITACE</t>
  </si>
  <si>
    <t>2,5MG TBL NOB 20</t>
  </si>
  <si>
    <t>C09DA07</t>
  </si>
  <si>
    <t>219638</t>
  </si>
  <si>
    <t>C10AA05</t>
  </si>
  <si>
    <t>122632</t>
  </si>
  <si>
    <t>SORTIS</t>
  </si>
  <si>
    <t>80MG TBL FLM 30</t>
  </si>
  <si>
    <t>50318</t>
  </si>
  <si>
    <t>TULIP</t>
  </si>
  <si>
    <t>20MG TBL FLM 90X1</t>
  </si>
  <si>
    <t>J01CF04</t>
  </si>
  <si>
    <t>233016</t>
  </si>
  <si>
    <t>PROSTAPHLIN</t>
  </si>
  <si>
    <t>1000MG INJ PLV SOL 1</t>
  </si>
  <si>
    <t>J01CR02</t>
  </si>
  <si>
    <t>5951</t>
  </si>
  <si>
    <t>875MG/125MG TBL FLM 14</t>
  </si>
  <si>
    <t>J05AB01</t>
  </si>
  <si>
    <t>237622</t>
  </si>
  <si>
    <t>N01AX10</t>
  </si>
  <si>
    <t>18167</t>
  </si>
  <si>
    <t>PROPOFOL MCT/LCT FRESENIUS</t>
  </si>
  <si>
    <t>10MG/ML INJ/INF EML 5X20ML</t>
  </si>
  <si>
    <t>N03AG01</t>
  </si>
  <si>
    <t>92587</t>
  </si>
  <si>
    <t>DEPAKINE CHRONO</t>
  </si>
  <si>
    <t>500MG TBL RET 30</t>
  </si>
  <si>
    <t>N05CF02</t>
  </si>
  <si>
    <t>233360</t>
  </si>
  <si>
    <t>10MG TBL FLM 20</t>
  </si>
  <si>
    <t>233366</t>
  </si>
  <si>
    <t>10MG TBL FLM 50</t>
  </si>
  <si>
    <t>N06AB06</t>
  </si>
  <si>
    <t>53950</t>
  </si>
  <si>
    <t>ZOLOFT</t>
  </si>
  <si>
    <t>50MG TBL FLM 28</t>
  </si>
  <si>
    <t>53951</t>
  </si>
  <si>
    <t>100MG TBL FLM 28</t>
  </si>
  <si>
    <t>R06AE07</t>
  </si>
  <si>
    <t>5496</t>
  </si>
  <si>
    <t>10MG TBL FLM 60</t>
  </si>
  <si>
    <t>V06XX</t>
  </si>
  <si>
    <t>217108</t>
  </si>
  <si>
    <t>217109</t>
  </si>
  <si>
    <t>217110</t>
  </si>
  <si>
    <t>33749</t>
  </si>
  <si>
    <t>POR SOL 4X125G</t>
  </si>
  <si>
    <t>33751</t>
  </si>
  <si>
    <t>33858</t>
  </si>
  <si>
    <t>33859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</si>
  <si>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</si>
  <si>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</si>
  <si>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</si>
  <si>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</si>
  <si>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</si>
  <si>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</si>
  <si>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</si>
  <si>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A10AB05</t>
  </si>
  <si>
    <t>26786</t>
  </si>
  <si>
    <t>NOVORAPID</t>
  </si>
  <si>
    <t>100U/ML INJ SOL 1X10ML</t>
  </si>
  <si>
    <t>A10AE05</t>
  </si>
  <si>
    <t>28148</t>
  </si>
  <si>
    <t>LEVEMIR PENFILL</t>
  </si>
  <si>
    <t>100U/ML INJ SOL 5X3ML</t>
  </si>
  <si>
    <t>28151</t>
  </si>
  <si>
    <t>LEVEMIR FLEXPEN</t>
  </si>
  <si>
    <t>208207</t>
  </si>
  <si>
    <t>850MG TBL FLM 60 II</t>
  </si>
  <si>
    <t>B01AB05</t>
  </si>
  <si>
    <t>115404</t>
  </si>
  <si>
    <t>10000IU(100MG)/1ML INJ SOL ISP 10X1ML I</t>
  </si>
  <si>
    <t>213487</t>
  </si>
  <si>
    <t>9500IU/ML INJ SOL ISP 10X0,3ML</t>
  </si>
  <si>
    <t>149480</t>
  </si>
  <si>
    <t>75MG TBL FLM 28</t>
  </si>
  <si>
    <t>C01BD01</t>
  </si>
  <si>
    <t>13767</t>
  </si>
  <si>
    <t>200MG TBL NOB 30</t>
  </si>
  <si>
    <t>C02AC05</t>
  </si>
  <si>
    <t>16932</t>
  </si>
  <si>
    <t>MOXOSTAD</t>
  </si>
  <si>
    <t>0,4MG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</si>
  <si>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</si>
  <si>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</si>
  <si>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</si>
  <si>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</si>
  <si>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</si>
  <si>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</si>
  <si>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</si>
  <si>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</si>
  <si>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56805</t>
  </si>
  <si>
    <t>40MG TBL NOB 100</t>
  </si>
  <si>
    <t>56809</t>
  </si>
  <si>
    <t>125MG TBL NOB 100</t>
  </si>
  <si>
    <t>56811</t>
  </si>
  <si>
    <t>250MG TBL NOB 50</t>
  </si>
  <si>
    <t>100308</t>
  </si>
  <si>
    <t>300MG/100G CRM 40G</t>
  </si>
  <si>
    <t>231687</t>
  </si>
  <si>
    <t>231692</t>
  </si>
  <si>
    <t>231701</t>
  </si>
  <si>
    <t>231702</t>
  </si>
  <si>
    <t>C07AB03</t>
  </si>
  <si>
    <t>2720</t>
  </si>
  <si>
    <t>ATENOLOL AL</t>
  </si>
  <si>
    <t>49909</t>
  </si>
  <si>
    <t>LOKREN</t>
  </si>
  <si>
    <t>20MG TBL FLM 28</t>
  </si>
  <si>
    <t>49910</t>
  </si>
  <si>
    <t>20MG TBL FLM 98</t>
  </si>
  <si>
    <t>233559</t>
  </si>
  <si>
    <t>233600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</si>
  <si>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</si>
  <si>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</si>
  <si>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</si>
  <si>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</si>
  <si>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</si>
  <si>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</si>
  <si>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</si>
  <si>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</si>
  <si>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</si>
  <si>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</si>
  <si>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</si>
  <si>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</si>
  <si>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</si>
  <si>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</si>
  <si>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</si>
  <si>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</si>
  <si>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</si>
  <si>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</si>
  <si>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233479</t>
  </si>
  <si>
    <t>56972</t>
  </si>
  <si>
    <t>1,25MG TBL NOB 20</t>
  </si>
  <si>
    <t>C09BB04</t>
  </si>
  <si>
    <t>124087</t>
  </si>
  <si>
    <t>PRESTANCE</t>
  </si>
  <si>
    <t>5MG/5MG TBL NOB 30</t>
  </si>
  <si>
    <t>C09CA01</t>
  </si>
  <si>
    <t>114065</t>
  </si>
  <si>
    <t>LOZAP</t>
  </si>
  <si>
    <t>50MG TBL FLM 30 II</t>
  </si>
  <si>
    <t>C09DA01</t>
  </si>
  <si>
    <t>15316</t>
  </si>
  <si>
    <t>50MG/12,5MG TBL FLM 30</t>
  </si>
  <si>
    <t>50311</t>
  </si>
  <si>
    <t>10MG TBL FLM 90X1</t>
  </si>
  <si>
    <t>50316</t>
  </si>
  <si>
    <t>20MG TBL FLM 30X1</t>
  </si>
  <si>
    <t>G04CA02</t>
  </si>
  <si>
    <t>14439</t>
  </si>
  <si>
    <t>0,4MG CPS RDR 30</t>
  </si>
  <si>
    <t>H02AB04</t>
  </si>
  <si>
    <t>9709</t>
  </si>
  <si>
    <t>40MG/ML INJ PSO LQF 40MG+1ML</t>
  </si>
  <si>
    <t>H03AA01</t>
  </si>
  <si>
    <t>243130</t>
  </si>
  <si>
    <t>243131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</si>
  <si>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</si>
  <si>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</si>
  <si>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</si>
  <si>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</si>
  <si>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</si>
  <si>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</si>
  <si>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</si>
  <si>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134595</t>
  </si>
  <si>
    <t>MEDOCLAV</t>
  </si>
  <si>
    <t>1000MG/200MG INJ/INF PLV SOL 10</t>
  </si>
  <si>
    <t>J01CR05</t>
  </si>
  <si>
    <t>113453</t>
  </si>
  <si>
    <t>PIPERACILLIN/TAZOBACTAM KABI</t>
  </si>
  <si>
    <t>173857</t>
  </si>
  <si>
    <t>J01DC02</t>
  </si>
  <si>
    <t>18547</t>
  </si>
  <si>
    <t>XORIMAX</t>
  </si>
  <si>
    <t>500MG TBL FLM 10</t>
  </si>
  <si>
    <t>64831</t>
  </si>
  <si>
    <t>AXETINE</t>
  </si>
  <si>
    <t>1,5G INJ/INF PLV SOL 10</t>
  </si>
  <si>
    <t>J01DD01</t>
  </si>
  <si>
    <t>206563</t>
  </si>
  <si>
    <t>J01DH02</t>
  </si>
  <si>
    <t>173750</t>
  </si>
  <si>
    <t>J01MA02</t>
  </si>
  <si>
    <t>162187</t>
  </si>
  <si>
    <t>CIPROFLOXACIN KABI</t>
  </si>
  <si>
    <t>400MG/200ML INF SOL 10X200ML</t>
  </si>
  <si>
    <t>94453</t>
  </si>
  <si>
    <t>CIPRINOL</t>
  </si>
  <si>
    <t>96039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</si>
  <si>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</si>
  <si>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</si>
  <si>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</si>
  <si>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</si>
  <si>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</si>
  <si>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</si>
  <si>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</si>
  <si>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</si>
  <si>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</si>
  <si>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</si>
  <si>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</si>
  <si>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</si>
  <si>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</si>
  <si>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</si>
  <si>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</si>
  <si>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</si>
  <si>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</si>
  <si>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</si>
  <si>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</si>
  <si>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</si>
  <si>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</si>
  <si>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</si>
  <si>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</si>
  <si>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</si>
  <si>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</si>
  <si>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155938</t>
  </si>
  <si>
    <t>HERPESIN</t>
  </si>
  <si>
    <t>200MG TBL NOB 25</t>
  </si>
  <si>
    <t>242527</t>
  </si>
  <si>
    <t>J05AX05</t>
  </si>
  <si>
    <t>107676</t>
  </si>
  <si>
    <t>500MG TBL NOB 50</t>
  </si>
  <si>
    <t>162748</t>
  </si>
  <si>
    <t>500MG TBL NOB 100</t>
  </si>
  <si>
    <t>L03AA02</t>
  </si>
  <si>
    <t>500570</t>
  </si>
  <si>
    <t>ZARZIO</t>
  </si>
  <si>
    <t>48MU/0,5ML INJ/INF SOL ISP 5X0,5ML I</t>
  </si>
  <si>
    <t>M04AA01</t>
  </si>
  <si>
    <t>127263</t>
  </si>
  <si>
    <t>127272</t>
  </si>
  <si>
    <t>N02BB02</t>
  </si>
  <si>
    <t>55823</t>
  </si>
  <si>
    <t>55824</t>
  </si>
  <si>
    <t>500MG/ML INJ SOL 5X5ML</t>
  </si>
  <si>
    <t>7981</t>
  </si>
  <si>
    <t>500MG/ML INJ SOL 10X2ML</t>
  </si>
  <si>
    <t>237626</t>
  </si>
  <si>
    <t>DEPAKINE</t>
  </si>
  <si>
    <t>400MG/4ML INJ PSO LQF 1+1X4ML</t>
  </si>
  <si>
    <t>44997</t>
  </si>
  <si>
    <t>500MG TBL RET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</si>
  <si>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</si>
  <si>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</si>
  <si>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</si>
  <si>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</si>
  <si>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</si>
  <si>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</si>
  <si>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</si>
  <si>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</si>
  <si>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</si>
  <si>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</si>
  <si>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</si>
  <si>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210570</t>
  </si>
  <si>
    <t>N05AX08</t>
  </si>
  <si>
    <t>197637</t>
  </si>
  <si>
    <t>RISPERIDON FARMAX</t>
  </si>
  <si>
    <t>3MG TBL FLM 60</t>
  </si>
  <si>
    <t>N05BA12</t>
  </si>
  <si>
    <t>6618</t>
  </si>
  <si>
    <t>NEUROL</t>
  </si>
  <si>
    <t>0,5MG TBL NOB 30</t>
  </si>
  <si>
    <t>91788</t>
  </si>
  <si>
    <t>0,25MG TBL NOB 30</t>
  </si>
  <si>
    <t>N06AB10</t>
  </si>
  <si>
    <t>134513</t>
  </si>
  <si>
    <t>ELICEA</t>
  </si>
  <si>
    <t>187330</t>
  </si>
  <si>
    <t>MIRAKLIDE</t>
  </si>
  <si>
    <t>10MG TBL FLM 28 I</t>
  </si>
  <si>
    <t>187335</t>
  </si>
  <si>
    <t>10MG TBL FLM 98 I</t>
  </si>
  <si>
    <t>N06AX11</t>
  </si>
  <si>
    <t>105846</t>
  </si>
  <si>
    <t>MIRTAZAPIN ORION</t>
  </si>
  <si>
    <t>30MG POR TBL DIS 30</t>
  </si>
  <si>
    <t>N06BX18</t>
  </si>
  <si>
    <t>4063</t>
  </si>
  <si>
    <t>5MG TBL NOB 50</t>
  </si>
  <si>
    <t>N06DA02</t>
  </si>
  <si>
    <t>231007</t>
  </si>
  <si>
    <t>N07CA01</t>
  </si>
  <si>
    <t>229646</t>
  </si>
  <si>
    <t>BETASERC</t>
  </si>
  <si>
    <t>16MG TBL NOB 60</t>
  </si>
  <si>
    <t>229648</t>
  </si>
  <si>
    <t>R03AK11</t>
  </si>
  <si>
    <t>133358</t>
  </si>
  <si>
    <t>66030</t>
  </si>
  <si>
    <t>99600</t>
  </si>
  <si>
    <t>10MG TBL FLM 90</t>
  </si>
  <si>
    <t>R06AX27</t>
  </si>
  <si>
    <t>178675</t>
  </si>
  <si>
    <t>JOVESTO</t>
  </si>
  <si>
    <t>5MG TBL FLM 90 I</t>
  </si>
  <si>
    <t>178682</t>
  </si>
  <si>
    <t>5MG TBL FLM 30 I</t>
  </si>
  <si>
    <t>217052</t>
  </si>
  <si>
    <t>217112</t>
  </si>
  <si>
    <t>POR PLV 1X300G</t>
  </si>
  <si>
    <t>33220</t>
  </si>
  <si>
    <t>POR SOL 1X225G</t>
  </si>
  <si>
    <t>33750</t>
  </si>
  <si>
    <t>33833</t>
  </si>
  <si>
    <t>33847</t>
  </si>
  <si>
    <t>33848</t>
  </si>
  <si>
    <t>33852</t>
  </si>
  <si>
    <t>33856</t>
  </si>
  <si>
    <t>33857</t>
  </si>
  <si>
    <t>33934</t>
  </si>
  <si>
    <t>33935</t>
  </si>
  <si>
    <t>A02BC03</t>
  </si>
  <si>
    <t>17121</t>
  </si>
  <si>
    <t>30MG CPS DUR 28</t>
  </si>
  <si>
    <t>A04AA01</t>
  </si>
  <si>
    <t>187607</t>
  </si>
  <si>
    <t>ONDANSETRON B. BRAUN</t>
  </si>
  <si>
    <t>2MG/ML INJ SOL 20X4ML II</t>
  </si>
  <si>
    <t>191922</t>
  </si>
  <si>
    <t>1000MG TBL FLM 60</t>
  </si>
  <si>
    <t>B01AF02</t>
  </si>
  <si>
    <t>168326</t>
  </si>
  <si>
    <t>ELIQUIS</t>
  </si>
  <si>
    <t>2,5MG TBL FLM 20</t>
  </si>
  <si>
    <t>239807</t>
  </si>
  <si>
    <t>100304</t>
  </si>
  <si>
    <t>300MG/100G GEL 40G</t>
  </si>
  <si>
    <t>231691</t>
  </si>
  <si>
    <t>100MG TBL PRO 30</t>
  </si>
  <si>
    <t>231697</t>
  </si>
  <si>
    <t>231703</t>
  </si>
  <si>
    <t>101205</t>
  </si>
  <si>
    <t>101233</t>
  </si>
  <si>
    <t>10MG TBL FLM 90(3X30)</t>
  </si>
  <si>
    <t>15864</t>
  </si>
  <si>
    <t>C09BB07</t>
  </si>
  <si>
    <t>226784</t>
  </si>
  <si>
    <t>C09DB04</t>
  </si>
  <si>
    <t>167852</t>
  </si>
  <si>
    <t>TWYNSTA</t>
  </si>
  <si>
    <t>80MG/5MG TBL NOB 28</t>
  </si>
  <si>
    <t>C10BA05</t>
  </si>
  <si>
    <t>228542</t>
  </si>
  <si>
    <t>228545</t>
  </si>
  <si>
    <t>J01CA01</t>
  </si>
  <si>
    <t>246096</t>
  </si>
  <si>
    <t>173748</t>
  </si>
  <si>
    <t>J01FF01</t>
  </si>
  <si>
    <t>129836</t>
  </si>
  <si>
    <t>CLINDAMYCIN KABI</t>
  </si>
  <si>
    <t>150MG/ML INJ SOL/INF CNC SOL 10X4ML</t>
  </si>
  <si>
    <t>162180</t>
  </si>
  <si>
    <t>200MG/100ML INF SOL 10X100ML</t>
  </si>
  <si>
    <t>J01XX08</t>
  </si>
  <si>
    <t>216704</t>
  </si>
  <si>
    <t>L04AD01</t>
  </si>
  <si>
    <t>15640</t>
  </si>
  <si>
    <t>SANDIMMUN NEORAL</t>
  </si>
  <si>
    <t>25MG CPS MOL 50</t>
  </si>
  <si>
    <t>M03AC09</t>
  </si>
  <si>
    <t>226455</t>
  </si>
  <si>
    <t>18172</t>
  </si>
  <si>
    <t>10MG/ML INJ/INF EML 10X50ML</t>
  </si>
  <si>
    <t>18175</t>
  </si>
  <si>
    <t>10MG/ML INJ/INF EML 10X100ML</t>
  </si>
  <si>
    <t>N02BE01</t>
  </si>
  <si>
    <t>157871</t>
  </si>
  <si>
    <t>PARACETAMOL KABI</t>
  </si>
  <si>
    <t>10MG/ML INF SOL 10X50ML</t>
  </si>
  <si>
    <t>N05CD08</t>
  </si>
  <si>
    <t>239963</t>
  </si>
  <si>
    <t>MIDAZOLAM ACCORD</t>
  </si>
  <si>
    <t>1MG/ML INJ/INF SOL 10X5ML</t>
  </si>
  <si>
    <t>239964</t>
  </si>
  <si>
    <t>5MG/ML INJ/INF SOL 10X1ML</t>
  </si>
  <si>
    <t>239965</t>
  </si>
  <si>
    <t>5MG/ML INJ/INF SOL 10X3ML</t>
  </si>
  <si>
    <t>10252</t>
  </si>
  <si>
    <t>R03AC02</t>
  </si>
  <si>
    <t>231956</t>
  </si>
  <si>
    <t>217054</t>
  </si>
  <si>
    <t>33855</t>
  </si>
  <si>
    <t>NUTRIDRINK BALÍČEK 5 + 1</t>
  </si>
  <si>
    <t>33898</t>
  </si>
  <si>
    <t>50309</t>
  </si>
  <si>
    <t>10MG TBL FLM 30X1</t>
  </si>
  <si>
    <t>86656</t>
  </si>
  <si>
    <t>1MG TBL NOB 30</t>
  </si>
  <si>
    <t>213480</t>
  </si>
  <si>
    <t>19000IU/ML INJ SOL ISP 10X0,6ML</t>
  </si>
  <si>
    <t>B01AC16</t>
  </si>
  <si>
    <t>25744</t>
  </si>
  <si>
    <t>INTEGRILIN</t>
  </si>
  <si>
    <t>0,75MG/ML INF SOL 1X100ML</t>
  </si>
  <si>
    <t>193741</t>
  </si>
  <si>
    <t>2,5MG TBL FLM 168</t>
  </si>
  <si>
    <t>16913</t>
  </si>
  <si>
    <t>0,2MG TBL FLM 30</t>
  </si>
  <si>
    <t>16923</t>
  </si>
  <si>
    <t>0,3MG TBL FLM 30</t>
  </si>
  <si>
    <t>169654</t>
  </si>
  <si>
    <t>20MG TBL FLM 30 II</t>
  </si>
  <si>
    <t>101227</t>
  </si>
  <si>
    <t>124101</t>
  </si>
  <si>
    <t>5MG/10MG TBL NOB 30</t>
  </si>
  <si>
    <t>124129</t>
  </si>
  <si>
    <t>10MG/10MG TBL NOB 30</t>
  </si>
  <si>
    <t>40373</t>
  </si>
  <si>
    <t>MEDROL</t>
  </si>
  <si>
    <t>16MG TBL NOB 50</t>
  </si>
  <si>
    <t>9711</t>
  </si>
  <si>
    <t>62,5MG/ML INJ PSO LQF 500MG+7,8ML</t>
  </si>
  <si>
    <t>243134</t>
  </si>
  <si>
    <t>J01CR01</t>
  </si>
  <si>
    <t>136083</t>
  </si>
  <si>
    <t>AMPICILLIN/SULBACTAM IBI</t>
  </si>
  <si>
    <t>1G/0,5G INJ PLV SOL 10 I</t>
  </si>
  <si>
    <t>64835</t>
  </si>
  <si>
    <t>750MG INJ/INF PLV SOL 10</t>
  </si>
  <si>
    <t>206567</t>
  </si>
  <si>
    <t>J01DH51</t>
  </si>
  <si>
    <t>227475</t>
  </si>
  <si>
    <t>J01GB06</t>
  </si>
  <si>
    <t>243369</t>
  </si>
  <si>
    <t>AMIKACIN MEDOCHEMIE</t>
  </si>
  <si>
    <t>500MG/2ML INJ/INF SOL 10X2ML</t>
  </si>
  <si>
    <t>J01MA01</t>
  </si>
  <si>
    <t>232628</t>
  </si>
  <si>
    <t>166265</t>
  </si>
  <si>
    <t>500MG INF PLV SOL 1</t>
  </si>
  <si>
    <t>164407</t>
  </si>
  <si>
    <t>2MG/ML INF SOL 10X200ML</t>
  </si>
  <si>
    <t>J02AX05</t>
  </si>
  <si>
    <t>500720</t>
  </si>
  <si>
    <t>MYCAMINE</t>
  </si>
  <si>
    <t>100MG INF PLV SOL 1</t>
  </si>
  <si>
    <t>172775</t>
  </si>
  <si>
    <t>J05AB06</t>
  </si>
  <si>
    <t>241308</t>
  </si>
  <si>
    <t>500566</t>
  </si>
  <si>
    <t>30MU/0,5ML INJ/INF SOL ISP 5X0,5ML I</t>
  </si>
  <si>
    <t>N01AH03</t>
  </si>
  <si>
    <t>241682</t>
  </si>
  <si>
    <t>172734</t>
  </si>
  <si>
    <t>RISPERIDON ACTAVIS</t>
  </si>
  <si>
    <t>2MG TBL FLM 60</t>
  </si>
  <si>
    <t>197227</t>
  </si>
  <si>
    <t>1MG TBL FLM 60</t>
  </si>
  <si>
    <t>224481</t>
  </si>
  <si>
    <t>MIDAZOLAM KALCEKS</t>
  </si>
  <si>
    <t>239967</t>
  </si>
  <si>
    <t>5MG/ML INJ/INF SOL 10X10ML</t>
  </si>
  <si>
    <t>N05CM18</t>
  </si>
  <si>
    <t>136755</t>
  </si>
  <si>
    <t>R03AC13</t>
  </si>
  <si>
    <t>243210</t>
  </si>
  <si>
    <t>FORMOVENT</t>
  </si>
  <si>
    <t>12MCG INH PLV CPS DUR 60+1 INH</t>
  </si>
  <si>
    <t>33418</t>
  </si>
  <si>
    <t>33420</t>
  </si>
  <si>
    <t>33527</t>
  </si>
  <si>
    <t>33530</t>
  </si>
  <si>
    <t>POR SOL 1X1000ML</t>
  </si>
  <si>
    <t>33742</t>
  </si>
  <si>
    <t>33850</t>
  </si>
  <si>
    <t>33851</t>
  </si>
  <si>
    <t>536</t>
  </si>
  <si>
    <t>1MG/ML INF CNC SOL 5X1ML</t>
  </si>
  <si>
    <t>25745</t>
  </si>
  <si>
    <t>2MG/ML INJ SOL 1X10ML</t>
  </si>
  <si>
    <t>R03AK06</t>
  </si>
  <si>
    <t>237692</t>
  </si>
  <si>
    <t>237704</t>
  </si>
  <si>
    <t>SERETIDE INHALER</t>
  </si>
  <si>
    <t>B01AC27</t>
  </si>
  <si>
    <t>209341</t>
  </si>
  <si>
    <t>UPTRAVI</t>
  </si>
  <si>
    <t>200MCG TBL FLM 60</t>
  </si>
  <si>
    <t>209342</t>
  </si>
  <si>
    <t>200MCG TBL FLM 140 TITRAČNÍ BAL</t>
  </si>
  <si>
    <t>209343</t>
  </si>
  <si>
    <t>400MCG TBL FLM 60</t>
  </si>
  <si>
    <t>209344</t>
  </si>
  <si>
    <t>600MCG TBL FLM 60</t>
  </si>
  <si>
    <t>209345</t>
  </si>
  <si>
    <t>800MCG TBL FLM 60</t>
  </si>
  <si>
    <t>209349</t>
  </si>
  <si>
    <t>1600MCG TBL FLM 60</t>
  </si>
  <si>
    <t>C02KX01</t>
  </si>
  <si>
    <t>225948</t>
  </si>
  <si>
    <t>242477</t>
  </si>
  <si>
    <t>G04BE03</t>
  </si>
  <si>
    <t>133329</t>
  </si>
  <si>
    <t>Přehled plnění pozitivního listu - spotřeba léčivých přípravků - orientační přehled</t>
  </si>
  <si>
    <t>01 - 1IK: I. Interní klinika - kardiologická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</si>
  <si>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</si>
  <si>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</si>
  <si>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</si>
  <si>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</si>
  <si>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</si>
  <si>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</si>
  <si>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</si>
  <si>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</si>
  <si>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</si>
  <si>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</si>
  <si>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</si>
  <si>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</si>
  <si>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</si>
  <si>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</si>
  <si>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</si>
  <si>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</si>
  <si>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</si>
  <si>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</si>
  <si>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Bartoušková Marie</t>
  </si>
  <si>
    <t>Doupal Vlastimil</t>
  </si>
  <si>
    <t>Fedorco Marián</t>
  </si>
  <si>
    <t>Flašík Jakub</t>
  </si>
  <si>
    <t>Galuszka Jan</t>
  </si>
  <si>
    <t>Hajdová Lenka</t>
  </si>
  <si>
    <t>Heinc Petr</t>
  </si>
  <si>
    <t>Hrčková Yvona</t>
  </si>
  <si>
    <t>Hudec Štěpán</t>
  </si>
  <si>
    <t>Hutyra Martin</t>
  </si>
  <si>
    <t>Jelínek Libor</t>
  </si>
  <si>
    <t>Kamasová Monika</t>
  </si>
  <si>
    <t>Kociánová Eva</t>
  </si>
  <si>
    <t>Koubek Filip</t>
  </si>
  <si>
    <t>Kováčik František</t>
  </si>
  <si>
    <t>Kučera Petr</t>
  </si>
  <si>
    <t>Kvapil Tomáš</t>
  </si>
  <si>
    <t>Látal Jan</t>
  </si>
  <si>
    <t>Lazárová Marie</t>
  </si>
  <si>
    <t>Marek Dan</t>
  </si>
  <si>
    <t>Moravec Ondřej</t>
  </si>
  <si>
    <t>Musil Dalibor</t>
  </si>
  <si>
    <t>Nykl Radomír</t>
  </si>
  <si>
    <t>Obrová Jana</t>
  </si>
  <si>
    <t>Ostřanský Jiří</t>
  </si>
  <si>
    <t>Pavlů Luděk</t>
  </si>
  <si>
    <t>Petřková Jana</t>
  </si>
  <si>
    <t>Přeček Jan</t>
  </si>
  <si>
    <t>Pyszko Jan</t>
  </si>
  <si>
    <t>Rada Martin</t>
  </si>
  <si>
    <t>Richter David</t>
  </si>
  <si>
    <t>Skála Tomáš</t>
  </si>
  <si>
    <t>Sluka Martin</t>
  </si>
  <si>
    <t>Smékal Aleš</t>
  </si>
  <si>
    <t>Sovová Ingrid</t>
  </si>
  <si>
    <t>Škvařilová Marcela</t>
  </si>
  <si>
    <t>Špaček Miloslav</t>
  </si>
  <si>
    <t>Táborský Miloš</t>
  </si>
  <si>
    <t>Vácha Jan</t>
  </si>
  <si>
    <t>Vícha Marek</t>
  </si>
  <si>
    <t>Voláková Eva</t>
  </si>
  <si>
    <t>Vykoupil Karel</t>
  </si>
  <si>
    <t>ATENOLOL</t>
  </si>
  <si>
    <t>65388</t>
  </si>
  <si>
    <t>TENORMIN 50</t>
  </si>
  <si>
    <t>DABIGATRAN-ETEXILÁT</t>
  </si>
  <si>
    <t>29328</t>
  </si>
  <si>
    <t>PRADAXA</t>
  </si>
  <si>
    <t>110MG CPS DUR 60X1 I</t>
  </si>
  <si>
    <t>DIGOXIN</t>
  </si>
  <si>
    <t>3542</t>
  </si>
  <si>
    <t>DIGOXIN LÉČIVA</t>
  </si>
  <si>
    <t>0,250MG TBL NOB 30</t>
  </si>
  <si>
    <t>83318</t>
  </si>
  <si>
    <t>0,125MG TBL NOB 30</t>
  </si>
  <si>
    <t>FUROSEMID</t>
  </si>
  <si>
    <t>CHLORID DRASELNÝ</t>
  </si>
  <si>
    <t>17189</t>
  </si>
  <si>
    <t>500MG TBL ENT 100</t>
  </si>
  <si>
    <t>CHOLEKALCIFEROL</t>
  </si>
  <si>
    <t>12023</t>
  </si>
  <si>
    <t>VIGANTOL</t>
  </si>
  <si>
    <t>0,5MG/ML POR GTT SOL 1X10ML</t>
  </si>
  <si>
    <t>KARVEDILOL</t>
  </si>
  <si>
    <t>14839</t>
  </si>
  <si>
    <t>DILATREND 6,25</t>
  </si>
  <si>
    <t>6,25MG TBL NOB 30</t>
  </si>
  <si>
    <t>KLOPIDOGREL</t>
  </si>
  <si>
    <t>KYSELINA ACETYLSALICYLOVÁ</t>
  </si>
  <si>
    <t>207933</t>
  </si>
  <si>
    <t>100MG TBL NOB 60(3X20)</t>
  </si>
  <si>
    <t>LOSARTAN</t>
  </si>
  <si>
    <t>114067</t>
  </si>
  <si>
    <t>50MG TBL FLM 90 II</t>
  </si>
  <si>
    <t>MEFENOXALON</t>
  </si>
  <si>
    <t>85656</t>
  </si>
  <si>
    <t>MĚKKÝ PARAFIN A TUKOVÉ PRODUKTY</t>
  </si>
  <si>
    <t>16464</t>
  </si>
  <si>
    <t>EXCIPIAL</t>
  </si>
  <si>
    <t>UNG 100G</t>
  </si>
  <si>
    <t>METOPROLOL</t>
  </si>
  <si>
    <t>PERINDOPRIL</t>
  </si>
  <si>
    <t>RAMIPRIL</t>
  </si>
  <si>
    <t>RIVAROXABAN</t>
  </si>
  <si>
    <t>168904</t>
  </si>
  <si>
    <t>XARELTO</t>
  </si>
  <si>
    <t>20MG TBL FLM 98 II</t>
  </si>
  <si>
    <t>ROSUVASTATIN</t>
  </si>
  <si>
    <t>148076</t>
  </si>
  <si>
    <t>ROSUCARD</t>
  </si>
  <si>
    <t>40MG TBL FLM 30</t>
  </si>
  <si>
    <t>SPIRONOLAKTON</t>
  </si>
  <si>
    <t>3550</t>
  </si>
  <si>
    <t>25MG TBL NOB 20</t>
  </si>
  <si>
    <t>TELMISARTAN A AMLODIPIN</t>
  </si>
  <si>
    <t>APIXABAN</t>
  </si>
  <si>
    <t>193745</t>
  </si>
  <si>
    <t>5MG TBL FLM 60</t>
  </si>
  <si>
    <t>PERINDOPRIL, AMLODIPIN A INDAPAMID</t>
  </si>
  <si>
    <t>190960</t>
  </si>
  <si>
    <t>TRIPLIXAM</t>
  </si>
  <si>
    <t>5MG/1,25MG/5MG TBL FLM 90(3X30)</t>
  </si>
  <si>
    <t>ATORVASTATIN A EZETIMIB</t>
  </si>
  <si>
    <t>228550</t>
  </si>
  <si>
    <t>10MG/80MG TBL NOB 100</t>
  </si>
  <si>
    <t>VALSARTAN A SAKUBITRIL</t>
  </si>
  <si>
    <t>209040</t>
  </si>
  <si>
    <t>209038</t>
  </si>
  <si>
    <t>PERINDOPRIL A BISOPROLOL</t>
  </si>
  <si>
    <t>213255</t>
  </si>
  <si>
    <t>5MG/5MG TBL FLM 30</t>
  </si>
  <si>
    <t>EDOXABAN</t>
  </si>
  <si>
    <t>210625</t>
  </si>
  <si>
    <t>LIXIANA</t>
  </si>
  <si>
    <t>60MG TBL FLM 30</t>
  </si>
  <si>
    <t>HOŘČÍK (KOMBINACE RŮZNÝCH SOLÍ)</t>
  </si>
  <si>
    <t>215978</t>
  </si>
  <si>
    <t>ACEKLOFENAK</t>
  </si>
  <si>
    <t>191730</t>
  </si>
  <si>
    <t>BIOFENAC</t>
  </si>
  <si>
    <t>ALOPURINOL</t>
  </si>
  <si>
    <t>BISOPROLOL</t>
  </si>
  <si>
    <t>219841</t>
  </si>
  <si>
    <t>CONCOR COR</t>
  </si>
  <si>
    <t>BROMAZEPAM</t>
  </si>
  <si>
    <t>88217</t>
  </si>
  <si>
    <t>LEXAURIN</t>
  </si>
  <si>
    <t>1,5MG TBL NOB 30</t>
  </si>
  <si>
    <t>ENOXAPARIN</t>
  </si>
  <si>
    <t>219052</t>
  </si>
  <si>
    <t>INHIXA</t>
  </si>
  <si>
    <t>4000IU(40MG)/0,4ML INJ SOL ISP 10X0,4ML I</t>
  </si>
  <si>
    <t>HYDROCHLOROTHIAZID</t>
  </si>
  <si>
    <t>168</t>
  </si>
  <si>
    <t>HYDROCHLOROTHIAZID LÉČIVA</t>
  </si>
  <si>
    <t>INOSIN PRANOBEX</t>
  </si>
  <si>
    <t>KAPTOPRIL</t>
  </si>
  <si>
    <t>31215</t>
  </si>
  <si>
    <t>25MG TBL NOB 30</t>
  </si>
  <si>
    <t>102612</t>
  </si>
  <si>
    <t>CARVESAN</t>
  </si>
  <si>
    <t>25MG TBL NOB 100</t>
  </si>
  <si>
    <t>235897</t>
  </si>
  <si>
    <t>PERINDOPRIL A AMLODIPIN</t>
  </si>
  <si>
    <t>124093</t>
  </si>
  <si>
    <t>5MG/5MG TBL NOB 120(4X30)</t>
  </si>
  <si>
    <t>RAMIPRIL A AMLODIPIN</t>
  </si>
  <si>
    <t>177291</t>
  </si>
  <si>
    <t>EGIRAMLON</t>
  </si>
  <si>
    <t>5MG/10MG CPS DUR 90</t>
  </si>
  <si>
    <t>148074</t>
  </si>
  <si>
    <t>VALSARTAN A DIURETIKA</t>
  </si>
  <si>
    <t>163325</t>
  </si>
  <si>
    <t>VALZAP COMBI</t>
  </si>
  <si>
    <t>80MG/12,5MG TBL FLM 28</t>
  </si>
  <si>
    <t>BISOPROLOL A AMLODIPIN</t>
  </si>
  <si>
    <t>184284</t>
  </si>
  <si>
    <t>CONCOR COMBI</t>
  </si>
  <si>
    <t>213258</t>
  </si>
  <si>
    <t>5MG/10MG TBL FLM 30</t>
  </si>
  <si>
    <t>AMIODARON</t>
  </si>
  <si>
    <t>13768</t>
  </si>
  <si>
    <t>200MG TBL NOB 60</t>
  </si>
  <si>
    <t>AMLODIPIN</t>
  </si>
  <si>
    <t>ATORVASTATIN</t>
  </si>
  <si>
    <t>93015</t>
  </si>
  <si>
    <t>10MG TBL FLM 100</t>
  </si>
  <si>
    <t>ATORVASTATIN A AMLODIPIN</t>
  </si>
  <si>
    <t>30560</t>
  </si>
  <si>
    <t>CADUET</t>
  </si>
  <si>
    <t>10MG/10MG TBL FLM 30</t>
  </si>
  <si>
    <t>AVOKÁDOVÝ A SÓJOVÝ OLEJ, NEZMÝDELNITELNÉ</t>
  </si>
  <si>
    <t>216478</t>
  </si>
  <si>
    <t>PIASCLEDINE 300</t>
  </si>
  <si>
    <t>CPS DUR 30</t>
  </si>
  <si>
    <t>BETAHISTIN</t>
  </si>
  <si>
    <t>168374</t>
  </si>
  <si>
    <t>150MG CPS DUR 180(3X60X1) I</t>
  </si>
  <si>
    <t>DIOSMIN, KOMBINACE</t>
  </si>
  <si>
    <t>225549</t>
  </si>
  <si>
    <t>500MG TBL FLM 180(2X90)</t>
  </si>
  <si>
    <t>DRASLÍK</t>
  </si>
  <si>
    <t>88356</t>
  </si>
  <si>
    <t>CARDILAN</t>
  </si>
  <si>
    <t>0,175G/0,175G TBL NOB 100</t>
  </si>
  <si>
    <t>200935</t>
  </si>
  <si>
    <t>1G TBL PRO 30</t>
  </si>
  <si>
    <t>INDAPAMID</t>
  </si>
  <si>
    <t>151949</t>
  </si>
  <si>
    <t>INDAP</t>
  </si>
  <si>
    <t>2,5MG CPS DUR 100</t>
  </si>
  <si>
    <t>INDOBUFEN</t>
  </si>
  <si>
    <t>47845</t>
  </si>
  <si>
    <t>IVABRADIN</t>
  </si>
  <si>
    <t>25974</t>
  </si>
  <si>
    <t>PROCORALAN</t>
  </si>
  <si>
    <t>7,5MG TBL FLM 112 KAL</t>
  </si>
  <si>
    <t>JINÁ ANTIHISTAMINIKA PRO SYSTÉMOVOU APLIKACI</t>
  </si>
  <si>
    <t>2479</t>
  </si>
  <si>
    <t>2MG TBL NOB 20</t>
  </si>
  <si>
    <t>102600</t>
  </si>
  <si>
    <t>6,25MG TBL NOB 100</t>
  </si>
  <si>
    <t>225505</t>
  </si>
  <si>
    <t>DILATREND 25</t>
  </si>
  <si>
    <t>KOLCHICIN</t>
  </si>
  <si>
    <t>119698</t>
  </si>
  <si>
    <t>0,5MG TBL OBD 50</t>
  </si>
  <si>
    <t>155782</t>
  </si>
  <si>
    <t>GODASAL</t>
  </si>
  <si>
    <t>100MG/50MG TBL NOB 100 II</t>
  </si>
  <si>
    <t>METHYLDOPA (LEVOTOČIVÁ)</t>
  </si>
  <si>
    <t>1328</t>
  </si>
  <si>
    <t>METOKLOPRAMID</t>
  </si>
  <si>
    <t>93104</t>
  </si>
  <si>
    <t>32225</t>
  </si>
  <si>
    <t>NEBIVOLOL</t>
  </si>
  <si>
    <t>112572</t>
  </si>
  <si>
    <t>NEBIVOLOL SANDOZ</t>
  </si>
  <si>
    <t>5MG TBL NOB 28</t>
  </si>
  <si>
    <t>OMEPRAZOL</t>
  </si>
  <si>
    <t>25365</t>
  </si>
  <si>
    <t>HELICID</t>
  </si>
  <si>
    <t>20MG CPS ETD 28 I</t>
  </si>
  <si>
    <t>PANTOPRAZOL</t>
  </si>
  <si>
    <t>160379</t>
  </si>
  <si>
    <t>PANTOMYL</t>
  </si>
  <si>
    <t>40MG TBL ENT 100</t>
  </si>
  <si>
    <t>124105</t>
  </si>
  <si>
    <t>5MG/10MG TBL NOB 90(3X30)</t>
  </si>
  <si>
    <t>124133</t>
  </si>
  <si>
    <t>10MG/10MG TBL NOB 90(3X30)</t>
  </si>
  <si>
    <t>PERINDOPRIL A DIURETIKA</t>
  </si>
  <si>
    <t>122690</t>
  </si>
  <si>
    <t>PRESTARIUM NEO COMBI</t>
  </si>
  <si>
    <t>5MG/1,25MG TBL FLM 90(3X30)</t>
  </si>
  <si>
    <t>162008</t>
  </si>
  <si>
    <t>10MG/2,5MG TBL FLM 30</t>
  </si>
  <si>
    <t>162012</t>
  </si>
  <si>
    <t>10MG/2,5MG TBL FLM 90(3X30)</t>
  </si>
  <si>
    <t>RILMENIDIN</t>
  </si>
  <si>
    <t>125641</t>
  </si>
  <si>
    <t>148070</t>
  </si>
  <si>
    <t>148078</t>
  </si>
  <si>
    <t>40MG TBL FLM 90</t>
  </si>
  <si>
    <t>145574</t>
  </si>
  <si>
    <t>ROSUMOP</t>
  </si>
  <si>
    <t>20MG TBL FLM 100</t>
  </si>
  <si>
    <t>SILYMARIN</t>
  </si>
  <si>
    <t>19571</t>
  </si>
  <si>
    <t>TBL OBD 100</t>
  </si>
  <si>
    <t>SOTALOL</t>
  </si>
  <si>
    <t>49014</t>
  </si>
  <si>
    <t>SOTAHEXAL</t>
  </si>
  <si>
    <t>80MG TBL NOB 100</t>
  </si>
  <si>
    <t>30434</t>
  </si>
  <si>
    <t>TELMISARTAN</t>
  </si>
  <si>
    <t>152957</t>
  </si>
  <si>
    <t>TEZEO</t>
  </si>
  <si>
    <t>40MG TBL NOB 90</t>
  </si>
  <si>
    <t>TIKAGRELOR</t>
  </si>
  <si>
    <t>222184</t>
  </si>
  <si>
    <t>BRILIQUE</t>
  </si>
  <si>
    <t>TRIMETAZIDIN</t>
  </si>
  <si>
    <t>186665</t>
  </si>
  <si>
    <t>35MG TBL RET 180</t>
  </si>
  <si>
    <t>178689</t>
  </si>
  <si>
    <t>PROTEVASC</t>
  </si>
  <si>
    <t>35MG TBL PRO 60</t>
  </si>
  <si>
    <t>URAPIDIL</t>
  </si>
  <si>
    <t>215476</t>
  </si>
  <si>
    <t>EBRANTIL RETARD</t>
  </si>
  <si>
    <t>30MG CPS PRO 50</t>
  </si>
  <si>
    <t>VERAPAMIL</t>
  </si>
  <si>
    <t>215966</t>
  </si>
  <si>
    <t>40MG TBL FLM 50</t>
  </si>
  <si>
    <t>233478</t>
  </si>
  <si>
    <t>240MG TBL PRO 30</t>
  </si>
  <si>
    <t>ZOLPIDEM</t>
  </si>
  <si>
    <t>244975</t>
  </si>
  <si>
    <t>ZOLPIDEM AUROVITAS</t>
  </si>
  <si>
    <t>MAGNESIUM-OROTÁT</t>
  </si>
  <si>
    <t>32889</t>
  </si>
  <si>
    <t>500MG TBL NOB 100 I</t>
  </si>
  <si>
    <t>193747</t>
  </si>
  <si>
    <t>5MG TBL FLM 168</t>
  </si>
  <si>
    <t>168327</t>
  </si>
  <si>
    <t>2,5MG TBL FLM 60</t>
  </si>
  <si>
    <t>190970</t>
  </si>
  <si>
    <t>10MG/2,5MG/5MG TBL FLM 90(3X30)</t>
  </si>
  <si>
    <t>AMOXICILIN A  INHIBITOR BETA-LAKTAMASY</t>
  </si>
  <si>
    <t>SODNÁ SŮL LEVOTHYROXINU</t>
  </si>
  <si>
    <t>187425</t>
  </si>
  <si>
    <t>LETROX</t>
  </si>
  <si>
    <t>50MCG TBL NOB 100</t>
  </si>
  <si>
    <t>Jiná</t>
  </si>
  <si>
    <t>*1005</t>
  </si>
  <si>
    <t>Jiný</t>
  </si>
  <si>
    <t>127260</t>
  </si>
  <si>
    <t>100MG TBL NOB 30</t>
  </si>
  <si>
    <t>ALPRAZOLAM</t>
  </si>
  <si>
    <t>163114</t>
  </si>
  <si>
    <t>ZOREM</t>
  </si>
  <si>
    <t>5MG TBL NOB 100</t>
  </si>
  <si>
    <t>3997</t>
  </si>
  <si>
    <t>CARDILOPIN</t>
  </si>
  <si>
    <t>2,5MG TBL NOB 30</t>
  </si>
  <si>
    <t>237474</t>
  </si>
  <si>
    <t>TENORMIN</t>
  </si>
  <si>
    <t>ATENOLOL A THIAZIDY</t>
  </si>
  <si>
    <t>76715</t>
  </si>
  <si>
    <t>TENORETIC</t>
  </si>
  <si>
    <t>100MG/25MG TBL FLM 28</t>
  </si>
  <si>
    <t>237472</t>
  </si>
  <si>
    <t>148309</t>
  </si>
  <si>
    <t>40MG TBL FLM 90 I</t>
  </si>
  <si>
    <t>93021</t>
  </si>
  <si>
    <t>40MG TBL FLM 100</t>
  </si>
  <si>
    <t>204694</t>
  </si>
  <si>
    <t>TORVACARD NEO</t>
  </si>
  <si>
    <t>148306</t>
  </si>
  <si>
    <t>40MG TBL FLM 30 I</t>
  </si>
  <si>
    <t>101171</t>
  </si>
  <si>
    <t>10MG/10MG TBL FLM 90</t>
  </si>
  <si>
    <t>30543</t>
  </si>
  <si>
    <t>BETAMETHASON A ANTIBIOTIKA</t>
  </si>
  <si>
    <t>17171</t>
  </si>
  <si>
    <t>BELOGENT</t>
  </si>
  <si>
    <t>0,5MG/G+1MG/G UNG 30G</t>
  </si>
  <si>
    <t>158697</t>
  </si>
  <si>
    <t>233584</t>
  </si>
  <si>
    <t>233605</t>
  </si>
  <si>
    <t>232163</t>
  </si>
  <si>
    <t>88219</t>
  </si>
  <si>
    <t>CITALOPRAM</t>
  </si>
  <si>
    <t>230409</t>
  </si>
  <si>
    <t>230415</t>
  </si>
  <si>
    <t>168373</t>
  </si>
  <si>
    <t>150MG CPS DUR 60X1 I</t>
  </si>
  <si>
    <t>DIAZEPAM</t>
  </si>
  <si>
    <t>230423</t>
  </si>
  <si>
    <t>DIKLOFENAK</t>
  </si>
  <si>
    <t>125122</t>
  </si>
  <si>
    <t>APO-DICLO SR 100</t>
  </si>
  <si>
    <t>100MG TBL RET 100</t>
  </si>
  <si>
    <t>89025</t>
  </si>
  <si>
    <t>DICLOFENAC AL</t>
  </si>
  <si>
    <t>50MG TBL ENT 50</t>
  </si>
  <si>
    <t>DOXAZOSIN</t>
  </si>
  <si>
    <t>45214</t>
  </si>
  <si>
    <t>2MG TBL NOB 30</t>
  </si>
  <si>
    <t>ERDOSTEIN</t>
  </si>
  <si>
    <t>87076</t>
  </si>
  <si>
    <t>300MG CPS DUR 20</t>
  </si>
  <si>
    <t>EZETIMIB</t>
  </si>
  <si>
    <t>188428</t>
  </si>
  <si>
    <t>10MG TBL NOB 100 I</t>
  </si>
  <si>
    <t>188415</t>
  </si>
  <si>
    <t>FELODIPIN</t>
  </si>
  <si>
    <t>2957</t>
  </si>
  <si>
    <t>PRESID</t>
  </si>
  <si>
    <t>5MG TBL PRO 30</t>
  </si>
  <si>
    <t>237532</t>
  </si>
  <si>
    <t>PLENDIL ER</t>
  </si>
  <si>
    <t>5MG TBL PRO 30 I</t>
  </si>
  <si>
    <t>FENOFIBRÁT</t>
  </si>
  <si>
    <t>207094</t>
  </si>
  <si>
    <t>LIPANTHYL S</t>
  </si>
  <si>
    <t>215MG TBL FLM 100</t>
  </si>
  <si>
    <t>225970</t>
  </si>
  <si>
    <t>LIPANTHYL SUPRA</t>
  </si>
  <si>
    <t>160MG TBL FLM 90</t>
  </si>
  <si>
    <t>225967</t>
  </si>
  <si>
    <t>98219</t>
  </si>
  <si>
    <t>FURON</t>
  </si>
  <si>
    <t>GLYCEROL-TRINITRÁT</t>
  </si>
  <si>
    <t>85071</t>
  </si>
  <si>
    <t>NITROMINT</t>
  </si>
  <si>
    <t>0,4MG/DÁV SPR SLG 10G I</t>
  </si>
  <si>
    <t>HYDROCHLOROTHIAZID A KALIUM ŠETŘÍCÍ DIURETIKA</t>
  </si>
  <si>
    <t>76380</t>
  </si>
  <si>
    <t>RHEFLUIN</t>
  </si>
  <si>
    <t>5MG/50MG TBL NOB 30</t>
  </si>
  <si>
    <t>191880</t>
  </si>
  <si>
    <t>INDAPAMID PMCS</t>
  </si>
  <si>
    <t>2,5MG TBL NOB 100</t>
  </si>
  <si>
    <t>120329</t>
  </si>
  <si>
    <t>INDAPAMID STADA</t>
  </si>
  <si>
    <t>1,5MG TBL PRO 100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</si>
  <si>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</si>
  <si>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</si>
  <si>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</si>
  <si>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</si>
  <si>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</si>
  <si>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</si>
  <si>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</si>
  <si>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</si>
  <si>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168096</t>
  </si>
  <si>
    <t>IFIRMACOMBI</t>
  </si>
  <si>
    <t>150MG/12,5MG TBL FLM 28</t>
  </si>
  <si>
    <t>ISOSORBID-MONONITRÁT</t>
  </si>
  <si>
    <t>207961</t>
  </si>
  <si>
    <t>MONOTAB</t>
  </si>
  <si>
    <t>100MG TBL PRO 100(10X10)</t>
  </si>
  <si>
    <t>25978</t>
  </si>
  <si>
    <t>7,5MG TBL FLM 56 KAL</t>
  </si>
  <si>
    <t>JINÁ ANTIINFEKTIVA</t>
  </si>
  <si>
    <t>200863</t>
  </si>
  <si>
    <t>JINÁ LÉČIVA K TERAPII ONEMOCNĚNÍ ŽLUČOVÝCH CEST</t>
  </si>
  <si>
    <t>119658</t>
  </si>
  <si>
    <t>FEBICHOL</t>
  </si>
  <si>
    <t>100MG CPS MOL 50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</si>
  <si>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</si>
  <si>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</si>
  <si>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</si>
  <si>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</si>
  <si>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</si>
  <si>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</si>
  <si>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</si>
  <si>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</si>
  <si>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</si>
  <si>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</si>
  <si>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</si>
  <si>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</si>
  <si>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</si>
  <si>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</si>
  <si>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</si>
  <si>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</si>
  <si>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</si>
  <si>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</si>
  <si>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CARZAP HCT</t>
  </si>
  <si>
    <t>16MG/12,5MG TBL NOB 90</t>
  </si>
  <si>
    <t>171571</t>
  </si>
  <si>
    <t>16MG/12,5MG TBL NOB 28</t>
  </si>
  <si>
    <t>155781</t>
  </si>
  <si>
    <t>100MG/50MG TBL NOB 50 II</t>
  </si>
  <si>
    <t>188850</t>
  </si>
  <si>
    <t>STACYL</t>
  </si>
  <si>
    <t>100MG TBL ENT 100</t>
  </si>
  <si>
    <t>223519</t>
  </si>
  <si>
    <t>ASPIRIN PROTECT</t>
  </si>
  <si>
    <t>100MG TBL ENT 98</t>
  </si>
  <si>
    <t>207931</t>
  </si>
  <si>
    <t>100MG TBL NOB 20(2X10)</t>
  </si>
  <si>
    <t>LERKANIDIPIN</t>
  </si>
  <si>
    <t>169629</t>
  </si>
  <si>
    <t>10MG TBL FLM 100 II</t>
  </si>
  <si>
    <t>LEVOCETIRIZIN</t>
  </si>
  <si>
    <t>85142</t>
  </si>
  <si>
    <t>5MG TBL FLM 90</t>
  </si>
  <si>
    <t>LOSARTAN A DIURETIKA</t>
  </si>
  <si>
    <t>15317</t>
  </si>
  <si>
    <t>50MG/12,5MG TBL FLM 90</t>
  </si>
  <si>
    <t>MAKROGOL</t>
  </si>
  <si>
    <t>243409</t>
  </si>
  <si>
    <t>3645</t>
  </si>
  <si>
    <t>DIMEXOL</t>
  </si>
  <si>
    <t>METFORMIN</t>
  </si>
  <si>
    <t>49941</t>
  </si>
  <si>
    <t>100MG TBL PRO 100</t>
  </si>
  <si>
    <t>54150</t>
  </si>
  <si>
    <t>58038</t>
  </si>
  <si>
    <t>54151</t>
  </si>
  <si>
    <t>50MG TBL NOB 60</t>
  </si>
  <si>
    <t>231689</t>
  </si>
  <si>
    <t>232511</t>
  </si>
  <si>
    <t>METOPROLOL AUROVITAS</t>
  </si>
  <si>
    <t>50MG TBL FLM 50</t>
  </si>
  <si>
    <t>NAFTIDROFURYL</t>
  </si>
  <si>
    <t>97026</t>
  </si>
  <si>
    <t>ENELBIN</t>
  </si>
  <si>
    <t>100MG TBL PRO 50</t>
  </si>
  <si>
    <t>112579</t>
  </si>
  <si>
    <t>5MG TBL NOB 98</t>
  </si>
  <si>
    <t>NIMESULID</t>
  </si>
  <si>
    <t>12892</t>
  </si>
  <si>
    <t>12895</t>
  </si>
  <si>
    <t>100MG POR GRA SUS 30 I</t>
  </si>
  <si>
    <t>122114</t>
  </si>
  <si>
    <t>APO-OME 20</t>
  </si>
  <si>
    <t>20MG CPS ETD 100</t>
  </si>
  <si>
    <t>25366</t>
  </si>
  <si>
    <t>20MG CPS ETD 90 I</t>
  </si>
  <si>
    <t>195351</t>
  </si>
  <si>
    <t>OMEPRAZOL FARMAX</t>
  </si>
  <si>
    <t>214526</t>
  </si>
  <si>
    <t>PARACETAMOL, KOMBINACE KROMĚ PSYCHOLEPTIK</t>
  </si>
  <si>
    <t>48888</t>
  </si>
  <si>
    <t>ATARALGIN</t>
  </si>
  <si>
    <t>325MG/130MG/70MG TBL NOB 20</t>
  </si>
  <si>
    <t>177326</t>
  </si>
  <si>
    <t>PERINDOPRIL MYLAN</t>
  </si>
  <si>
    <t>177322</t>
  </si>
  <si>
    <t>4MG TBL NOB 30</t>
  </si>
  <si>
    <t>229903</t>
  </si>
  <si>
    <t>PRENESSA</t>
  </si>
  <si>
    <t>124091</t>
  </si>
  <si>
    <t>5MG/5MG TBL NOB 90(3X30)</t>
  </si>
  <si>
    <t>187793</t>
  </si>
  <si>
    <t>TONARSSA</t>
  </si>
  <si>
    <t>4MG/5MG TBL NOB 90</t>
  </si>
  <si>
    <t>187817</t>
  </si>
  <si>
    <t>8MG/10MG TBL NOB 90</t>
  </si>
  <si>
    <t>187801</t>
  </si>
  <si>
    <t>4MG/10MG TBL NOB 90</t>
  </si>
  <si>
    <t>122685</t>
  </si>
  <si>
    <t>5MG/1,25MG TBL FLM 30</t>
  </si>
  <si>
    <t>126031</t>
  </si>
  <si>
    <t>4MG/1,25MG TBL NOB 30 II</t>
  </si>
  <si>
    <t>126035</t>
  </si>
  <si>
    <t>4MG/1,25MG TBL NOB 90 II</t>
  </si>
  <si>
    <t>161623</t>
  </si>
  <si>
    <t>161627</t>
  </si>
  <si>
    <t>8MG/2,5MG TBL NOB 90</t>
  </si>
  <si>
    <t>229948</t>
  </si>
  <si>
    <t>229957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</si>
  <si>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</si>
  <si>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</si>
  <si>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</si>
  <si>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</si>
  <si>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</si>
  <si>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</si>
  <si>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</si>
  <si>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PROPAFENON</t>
  </si>
  <si>
    <t>215906</t>
  </si>
  <si>
    <t>150MG TBL FLM 100</t>
  </si>
  <si>
    <t>215904</t>
  </si>
  <si>
    <t>215909</t>
  </si>
  <si>
    <t>300MG TBL FLM 100</t>
  </si>
  <si>
    <t>235815</t>
  </si>
  <si>
    <t>224751</t>
  </si>
  <si>
    <t>RAMIPRIL ACTAVIS</t>
  </si>
  <si>
    <t>2,5MG TBL NOB 50</t>
  </si>
  <si>
    <t>168903</t>
  </si>
  <si>
    <t>20MG TBL FLM 28 II</t>
  </si>
  <si>
    <t>145583</t>
  </si>
  <si>
    <t>145551</t>
  </si>
  <si>
    <t>145558</t>
  </si>
  <si>
    <t>RŮZNÉ JINÉ KOMBINACE ŽELEZA</t>
  </si>
  <si>
    <t>119654</t>
  </si>
  <si>
    <t>320MG/60MG TBL RET 100</t>
  </si>
  <si>
    <t>SILDENAFIL</t>
  </si>
  <si>
    <t>143428</t>
  </si>
  <si>
    <t>SILDENAFIL SANDOZ</t>
  </si>
  <si>
    <t>100MG TBL NOB 8 I</t>
  </si>
  <si>
    <t>157899</t>
  </si>
  <si>
    <t>SILDENAFIL MYLAN</t>
  </si>
  <si>
    <t>100MG TBL FLM 8</t>
  </si>
  <si>
    <t>240018</t>
  </si>
  <si>
    <t>SILDENAFIL ACCORD</t>
  </si>
  <si>
    <t>SIMVASTATIN</t>
  </si>
  <si>
    <t>125077</t>
  </si>
  <si>
    <t>APO-SIMVA</t>
  </si>
  <si>
    <t>144127</t>
  </si>
  <si>
    <t>SIMVASTATIN MYLAN</t>
  </si>
  <si>
    <t>20MG TBL FLM 100 I</t>
  </si>
  <si>
    <t>235635</t>
  </si>
  <si>
    <t>SIMVASTATIN A EZETIMIB</t>
  </si>
  <si>
    <t>233413</t>
  </si>
  <si>
    <t>INEGY</t>
  </si>
  <si>
    <t>10MG/10MG TBL NOB 98</t>
  </si>
  <si>
    <t>SODNÁ SŮL METAMIZOLU</t>
  </si>
  <si>
    <t>49021</t>
  </si>
  <si>
    <t>160MG TBL NOB 100</t>
  </si>
  <si>
    <t>46755</t>
  </si>
  <si>
    <t>50MG CPS DUR 30</t>
  </si>
  <si>
    <t>SULFAMETHOXAZOL A TRIMETHOPRIM</t>
  </si>
  <si>
    <t>203954</t>
  </si>
  <si>
    <t>BISEPTOL</t>
  </si>
  <si>
    <t>400MG/80MG TBL NOB 28</t>
  </si>
  <si>
    <t>SULODEXID</t>
  </si>
  <si>
    <t>173400</t>
  </si>
  <si>
    <t>250SU CPS MOL 60</t>
  </si>
  <si>
    <t>225452</t>
  </si>
  <si>
    <t>250SU CPS MOL 50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</si>
  <si>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</si>
  <si>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</si>
  <si>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</si>
  <si>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</si>
  <si>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</si>
  <si>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</si>
  <si>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</si>
  <si>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TELMISARTAN SANDOZ</t>
  </si>
  <si>
    <t>206208</t>
  </si>
  <si>
    <t>TEZEFORT</t>
  </si>
  <si>
    <t>80MG/5MG TBL NOB 90</t>
  </si>
  <si>
    <t>173562</t>
  </si>
  <si>
    <t>40MG/5MG TBL NOB 28</t>
  </si>
  <si>
    <t>TELMISARTAN A DIURETIKA</t>
  </si>
  <si>
    <t>189688</t>
  </si>
  <si>
    <t>TEZEO HCT</t>
  </si>
  <si>
    <t>80MG/12,5MG TBL NOB 90</t>
  </si>
  <si>
    <t>189657</t>
  </si>
  <si>
    <t>TELMISARTAN/HYDROCHLOROTHIAZID SANDOZ</t>
  </si>
  <si>
    <t>80MG/12,5MG TBL FLM 30</t>
  </si>
  <si>
    <t>189664</t>
  </si>
  <si>
    <t>80MG/12,5MG TBL FLM 100</t>
  </si>
  <si>
    <t>167939</t>
  </si>
  <si>
    <t>90MG TBL FLM 56 KAL I</t>
  </si>
  <si>
    <t>TRAMADOL</t>
  </si>
  <si>
    <t>201125</t>
  </si>
  <si>
    <t>TRAMAL</t>
  </si>
  <si>
    <t>50MG CPS DUR 20 I</t>
  </si>
  <si>
    <t>230438</t>
  </si>
  <si>
    <t>TRALGIT SR</t>
  </si>
  <si>
    <t>134281</t>
  </si>
  <si>
    <t>VALSACOMBI</t>
  </si>
  <si>
    <t>160MG/12,5MG TBL FLM 28</t>
  </si>
  <si>
    <t>215970</t>
  </si>
  <si>
    <t>WARFARIN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</si>
  <si>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</si>
  <si>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</si>
  <si>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</si>
  <si>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</si>
  <si>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</si>
  <si>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</si>
  <si>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</si>
  <si>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</si>
  <si>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16286</t>
  </si>
  <si>
    <t>STILNOX</t>
  </si>
  <si>
    <t>168328</t>
  </si>
  <si>
    <t>2,5MG TBL FLM 60X1</t>
  </si>
  <si>
    <t>190975</t>
  </si>
  <si>
    <t>10MG/2,5MG/10MG TBL FLM 90(3X30)</t>
  </si>
  <si>
    <t>206516</t>
  </si>
  <si>
    <t>TONANDA</t>
  </si>
  <si>
    <t>8MG/5MG/2,5MG TBL NOB 90</t>
  </si>
  <si>
    <t>CILOSTAZOL</t>
  </si>
  <si>
    <t>185513</t>
  </si>
  <si>
    <t>NOCLAUD</t>
  </si>
  <si>
    <t>100MG TBL NOB 98(7X14)</t>
  </si>
  <si>
    <t>KANDESARTAN A AMLODIPIN</t>
  </si>
  <si>
    <t>231469</t>
  </si>
  <si>
    <t>CARAMLO</t>
  </si>
  <si>
    <t>16MG/5MG TBL NOB 28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</si>
  <si>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</si>
  <si>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</si>
  <si>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</si>
  <si>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</si>
  <si>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</si>
  <si>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</si>
  <si>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</si>
  <si>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</si>
  <si>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197060</t>
  </si>
  <si>
    <t>213264</t>
  </si>
  <si>
    <t>MULTIENZYMOVÉ PŘÍPRAVKY (LIPASA, PROTEASA APOD.)</t>
  </si>
  <si>
    <t>230614</t>
  </si>
  <si>
    <t>NATRIUM-PIKOSULFÁT</t>
  </si>
  <si>
    <t>15413</t>
  </si>
  <si>
    <t>LAXYGAL</t>
  </si>
  <si>
    <t>7,5MG/ML POR GTT SOL 1X25ML</t>
  </si>
  <si>
    <t>210631</t>
  </si>
  <si>
    <t>60MG TBL FLM 100</t>
  </si>
  <si>
    <t>ACIKLOVIR</t>
  </si>
  <si>
    <t>13703</t>
  </si>
  <si>
    <t>50310</t>
  </si>
  <si>
    <t>10MG TBL FLM 60X1</t>
  </si>
  <si>
    <t>AZITHROMYCIN</t>
  </si>
  <si>
    <t>45010</t>
  </si>
  <si>
    <t>AZITROMYCIN SANDOZ</t>
  </si>
  <si>
    <t>500MG TBL FLM 3</t>
  </si>
  <si>
    <t>215708</t>
  </si>
  <si>
    <t>17170</t>
  </si>
  <si>
    <t>0,5MG/G+1MG/G CRM 30G</t>
  </si>
  <si>
    <t>BETAXOLOL</t>
  </si>
  <si>
    <t>BILASTIN</t>
  </si>
  <si>
    <t>132113</t>
  </si>
  <si>
    <t>XADOS</t>
  </si>
  <si>
    <t>10MG POR TBL DIS 30</t>
  </si>
  <si>
    <t>BISOPROLOL A THIAZIDY</t>
  </si>
  <si>
    <t>13601</t>
  </si>
  <si>
    <t>LODOZ</t>
  </si>
  <si>
    <t>2,5MG/6,25MG TBL FLM 30 II</t>
  </si>
  <si>
    <t>CETIRIZIN</t>
  </si>
  <si>
    <t>CINARIZIN</t>
  </si>
  <si>
    <t>99884</t>
  </si>
  <si>
    <t>CINARIZIN LEK</t>
  </si>
  <si>
    <t>75MG TBL NOB 50</t>
  </si>
  <si>
    <t>132523</t>
  </si>
  <si>
    <t>132524</t>
  </si>
  <si>
    <t>DESLORATADIN</t>
  </si>
  <si>
    <t>178683</t>
  </si>
  <si>
    <t>5MG TBL FLM 50 I</t>
  </si>
  <si>
    <t>119672</t>
  </si>
  <si>
    <t>202790</t>
  </si>
  <si>
    <t>VERAL</t>
  </si>
  <si>
    <t>10MG/G GEL 100G II</t>
  </si>
  <si>
    <t>247409</t>
  </si>
  <si>
    <t>221158</t>
  </si>
  <si>
    <t>ELETRIPTAN</t>
  </si>
  <si>
    <t>59764</t>
  </si>
  <si>
    <t>RELPAX</t>
  </si>
  <si>
    <t>40MG TBL FLM 2 I</t>
  </si>
  <si>
    <t>EPLERENON</t>
  </si>
  <si>
    <t>203055</t>
  </si>
  <si>
    <t>EPLERENON SANDOZ</t>
  </si>
  <si>
    <t>50MG TBL FLM 30</t>
  </si>
  <si>
    <t>ESCITALOPRAM</t>
  </si>
  <si>
    <t>134508</t>
  </si>
  <si>
    <t>10MG TBL FLM 98</t>
  </si>
  <si>
    <t>134505</t>
  </si>
  <si>
    <t>10MG TBL FLM 56</t>
  </si>
  <si>
    <t>240856</t>
  </si>
  <si>
    <t>CIPRALEX</t>
  </si>
  <si>
    <t>189181</t>
  </si>
  <si>
    <t>2961</t>
  </si>
  <si>
    <t>2,5MG TBL PRO 30</t>
  </si>
  <si>
    <t>235780</t>
  </si>
  <si>
    <t>235777</t>
  </si>
  <si>
    <t>207100</t>
  </si>
  <si>
    <t>267MG CPS DUR 90</t>
  </si>
  <si>
    <t>FLUKONAZOL</t>
  </si>
  <si>
    <t>47439</t>
  </si>
  <si>
    <t>MYCOMAX</t>
  </si>
  <si>
    <t>150MG CPS DUR 3 I</t>
  </si>
  <si>
    <t>56812</t>
  </si>
  <si>
    <t>GESTODEN A ETHINYLESTRADIOL</t>
  </si>
  <si>
    <t>132681</t>
  </si>
  <si>
    <t>LOGEST</t>
  </si>
  <si>
    <t>0,075MG/0,02MG TBL OBD 3X21</t>
  </si>
  <si>
    <t>GLIMEPIRID</t>
  </si>
  <si>
    <t>163077</t>
  </si>
  <si>
    <t>AMARYL</t>
  </si>
  <si>
    <t>47478</t>
  </si>
  <si>
    <t>LORADUR MITE</t>
  </si>
  <si>
    <t>2,5MG/25MG TBL NOB 50</t>
  </si>
  <si>
    <t>132844</t>
  </si>
  <si>
    <t>0,5MG/ML POR GTT SOL 10ML</t>
  </si>
  <si>
    <t>132990</t>
  </si>
  <si>
    <t>CHONDROITIN-SULFÁT</t>
  </si>
  <si>
    <t>14821</t>
  </si>
  <si>
    <t>CONDROSULF</t>
  </si>
  <si>
    <t>800MG TBL FLM 30</t>
  </si>
  <si>
    <t>IBUPROFEN</t>
  </si>
  <si>
    <t>91587</t>
  </si>
  <si>
    <t>120325</t>
  </si>
  <si>
    <t>1,5MG TBL PRO 30</t>
  </si>
  <si>
    <t>124416</t>
  </si>
  <si>
    <t>INDAPAMIDE ORION</t>
  </si>
  <si>
    <t>1,5MG TBL PRO 90</t>
  </si>
  <si>
    <t>132957</t>
  </si>
  <si>
    <t>MONO MACK DEPOT</t>
  </si>
  <si>
    <t>100MG TBL PRO 28</t>
  </si>
  <si>
    <t>207959</t>
  </si>
  <si>
    <t>100MG TBL PRO 20(2X10)</t>
  </si>
  <si>
    <t>25973</t>
  </si>
  <si>
    <t>5MG TBL FLM 112 KAL</t>
  </si>
  <si>
    <t>JINÁ ANTIBIOTIKA PRO LOKÁLNÍ APLIKACI</t>
  </si>
  <si>
    <t>201970</t>
  </si>
  <si>
    <t>PAMYCON</t>
  </si>
  <si>
    <t>33000IU/2500IU DRM PLV SOL 1</t>
  </si>
  <si>
    <t>JINÁ IMUNOSTIMULANCIA</t>
  </si>
  <si>
    <t>87299</t>
  </si>
  <si>
    <t>10MG POR LYO 4</t>
  </si>
  <si>
    <t>JODOVÁ TERAPIE</t>
  </si>
  <si>
    <t>243046</t>
  </si>
  <si>
    <t>JODID 100</t>
  </si>
  <si>
    <t>171547</t>
  </si>
  <si>
    <t>171544</t>
  </si>
  <si>
    <t>8MG TBL NOB 98</t>
  </si>
  <si>
    <t>KETOPROFEN</t>
  </si>
  <si>
    <t>76653</t>
  </si>
  <si>
    <t>KETONAL FORTE</t>
  </si>
  <si>
    <t>100MG TBL FLM 20</t>
  </si>
  <si>
    <t>KLONAZEPAM</t>
  </si>
  <si>
    <t>14957</t>
  </si>
  <si>
    <t>RIVOTRIL</t>
  </si>
  <si>
    <t>0,5MG TBL NOB 50</t>
  </si>
  <si>
    <t>162859</t>
  </si>
  <si>
    <t>ASPIRIN PROTECT 100</t>
  </si>
  <si>
    <t>KYSELINA LISTOVÁ</t>
  </si>
  <si>
    <t>76064</t>
  </si>
  <si>
    <t>ACIDUM FOLICUM LÉČIVA</t>
  </si>
  <si>
    <t>10MG TBL OBD 30</t>
  </si>
  <si>
    <t>KYSELINA URSODEOXYCHOLOVÁ</t>
  </si>
  <si>
    <t>226453</t>
  </si>
  <si>
    <t>URSOSAN FORTE</t>
  </si>
  <si>
    <t>500MG TBL FLM 100</t>
  </si>
  <si>
    <t>LANSOPRAZOL</t>
  </si>
  <si>
    <t>17122</t>
  </si>
  <si>
    <t>30MG CPS DUR 56</t>
  </si>
  <si>
    <t>124343</t>
  </si>
  <si>
    <t>CEZERA</t>
  </si>
  <si>
    <t>216530</t>
  </si>
  <si>
    <t>ZENARO</t>
  </si>
  <si>
    <t>5MG TBL FLM 28 IV</t>
  </si>
  <si>
    <t>114059</t>
  </si>
  <si>
    <t>12,5MG TBL FLM 30 II</t>
  </si>
  <si>
    <t>152145</t>
  </si>
  <si>
    <t>GLUCOPHAGE XR</t>
  </si>
  <si>
    <t>750MG TBL PRO 60 II</t>
  </si>
  <si>
    <t>23746</t>
  </si>
  <si>
    <t>500MG TBL PRO 30</t>
  </si>
  <si>
    <t>23747</t>
  </si>
  <si>
    <t>500MG TBL PRO 60</t>
  </si>
  <si>
    <t>208203</t>
  </si>
  <si>
    <t>500MG TBL FLM 120 II</t>
  </si>
  <si>
    <t>METFORMIN A LINAGLIPTIN</t>
  </si>
  <si>
    <t>249517</t>
  </si>
  <si>
    <t>JENTADUETO</t>
  </si>
  <si>
    <t>2,5MG/850MG TBL FLM 180(3X60X1)</t>
  </si>
  <si>
    <t>MOLSIDOMIN</t>
  </si>
  <si>
    <t>76155</t>
  </si>
  <si>
    <t>MOXONIDIN</t>
  </si>
  <si>
    <t>1017</t>
  </si>
  <si>
    <t>0,4MG TBL FLM 100</t>
  </si>
  <si>
    <t>16916</t>
  </si>
  <si>
    <t>0,2MG TBL FLM 100</t>
  </si>
  <si>
    <t>16926</t>
  </si>
  <si>
    <t>0,3MG TBL FLM 100</t>
  </si>
  <si>
    <t>215166</t>
  </si>
  <si>
    <t>CYNT 0,4</t>
  </si>
  <si>
    <t>0,4MG TBL FLM 98 I</t>
  </si>
  <si>
    <t>230591</t>
  </si>
  <si>
    <t>CYNT</t>
  </si>
  <si>
    <t>0,2MG TBL FLM 98 I</t>
  </si>
  <si>
    <t>230595</t>
  </si>
  <si>
    <t>0,3MG TBL FLM 98 I</t>
  </si>
  <si>
    <t>NADROPARIN</t>
  </si>
  <si>
    <t>213482</t>
  </si>
  <si>
    <t>19000IU/ML INJ SOL ISP 10X0,8ML</t>
  </si>
  <si>
    <t>17187</t>
  </si>
  <si>
    <t>100MG POR GRA SUS 30</t>
  </si>
  <si>
    <t>NITRENDIPIN</t>
  </si>
  <si>
    <t>111900</t>
  </si>
  <si>
    <t>10MG TBL NOB 100</t>
  </si>
  <si>
    <t>111904</t>
  </si>
  <si>
    <t>215606</t>
  </si>
  <si>
    <t>214525</t>
  </si>
  <si>
    <t>40MG TBL ENT 28 I</t>
  </si>
  <si>
    <t>PENTOXIFYLIN</t>
  </si>
  <si>
    <t>47085</t>
  </si>
  <si>
    <t>PENTOMER RETARD</t>
  </si>
  <si>
    <t>400MG TBL PRO 100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</si>
  <si>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</si>
  <si>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</si>
  <si>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</si>
  <si>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</si>
  <si>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</si>
  <si>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</si>
  <si>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</si>
  <si>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64866</t>
  </si>
  <si>
    <t>PIRACETAM AL</t>
  </si>
  <si>
    <t>1200MG TBL FLM 120</t>
  </si>
  <si>
    <t>64864</t>
  </si>
  <si>
    <t>1200MG TBL FLM 30</t>
  </si>
  <si>
    <t>PYRIDOXIN (VITAMIN B6)</t>
  </si>
  <si>
    <t>280</t>
  </si>
  <si>
    <t>PYRIDOXIN LÉČIVA</t>
  </si>
  <si>
    <t>20MG TBL NOB 20</t>
  </si>
  <si>
    <t>RABEPRAZOL</t>
  </si>
  <si>
    <t>157141</t>
  </si>
  <si>
    <t>ZULBEX</t>
  </si>
  <si>
    <t>20MG TBL ENT 56</t>
  </si>
  <si>
    <t>56981</t>
  </si>
  <si>
    <t>56983</t>
  </si>
  <si>
    <t>166423</t>
  </si>
  <si>
    <t>RILMENIDIN TEVA</t>
  </si>
  <si>
    <t>168899</t>
  </si>
  <si>
    <t>15MG TBL FLM 98 II</t>
  </si>
  <si>
    <t>145849</t>
  </si>
  <si>
    <t>MERTENIL</t>
  </si>
  <si>
    <t>RUPATADIN</t>
  </si>
  <si>
    <t>114303</t>
  </si>
  <si>
    <t>TAMALIS</t>
  </si>
  <si>
    <t>10MG TBL NOB 50</t>
  </si>
  <si>
    <t>RUTOSID, KOMBINACE</t>
  </si>
  <si>
    <t>216471</t>
  </si>
  <si>
    <t>CYCLO 3 FORT</t>
  </si>
  <si>
    <t>150MG/150MG/100MG CPS DUR 30 II</t>
  </si>
  <si>
    <t>SALBUTAMOL</t>
  </si>
  <si>
    <t>237705</t>
  </si>
  <si>
    <t>VENTOLIN</t>
  </si>
  <si>
    <t>5MG/ML INH SOL 1X20ML</t>
  </si>
  <si>
    <t>SERTRALIN</t>
  </si>
  <si>
    <t>57339</t>
  </si>
  <si>
    <t>221147</t>
  </si>
  <si>
    <t>6264</t>
  </si>
  <si>
    <t>SUMETROLIM</t>
  </si>
  <si>
    <t>400MG/80MG TBL NOB 20</t>
  </si>
  <si>
    <t>158191</t>
  </si>
  <si>
    <t>80MG TBL NOB 30</t>
  </si>
  <si>
    <t>169727</t>
  </si>
  <si>
    <t>80MG TBL NOB 28</t>
  </si>
  <si>
    <t>167859</t>
  </si>
  <si>
    <t>80MG/10MG TBL NOB 28</t>
  </si>
  <si>
    <t>189677</t>
  </si>
  <si>
    <t>40MG/12,5MG TBL NOB 28</t>
  </si>
  <si>
    <t>THIAMAZOL</t>
  </si>
  <si>
    <t>232165</t>
  </si>
  <si>
    <t>THYROZOL</t>
  </si>
  <si>
    <t>THIETHYLPERAZIN</t>
  </si>
  <si>
    <t>9844</t>
  </si>
  <si>
    <t>TORECAN</t>
  </si>
  <si>
    <t>6,5MG TBL OBD 50</t>
  </si>
  <si>
    <t>201138</t>
  </si>
  <si>
    <t>TRAMAL RETARD</t>
  </si>
  <si>
    <t>100MG TBL PRO 30 II</t>
  </si>
  <si>
    <t>216870</t>
  </si>
  <si>
    <t>200MG TBL PRO 30 II</t>
  </si>
  <si>
    <t>215478</t>
  </si>
  <si>
    <t>60MG CPS PRO 50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</si>
  <si>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</si>
  <si>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</si>
  <si>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</si>
  <si>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</si>
  <si>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</si>
  <si>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</si>
  <si>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</si>
  <si>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189098</t>
  </si>
  <si>
    <t>1000MG/800IU TBL MND 60</t>
  </si>
  <si>
    <t>250725</t>
  </si>
  <si>
    <t>VINPOCETIN</t>
  </si>
  <si>
    <t>10253</t>
  </si>
  <si>
    <t>198054</t>
  </si>
  <si>
    <t>SANVAL</t>
  </si>
  <si>
    <t>214604</t>
  </si>
  <si>
    <t>HYPNOGEN</t>
  </si>
  <si>
    <t>132901</t>
  </si>
  <si>
    <t>FORMOTEROL A BEKLOMETASON</t>
  </si>
  <si>
    <t>184377</t>
  </si>
  <si>
    <t>COMBAIR</t>
  </si>
  <si>
    <t>100MCG/6MCG/DÁV INH SOL PSS 180DÁV</t>
  </si>
  <si>
    <t>ITOPRIDUM</t>
  </si>
  <si>
    <t>166760</t>
  </si>
  <si>
    <t>50MG TBL FLM 100(10X10)</t>
  </si>
  <si>
    <t>228548</t>
  </si>
  <si>
    <t>10MG/80MG TBL NOB 30</t>
  </si>
  <si>
    <t>203097</t>
  </si>
  <si>
    <t>875MG/125MG TBL FLM 21</t>
  </si>
  <si>
    <t>169714</t>
  </si>
  <si>
    <t>125MCG TBL NOB 100</t>
  </si>
  <si>
    <t>184245</t>
  </si>
  <si>
    <t>75MCG TBL NOB 100</t>
  </si>
  <si>
    <t>187427</t>
  </si>
  <si>
    <t>100MCG TBL NOB 100</t>
  </si>
  <si>
    <t>243133</t>
  </si>
  <si>
    <t>125MCG TBL NOB 100 II</t>
  </si>
  <si>
    <t>243140</t>
  </si>
  <si>
    <t>150MCG TBL NOB 100 II</t>
  </si>
  <si>
    <t>243137</t>
  </si>
  <si>
    <t>200MCG TBL NOB 100 II</t>
  </si>
  <si>
    <t>ROSUVASTATIN A EZETIMIB</t>
  </si>
  <si>
    <t>226610</t>
  </si>
  <si>
    <t>ZENON</t>
  </si>
  <si>
    <t>10MG/20MG TBL FLM 90</t>
  </si>
  <si>
    <t>224307</t>
  </si>
  <si>
    <t>ROSUMOP COMBI</t>
  </si>
  <si>
    <t>234736</t>
  </si>
  <si>
    <t>93018</t>
  </si>
  <si>
    <t>LETROZOL</t>
  </si>
  <si>
    <t>16469</t>
  </si>
  <si>
    <t>FEMARA</t>
  </si>
  <si>
    <t>2,5MG TBL FLM 30(3X10)</t>
  </si>
  <si>
    <t>LIDOKAIN</t>
  </si>
  <si>
    <t>191382</t>
  </si>
  <si>
    <t>VERSATIS</t>
  </si>
  <si>
    <t>700MG EMP MED 20</t>
  </si>
  <si>
    <t>ONDANSETRON</t>
  </si>
  <si>
    <t>185202</t>
  </si>
  <si>
    <t>NOVETRON</t>
  </si>
  <si>
    <t>8MG POR TBL DIS 10</t>
  </si>
  <si>
    <t>TAMSULOSIN</t>
  </si>
  <si>
    <t>49195</t>
  </si>
  <si>
    <t>0,4MG CPS RDR 90</t>
  </si>
  <si>
    <t>216866</t>
  </si>
  <si>
    <t>150MG TBL PRO 30 III</t>
  </si>
  <si>
    <t>1631</t>
  </si>
  <si>
    <t>PURINOL</t>
  </si>
  <si>
    <t>49009</t>
  </si>
  <si>
    <t>ATORIS</t>
  </si>
  <si>
    <t>87051</t>
  </si>
  <si>
    <t>93019</t>
  </si>
  <si>
    <t>47740</t>
  </si>
  <si>
    <t>RIVOCOR</t>
  </si>
  <si>
    <t>94164</t>
  </si>
  <si>
    <t>CONCOR 5</t>
  </si>
  <si>
    <t>232164</t>
  </si>
  <si>
    <t>DROSPIRENON A ETHINYLESTRADIOL</t>
  </si>
  <si>
    <t>169097</t>
  </si>
  <si>
    <t>SOFTINELLE</t>
  </si>
  <si>
    <t>0,02MG/3MG TBL FLM 3X21</t>
  </si>
  <si>
    <t>242345</t>
  </si>
  <si>
    <t>203030</t>
  </si>
  <si>
    <t>25MG TBL FLM 30</t>
  </si>
  <si>
    <t>IBUPROFEN, KOMBINACE</t>
  </si>
  <si>
    <t>230357</t>
  </si>
  <si>
    <t>MODAFEN</t>
  </si>
  <si>
    <t>200MG/30MG TBL FLM 24</t>
  </si>
  <si>
    <t>96696</t>
  </si>
  <si>
    <t>2,5MG CPS DUR 30</t>
  </si>
  <si>
    <t>ISOSORBID-DINITRÁT</t>
  </si>
  <si>
    <t>85719</t>
  </si>
  <si>
    <t>1,25MG/DÁV SLG SPR SOL 1X15ML</t>
  </si>
  <si>
    <t>152147</t>
  </si>
  <si>
    <t>1000MG TBL PRO 60</t>
  </si>
  <si>
    <t>132723</t>
  </si>
  <si>
    <t>16369</t>
  </si>
  <si>
    <t>PIRAMIL</t>
  </si>
  <si>
    <t>VALSARTAN</t>
  </si>
  <si>
    <t>125589</t>
  </si>
  <si>
    <t>VALSACOR</t>
  </si>
  <si>
    <t>80MG TBL FLM 28</t>
  </si>
  <si>
    <t>IMIDAZOLOVÉ DERIVÁTY, KOMBINACE</t>
  </si>
  <si>
    <t>31404</t>
  </si>
  <si>
    <t>KLION-D</t>
  </si>
  <si>
    <t>100MG/100MG VAG TBL 10</t>
  </si>
  <si>
    <t>190958</t>
  </si>
  <si>
    <t>5MG/1,25MG/5MG TBL FLM 30</t>
  </si>
  <si>
    <t>EMPAGLIFLOZIN</t>
  </si>
  <si>
    <t>210026</t>
  </si>
  <si>
    <t>JARDIANCE</t>
  </si>
  <si>
    <t>203395</t>
  </si>
  <si>
    <t>16MG/10MG TBL NOB 98</t>
  </si>
  <si>
    <t>METFORMIN A EMPAGLIFLOZIN</t>
  </si>
  <si>
    <t>210437</t>
  </si>
  <si>
    <t>SYNJARDY</t>
  </si>
  <si>
    <t>5MG/850MG TBL FLM 60X1</t>
  </si>
  <si>
    <t>233470</t>
  </si>
  <si>
    <t>ZOLETORV</t>
  </si>
  <si>
    <t>10MG/40MG TBL FLM 30</t>
  </si>
  <si>
    <t>228547</t>
  </si>
  <si>
    <t>10MG/40MG TBL NOB 100</t>
  </si>
  <si>
    <t>132921</t>
  </si>
  <si>
    <t>MILURIT</t>
  </si>
  <si>
    <t>100MG TBL NOB 50</t>
  </si>
  <si>
    <t>14709</t>
  </si>
  <si>
    <t>RIVODARON</t>
  </si>
  <si>
    <t>204670</t>
  </si>
  <si>
    <t>204702</t>
  </si>
  <si>
    <t>204678</t>
  </si>
  <si>
    <t>176913</t>
  </si>
  <si>
    <t>176914</t>
  </si>
  <si>
    <t>3801</t>
  </si>
  <si>
    <t>2,5MG TBL FLM 28</t>
  </si>
  <si>
    <t>3822</t>
  </si>
  <si>
    <t>221073</t>
  </si>
  <si>
    <t>189178</t>
  </si>
  <si>
    <t>FLUVASTATIN</t>
  </si>
  <si>
    <t>16055</t>
  </si>
  <si>
    <t>LESCOL XL</t>
  </si>
  <si>
    <t>80MG TBL PRO 28(2X14)</t>
  </si>
  <si>
    <t>94804</t>
  </si>
  <si>
    <t>191877</t>
  </si>
  <si>
    <t>124414</t>
  </si>
  <si>
    <t>10680</t>
  </si>
  <si>
    <t>CORYOL</t>
  </si>
  <si>
    <t>12,5MG TBL NOB 30</t>
  </si>
  <si>
    <t>KLINDAMYCIN, KOMBINACE</t>
  </si>
  <si>
    <t>169740</t>
  </si>
  <si>
    <t>DUAC</t>
  </si>
  <si>
    <t>10MG/G+50MG/G GEL 15G</t>
  </si>
  <si>
    <t>155780</t>
  </si>
  <si>
    <t>100MG/50MG TBL NOB 20 II</t>
  </si>
  <si>
    <t>188848</t>
  </si>
  <si>
    <t>100MG TBL ENT 60</t>
  </si>
  <si>
    <t>243014</t>
  </si>
  <si>
    <t>10MG TBL OBD 45</t>
  </si>
  <si>
    <t>13808</t>
  </si>
  <si>
    <t>250MG CPS DUR 100 I</t>
  </si>
  <si>
    <t>KYSELINA VALPROOVÁ</t>
  </si>
  <si>
    <t>LEVOMEPROMAZIN</t>
  </si>
  <si>
    <t>2429</t>
  </si>
  <si>
    <t>TISERCIN</t>
  </si>
  <si>
    <t>25MG TBL FLM 50</t>
  </si>
  <si>
    <t>152146</t>
  </si>
  <si>
    <t>1000MG TBL PRO 30</t>
  </si>
  <si>
    <t>124115</t>
  </si>
  <si>
    <t>10MG/5MG TBL NOB 30</t>
  </si>
  <si>
    <t>247206</t>
  </si>
  <si>
    <t>247209</t>
  </si>
  <si>
    <t>168898</t>
  </si>
  <si>
    <t>15MG TBL FLM 42 II</t>
  </si>
  <si>
    <t>176999</t>
  </si>
  <si>
    <t>TAKROLIMUS</t>
  </si>
  <si>
    <t>27314</t>
  </si>
  <si>
    <t>PROTOPIC</t>
  </si>
  <si>
    <t>0,03% UNG 10G</t>
  </si>
  <si>
    <t>26556</t>
  </si>
  <si>
    <t>MICARDIS</t>
  </si>
  <si>
    <t>80MG TBL NOB 98</t>
  </si>
  <si>
    <t>189668</t>
  </si>
  <si>
    <t>80MG/25MG TBL FLM 30</t>
  </si>
  <si>
    <t>TIAPRID</t>
  </si>
  <si>
    <t>48578</t>
  </si>
  <si>
    <t>32917</t>
  </si>
  <si>
    <t>35MG TBL RET 60</t>
  </si>
  <si>
    <t>163194</t>
  </si>
  <si>
    <t>VALZAP</t>
  </si>
  <si>
    <t>160MG TBL FLM 28</t>
  </si>
  <si>
    <t>215964</t>
  </si>
  <si>
    <t>190968</t>
  </si>
  <si>
    <t>10MG/2,5MG/5MG TBL FLM 30</t>
  </si>
  <si>
    <t>206494</t>
  </si>
  <si>
    <t>4MG/5MG/1,25MG TBL NOB 30</t>
  </si>
  <si>
    <t>ATORVASTATIN, AMLODIPIN A PERINDOPRIL</t>
  </si>
  <si>
    <t>205998</t>
  </si>
  <si>
    <t>LIPERTANCE</t>
  </si>
  <si>
    <t>20MG/10MG/5MG TBL FLM 30</t>
  </si>
  <si>
    <t>206004</t>
  </si>
  <si>
    <t>40MG/10MG/10MG TBL FLM 30</t>
  </si>
  <si>
    <t>205993</t>
  </si>
  <si>
    <t>10MG/5MG/5MG TBL FLM 90(3X30)</t>
  </si>
  <si>
    <t>228539</t>
  </si>
  <si>
    <t>TRAMADOL A PARACETAMOL</t>
  </si>
  <si>
    <t>201607</t>
  </si>
  <si>
    <t>37,5MG/325MG TBL FLM 10X1</t>
  </si>
  <si>
    <t>184288</t>
  </si>
  <si>
    <t>ATORVASTATIN A PERINDOPRIL</t>
  </si>
  <si>
    <t>220528</t>
  </si>
  <si>
    <t>EUVASCOR</t>
  </si>
  <si>
    <t>10MG/5MG CPS DUR 30</t>
  </si>
  <si>
    <t>21856</t>
  </si>
  <si>
    <t>3,125MG TBL NOB 30</t>
  </si>
  <si>
    <t>138854</t>
  </si>
  <si>
    <t>TROZEL</t>
  </si>
  <si>
    <t>124121</t>
  </si>
  <si>
    <t>10MG/5MG TBL NOB 120(4X30)</t>
  </si>
  <si>
    <t>PREGABALIN</t>
  </si>
  <si>
    <t>87149</t>
  </si>
  <si>
    <t>190965</t>
  </si>
  <si>
    <t>5MG/1,25MG/10MG TBL FLM 90(3X30)</t>
  </si>
  <si>
    <t>2592</t>
  </si>
  <si>
    <t>216285</t>
  </si>
  <si>
    <t>300MG TBL NOB 90</t>
  </si>
  <si>
    <t>96599</t>
  </si>
  <si>
    <t>SEDACORON</t>
  </si>
  <si>
    <t>200MG TBL NOB 50</t>
  </si>
  <si>
    <t>14710</t>
  </si>
  <si>
    <t>125066</t>
  </si>
  <si>
    <t>APO-AMLO</t>
  </si>
  <si>
    <t>162942</t>
  </si>
  <si>
    <t>ORCAL NEO</t>
  </si>
  <si>
    <t>204682</t>
  </si>
  <si>
    <t>132556</t>
  </si>
  <si>
    <t>219840</t>
  </si>
  <si>
    <t>2,5MG TBL FLM 100</t>
  </si>
  <si>
    <t>218834</t>
  </si>
  <si>
    <t>CONCOR 10</t>
  </si>
  <si>
    <t>DEXAMETHASON A ANTIINFEKTIVA</t>
  </si>
  <si>
    <t>225168</t>
  </si>
  <si>
    <t>85265</t>
  </si>
  <si>
    <t>INSPRA</t>
  </si>
  <si>
    <t>50MG TBL FLM 30X1</t>
  </si>
  <si>
    <t>47997</t>
  </si>
  <si>
    <t>EZETROL</t>
  </si>
  <si>
    <t>10MG TBL NOB 98 II</t>
  </si>
  <si>
    <t>225956</t>
  </si>
  <si>
    <t>56808</t>
  </si>
  <si>
    <t>125MG TBL NOB 50</t>
  </si>
  <si>
    <t>221165</t>
  </si>
  <si>
    <t>207962</t>
  </si>
  <si>
    <t>NITROGLYCERIN SLOVAKOFARMA</t>
  </si>
  <si>
    <t>25969</t>
  </si>
  <si>
    <t>5MG TBL FLM 56 KAL</t>
  </si>
  <si>
    <t>14837</t>
  </si>
  <si>
    <t>98922</t>
  </si>
  <si>
    <t>ATRAM</t>
  </si>
  <si>
    <t>KOMPLEX ŽELEZA S ISOMALTOSOU</t>
  </si>
  <si>
    <t>16595</t>
  </si>
  <si>
    <t>MALTOFER</t>
  </si>
  <si>
    <t>50MG/ML POR GTT SOL 1X30ML</t>
  </si>
  <si>
    <t>201898</t>
  </si>
  <si>
    <t>VASOPIRIN</t>
  </si>
  <si>
    <t>MAGNESIUM-LAKTÁT</t>
  </si>
  <si>
    <t>171577</t>
  </si>
  <si>
    <t>MAGNESIUM LACTATE BIOMEDICA</t>
  </si>
  <si>
    <t>31536</t>
  </si>
  <si>
    <t>58037</t>
  </si>
  <si>
    <t>58042</t>
  </si>
  <si>
    <t>66015</t>
  </si>
  <si>
    <t>53761</t>
  </si>
  <si>
    <t>NEBILET</t>
  </si>
  <si>
    <t>128710</t>
  </si>
  <si>
    <t>LUSOPRESS</t>
  </si>
  <si>
    <t>20MG TBL NOB 98</t>
  </si>
  <si>
    <t>145567</t>
  </si>
  <si>
    <t>17965</t>
  </si>
  <si>
    <t>ASENTRA</t>
  </si>
  <si>
    <t>50MG TBL FLM 84</t>
  </si>
  <si>
    <t>143125</t>
  </si>
  <si>
    <t>50MG TBL NOB 4 I</t>
  </si>
  <si>
    <t>144166</t>
  </si>
  <si>
    <t>40MG TBL FLM 100 I</t>
  </si>
  <si>
    <t>46754</t>
  </si>
  <si>
    <t>100MG CPS DUR 30</t>
  </si>
  <si>
    <t>125592</t>
  </si>
  <si>
    <t>80MG TBL FLM 84</t>
  </si>
  <si>
    <t>155093</t>
  </si>
  <si>
    <t>160MG/12,5MG TBL FLM 84</t>
  </si>
  <si>
    <t>201609</t>
  </si>
  <si>
    <t>209043</t>
  </si>
  <si>
    <t>97MG/103MG TBL FLM 56</t>
  </si>
  <si>
    <t>TRETINOIN, KOMBINACE</t>
  </si>
  <si>
    <t>231741</t>
  </si>
  <si>
    <t>ACNATAC</t>
  </si>
  <si>
    <t>10MG/G+0,25MG/G GEL 30G</t>
  </si>
  <si>
    <t>97186</t>
  </si>
  <si>
    <t>CYPROTERON A ESTROGEN</t>
  </si>
  <si>
    <t>164235</t>
  </si>
  <si>
    <t>VREYA</t>
  </si>
  <si>
    <t>0,035MG/2MG TBL OBD 3X21</t>
  </si>
  <si>
    <t>FENYTOIN</t>
  </si>
  <si>
    <t>162694</t>
  </si>
  <si>
    <t>EPILAN D GEROT</t>
  </si>
  <si>
    <t>KOMBINACE RŮZNÝCH ANTIBIOTIK</t>
  </si>
  <si>
    <t>1076</t>
  </si>
  <si>
    <t>OPHTHALMO-FRAMYKOIN</t>
  </si>
  <si>
    <t>OPH UNG 5G</t>
  </si>
  <si>
    <t>198667</t>
  </si>
  <si>
    <t>ORFIRIL LONG</t>
  </si>
  <si>
    <t>300MG CPS PRO 50 II</t>
  </si>
  <si>
    <t>206485</t>
  </si>
  <si>
    <t>2MG/5MG/0,625MG TBL NOB 30</t>
  </si>
  <si>
    <t>93016</t>
  </si>
  <si>
    <t>204690</t>
  </si>
  <si>
    <t>13603</t>
  </si>
  <si>
    <t>5MG/6,25MG TBL FLM 30 II</t>
  </si>
  <si>
    <t>230411</t>
  </si>
  <si>
    <t>26331</t>
  </si>
  <si>
    <t>FOSINOPRIL</t>
  </si>
  <si>
    <t>200207</t>
  </si>
  <si>
    <t>MONOPRIL</t>
  </si>
  <si>
    <t>20MG TBL NOB 28</t>
  </si>
  <si>
    <t>132815</t>
  </si>
  <si>
    <t>FEMODEN</t>
  </si>
  <si>
    <t>0,075MG/0,03MG TBL OBD 3X21</t>
  </si>
  <si>
    <t>207960</t>
  </si>
  <si>
    <t>LÉČIVA K TERAPII ONEMOCNĚNÍ JATER</t>
  </si>
  <si>
    <t>181293</t>
  </si>
  <si>
    <t>169660</t>
  </si>
  <si>
    <t>20MG TBL FLM 100 II</t>
  </si>
  <si>
    <t>17992</t>
  </si>
  <si>
    <t>0,5G TBL NOB 100</t>
  </si>
  <si>
    <t>213939</t>
  </si>
  <si>
    <t>OLOPATADIN</t>
  </si>
  <si>
    <t>27557</t>
  </si>
  <si>
    <t>OPATANOL</t>
  </si>
  <si>
    <t>1MG/ML OPH GTT SOL 1X5ML</t>
  </si>
  <si>
    <t>202873</t>
  </si>
  <si>
    <t>40MG CPS ETD 28(4X7) I</t>
  </si>
  <si>
    <t>126003</t>
  </si>
  <si>
    <t>2MG/0,625MG TBL NOB 28 I</t>
  </si>
  <si>
    <t>247208</t>
  </si>
  <si>
    <t>2,5MG TBL NOB 40</t>
  </si>
  <si>
    <t>15866</t>
  </si>
  <si>
    <t>168906</t>
  </si>
  <si>
    <t>20MG TBL FLM 100X1 II</t>
  </si>
  <si>
    <t>168897</t>
  </si>
  <si>
    <t>15MG TBL FLM 28 II</t>
  </si>
  <si>
    <t>184452</t>
  </si>
  <si>
    <t>SORVASTA</t>
  </si>
  <si>
    <t>20MG TBL FLM 28X1</t>
  </si>
  <si>
    <t>184457</t>
  </si>
  <si>
    <t>225450</t>
  </si>
  <si>
    <t>237210</t>
  </si>
  <si>
    <t>ZOLPINOX</t>
  </si>
  <si>
    <t>FLUORMETHOLON</t>
  </si>
  <si>
    <t>200407</t>
  </si>
  <si>
    <t>EFFLUMIDEX LIQUIFILM</t>
  </si>
  <si>
    <t>1MG/ML OPH GTT SUS 1X5ML</t>
  </si>
  <si>
    <t>DIOSMIN</t>
  </si>
  <si>
    <t>243053</t>
  </si>
  <si>
    <t>500MG TBL FLM 60</t>
  </si>
  <si>
    <t>232286</t>
  </si>
  <si>
    <t>500MG TBL FLM 180</t>
  </si>
  <si>
    <t>136507</t>
  </si>
  <si>
    <t>28839</t>
  </si>
  <si>
    <t>0,5MG/ML POR SOL 120ML+LŽ</t>
  </si>
  <si>
    <t>132740</t>
  </si>
  <si>
    <t>YADINE</t>
  </si>
  <si>
    <t>3MG/0,03MG TBL FLM 3X21</t>
  </si>
  <si>
    <t>HYDROKORTISON-BUTYRÁT</t>
  </si>
  <si>
    <t>218236</t>
  </si>
  <si>
    <t>LOCOID 0,1%</t>
  </si>
  <si>
    <t>1MG/G CRM 30G</t>
  </si>
  <si>
    <t>225506</t>
  </si>
  <si>
    <t>169252</t>
  </si>
  <si>
    <t>TROMBEX</t>
  </si>
  <si>
    <t>75MG TBL FLM 90</t>
  </si>
  <si>
    <t>METHYLPREDNISOLON</t>
  </si>
  <si>
    <t>207527</t>
  </si>
  <si>
    <t>4MG TBL NOB 30 II</t>
  </si>
  <si>
    <t>213481</t>
  </si>
  <si>
    <t>19000IU/ML INJ SOL ISP 2X0,8ML</t>
  </si>
  <si>
    <t>213479</t>
  </si>
  <si>
    <t>19000IU/ML INJ SOL ISP 2X0,6ML</t>
  </si>
  <si>
    <t>229909</t>
  </si>
  <si>
    <t>8MG TBL NOB 30</t>
  </si>
  <si>
    <t>THEOFYLIN</t>
  </si>
  <si>
    <t>225510</t>
  </si>
  <si>
    <t>EUPHYLLIN CR N</t>
  </si>
  <si>
    <t>32086</t>
  </si>
  <si>
    <t>TRALGIT</t>
  </si>
  <si>
    <t>50MG CPS DUR 20(2X10)</t>
  </si>
  <si>
    <t>68963</t>
  </si>
  <si>
    <t>LEKOPTIN</t>
  </si>
  <si>
    <t>120MG TBL OBD 20</t>
  </si>
  <si>
    <t>1632</t>
  </si>
  <si>
    <t>125053</t>
  </si>
  <si>
    <t>62861</t>
  </si>
  <si>
    <t>ATENOBENE</t>
  </si>
  <si>
    <t>148675</t>
  </si>
  <si>
    <t>20MG TBL NOB 50</t>
  </si>
  <si>
    <t>232155</t>
  </si>
  <si>
    <t>CEFUROXIM</t>
  </si>
  <si>
    <t>47728</t>
  </si>
  <si>
    <t>ZINNAT</t>
  </si>
  <si>
    <t>500MG TBL FLM 14</t>
  </si>
  <si>
    <t>CIKLOPIROX</t>
  </si>
  <si>
    <t>76152</t>
  </si>
  <si>
    <t>DEXAMETHASON</t>
  </si>
  <si>
    <t>232954</t>
  </si>
  <si>
    <t>OTOBACID N</t>
  </si>
  <si>
    <t>0,2MG/G+5MG/G+479,8MG/G AUR GTT SOL 1X5ML</t>
  </si>
  <si>
    <t>201992</t>
  </si>
  <si>
    <t>199680</t>
  </si>
  <si>
    <t>300MG CPS DUR 60</t>
  </si>
  <si>
    <t>132861</t>
  </si>
  <si>
    <t>MOMETASON</t>
  </si>
  <si>
    <t>170760</t>
  </si>
  <si>
    <t>MOMMOX</t>
  </si>
  <si>
    <t>0,05MG/DÁV NAS SPR SUS 140DÁV</t>
  </si>
  <si>
    <t>OXYMETAZOLIN</t>
  </si>
  <si>
    <t>171031</t>
  </si>
  <si>
    <t>NASIVIN SENSITIVE</t>
  </si>
  <si>
    <t>0,5MG/ML NAS SPR SOL 10ML</t>
  </si>
  <si>
    <t>14498</t>
  </si>
  <si>
    <t>OMNIC TOCAS</t>
  </si>
  <si>
    <t>0,4MG TBL PRO 100</t>
  </si>
  <si>
    <t>206529</t>
  </si>
  <si>
    <t>CALCICHEW D3 JAHODA</t>
  </si>
  <si>
    <t>ALFAKALCIDOL</t>
  </si>
  <si>
    <t>14329</t>
  </si>
  <si>
    <t>ALPHA D3</t>
  </si>
  <si>
    <t>0,25MCG CPS MOL 30</t>
  </si>
  <si>
    <t>132670</t>
  </si>
  <si>
    <t>14075</t>
  </si>
  <si>
    <t>132908</t>
  </si>
  <si>
    <t>ESOMEPRAZOL</t>
  </si>
  <si>
    <t>180050</t>
  </si>
  <si>
    <t>HELIDES</t>
  </si>
  <si>
    <t>20MG CPS ETD 28</t>
  </si>
  <si>
    <t>METRONIDAZOL</t>
  </si>
  <si>
    <t>2427</t>
  </si>
  <si>
    <t>250MG TBL NOB 20</t>
  </si>
  <si>
    <t>109415</t>
  </si>
  <si>
    <t>NOLPAZA</t>
  </si>
  <si>
    <t>40MG TBL ENT 84</t>
  </si>
  <si>
    <t>180476</t>
  </si>
  <si>
    <t>PANTOPRAZOLE ZENTIVA</t>
  </si>
  <si>
    <t>20MG TBL ENT 28</t>
  </si>
  <si>
    <t>213940</t>
  </si>
  <si>
    <t>0,4MG/ML SIR 150ML II</t>
  </si>
  <si>
    <t>209156</t>
  </si>
  <si>
    <t>60MG TBL FLM 56 KAL I</t>
  </si>
  <si>
    <t>166777</t>
  </si>
  <si>
    <t>ITOPRID PMCS</t>
  </si>
  <si>
    <t>50MG TBL FLM 100 II</t>
  </si>
  <si>
    <t>225241</t>
  </si>
  <si>
    <t>DELIPID PLUS</t>
  </si>
  <si>
    <t>20MG/10MG CPS DUR 90</t>
  </si>
  <si>
    <t>220531</t>
  </si>
  <si>
    <t>20MG/5MG CPS DUR 30</t>
  </si>
  <si>
    <t>252026</t>
  </si>
  <si>
    <t>202458</t>
  </si>
  <si>
    <t>HARMONET</t>
  </si>
  <si>
    <t>0,020MG/0,075MG TBL OBD 3X21 II</t>
  </si>
  <si>
    <t>119697</t>
  </si>
  <si>
    <t>0,5MG TBL OBD 20</t>
  </si>
  <si>
    <t>124346</t>
  </si>
  <si>
    <t>46980</t>
  </si>
  <si>
    <t>110654</t>
  </si>
  <si>
    <t>PERINALON</t>
  </si>
  <si>
    <t>DIENOGEST A ETHINYLESTRADIOL</t>
  </si>
  <si>
    <t>132824</t>
  </si>
  <si>
    <t>BONADEA</t>
  </si>
  <si>
    <t>2MG/0,03MG TBL FLM 3X21</t>
  </si>
  <si>
    <t>KODEIN A PARACETAMOL</t>
  </si>
  <si>
    <t>109799</t>
  </si>
  <si>
    <t>ULTRACOD</t>
  </si>
  <si>
    <t>500MG/30MG TBL NOB 30</t>
  </si>
  <si>
    <t>172669</t>
  </si>
  <si>
    <t>VELMARI</t>
  </si>
  <si>
    <t>3MG/0,02MG TBL FLM 3X28</t>
  </si>
  <si>
    <t>FINASTERID</t>
  </si>
  <si>
    <t>31058</t>
  </si>
  <si>
    <t>FINEX</t>
  </si>
  <si>
    <t>92034</t>
  </si>
  <si>
    <t>300MG TBL RET 100</t>
  </si>
  <si>
    <t>127150</t>
  </si>
  <si>
    <t>ROSUVASTATIN TEVA PHARMA</t>
  </si>
  <si>
    <t>40MG TBL FLM 100 II</t>
  </si>
  <si>
    <t>166801</t>
  </si>
  <si>
    <t>OLVION</t>
  </si>
  <si>
    <t>206214</t>
  </si>
  <si>
    <t>80MG/10MG TBL NOB 90</t>
  </si>
  <si>
    <t>185206</t>
  </si>
  <si>
    <t>TRAZODON</t>
  </si>
  <si>
    <t>250994</t>
  </si>
  <si>
    <t>TRITTICO AC</t>
  </si>
  <si>
    <t>75MG TBL RET 45</t>
  </si>
  <si>
    <t>163192</t>
  </si>
  <si>
    <t>230583</t>
  </si>
  <si>
    <t>FLUTIKASON-FUROÁT</t>
  </si>
  <si>
    <t>29816</t>
  </si>
  <si>
    <t>AVAMYS</t>
  </si>
  <si>
    <t>27,5MCG/VSTŘIK NAS SPR SUS 1X120DÁV</t>
  </si>
  <si>
    <t>46981</t>
  </si>
  <si>
    <t>200MG TBL PRO 30</t>
  </si>
  <si>
    <t>140192</t>
  </si>
  <si>
    <t>OMEPRAZOL STADA</t>
  </si>
  <si>
    <t>187788</t>
  </si>
  <si>
    <t>4MG/5MG TBL NOB 30</t>
  </si>
  <si>
    <t>SÍRAN ŽELEZNATÝ</t>
  </si>
  <si>
    <t>14712</t>
  </si>
  <si>
    <t>TARDYFERON</t>
  </si>
  <si>
    <t>80MG TBL RET 100 I</t>
  </si>
  <si>
    <t>54094</t>
  </si>
  <si>
    <t>75MG TBL RET 30</t>
  </si>
  <si>
    <t>TRIAMCINOLON A ANTISEPTIKA</t>
  </si>
  <si>
    <t>4178</t>
  </si>
  <si>
    <t>TRIAMCINOLON E LÉČIVA</t>
  </si>
  <si>
    <t>1MG/G+10MG/G UNG 1X20G</t>
  </si>
  <si>
    <t>206113</t>
  </si>
  <si>
    <t>SIRMYA</t>
  </si>
  <si>
    <t>203397</t>
  </si>
  <si>
    <t>8MG/5MG TBL NOB 98</t>
  </si>
  <si>
    <t>NATRIUM-PIKOSULFÁT, KOMBINACE</t>
  </si>
  <si>
    <t>160806</t>
  </si>
  <si>
    <t>PICOPREP</t>
  </si>
  <si>
    <t>10MG/3,5G/12G POR PLV SOL 2</t>
  </si>
  <si>
    <t>226614</t>
  </si>
  <si>
    <t>10MG/40MG TBL FLM 90</t>
  </si>
  <si>
    <t>208357</t>
  </si>
  <si>
    <t>203106</t>
  </si>
  <si>
    <t>230419</t>
  </si>
  <si>
    <t>168376</t>
  </si>
  <si>
    <t>110MG CPS DUR 180(3X60X1) I</t>
  </si>
  <si>
    <t>46621</t>
  </si>
  <si>
    <t>UNO</t>
  </si>
  <si>
    <t>150MG TBL PRO 20</t>
  </si>
  <si>
    <t>230582</t>
  </si>
  <si>
    <t>DRONEDARON</t>
  </si>
  <si>
    <t>167351</t>
  </si>
  <si>
    <t>MULTAQ</t>
  </si>
  <si>
    <t>400MG TBL FLM 60</t>
  </si>
  <si>
    <t>76402</t>
  </si>
  <si>
    <t>SORBIMON</t>
  </si>
  <si>
    <t>KODEIN</t>
  </si>
  <si>
    <t>56993</t>
  </si>
  <si>
    <t>30MG TBL NOB 10</t>
  </si>
  <si>
    <t>LACIDIPIN</t>
  </si>
  <si>
    <t>238158</t>
  </si>
  <si>
    <t>LACIPIL</t>
  </si>
  <si>
    <t>4MG TBL FLM 28</t>
  </si>
  <si>
    <t>114070</t>
  </si>
  <si>
    <t>100MG TBL FLM 90 II</t>
  </si>
  <si>
    <t>186334</t>
  </si>
  <si>
    <t>117258</t>
  </si>
  <si>
    <t>METFORMIN TEVA XR</t>
  </si>
  <si>
    <t>500MG TBL PRO 60 I</t>
  </si>
  <si>
    <t>MIRTAZAPIN</t>
  </si>
  <si>
    <t>127760</t>
  </si>
  <si>
    <t>MIRZATEN ORO TAB</t>
  </si>
  <si>
    <t>15MG POR TBL DIS 30</t>
  </si>
  <si>
    <t>132650</t>
  </si>
  <si>
    <t>166421</t>
  </si>
  <si>
    <t>235673</t>
  </si>
  <si>
    <t>40MG TBL FLM 98 II</t>
  </si>
  <si>
    <t>75022</t>
  </si>
  <si>
    <t>800MG/160MG TBL NOB 10</t>
  </si>
  <si>
    <t>193888</t>
  </si>
  <si>
    <t>TOLUCOMBI</t>
  </si>
  <si>
    <t>80MG/12,5MG TBL NOB 84X1 II</t>
  </si>
  <si>
    <t>TOLPERISON</t>
  </si>
  <si>
    <t>57525</t>
  </si>
  <si>
    <t>MYDOCALM</t>
  </si>
  <si>
    <t>150MG TBL FLM 30</t>
  </si>
  <si>
    <t>134292</t>
  </si>
  <si>
    <t>160MG/25MG TBL FLM 28</t>
  </si>
  <si>
    <t>FENOTEROL A IPRATROPIUM-BROMID</t>
  </si>
  <si>
    <t>2679</t>
  </si>
  <si>
    <t>0,02MG/0,05MG/DÁV INH SOL PSS 200DÁV</t>
  </si>
  <si>
    <t>204760</t>
  </si>
  <si>
    <t>10MG/20MG TBL FLM 100</t>
  </si>
  <si>
    <t>213261</t>
  </si>
  <si>
    <t>135113</t>
  </si>
  <si>
    <t>TWICOR</t>
  </si>
  <si>
    <t>47727</t>
  </si>
  <si>
    <t>235413</t>
  </si>
  <si>
    <t>IRBESARTAN/HYDROCHLOROTHIAZID MYLAN</t>
  </si>
  <si>
    <t>150MG/12,5MG TBL NOB 28</t>
  </si>
  <si>
    <t>164979</t>
  </si>
  <si>
    <t>OMEPRAZOL TEVA PHARMA</t>
  </si>
  <si>
    <t>180474</t>
  </si>
  <si>
    <t>27113</t>
  </si>
  <si>
    <t>LYRICA</t>
  </si>
  <si>
    <t>150MG CPS DUR 112(2X56)</t>
  </si>
  <si>
    <t>194233</t>
  </si>
  <si>
    <t>2,5MG TBL FLM 196 II</t>
  </si>
  <si>
    <t>202409</t>
  </si>
  <si>
    <t>26578</t>
  </si>
  <si>
    <t>MICARDISPLUS</t>
  </si>
  <si>
    <t>80MG/12,5MG TBL NOB 28 I</t>
  </si>
  <si>
    <t>204766</t>
  </si>
  <si>
    <t>10MG/40MG TBL FLM 100</t>
  </si>
  <si>
    <t>228544</t>
  </si>
  <si>
    <t>10MG/20MG TBL NOB 100</t>
  </si>
  <si>
    <t>226608</t>
  </si>
  <si>
    <t>10MG/20MG TBL FLM 30</t>
  </si>
  <si>
    <t>VALSARTAN, AMLODIPIN A HYDROCHLOROTHIAZID</t>
  </si>
  <si>
    <t>227493</t>
  </si>
  <si>
    <t>VALTRICOM</t>
  </si>
  <si>
    <t>5MG/160MG/12,5MG TBL FLM 30</t>
  </si>
  <si>
    <t>227517</t>
  </si>
  <si>
    <t>10MG/160MG/12,5MG TBL FLM 30</t>
  </si>
  <si>
    <t>148308</t>
  </si>
  <si>
    <t>40MG TBL FLM 60 I</t>
  </si>
  <si>
    <t>207900</t>
  </si>
  <si>
    <t>KLARITHROMYCIN</t>
  </si>
  <si>
    <t>216199</t>
  </si>
  <si>
    <t>KLACID</t>
  </si>
  <si>
    <t>148072</t>
  </si>
  <si>
    <t>TAMSULOSIN A DUTASTERID</t>
  </si>
  <si>
    <t>228744</t>
  </si>
  <si>
    <t>DUTROZEN</t>
  </si>
  <si>
    <t>0,5MG/0,4MG CPS DUR 90</t>
  </si>
  <si>
    <t>31934</t>
  </si>
  <si>
    <t>231948</t>
  </si>
  <si>
    <t>135002</t>
  </si>
  <si>
    <t>GLIKLAZID</t>
  </si>
  <si>
    <t>18390</t>
  </si>
  <si>
    <t>DIAPREL MR</t>
  </si>
  <si>
    <t>30MG TBL RET 120</t>
  </si>
  <si>
    <t>CHLORTALIDON A KALIUM ŠETŘÍCÍ DIURETIKA</t>
  </si>
  <si>
    <t>207930</t>
  </si>
  <si>
    <t>TRANDOLAPRIL A VERAPAMIL</t>
  </si>
  <si>
    <t>234220</t>
  </si>
  <si>
    <t>TARKA</t>
  </si>
  <si>
    <t>206002</t>
  </si>
  <si>
    <t>20MG/10MG/10MG TBL FLM 90(3X30)</t>
  </si>
  <si>
    <t>96977</t>
  </si>
  <si>
    <t>XANAX</t>
  </si>
  <si>
    <t>MELOXIKAM</t>
  </si>
  <si>
    <t>112561</t>
  </si>
  <si>
    <t>RECOXA</t>
  </si>
  <si>
    <t>15MG TBL NOB 30</t>
  </si>
  <si>
    <t>ALKLOMETASON</t>
  </si>
  <si>
    <t>19754</t>
  </si>
  <si>
    <t>AFLODERM</t>
  </si>
  <si>
    <t>0,5MG/G CRM 20G</t>
  </si>
  <si>
    <t>97522</t>
  </si>
  <si>
    <t>180553</t>
  </si>
  <si>
    <t>PROCTO-GLYVENOL</t>
  </si>
  <si>
    <t>50MG/G+20MG/G RCT CRM 1X30G</t>
  </si>
  <si>
    <t>ORGANO-HEPARINOID</t>
  </si>
  <si>
    <t>3575</t>
  </si>
  <si>
    <t>HEPAROID LÉČIVA</t>
  </si>
  <si>
    <t>2MG/G CRM 30G</t>
  </si>
  <si>
    <t>172044</t>
  </si>
  <si>
    <t>150MCG TBL NOB 100</t>
  </si>
  <si>
    <t>219839</t>
  </si>
  <si>
    <t>INDOMETACIN</t>
  </si>
  <si>
    <t>93724</t>
  </si>
  <si>
    <t>INDOMETACIN BERLIN-CHEMIE</t>
  </si>
  <si>
    <t>100MG SUP 10</t>
  </si>
  <si>
    <t>42773</t>
  </si>
  <si>
    <t>11635</t>
  </si>
  <si>
    <t>ONDANSETRON SANDOZ</t>
  </si>
  <si>
    <t>8MG TBL FLM 10</t>
  </si>
  <si>
    <t>SUMATRIPTAN</t>
  </si>
  <si>
    <t>119115</t>
  </si>
  <si>
    <t>SUMATRIPTAN ACTAVIS</t>
  </si>
  <si>
    <t>50MG TBL OBD 6 I</t>
  </si>
  <si>
    <t>147933</t>
  </si>
  <si>
    <t>EMANERA</t>
  </si>
  <si>
    <t>40MG CPS ETD 90 I</t>
  </si>
  <si>
    <t>220631</t>
  </si>
  <si>
    <t>4MG/1,25MG/5MG TBL NOB 90</t>
  </si>
  <si>
    <t>205996</t>
  </si>
  <si>
    <t>20MG/5MG/5MG TBL FLM 90(3X30)</t>
  </si>
  <si>
    <t>CIPROFLOXACIN</t>
  </si>
  <si>
    <t>238142</t>
  </si>
  <si>
    <t>CIPLOX</t>
  </si>
  <si>
    <t>500892</t>
  </si>
  <si>
    <t>IFIRMASTA</t>
  </si>
  <si>
    <t>300MG TBL FLM 28</t>
  </si>
  <si>
    <t>235808</t>
  </si>
  <si>
    <t>84360</t>
  </si>
  <si>
    <t>145847</t>
  </si>
  <si>
    <t>210023</t>
  </si>
  <si>
    <t>201608</t>
  </si>
  <si>
    <t>37,5MG/325MG TBL FLM 20X1</t>
  </si>
  <si>
    <t>243052</t>
  </si>
  <si>
    <t>136505</t>
  </si>
  <si>
    <t>132793</t>
  </si>
  <si>
    <t>MAITALON</t>
  </si>
  <si>
    <t>163085</t>
  </si>
  <si>
    <t>42953</t>
  </si>
  <si>
    <t>221170</t>
  </si>
  <si>
    <t>208323</t>
  </si>
  <si>
    <t>ORTANOL</t>
  </si>
  <si>
    <t>20MG CPS ETD 100 II</t>
  </si>
  <si>
    <t>124119</t>
  </si>
  <si>
    <t>10MG/5MG TBL NOB 90(3X30)</t>
  </si>
  <si>
    <t>235813</t>
  </si>
  <si>
    <t>96303</t>
  </si>
  <si>
    <t>ASCORUTIN</t>
  </si>
  <si>
    <t>100MG/20MG TBL FLM 50</t>
  </si>
  <si>
    <t>167009</t>
  </si>
  <si>
    <t>SILDENAFIL TEVA</t>
  </si>
  <si>
    <t>50MG TBL FLM 4</t>
  </si>
  <si>
    <t>75633</t>
  </si>
  <si>
    <t>DICLOFENAC AL RETARD</t>
  </si>
  <si>
    <t>188206</t>
  </si>
  <si>
    <t>ASPIRIN</t>
  </si>
  <si>
    <t>500MG TBL OBD 80</t>
  </si>
  <si>
    <t>PAROXETIN</t>
  </si>
  <si>
    <t>30805</t>
  </si>
  <si>
    <t>REMOOD</t>
  </si>
  <si>
    <t>117776</t>
  </si>
  <si>
    <t>SUMATRIPTAN ORION</t>
  </si>
  <si>
    <t>100MG TBL FLM 6</t>
  </si>
  <si>
    <t>1710</t>
  </si>
  <si>
    <t>1066</t>
  </si>
  <si>
    <t>250IU/G+5,2MG/G UNG 10G</t>
  </si>
  <si>
    <t>NITROFURANTOIN</t>
  </si>
  <si>
    <t>207280</t>
  </si>
  <si>
    <t>FUROLIN</t>
  </si>
  <si>
    <t>500718</t>
  </si>
  <si>
    <t>221674</t>
  </si>
  <si>
    <t>TELMISARTAN XANTIS</t>
  </si>
  <si>
    <t>40MG TBL NOB 28</t>
  </si>
  <si>
    <t>PRASUGREL</t>
  </si>
  <si>
    <t>500600</t>
  </si>
  <si>
    <t>EFIENT</t>
  </si>
  <si>
    <t>10MG TBL FLM 28</t>
  </si>
  <si>
    <t>LAKTULOSA</t>
  </si>
  <si>
    <t>42546</t>
  </si>
  <si>
    <t>667MG/ML SIR 1X200ML</t>
  </si>
  <si>
    <t>226612</t>
  </si>
  <si>
    <t>155859</t>
  </si>
  <si>
    <t>SUMAMED</t>
  </si>
  <si>
    <t>18523</t>
  </si>
  <si>
    <t>169251</t>
  </si>
  <si>
    <t>75MG TBL FLM 30</t>
  </si>
  <si>
    <t>LINAGLIPTIN</t>
  </si>
  <si>
    <t>168447</t>
  </si>
  <si>
    <t>TRAJENTA</t>
  </si>
  <si>
    <t>5MG TBL FLM 30X1</t>
  </si>
  <si>
    <t>100101</t>
  </si>
  <si>
    <t>STADAMET</t>
  </si>
  <si>
    <t>VILANTEROL A FLUTIKASON-FUROÁT</t>
  </si>
  <si>
    <t>194564</t>
  </si>
  <si>
    <t>RELVAR ELLIPTA</t>
  </si>
  <si>
    <t>92MCG/22MCG INH PLV DOS 1X30DÁV</t>
  </si>
  <si>
    <t>75023</t>
  </si>
  <si>
    <t>800MG/160MG TBL NOB 20</t>
  </si>
  <si>
    <t>89026</t>
  </si>
  <si>
    <t>50MG TBL ENT 100</t>
  </si>
  <si>
    <t>15658</t>
  </si>
  <si>
    <t>225143</t>
  </si>
  <si>
    <t>CILOXAN</t>
  </si>
  <si>
    <t>3MG/ML AUR/OPH GTT SOL 1X5ML</t>
  </si>
  <si>
    <t>DONEPEZIL</t>
  </si>
  <si>
    <t>FYTOMENADION</t>
  </si>
  <si>
    <t>230426</t>
  </si>
  <si>
    <t>LINEZOLID</t>
  </si>
  <si>
    <t>231059</t>
  </si>
  <si>
    <t>LINEZOLID MYLAN</t>
  </si>
  <si>
    <t>600MG TBL FLM 10</t>
  </si>
  <si>
    <t>TRANDOLAPRIL</t>
  </si>
  <si>
    <t>215920</t>
  </si>
  <si>
    <t>GOPTEN</t>
  </si>
  <si>
    <t>4MG CPS DUR 28</t>
  </si>
  <si>
    <t>159819</t>
  </si>
  <si>
    <t>AMLATOR</t>
  </si>
  <si>
    <t>20MG/5MG TBL FLM 90</t>
  </si>
  <si>
    <t>232156</t>
  </si>
  <si>
    <t>200901</t>
  </si>
  <si>
    <t>238137</t>
  </si>
  <si>
    <t>207098</t>
  </si>
  <si>
    <t>207092</t>
  </si>
  <si>
    <t>215MG TBL FLM 30</t>
  </si>
  <si>
    <t>164344</t>
  </si>
  <si>
    <t>86393</t>
  </si>
  <si>
    <t>119653</t>
  </si>
  <si>
    <t>320MG/60MG TBL RET 60</t>
  </si>
  <si>
    <t>47280</t>
  </si>
  <si>
    <t>IMIGRAN</t>
  </si>
  <si>
    <t>6MG INJ SOL ZVL 2X0,5ML+POUZDRO</t>
  </si>
  <si>
    <t>189684</t>
  </si>
  <si>
    <t>80MG/12,5MG TBL NOB 28</t>
  </si>
  <si>
    <t>135111</t>
  </si>
  <si>
    <t>195345</t>
  </si>
  <si>
    <t>243686</t>
  </si>
  <si>
    <t>ATORVASTATIN AUROVITAS</t>
  </si>
  <si>
    <t>80MG TBL FLM 30 II</t>
  </si>
  <si>
    <t>176961</t>
  </si>
  <si>
    <t>229134</t>
  </si>
  <si>
    <t>50MG/G GEL 100G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</si>
  <si>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</si>
  <si>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</si>
  <si>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</si>
  <si>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</si>
  <si>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</si>
  <si>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</si>
  <si>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</si>
  <si>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C03DA04 - EPLERENON</t>
  </si>
  <si>
    <t>C10AX09 - EZETIMIB</t>
  </si>
  <si>
    <t>L02BG04 - LETROZOL</t>
  </si>
  <si>
    <t>C09CA07 - TELMISARTAN</t>
  </si>
  <si>
    <t>C09BX01 - PERINDOPRIL, AMLODIPIN A INDAPAMID</t>
  </si>
  <si>
    <t>C10AA07 - ROSUVASTATIN</t>
  </si>
  <si>
    <t>C09DA04 - IRBESARTAN A DIURETIKA</t>
  </si>
  <si>
    <t>C07AB12 - NEBIVOLOL</t>
  </si>
  <si>
    <t>G04CB01 - FINASTERID</t>
  </si>
  <si>
    <t>C10BA06 - ROSUVASTATIN A EZETIMIB</t>
  </si>
  <si>
    <t>N06AB05 - PAROXETIN</t>
  </si>
  <si>
    <t>C01EB15 - TRIMETAZIDIN</t>
  </si>
  <si>
    <t>N02CC01 - SUMATRIPTAN</t>
  </si>
  <si>
    <t>C10BX03 - ATORVASTATIN A AMLODIPIN</t>
  </si>
  <si>
    <t>A02BC05 - ESOMEPRAZOL</t>
  </si>
  <si>
    <t>J01FA10 - AZITHROMYCIN</t>
  </si>
  <si>
    <t>R03AK10 - VILANTEROL A FLUTIKASON-FUROÁT</t>
  </si>
  <si>
    <t>R01AD09 - MOMETASON</t>
  </si>
  <si>
    <t>B01AA03 - WARFARIN</t>
  </si>
  <si>
    <t>A10BB12 - GLIMEPIRID</t>
  </si>
  <si>
    <t>C10AB05 - FENOFIBRÁT</t>
  </si>
  <si>
    <t>C07BB07 - BISOPROLOL A THIAZIDY</t>
  </si>
  <si>
    <t>C01BC03 - PROPAFENON</t>
  </si>
  <si>
    <t>C09AA09 - FOSINOPRIL</t>
  </si>
  <si>
    <t>R03AK08 - FORMOTEROL A BEKLOMETASON</t>
  </si>
  <si>
    <t>C10AA01 - SIMVASTATIN</t>
  </si>
  <si>
    <t>C09AA10 - TRANDOLAPRIL</t>
  </si>
  <si>
    <t>N06AB04 - CITALOPRAM</t>
  </si>
  <si>
    <t>G04CA52 - TAMSULOSIN A DUTASTERID</t>
  </si>
  <si>
    <t>M01AC06 - MELOXIKAM</t>
  </si>
  <si>
    <t>B01AA03</t>
  </si>
  <si>
    <t>R01AD09</t>
  </si>
  <si>
    <t>G04CA52</t>
  </si>
  <si>
    <t>J01FA10</t>
  </si>
  <si>
    <t>C03DA04</t>
  </si>
  <si>
    <t>C07AB12</t>
  </si>
  <si>
    <t>C09CA07</t>
  </si>
  <si>
    <t>C10AB05</t>
  </si>
  <si>
    <t>C01EB15</t>
  </si>
  <si>
    <t>C10BX03</t>
  </si>
  <si>
    <t>C01BC03</t>
  </si>
  <si>
    <t>C09DA04</t>
  </si>
  <si>
    <t>C10AA01</t>
  </si>
  <si>
    <t>C09BX01</t>
  </si>
  <si>
    <t>A10BB12</t>
  </si>
  <si>
    <t>C07BB07</t>
  </si>
  <si>
    <t>C10AA07</t>
  </si>
  <si>
    <t>N06AB04</t>
  </si>
  <si>
    <t>R03AK08</t>
  </si>
  <si>
    <t>L02BG04</t>
  </si>
  <si>
    <t>R03AK10</t>
  </si>
  <si>
    <t>C10AX09</t>
  </si>
  <si>
    <t>N02CC01</t>
  </si>
  <si>
    <t>N06AB05</t>
  </si>
  <si>
    <t>C09AA09</t>
  </si>
  <si>
    <t>A02BC05</t>
  </si>
  <si>
    <t>C10BA06</t>
  </si>
  <si>
    <t>C09AA10</t>
  </si>
  <si>
    <t>G04CB01</t>
  </si>
  <si>
    <t>M01AC06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</si>
  <si>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</si>
  <si>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</si>
  <si>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</si>
  <si>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</si>
  <si>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</si>
  <si>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</si>
  <si>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</si>
  <si>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</si>
  <si>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50115016 - kardiostimulátory CCM (Z555)</t>
  </si>
  <si>
    <t>50115020 - laboratorní diagnostika-LEK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</si>
  <si>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</si>
  <si>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</si>
  <si>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</si>
  <si>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</si>
  <si>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</si>
  <si>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</si>
  <si>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</si>
  <si>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</si>
  <si>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</si>
  <si>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</si>
  <si>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</si>
  <si>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</si>
  <si>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</si>
  <si>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</si>
  <si>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</si>
  <si>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</si>
  <si>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</si>
  <si>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50115079 - ZPr - internzivní péče (Z542)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</si>
  <si>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</si>
  <si>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</si>
  <si>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</si>
  <si>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</si>
  <si>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</si>
  <si>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</si>
  <si>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</si>
  <si>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</si>
  <si>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</si>
  <si>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</si>
  <si>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</si>
  <si>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</si>
  <si>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</si>
  <si>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</si>
  <si>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</si>
  <si>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DJ000</t>
  </si>
  <si>
    <t>Covid-19 Ag test 25 test</t>
  </si>
  <si>
    <t>DF134</t>
  </si>
  <si>
    <t>LITUO COVID-19 Ag, 25 testĹŻ - pacienti + stan</t>
  </si>
  <si>
    <t>50115050</t>
  </si>
  <si>
    <t>obvazový materiál (Z502)</t>
  </si>
  <si>
    <t>ZR227</t>
  </si>
  <si>
    <t>Kompresa gĂˇza 10 x 10 cm/100 ks nesterilnĂ­ 13494 - bez nĂˇhradnĂ­ho plnÄ›nĂ­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</si>
  <si>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</si>
  <si>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</si>
  <si>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</si>
  <si>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</si>
  <si>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</si>
  <si>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</si>
  <si>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</si>
  <si>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</si>
  <si>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ZB974</t>
  </si>
  <si>
    <t>KrytĂ­ prontosan Gel wound hydrogel x 250 gr 400508</t>
  </si>
  <si>
    <t>ZK404</t>
  </si>
  <si>
    <t>KrytĂ­ prontosan roztok 350 ml 400416</t>
  </si>
  <si>
    <t>ZN815</t>
  </si>
  <si>
    <t>KrytĂ­ roztok k ÄŤiĹˇtÄ›nĂ­ a hojennĂ­ ran ActiMaris Forte 300 ml 3098077</t>
  </si>
  <si>
    <t>ZA507</t>
  </si>
  <si>
    <t>KrytĂ­ tegaderm 8,5 cm x 10,5 cm bal. Ăˇ 50 ks s vĂ˝Ĺ™ezem 1635 - nĂˇhrada ZQ158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</si>
  <si>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</si>
  <si>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</si>
  <si>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</si>
  <si>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</si>
  <si>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</si>
  <si>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</si>
  <si>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ZD111</t>
  </si>
  <si>
    <t>NĂˇplast omnifix E 5 cm x 10 m 9006493</t>
  </si>
  <si>
    <t>ZA451</t>
  </si>
  <si>
    <t>NĂˇplast omniplast 5,0 cm x 9,2 m 9004540 (900429)</t>
  </si>
  <si>
    <t>ZB084</t>
  </si>
  <si>
    <t>NĂˇplast transpore 2,50 cm x 9,14 m 1527-1 - nahrazeno ZQ117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</si>
  <si>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</si>
  <si>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</si>
  <si>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</si>
  <si>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</si>
  <si>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</si>
  <si>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</si>
  <si>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</si>
  <si>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</si>
  <si>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</si>
  <si>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</si>
  <si>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</si>
  <si>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</si>
  <si>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</si>
  <si>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</si>
  <si>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</si>
  <si>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9130670</t>
  </si>
  <si>
    <t>50115060</t>
  </si>
  <si>
    <t>ZPr - ostatní (Z503)</t>
  </si>
  <si>
    <t>ZB770</t>
  </si>
  <si>
    <t>DrĹľĂˇk jehly Vacuette excentrickĂ˝ Holdex 450263</t>
  </si>
  <si>
    <t>ZB771</t>
  </si>
  <si>
    <t>DrĹľĂˇk jehly Vacuette zĂˇkladnĂ­ 450201</t>
  </si>
  <si>
    <t>ZC129</t>
  </si>
  <si>
    <t>Elektroda defibrilaÄŤnĂ­ pro dospÄ›lĂ© EDGE s konektorem QUIK-COMBO k defibrilĂˇtorĹŻm LIFEPAK 11996-000091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</si>
  <si>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</si>
  <si>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</si>
  <si>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</si>
  <si>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</si>
  <si>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ZQ248</t>
  </si>
  <si>
    <t>HadiÄŤka spojovacĂ­ HS 1,8 x 450 mm LL DEPH free 2200 045 ND</t>
  </si>
  <si>
    <t>ZD809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</si>
  <si>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</si>
  <si>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</si>
  <si>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</si>
  <si>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ZJ310</t>
  </si>
  <si>
    <t>Katetr moÄŤovĂ˝ foley CH12 180605-000120</t>
  </si>
  <si>
    <t>ZH817</t>
  </si>
  <si>
    <t>Katetr moÄŤovĂ˝ foley CH18 180605-000180</t>
  </si>
  <si>
    <t>ZC947</t>
  </si>
  <si>
    <t>Katetr moÄŤovĂ˝ tiemann 12Ch s balonkem bal. Ăˇ 12 ks K02-9812-02</t>
  </si>
  <si>
    <t>ZC744</t>
  </si>
  <si>
    <t>Katetr moÄŤovĂ˝ tiemann 16Ch s balonkem 5/10 ml bal. Ăˇ 12 ks 9816-02</t>
  </si>
  <si>
    <t>ZK884</t>
  </si>
  <si>
    <t>Kohout trojcestnĂ˝ discofix modrĂ˝ 4095111</t>
  </si>
  <si>
    <t>ZO372</t>
  </si>
  <si>
    <t>Konektor bezjehlovĂ˝ OptiSyte JIM:JSM4001</t>
  </si>
  <si>
    <t>ZR946</t>
  </si>
  <si>
    <t>Lanceta bezpeÄŤnostnĂ­ Sarstedt MINI vel. 28G/hloubka vpichu 1,6 mm, bal. Ăˇ 200 ks modrĂˇ 85.1015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</si>
  <si>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</si>
  <si>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</si>
  <si>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</si>
  <si>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</si>
  <si>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ZL105</t>
  </si>
  <si>
    <t>NĂˇstavec Vacuette pro odbÄ›r moÄŤe ke zkumavce vacuete 450251</t>
  </si>
  <si>
    <t>ZP509</t>
  </si>
  <si>
    <t>Pinzeta UH sterilnĂ­ I0600</t>
  </si>
  <si>
    <t>ZL688</t>
  </si>
  <si>
    <t>ProuĹľky diagnostickĂ© Accu-Check Inform II Strip 50 EU1 Ăˇ 50 ks 05942861041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</si>
  <si>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</si>
  <si>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</si>
  <si>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</si>
  <si>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</si>
  <si>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</si>
  <si>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</si>
  <si>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</si>
  <si>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</si>
  <si>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</si>
  <si>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</si>
  <si>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</si>
  <si>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</si>
  <si>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</si>
  <si>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</si>
  <si>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</si>
  <si>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</si>
  <si>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</si>
  <si>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</si>
  <si>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</si>
  <si>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</si>
  <si>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</si>
  <si>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</si>
  <si>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ZI182</t>
  </si>
  <si>
    <t>Zkumavka moÄŤovĂˇ + aplikĂˇtor s chem.stabilizĂˇtorem UriSwab ĹľlutĂˇ 802CE.A - dlouhodobĂ˝ vĂ˝padek</t>
  </si>
  <si>
    <t>ZB754</t>
  </si>
  <si>
    <t>Zkumavka odbÄ›rovĂˇ Vacuette ÄŤernĂˇ 2 ml sedimentace polouzavĹ™enĂˇ 454073</t>
  </si>
  <si>
    <t>ZB759</t>
  </si>
  <si>
    <t>Zkumavka odbÄ›rovĂˇ Vacuette ÄŤervenĂˇ 8 ml sĂ©rum/gel 455071</t>
  </si>
  <si>
    <t>ZB756</t>
  </si>
  <si>
    <t>Zkumavka odbÄ›rovĂˇ Vacuette fialovĂˇ 3 ml K3 edta 454086</t>
  </si>
  <si>
    <t>ZB757</t>
  </si>
  <si>
    <t>Zkumavka odbÄ›rovĂˇ Vacuette fialovĂˇ 6 ml K3 edta 456036</t>
  </si>
  <si>
    <t>ZT285</t>
  </si>
  <si>
    <t>Zkumavka odbÄ›rovĂˇ Vacuette koagulace modrĂˇ Quick 3,5 ml 3,2% CitrĂˇt sodnĂ˝ modrĂˇ 13 x 75 mm 454327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</si>
  <si>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</si>
  <si>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</si>
  <si>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</si>
  <si>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</si>
  <si>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ZB766</t>
  </si>
  <si>
    <t>Zkumavka odbÄ›rovĂˇ Vacuette zelenĂˇ 9 ml Lith.-hepar. 455084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</si>
  <si>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</si>
  <si>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</si>
  <si>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</si>
  <si>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</si>
  <si>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</si>
  <si>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</si>
  <si>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</si>
  <si>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</si>
  <si>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</si>
  <si>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</si>
  <si>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</si>
  <si>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</si>
  <si>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</si>
  <si>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</si>
  <si>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</si>
  <si>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</si>
  <si>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</si>
  <si>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</si>
  <si>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</si>
  <si>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</si>
  <si>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ZT078</t>
  </si>
  <si>
    <t>Rukavice vyĹˇetĹ™ovacĂ­ nitril nesterilnĂ­ bez pudru GLOVE svÄ›tle modrĂ© vel. L</t>
  </si>
  <si>
    <t>ZT077</t>
  </si>
  <si>
    <t>Rukavice vyĹˇetĹ™ovacĂ­ nitril nesterilnĂ­ bez pudru GLOVE svÄ›tle modrĂ© vel. M</t>
  </si>
  <si>
    <t>ZT232</t>
  </si>
  <si>
    <t>Rukavice vyĹˇetĹ™ovacĂ­ nitril nesterilnĂ­ bez pudru GLOVE svÄ›tle modrĂ© vel. S</t>
  </si>
  <si>
    <t>ZT230</t>
  </si>
  <si>
    <t>Rukavice vyĹˇetĹ™ovacĂ­ nitril nesterilnĂ­ bez pudru Nitrylex Classic vel. S RD30096003</t>
  </si>
  <si>
    <t>ZT082</t>
  </si>
  <si>
    <t>Rukavice vyĹˇetĹ™ovacĂ­ nitril nesterilnĂ­ modrĂ© vel. L bal. Ăˇ 100 ks SM-L-nitril-VGlove</t>
  </si>
  <si>
    <t>DG395</t>
  </si>
  <si>
    <t>DiagnostickĂˇ souprava AB0 set monoklonĂˇlnĂ­ na 30</t>
  </si>
  <si>
    <t>50115040</t>
  </si>
  <si>
    <t>laboratorní materiál (Z505)</t>
  </si>
  <si>
    <t>ZC858</t>
  </si>
  <si>
    <t>Miska tĹ™ecĂ­ drsnĂˇ 211/1/0 8,1 cm JIZE211A/1/0</t>
  </si>
  <si>
    <t>ZC048</t>
  </si>
  <si>
    <t>Miska tĹ™ecĂ­ drsnĂˇ 211a/0 6,0 cm JIZE211A/0</t>
  </si>
  <si>
    <t>ZC052</t>
  </si>
  <si>
    <t>TlouÄŤek drsnĂ˝ 24 x 115 mm JIZE213A/1</t>
  </si>
  <si>
    <t>ZD668</t>
  </si>
  <si>
    <t>Kompresa gĂˇza 10 x 10 cm/5 ks sterilnĂ­ 1325019275</t>
  </si>
  <si>
    <t>ZC845</t>
  </si>
  <si>
    <t>Kompresa NT 10 x 20 cm/5 ks sterilnĂ­ 26621</t>
  </si>
  <si>
    <t>ZA333</t>
  </si>
  <si>
    <t>KrytĂ­ aquacel Ag hydrofibre 10 x 10 cm Ăˇ 10 ks 0081082 403708</t>
  </si>
  <si>
    <t>ZL410</t>
  </si>
  <si>
    <t>KrytĂ­ gelovĂ© Hemagel 100 g A2681147</t>
  </si>
  <si>
    <t>ZA627</t>
  </si>
  <si>
    <t>KrytĂ­ granuflex extra thin 5 x 10 cm Ăˇ 10 ks 0021661 187959</t>
  </si>
  <si>
    <t>ZO429</t>
  </si>
  <si>
    <t>KrytĂ­ Lavanid 1 roztok 0,02% Polyhexanid 1000 ml bal. Ăˇ 6 ks 014127</t>
  </si>
  <si>
    <t>ZL853</t>
  </si>
  <si>
    <t>KrytĂ­ mastnĂ˝ tyl jelonet 10 x 40 cm Ăˇ 10 ks 7459</t>
  </si>
  <si>
    <t>ZA537</t>
  </si>
  <si>
    <t>KrytĂ­ mepilex heel 13 x 20 cm bal. Ăˇ 5 ks 288100-01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</si>
  <si>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</si>
  <si>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</si>
  <si>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</si>
  <si>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</si>
  <si>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ZQ511</t>
  </si>
  <si>
    <t>KrytĂ­ silikonovĂ© pÄ›novĂ© mepilex border sacrum 22 x 25 cm bal. Ăˇ 5 ks 282450</t>
  </si>
  <si>
    <t>ZC550</t>
  </si>
  <si>
    <t>KrytĂ­ silikonovĂ© pÄ›novĂ© mepilex silikonovĂ˝ Ag 10 x 10 cm bal. Ăˇ 5 ks 287110-00</t>
  </si>
  <si>
    <t>ZI599</t>
  </si>
  <si>
    <t>NĂˇplast curapor 10 x   8 cm 32913 ( 22121,  nĂˇhrada za cosmopor )</t>
  </si>
  <si>
    <t>ZQ117</t>
  </si>
  <si>
    <t>NĂˇplast transparentnĂ­ Airoplast cĂ­vka 2,5 cm x 9,14 m (nĂˇhrada za transpore) P-AIRO2591</t>
  </si>
  <si>
    <t>ZD934</t>
  </si>
  <si>
    <t>Obinadlo elastickĂ© idealflex krĂˇtkotaĹľnĂ© 12 cm x 5 m 931324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</si>
  <si>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</si>
  <si>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</si>
  <si>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</si>
  <si>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</si>
  <si>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</si>
  <si>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</si>
  <si>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</si>
  <si>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</si>
  <si>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</si>
  <si>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</si>
  <si>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ZA588</t>
  </si>
  <si>
    <t>Sada k odstranÄ›nĂ­ stehĹŻ PEHA bal. Ăˇ 66 ks 4794472 (9919004)</t>
  </si>
  <si>
    <t>ZJ384</t>
  </si>
  <si>
    <t>Set na malĂ© zĂˇkroky sterilnĂ­ pro centrĂˇlnĂ­ ĹľilnĂ­ katetrizaci Steriset bal. Ăˇ 12 ks 42001174 - OBJEDNĂVAT 2 balenĂ­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</si>
  <si>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</si>
  <si>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</si>
  <si>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</si>
  <si>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</si>
  <si>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</si>
  <si>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</si>
  <si>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ZA446</t>
  </si>
  <si>
    <t>Vata buniÄŤitĂˇ pĹ™Ă­Ĺ™ezy 20 x 30 cm 1230200129</t>
  </si>
  <si>
    <t>ZB772</t>
  </si>
  <si>
    <t>AdaptĂ©r Vacuette pĹ™echodka luer 450070</t>
  </si>
  <si>
    <t>ZD151</t>
  </si>
  <si>
    <t>Ambuvak pro dospÄ›lĂ© vak 1,5 l komplet (maska, hadiÄŤka, rezervoĂˇr) 7152000</t>
  </si>
  <si>
    <t>ZC752</t>
  </si>
  <si>
    <t>ÄŚepelka skalpelovĂˇ 15 BB515</t>
  </si>
  <si>
    <t>ZC498</t>
  </si>
  <si>
    <t>DrĹľĂˇk moÄŤovĂ˝ch sĂˇÄŤkĹŻ UH 800800100</t>
  </si>
  <si>
    <t>ZI496</t>
  </si>
  <si>
    <t>Elektroda defibrilaÄŤnĂ­ pro dospÄ›lĂ© QC 11996-000017</t>
  </si>
  <si>
    <t>ZQ490</t>
  </si>
  <si>
    <t>Elektroda EKG pÄ›novĂˇ pr. 48 mm pro dospÄ›lĂ© pro dlouhodobĂ© pouĹľitĂ­ (ES GS48) H-108003</t>
  </si>
  <si>
    <t>ZA738</t>
  </si>
  <si>
    <t>Filtr mini spike zelenĂ˝ 4550242</t>
  </si>
  <si>
    <t>ZB972</t>
  </si>
  <si>
    <t>Fonendoskop oboustrannĂ˝ Typ - PANASCOPE, ÄŤernĂ˝ 76.001.00.004</t>
  </si>
  <si>
    <t>ZQ249</t>
  </si>
  <si>
    <t>HadiÄŤka spojovacĂ­ HS 1,8 x 1800 mm LL DEPH free 2200 180 ND</t>
  </si>
  <si>
    <t>ZA709</t>
  </si>
  <si>
    <t>Katetr moÄŤovĂ˝ foley 22CH bal. Ăˇ 12 ks 1575-02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</si>
  <si>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</si>
  <si>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</si>
  <si>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</si>
  <si>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</si>
  <si>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</si>
  <si>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</si>
  <si>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ZC682</t>
  </si>
  <si>
    <t>Katetr moÄŤovĂ˝ nelaton Ăˇ 100 ks CH12 14-12.100</t>
  </si>
  <si>
    <t>ZC743</t>
  </si>
  <si>
    <t>Katetr moÄŤovĂ˝ tiemann 14Ch s balonkem bal. Ăˇ 12 ks 9814-02</t>
  </si>
  <si>
    <t>ZB891</t>
  </si>
  <si>
    <t>Katetr moÄŤovĂ˝ tiemann 18CH s balonkem bal. Ăˇ 12 ks 9818-02</t>
  </si>
  <si>
    <t>ZP078</t>
  </si>
  <si>
    <t>Kontejner 25 ml PP ĹˇroubovĂ˝ sterilnĂ­ uzĂˇvÄ›r 2680/EST/SG</t>
  </si>
  <si>
    <t>ZD903</t>
  </si>
  <si>
    <t>Kontejner+ lopatka 30 ml nesterilnĂ­ FLME25133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</si>
  <si>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</si>
  <si>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</si>
  <si>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</si>
  <si>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</si>
  <si>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ZE159</t>
  </si>
  <si>
    <t>NĂˇdoba na kontaminovanĂ˝ ostrĂ˝ odpad 2 l  kulatĂˇ  15-0003</t>
  </si>
  <si>
    <t>ZA883</t>
  </si>
  <si>
    <t>Rourka rektĂˇlnĂ­ CH18 dĂ©lka 40 cm 19-18.100</t>
  </si>
  <si>
    <t>ZA831</t>
  </si>
  <si>
    <t>Rourka rektĂˇlnĂ­ CH20 dĂ©lka 40 cm 19-20.100</t>
  </si>
  <si>
    <t>ZL689</t>
  </si>
  <si>
    <t>Roztok Accu-Check Performa IntÂ´l Controls 1+2 level 04861736001</t>
  </si>
  <si>
    <t>ZN645</t>
  </si>
  <si>
    <t>SĂˇÄŤek moÄŤovĂ˝ 14 dennĂ­ Uroflex 2000 s bezjehlovĂ˝m portem objem 2000 ml dĂ©lka hadice 120 cm bal. Ăˇ 25 ks 600120</t>
  </si>
  <si>
    <t>ZR471</t>
  </si>
  <si>
    <t>Skalpel jednorĂˇzovĂ˝ prazisa sterilnĂ­ vel. ÄŤepelky 11 bal. Ăˇ 10 ks 11.000.00.511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</si>
  <si>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</si>
  <si>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</si>
  <si>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</si>
  <si>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</si>
  <si>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</si>
  <si>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</si>
  <si>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ZB488</t>
  </si>
  <si>
    <t>Sprej cavilon 28 ml bal. Ăˇ 12 ks 3346E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</si>
  <si>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</si>
  <si>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</si>
  <si>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</si>
  <si>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</si>
  <si>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</si>
  <si>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</si>
  <si>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</si>
  <si>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</si>
  <si>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ZI931</t>
  </si>
  <si>
    <t>UzĂˇvÄ›r dezinfekÄŤnĂ­ k bezjehlovĂ©mu vstupu se 70% IPA  bal. 250 ks NCF-004</t>
  </si>
  <si>
    <t>ZK799</t>
  </si>
  <si>
    <t>ZĂˇtka combi ÄŤervenĂˇ 4495101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</si>
  <si>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</si>
  <si>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</si>
  <si>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</si>
  <si>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</si>
  <si>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ZB763</t>
  </si>
  <si>
    <t>Zkumavka odbÄ›rovĂˇ Vacuette ÄŤervenĂˇ 9 ml sĂ©rum  455092</t>
  </si>
  <si>
    <t>ZT423</t>
  </si>
  <si>
    <t>Zkumavka odbÄ›rovĂˇ Vacuette koagulace modrĂˇ Quick 3,0 ml 3,2% CitrĂˇt sodnĂ˝ modrĂˇ 13 x 75 mm 454325</t>
  </si>
  <si>
    <t>ZE079</t>
  </si>
  <si>
    <t>Set transfĂşznĂ­ non PVC s odvzduĹˇnÄ›nĂ­m a bakteriĂˇlnĂ­m filtrem ZAR-I-TS</t>
  </si>
  <si>
    <t>ZA999</t>
  </si>
  <si>
    <t>Jehla injekÄŤnĂ­ 0,5 x 16 mm oranĹľovĂˇ 4657853</t>
  </si>
  <si>
    <t>ZA835</t>
  </si>
  <si>
    <t>Jehla injekÄŤnĂ­ 0,6 x 25 mm modrĂˇ 4657667</t>
  </si>
  <si>
    <t>ZA833</t>
  </si>
  <si>
    <t>Jehla injekÄŤnĂ­ 0,8 x 40 mm zelenĂˇ 4657527</t>
  </si>
  <si>
    <t>ZB768</t>
  </si>
  <si>
    <t>Jehla vakuovĂˇ Vacuette 216/38 mm zelenĂˇ 450076</t>
  </si>
  <si>
    <t>ZT033</t>
  </si>
  <si>
    <t>Rukavice vyĹˇetĹ™ovacĂ­ latex nesterilnĂ­  bez pudru vel. M bal. Ăˇ 100 ks 903242vM</t>
  </si>
  <si>
    <t>ZP949</t>
  </si>
  <si>
    <t>Rukavice vyĹˇetĹ™ovacĂ­ nitril nesterilnĂ­ bez pudru basic modrĂ© vel. XL bal. Ăˇ 170 ks (44753) 44744</t>
  </si>
  <si>
    <t>ZT231</t>
  </si>
  <si>
    <t>Rukavice vyĹˇetĹ™ovacĂ­ nitril nesterilnĂ­ bez pudru Nitrylex Classic vel. L RD30096004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</si>
  <si>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</si>
  <si>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</si>
  <si>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</si>
  <si>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</si>
  <si>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ZT359</t>
  </si>
  <si>
    <t>Rukavice vyĹˇetĹ™ovacĂ­ nitril nesterilnĂ­ bez pudru Peha-Soft white vel. L Ăˇ 200 ks 9422083</t>
  </si>
  <si>
    <t>50115070</t>
  </si>
  <si>
    <t>ZPr - katetry ostatní (Z513)</t>
  </si>
  <si>
    <t>ZE027</t>
  </si>
  <si>
    <t>Katetr CVC 1 lumen 5 Fr x 30 cm certofix mono ECO 330 bal. Ăˇ 10 ks 4160282E</t>
  </si>
  <si>
    <t>50115079</t>
  </si>
  <si>
    <t>ZPr - internzivní péče (Z542)</t>
  </si>
  <si>
    <t>ZN620</t>
  </si>
  <si>
    <t>Maska kyslĂ­kovĂˇ dospÄ›lĂˇ s nebulizacĂ­ a hadiÄŤkou 2 m bal. Ăˇ 100 ks A0400</t>
  </si>
  <si>
    <t>ZN622</t>
  </si>
  <si>
    <t>SĂˇÄŤek moÄŤovĂ˝ uzavĹ™enĂ˝ systĂ©m na 7 dnĹŻ 2000 ml s hadiÄŤkou 90 cm bal. Ăˇ 10 ks D0200(226 10011)</t>
  </si>
  <si>
    <t>DF434</t>
  </si>
  <si>
    <t>Panbio Covid-19 AG</t>
  </si>
  <si>
    <t>ZA459</t>
  </si>
  <si>
    <t>Kompresa AB 10 x 20 cm/1 ks sterilnĂ­ NT savĂˇ (1230114021) 1327115021</t>
  </si>
  <si>
    <t>ZA561</t>
  </si>
  <si>
    <t>Kompresa AB 20 x 40 cm/1 ks sterilnĂ­ NT savĂˇ (1230114051) 1327114051</t>
  </si>
  <si>
    <t>ZQ966</t>
  </si>
  <si>
    <t>KrytĂ­ octenilin roztok oplachovĂ˝ na rĂˇny 350 ml 121701</t>
  </si>
  <si>
    <t>ZB404</t>
  </si>
  <si>
    <t>NĂˇplast cosmos 8 cm x 1 m 5403353</t>
  </si>
  <si>
    <t>ZS112</t>
  </si>
  <si>
    <t>NĂˇplast micropore 2,50 cm x 9,10 m bal. Ăˇ 12 ks 1530-1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</si>
  <si>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</si>
  <si>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</si>
  <si>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</si>
  <si>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</si>
  <si>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</si>
  <si>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</si>
  <si>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ZA637</t>
  </si>
  <si>
    <t>Set sterilnĂ­ subclavia ARO karton Ăˇ 20 ks 41024</t>
  </si>
  <si>
    <t>ZA530</t>
  </si>
  <si>
    <t>VloĹľky hygienickĂ© samu 7162212</t>
  </si>
  <si>
    <t>ZC751</t>
  </si>
  <si>
    <t>ÄŚepelka skalpelovĂˇ 11 BB511</t>
  </si>
  <si>
    <t>ZN618</t>
  </si>
  <si>
    <t>BrĂ˝le kyslĂ­kovĂ© pro dospÄ›lĂ© 210 cm A0100</t>
  </si>
  <si>
    <t>ZD839</t>
  </si>
  <si>
    <t>Fonendoskop jednostrannĂ˝ Typ - SCHWESTERN, zelenĂ˝ 76.001.00.002</t>
  </si>
  <si>
    <t>ZH816</t>
  </si>
  <si>
    <t>Katetr moÄŤovĂ˝ foley CH14 180605-000140</t>
  </si>
  <si>
    <t>ZP621</t>
  </si>
  <si>
    <t>ManĹľeta TK k tonometru DURASHOCK DS54 FlexiPortÂ® bez hadiÄŤky a konektoru velikost 11 dospÄ›lĂˇ 25 - 34 cm 805011000</t>
  </si>
  <si>
    <t>ZA820</t>
  </si>
  <si>
    <t>Pouzdro ochrannĂ© s ramennĂ­m popruhem na telemetrickĂ© vysĂ­laÄŤe  Philips bal. Ăˇ 200 ks 989803140371</t>
  </si>
  <si>
    <t>ZB774</t>
  </si>
  <si>
    <t>Zkumavka odbÄ›rovĂˇ Vacuette ÄŤervenĂˇ 5 ml gel 456071</t>
  </si>
  <si>
    <t>ZB762</t>
  </si>
  <si>
    <t>Zkumavka odbÄ›rovĂˇ Vacuette ÄŤervenĂˇ 6 ml sĂ©rum 456092</t>
  </si>
  <si>
    <t>ZA834</t>
  </si>
  <si>
    <t>Jehla injekÄŤnĂ­ 0,7 x 40 mm ÄŤernĂˇ 4660021</t>
  </si>
  <si>
    <t>ZB173</t>
  </si>
  <si>
    <t>Maska kyslĂ­kovĂˇ dospÄ›lĂˇ s hadiÄŤkou a nosnĂ­ svorkou (OS/100) H-103013</t>
  </si>
  <si>
    <t>ZE053</t>
  </si>
  <si>
    <t>Tampon sterilnĂ­ stĂˇÄŤenĂ˝ 20 x 19 cm / 3 ks karton Ăˇ 300 ks 1230110414</t>
  </si>
  <si>
    <t>ZQ834</t>
  </si>
  <si>
    <t>ZĂˇsobnĂ­k Easy set k infuznĂ­ pumpÄ› Micro SC sterilnĂ­ jednorĂˇzovĂ˝ bal. Ăˇ 10 ks HK101</t>
  </si>
  <si>
    <t>ZB776</t>
  </si>
  <si>
    <t>Zkumavka odbÄ›rovĂˇ Vacuette zelenĂˇ 3 ml LH 454082</t>
  </si>
  <si>
    <t>ZP685</t>
  </si>
  <si>
    <t>Set Refill DUO k plnÄ›nĂ­ implantabilnĂ­ infuznĂ­ pumpy 292 V 000 001 0WA  L52786</t>
  </si>
  <si>
    <t>ZM292</t>
  </si>
  <si>
    <t>Rukavice vyĹˇetĹ™ovacĂ­ nitril nesterilnĂ­ bez pudru sempercare vel. M bal. Ăˇ 200 ks 30803</t>
  </si>
  <si>
    <t>ZH403</t>
  </si>
  <si>
    <t>KrytĂ­ excilon 5 x 5 cm NT i.v. s nĂˇstĹ™ihem do kĹ™Ă­Ĺľe antiseptickĂ˝ bal. Ăˇ 70 ks 7089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</si>
  <si>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</si>
  <si>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</si>
  <si>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</si>
  <si>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</si>
  <si>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</si>
  <si>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</si>
  <si>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</si>
  <si>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</si>
  <si>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DC319</t>
  </si>
  <si>
    <t>AUTOCHECK TM5+/LEVEL1/S7735</t>
  </si>
  <si>
    <t>DC402</t>
  </si>
  <si>
    <t>AUTOCHECK TM5+/LEVEL2/S7745</t>
  </si>
  <si>
    <t>DG379</t>
  </si>
  <si>
    <t>Doprava 21%</t>
  </si>
  <si>
    <t>DE022</t>
  </si>
  <si>
    <t>GlukĂłzovĂˇ membrĂˇnovĂˇ souprava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</si>
  <si>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</si>
  <si>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</si>
  <si>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</si>
  <si>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</si>
  <si>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</si>
  <si>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</si>
  <si>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</si>
  <si>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</si>
  <si>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</si>
  <si>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</si>
  <si>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</si>
  <si>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</si>
  <si>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</si>
  <si>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</si>
  <si>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</si>
  <si>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</si>
  <si>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</si>
  <si>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</si>
  <si>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</si>
  <si>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</si>
  <si>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</si>
  <si>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</si>
  <si>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</si>
  <si>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</si>
  <si>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</si>
  <si>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</si>
  <si>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DE072</t>
  </si>
  <si>
    <t>ProuĹľky Quickseal qLabs 24 ks</t>
  </si>
  <si>
    <t>DC634</t>
  </si>
  <si>
    <t>THB KALIBRAÄŚNĂŤ ROZTOK,S7770</t>
  </si>
  <si>
    <t>ZN994</t>
  </si>
  <si>
    <t>Fixace tracheostomickĂ© kanyly pro dospÄ›lĂ© 507900</t>
  </si>
  <si>
    <t>ZD168</t>
  </si>
  <si>
    <t>GĂˇza sklĂˇdanĂˇ 8 cm x 17 cm karton Ăˇ 850 ks 11010</t>
  </si>
  <si>
    <t>ZC846</t>
  </si>
  <si>
    <t>Kompresa AB 15 x 25 cm/1 ks sterilnĂ­ NT savĂˇ (1230114031) 1327114031</t>
  </si>
  <si>
    <t>ZN814</t>
  </si>
  <si>
    <t>KrytĂ­ gelovĂ© na rĂˇny ActiMaris bal. Ăˇ 20g 3097749</t>
  </si>
  <si>
    <t>ZA544</t>
  </si>
  <si>
    <t>KrytĂ­ inadine nepĹ™ilnavĂ© 5,0 x 5,0 cm 1/10 SYS01481EE</t>
  </si>
  <si>
    <t>ZE894</t>
  </si>
  <si>
    <t>KrytĂ­ mepilex transfer Ag 7,5 x 8,5 cm bal. Ăˇ 10 ks 394000</t>
  </si>
  <si>
    <t>ZQ965</t>
  </si>
  <si>
    <t>KrytĂ­ octenilin gel na rĂˇny 20 ml 121602</t>
  </si>
  <si>
    <t>ZQ512</t>
  </si>
  <si>
    <t>KrytĂ­ silikonovĂ© pÄ›novĂ© mepilex border sacrum 16 x 20 cm bal. Ăˇ 5 ks 282050</t>
  </si>
  <si>
    <t>ZC702</t>
  </si>
  <si>
    <t>KrytĂ­ tegaderm   6,0 cm x  7,0 cm bal. Ăˇ 100 ks 1624W</t>
  </si>
  <si>
    <t>ZE775</t>
  </si>
  <si>
    <t>KrytĂ­ tegaderm CHG 10,0 cm x 12,0 cm na CĹ˝K-antibakt. bal. Ăˇ 25 ks 1658R</t>
  </si>
  <si>
    <t>ZP802</t>
  </si>
  <si>
    <t>KrytĂ­ tegaderm i.v. advaced pro katetry Aiic.v.Cs P.I.C.C 8,5 cm x 11,5 cm bal. Ăˇ 50 ks 1685</t>
  </si>
  <si>
    <t>ZA418</t>
  </si>
  <si>
    <t>NĂˇplast metaline pod TS 8 x 9 cm 23094</t>
  </si>
  <si>
    <t>ZL668</t>
  </si>
  <si>
    <t>NĂˇplast silikon tape 2,5 cm x 5 m bal. Ăˇ 12 ks 2770-1</t>
  </si>
  <si>
    <t>ZK759</t>
  </si>
  <si>
    <t>NĂˇplast water resistant cosmos bal. Ăˇ 20 ks (10+10) 5351233</t>
  </si>
  <si>
    <t>ZT459</t>
  </si>
  <si>
    <t>Roztok oplachovĂ˝ Granudacyn 500 ml 360101</t>
  </si>
  <si>
    <t>ZA615</t>
  </si>
  <si>
    <t>TampĂłn cavilon 1 ml bal. Ăˇ 25 ks 3343E</t>
  </si>
  <si>
    <t>ZA617</t>
  </si>
  <si>
    <t>Tampon TC-OC k oĹˇetĹ™enĂ­ dutiny ĂşstnĂ­ Ăˇ 250 ks 12240</t>
  </si>
  <si>
    <t>ZI953</t>
  </si>
  <si>
    <t>Ambuvak pro dospÄ›lĂ© vak 1,6 l komplet (maska 4 a 5, hadiÄŤka, rezervoĂˇr) 48.010.55.004</t>
  </si>
  <si>
    <t>ZK693</t>
  </si>
  <si>
    <t>Aquapak - sterilnĂ­ voda 1070 ml + adaptĂ©r (teplĂˇ nebulizace - maska) bal. 10 ks 404128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</si>
  <si>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</si>
  <si>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</si>
  <si>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</si>
  <si>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</si>
  <si>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</si>
  <si>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</si>
  <si>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</si>
  <si>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</si>
  <si>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ZA877</t>
  </si>
  <si>
    <t>Elektroda defibrilaÄŤnĂ­ Cadence Kendall bal. Ăˇ 10 ks 22770R</t>
  </si>
  <si>
    <t>ZD945</t>
  </si>
  <si>
    <t>Filtr antibakteriĂˇlnĂ­ a virovĂ˝ 1344000S</t>
  </si>
  <si>
    <t>ZE572</t>
  </si>
  <si>
    <t>Filtr hydrofobnĂ­ k pĹ™Ă­str.multifiltrate CiCa, bal.Ăˇ 100 ks, F00007580(5015911)</t>
  </si>
  <si>
    <t>ZB253</t>
  </si>
  <si>
    <t>Filtr iso-gard bakteriĂˇlnĂ­ virovĂ˝ ÄŤistĂ˝ bal. Ăˇ 25 ks 19212</t>
  </si>
  <si>
    <t>ZF196</t>
  </si>
  <si>
    <t>Kanyla ET 8,0 se sĂˇnĂ­m nad manĹľetou SACETT I.D. bal. Ăˇ 10 ks 100/189/080</t>
  </si>
  <si>
    <t>ZB388</t>
  </si>
  <si>
    <t>Kanyla ET 8,5 s manĹľetou 9485E</t>
  </si>
  <si>
    <t>ZQ508</t>
  </si>
  <si>
    <t>Kanyla nosnĂ­ OptiFlow Plus k pĹ™Ă­stroji AIRVO2, velikost M P06105</t>
  </si>
  <si>
    <t>ZA725</t>
  </si>
  <si>
    <t>Kanyla TS 8,0 s manĹľetou bal. Ăˇ 10 ks 100/860/080</t>
  </si>
  <si>
    <t>ZC982</t>
  </si>
  <si>
    <t>Kanyla TS 8,5 s manĹľetou bal. Ăˇ 10 ks 100/860/085</t>
  </si>
  <si>
    <t>ZD071</t>
  </si>
  <si>
    <t>Kanyla TS 9,0 s manĹľetou bal. Ăˇ 10 ks 100/860/090 suctionaid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</si>
  <si>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</si>
  <si>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</si>
  <si>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</si>
  <si>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</si>
  <si>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ZF742</t>
  </si>
  <si>
    <t>Kit pro perikardiocentĂ©zu bal. Ăˇ 5 ks LMP004P6</t>
  </si>
  <si>
    <t>ZF743</t>
  </si>
  <si>
    <t>Kit pro perikardiocentĂ©zu bal. Ăˇ 5 ks LMP004P8</t>
  </si>
  <si>
    <t>ZG668</t>
  </si>
  <si>
    <t>Kit up Zoll start (89-CG-500D ) 89-8700-0784-01</t>
  </si>
  <si>
    <t>ZB477</t>
  </si>
  <si>
    <t>Kohout trojcestnĂ˝ lopez valve pro NG sondu nesterilnĂ­ bal. Ăˇ 50 ks AA-011-M9000</t>
  </si>
  <si>
    <t>ZB102</t>
  </si>
  <si>
    <t>LĂˇhev k odsĂˇvaÄŤce flovac 1l hadice 1,8 m Ăˇ 45 ks 000-036-020</t>
  </si>
  <si>
    <t>ZB103</t>
  </si>
  <si>
    <t>LĂˇhev k odsĂˇvaÄŤce flovac 2l hadice 1,8 m 000-036-021</t>
  </si>
  <si>
    <t>ZT240</t>
  </si>
  <si>
    <t>LĹľĂ­ce laryngoskopickĂˇ Spectrum LOPro S3 vel. 3 GG0574-0194</t>
  </si>
  <si>
    <t>ZT181</t>
  </si>
  <si>
    <t>LĹľĂ­ce laryngoskopickĂˇ Spectrum LOPro S4 vel. 4 GG0574-0195</t>
  </si>
  <si>
    <t>ZD113</t>
  </si>
  <si>
    <t>ManĹľeta fixaÄŤnĂ­ Ute-Fix Ăˇ 60 ks NKS:40-06</t>
  </si>
  <si>
    <t>ZE195</t>
  </si>
  <si>
    <t>ManĹľeta TK k monitoru Philips a dalĹˇĂ­ jednohadiÄŤkovĂˇ s vloĹľkou 25 - 35 cm dospÄ›lĂˇ MEC 1200 NIBPHPA</t>
  </si>
  <si>
    <t>ZD814</t>
  </si>
  <si>
    <t>ManĹľeta TK k monitoru Philips obĂ©znĂ­ 17 x 60 cm KVS M1 6ZOM</t>
  </si>
  <si>
    <t>ZF192</t>
  </si>
  <si>
    <t>NĂˇdoba na kontaminovanĂ˝ ostrĂ˝ odpad 4 l  kulatĂˇ  15-0004</t>
  </si>
  <si>
    <t>ZB753</t>
  </si>
  <si>
    <t>NebulizĂˇtor s maskou+hadiÄŤkou (1483 starĂ© k. ÄŤ.) 1453015</t>
  </si>
  <si>
    <t>ZT024</t>
  </si>
  <si>
    <t>Okruh vyhĹ™Ă­vanĂ˝ HighFlow 100 51048400</t>
  </si>
  <si>
    <t>ZA170</t>
  </si>
  <si>
    <t>PĂˇsek k TS kanyle pÄ›novĂ˝ 520000</t>
  </si>
  <si>
    <t>ZA691</t>
  </si>
  <si>
    <t>Rampa 3 kohouty discofix 16600C/4085434/</t>
  </si>
  <si>
    <t>ZB582</t>
  </si>
  <si>
    <t>Rampa 5 kohoutĹŻ discofix proset - 5 x konektor,bal. 50 ks,  4085450SF</t>
  </si>
  <si>
    <t>ZD153</t>
  </si>
  <si>
    <t>SĂˇÄŤek flexi seal bal. Ăˇ 10 ks  FMS 411108</t>
  </si>
  <si>
    <t>ZB899</t>
  </si>
  <si>
    <t>Senzor spirologickĂ˝ bal. Ăˇ 5 ks 8403735-03</t>
  </si>
  <si>
    <t>ZD702</t>
  </si>
  <si>
    <t>Set dialyzaÄŤnĂ­ Multifiltrate Ci-Ca CVVHD 1000 5039011</t>
  </si>
  <si>
    <t>ZP046</t>
  </si>
  <si>
    <t>Set dialyzaÄŤnĂ­ Multifiltrate PRO CiCa HD 1000 F00000463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</si>
  <si>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</si>
  <si>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</si>
  <si>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</si>
  <si>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</si>
  <si>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</si>
  <si>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</si>
  <si>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ZD254</t>
  </si>
  <si>
    <t>Souprava pro rektĂˇlnĂ­ inkontinenci flexi seal FMS (moĹľno objednĂˇvat na kusy) 418000</t>
  </si>
  <si>
    <t>ZM600</t>
  </si>
  <si>
    <t>Spojka flovac ĹľlutĂˇ 000-036-102</t>
  </si>
  <si>
    <t>ZA749</t>
  </si>
  <si>
    <t>StĹ™Ă­kaÄŤka injekÄŤnĂ­ 3-dĂ­lnĂˇ 50 ml LL Omnifix Solo 4617509F</t>
  </si>
  <si>
    <t>ZT472</t>
  </si>
  <si>
    <t>StĹ™Ă­kaÄŤka injekÄŤnĂ­ arteriĂˇlnĂ­ 2 ml bez jehly s heparinem na stanovenĂ­ krevnĂ­ch plynĹŻ Astrup (analyzĂˇtor Radiometer) bal. Ăˇ 100 ks PICO50 s uzĂˇvÄ›rem 956-552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</si>
  <si>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</si>
  <si>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</si>
  <si>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</si>
  <si>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</si>
  <si>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ZB006</t>
  </si>
  <si>
    <t>TeplomÄ›r digitĂˇlnĂ­ thermovalT/1050 basic 9250023 (9250391)</t>
  </si>
  <si>
    <t>ZA812</t>
  </si>
  <si>
    <t>UzĂˇvÄ›r do katetrĹŻ 4435001</t>
  </si>
  <si>
    <t>ZF442</t>
  </si>
  <si>
    <t>Vak dĂ˝chacĂ­ 2000 ml 2820</t>
  </si>
  <si>
    <t>ZC968</t>
  </si>
  <si>
    <t>Vak odpadnĂ­ Multifiltrate bag 10 000 ml 5029011</t>
  </si>
  <si>
    <t>ZB632</t>
  </si>
  <si>
    <t>Ventil expiraÄŤnĂ­ jednorĂˇzovĂ˝ Ăˇ 10 ks 8414776</t>
  </si>
  <si>
    <t>ZJ277</t>
  </si>
  <si>
    <t>Ventil jednorĂˇzovĂ˝ expiraÄŤnĂ­ V500 Ăˇ 10 ks MP01060</t>
  </si>
  <si>
    <t>ZA872</t>
  </si>
  <si>
    <t>ZavadÄ›ÄŤ trach. rourek ET extra-dlouhĂ˝ bal. Ăˇ 10 ks 100/121/200</t>
  </si>
  <si>
    <t>ZB758</t>
  </si>
  <si>
    <t>Zkumavka odbÄ›rovĂˇ Vacuette fialovĂˇ 9 ml K3 edta NR 455036</t>
  </si>
  <si>
    <t>ZI180</t>
  </si>
  <si>
    <t>Zkumavka s mediem + flovakovanĂ˝ tampon eSwab minitip oranĹľovĂ˝ (oko,ucho,krk,nos,dutiny,urogenitĂˇlnĂ­ tra) 491CE.A</t>
  </si>
  <si>
    <t>ZI181</t>
  </si>
  <si>
    <t>Zkumavka s mediem + flovakovanĂ˝ tampon eSwab pernasal modrĂˇ dÄ›tskĂˇ 482CE</t>
  </si>
  <si>
    <t>ZS137</t>
  </si>
  <si>
    <t>Zkumavka s mediem 8110131+ flovakovanĂ˝ tampon 550040, virologickĂ© transportnĂ­ mĂ©dium VPM 3 ml (eSwab) 8110131+550040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</si>
  <si>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</si>
  <si>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</si>
  <si>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</si>
  <si>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</si>
  <si>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</si>
  <si>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</si>
  <si>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50115064</t>
  </si>
  <si>
    <t>ZPr - šicí materiál (Z529)</t>
  </si>
  <si>
    <t>ZB217</t>
  </si>
  <si>
    <t>Ĺ itĂ­ dafilon modrĂ˝ 3/0 (2) bal. Ăˇ 36 ks C0932353</t>
  </si>
  <si>
    <t>ZB170</t>
  </si>
  <si>
    <t>Jehla punkÄŤnĂ­ intradyn 18 G 1,3 x 70 mm bal. Ăˇ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</si>
  <si>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</si>
  <si>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</si>
  <si>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</si>
  <si>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</si>
  <si>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</si>
  <si>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</si>
  <si>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</si>
  <si>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</si>
  <si>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ZT034</t>
  </si>
  <si>
    <t>Rukavice vyĹˇetĹ™ovacĂ­ latex nesterilnĂ­  bez pudru vel. L bal. Ăˇ 100 ks 903242vL</t>
  </si>
  <si>
    <t>ZT358</t>
  </si>
  <si>
    <t>Rukavice vyĹˇetĹ™ovacĂ­ nitril nesterilnĂ­ bez pudru Peha-Soft white vel. M Ăˇ 200 ks 9422073</t>
  </si>
  <si>
    <t>ZT466</t>
  </si>
  <si>
    <t>Rukavice vyĹˇetĹ™ovacĂ­ nitril nesterilnĂ­ bez pudru Peha-Soft white vel. S Ăˇ 200 ks 9422063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</si>
  <si>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</si>
  <si>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</si>
  <si>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</si>
  <si>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</si>
  <si>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</si>
  <si>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</si>
  <si>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</si>
  <si>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</si>
  <si>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ZG667</t>
  </si>
  <si>
    <t>Katetr Zoll Icy 3 lumen (89-8700-0657) 89-8700-0782-40</t>
  </si>
  <si>
    <t>ZF751</t>
  </si>
  <si>
    <t>Maska anesteziologickĂˇ ÄŤ.6 EcoMask ( s prouĹľky ) 7296</t>
  </si>
  <si>
    <t>ZD584</t>
  </si>
  <si>
    <t>Maska anesteziologickĂˇ vel. 5, bal.Ăˇ 30 ks, MP01505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</si>
  <si>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</si>
  <si>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</si>
  <si>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</si>
  <si>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</si>
  <si>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</si>
  <si>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</si>
  <si>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</si>
  <si>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</si>
  <si>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</si>
  <si>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</si>
  <si>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ZT144</t>
  </si>
  <si>
    <t>PĹ™evodnĂ­k tlakovĂ˝ odbÄ›rovĂ˝ set na paĹľi 48VMP184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</si>
  <si>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</si>
  <si>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</si>
  <si>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</si>
  <si>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</si>
  <si>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50115001</t>
  </si>
  <si>
    <t>kardiostimulátory (sk.Z517)</t>
  </si>
  <si>
    <t>KJ626</t>
  </si>
  <si>
    <t>drĂˇt vodĂ­cĂ­ PTCA pro levokomorovou elektrodu pĹ™i implantaci,dĂ©lka 195 cm, prĹŻm. 0,36 mm DS2G003,DS2G001</t>
  </si>
  <si>
    <t>KK131</t>
  </si>
  <si>
    <t>elektroda stimulaÄŤnĂ­ endokardiĂˇlnĂ­ Sentus ProMRI OTW-L, OTW-S BP 75/85/95 pro KS/ICD 372334</t>
  </si>
  <si>
    <t>KK130</t>
  </si>
  <si>
    <t>elektroda stimulaÄŤnĂ­ Myopore (360883) 511212</t>
  </si>
  <si>
    <t>KK435</t>
  </si>
  <si>
    <t>kardiostimulĂˇtor biventrikulĂˇrnĂ­ ENITRA 8 HF-T 407142</t>
  </si>
  <si>
    <t>KL317</t>
  </si>
  <si>
    <t>kardiostimulĂˇtor biventrikulĂˇrnĂ­ ENITRA 8 QP HF-T komplet 407141k</t>
  </si>
  <si>
    <t>KK433</t>
  </si>
  <si>
    <t>kardiostimulĂˇtor dvoudutinovĂ˝ ENITRA 8 DR-T 407147</t>
  </si>
  <si>
    <t>KK434</t>
  </si>
  <si>
    <t>kardiostimulĂˇtor dvoudutinovĂ˝ ENITRA 8 DR-T komplet 407148k</t>
  </si>
  <si>
    <t>KM041</t>
  </si>
  <si>
    <t>kardiostimulĂˇtor dvoudutinovĂ˝ EOS DR MRI DDD-R, Home monitoring bez elektrod Ĺ™ada Premium PMEOSDRMRI</t>
  </si>
  <si>
    <t>KM042</t>
  </si>
  <si>
    <t>kardiostimulĂˇtor dvoudutinovĂ˝ EOS DR MRI DDD-R, SET, Home monitoring vÄŤetnÄ› elektrod Ĺ™ada Premium PMEOSDRMRIk</t>
  </si>
  <si>
    <t>KK893</t>
  </si>
  <si>
    <t>kardiostimulĂˇtor dvoudutinovĂ˝ IRIS DR DDD-R, Home monitoring bez elektrod Ĺ™ada Premium PMIRISDR</t>
  </si>
  <si>
    <t>KK427</t>
  </si>
  <si>
    <t>kardiostimulĂˇtor jednodutinovĂ˝ ENITRA 8 SR-T 407159</t>
  </si>
  <si>
    <t>KK428</t>
  </si>
  <si>
    <t>kardiostimulĂˇtor jednodutinovĂ˝ ENITRA 8 SR-T komplet 420145k</t>
  </si>
  <si>
    <t>KB372</t>
  </si>
  <si>
    <t>katetr elektrofyziologickĂ˝ Response 6F decapolĂˇrnĂ­ 401381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</si>
  <si>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</si>
  <si>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</si>
  <si>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</si>
  <si>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</si>
  <si>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KJ969</t>
  </si>
  <si>
    <t>katetr vodĂ­cĂ­ CPS Direct SL 7F DS2C018</t>
  </si>
  <si>
    <t>KK168</t>
  </si>
  <si>
    <t>krytka BK-N 109224</t>
  </si>
  <si>
    <t>KK175</t>
  </si>
  <si>
    <t>zĂˇslepka BS IS-1 330834</t>
  </si>
  <si>
    <t>KJ705</t>
  </si>
  <si>
    <t>zavadÄ›ÄŤ CPS Direct SL II 47 cm DS2C020</t>
  </si>
  <si>
    <t>KL205</t>
  </si>
  <si>
    <t>zavadÄ›ÄŤ elektrofyziolog. katetrĹŻ perkutĂˇnnĂ­ FAST-CATH 11 F 30 cm bal a 5 ks 406182</t>
  </si>
  <si>
    <t>KI172</t>
  </si>
  <si>
    <t>zavadÄ›ÄŤ elektrofyziolog. katetrĹŻ perkutĂˇnnĂ­ Fast-cath 9F 12 cm bal. Ăˇ 10 ks 406116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</si>
  <si>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</si>
  <si>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</si>
  <si>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</si>
  <si>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</si>
  <si>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</si>
  <si>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</si>
  <si>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</si>
  <si>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</si>
  <si>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</si>
  <si>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</si>
  <si>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</si>
  <si>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</si>
  <si>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</si>
  <si>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</si>
  <si>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KM830</t>
  </si>
  <si>
    <t>defibrilĂˇtor biventrikulĂˇrnĂ­  PLATINIUM â€“ VĂťMÄšNA CRT-D 1711 komplet TDF033Ck</t>
  </si>
  <si>
    <t>ZT403</t>
  </si>
  <si>
    <t>DefibrilĂˇtor biventrikulĂˇrnĂ­ Amplia MRI CRT-D SURESCAN DTMB2D4, komplet M000003A108k (DTMB2D4)</t>
  </si>
  <si>
    <t>KK421</t>
  </si>
  <si>
    <t>defibrilĂˇtor biventrikulĂˇrnĂ­ INTICA 7 HF-T 404627</t>
  </si>
  <si>
    <t>KL445</t>
  </si>
  <si>
    <t>defibrilĂˇtor biventrikulĂˇrnĂ­ INTICA 7 HF-T DF-4 komplet CARDIOMESSENGER 404628k</t>
  </si>
  <si>
    <t>KM496</t>
  </si>
  <si>
    <t>defibrilĂˇtor biventrikulĂˇrnĂ­ INTICA Neo 7 HF-T DF-1 (2x), IS-1 (3x) 429553</t>
  </si>
  <si>
    <t>KM570</t>
  </si>
  <si>
    <t>defibrilĂˇtor biventrikulĂˇrnĂ­ INTICA Neo 7 HF-T komplet CARDIOMESSENGER 429553k</t>
  </si>
  <si>
    <t>KM490</t>
  </si>
  <si>
    <t>defibrilĂˇtor biventrikulĂˇrnĂ­ INTICA Neo 7 HF-T QP komplet CARDIOMESSENGER 429552k</t>
  </si>
  <si>
    <t>KJ614</t>
  </si>
  <si>
    <t>defibrilĂˇtor biventrikulĂˇrnĂ­ QUADRA ASSURA MP komplet 3371-40QC</t>
  </si>
  <si>
    <t>KM861</t>
  </si>
  <si>
    <t>defibrilĂˇtor biventrikulĂˇrnĂ­ RIVACOR 7 HF-T DF4 (LLHH) (1x), IS-1 (2x) 429533</t>
  </si>
  <si>
    <t>KM860</t>
  </si>
  <si>
    <t>defibrilĂˇtor biventrikulĂˇrnĂ­ RIVACOR 7 HF-T komplet CARDIOMESSENGER 429533k-C</t>
  </si>
  <si>
    <t>KM491</t>
  </si>
  <si>
    <t>defibrilĂˇtor biventrikulĂˇrnĂ­ RIVACOR 7 HF-T QP komplet CARDIOMESSENGER 429532k</t>
  </si>
  <si>
    <t>KM825</t>
  </si>
  <si>
    <t>defibrilĂˇtor dvoudutinovĂ˝  PLATINIUM, DR 1510 komplet  TDF032Ck</t>
  </si>
  <si>
    <t>KL441</t>
  </si>
  <si>
    <t>defibrilĂˇtor dvoudutinovĂ˝ INTICA 7 DR-T DF-1 komplet CARDIOMESSENGER 404631k</t>
  </si>
  <si>
    <t>KM648</t>
  </si>
  <si>
    <t>defibrilĂˇtor dvoudutinovĂ˝ INTICA Neo 7 DR-T komplet CARDIOMESSENGER 429558k</t>
  </si>
  <si>
    <t>KM826</t>
  </si>
  <si>
    <t>defibrilĂˇtor dvoudutinovĂ˝ PLATINIUM â€“ VĂťMÄšNA, DR 1540 komplet  TDF036Ck</t>
  </si>
  <si>
    <t>KJ600</t>
  </si>
  <si>
    <t>defibrilĂˇtor jednodutinovĂ˝ FORTIFY ASSURA VR 1359-40QC</t>
  </si>
  <si>
    <t>KM494</t>
  </si>
  <si>
    <t>defibrilĂˇtor jednodutinovĂ˝ INTICA  Neo 7 VR-T DX DF-1 (2x), IS-1 (2x) 429559</t>
  </si>
  <si>
    <t>KM470</t>
  </si>
  <si>
    <t>defibrilĂˇtor jednodutinovĂ˝ INTICA  Neo 7 VR-T DX komplet CARDIOMESSENGER 429559k</t>
  </si>
  <si>
    <t>KK411</t>
  </si>
  <si>
    <t>defibrilĂˇtor jednodutinovĂ˝ INTICA 7 VR-T 404634</t>
  </si>
  <si>
    <t>KL439</t>
  </si>
  <si>
    <t>defibrilĂˇtor jednodutinovĂ˝ INTICA 7 VR-T DX komplet 404633k CARDIOMESSENGER</t>
  </si>
  <si>
    <t>KM859</t>
  </si>
  <si>
    <t>defibrilĂˇtor jednodutinovĂ˝ INTICA Neo 7 VR-T DF-1 (2x), IS-1 (1x) 429560</t>
  </si>
  <si>
    <t>KM844</t>
  </si>
  <si>
    <t>defibrilĂˇtor jednodutinovĂ˝ INTICA Neo 7 VR-T komplet CARDIOMESSENGER 429560k-C</t>
  </si>
  <si>
    <t>KM824</t>
  </si>
  <si>
    <t>defibrilĂˇtor jednodutinovĂ˝ PLATINIUM â€“ VĂťMÄšNA, VR 1240 komplet  TDF035Ck</t>
  </si>
  <si>
    <t>KM823</t>
  </si>
  <si>
    <t>defibrilĂˇtor jednodutinovĂ˝ PLATINIUM VR 1210 komplet TDF031Ck</t>
  </si>
  <si>
    <t>KM878</t>
  </si>
  <si>
    <t>defibrilĂˇtor jednodutinovĂ˝ RIVACOR 7 VR-T DF4 (LLHH) (1x) 429536</t>
  </si>
  <si>
    <t>KM879</t>
  </si>
  <si>
    <t>defibrilĂˇtor jednodutinovĂ˝ RIVACOR 7 VR-T DX  komplet CARDIOMESSENGER 429535k-C</t>
  </si>
  <si>
    <t>KK271</t>
  </si>
  <si>
    <t>defibrilĂˇtor subkutĂˇnnĂ­ EMBLEM S-ICD MRI komplet CZA219k</t>
  </si>
  <si>
    <t>KK439</t>
  </si>
  <si>
    <t>elektroda defibrilaÄŤnĂ­ endokardiĂˇlnĂ­ PLEXA ProMRI DF-1 S DX 414005, 401006</t>
  </si>
  <si>
    <t>ZT419</t>
  </si>
  <si>
    <t>Elektroda defibrilaÄŤnĂ­ epikardiĂˇlnĂ­ PATCH 6721M-50, ploĹˇnĂˇ, nesteroidnĂ­, pasivnĂ­ fixace, dĂ©lka 50 cm, prĹŻmÄ›r 660 mmÂ˛, unipolar, konektory 1 x DF1 6721M-50</t>
  </si>
  <si>
    <t>KK129</t>
  </si>
  <si>
    <t>elektroda stimulaÄŤnĂ­ endokardiĂˇlnĂ­ SOLIA S 53/60 377179</t>
  </si>
  <si>
    <t>50115012</t>
  </si>
  <si>
    <t>podkožní monitory (Z544)</t>
  </si>
  <si>
    <t>KK182</t>
  </si>
  <si>
    <t>zĂˇznamnĂ­k EKG implantabilnĂ­ BioMonitor 2 398493</t>
  </si>
  <si>
    <t>KM245</t>
  </si>
  <si>
    <t>zĂˇznamnĂ­k EKG implantibilnĂ­ BioMonitor 3 Homemonitoring automatickĂ˝ i s aktivĂˇtorem 436066</t>
  </si>
  <si>
    <t>50115013</t>
  </si>
  <si>
    <t>Bezelektrodové kardiostimulátory (Z548)</t>
  </si>
  <si>
    <t>KM628</t>
  </si>
  <si>
    <t>kardiostimulĂˇtor jednodutinovĂ˝ bezdrĂˇtovĂ˝ MICRA TPS komplet ( kardiostimulĂˇtor MC1VR01 + zavadÄ›ÄŤ MI2355A ) BNGLMICRATPS01</t>
  </si>
  <si>
    <t>50115016</t>
  </si>
  <si>
    <t>kardiostimulátory CCM (Z555)</t>
  </si>
  <si>
    <t>ZT397</t>
  </si>
  <si>
    <t>KardiostimulĂˇtor dvoudutinovĂ˝ Azure S DR MRI SureScan, MR kompatibilnĂ­, komplet W3DR01k</t>
  </si>
  <si>
    <t>DG388</t>
  </si>
  <si>
    <t>JĂˇtrovĂ˝ bujon (10ml)- ĹˇroubovacĂ­ uzĂˇvÄ›r</t>
  </si>
  <si>
    <t>ZT345</t>
  </si>
  <si>
    <t>Kompresa gĂˇza 10 x 10 cm 100% bÄ›lenĂˇ bavlna 8 vrstev hydrofilnĂ­ sterilnĂ­ bal. 10 ks 26011</t>
  </si>
  <si>
    <t>ZT344</t>
  </si>
  <si>
    <t>Kompresa gĂˇza 10 x 10 cm 100% bÄ›lenĂˇ bavlna 8 vrstev hydrofilnĂ­ sterilnĂ­ bal. 5 ks 26010</t>
  </si>
  <si>
    <t>ZP221</t>
  </si>
  <si>
    <t>Obvaz elastickĂ˝ sĂ­ĹĄovĂ˝ pruban Tg-fix vel. D vÄ›tĹˇĂ­ hlava, slabĹˇĂ­ trup 25 m 24253</t>
  </si>
  <si>
    <t>ZP174</t>
  </si>
  <si>
    <t>DrĹľĂˇk elektrod s dvojitĂ˝m spĂ­naÄŤem jednorĂˇzovĂ˝  3,2 m pĹ™Ă­pojnĂ˝ kabel vÄŤetnÄ› skalpelovĂ© elektrody ke koagulaci Valleylab F4797</t>
  </si>
  <si>
    <t>ZD271</t>
  </si>
  <si>
    <t>DrĹľĂˇk lĂˇhve flovac-plast 100 11-5121 (300 970-010-210)</t>
  </si>
  <si>
    <t>ZA932</t>
  </si>
  <si>
    <t>Elektroda neutrĂˇlnĂ­ ke koagulaci bal. Ăˇ 50 ks E7509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</si>
  <si>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</si>
  <si>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</si>
  <si>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</si>
  <si>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</si>
  <si>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ZT180</t>
  </si>
  <si>
    <t>Ochrana ultrazvukovĂ˝ch sond Probe Cover, PE, gel, krouĹľky elastickĂ© a pĂˇsky k uchycenĂ­, UZ gel, sterilnĂ­, 13 cm x 150 cm, bal. Ăˇ 60 ks13 cm x 150 cm E6417</t>
  </si>
  <si>
    <t>ZA224</t>
  </si>
  <si>
    <t>VodiÄŤ pro angiografickou diagnostiku Guide Right 150 cm bal. Ăˇ 5 ks 404569</t>
  </si>
  <si>
    <t>ZB870</t>
  </si>
  <si>
    <t>ZavadÄ›ÄŤ elektrofyziolog. katetrĹŻ perkutĂˇnnĂ­ Fast-cath 6F 12 cm bal. Ăˇ 10 ks 406104</t>
  </si>
  <si>
    <t>ZA208</t>
  </si>
  <si>
    <t>ZavadÄ›ÄŤ elektrofyziolog. katetrĹŻ perkutĂˇnnĂ­ Fast-cath 7F 12 cm bal. Ăˇ 10 ks 406108</t>
  </si>
  <si>
    <t>ZQ093</t>
  </si>
  <si>
    <t>Set rouĹˇkovacĂ­ Biventricular (PANEP) bal. Ăˇ 4 ks 44001006</t>
  </si>
  <si>
    <t>ZB650</t>
  </si>
  <si>
    <t>Ĺ itĂ­ ethibond grn 1 3 x 45 cm bal. Ăˇ 36 ks (EH6856H) EH6436H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</si>
  <si>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</si>
  <si>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</si>
  <si>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</si>
  <si>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</si>
  <si>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</si>
  <si>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</si>
  <si>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</si>
  <si>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</si>
  <si>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</si>
  <si>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</si>
  <si>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</si>
  <si>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</si>
  <si>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</si>
  <si>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</si>
  <si>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</si>
  <si>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</si>
  <si>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ZN041</t>
  </si>
  <si>
    <t>Rukavice operaÄŤnĂ­ latex bez pudru sterilnĂ­  PF ansell gammex vel. 6,5 330048065</t>
  </si>
  <si>
    <t>ZN125</t>
  </si>
  <si>
    <t>Rukavice operaÄŤnĂ­ latex bez pudru sterilnĂ­  PF ansell gammex vel.7,5 330048075</t>
  </si>
  <si>
    <t>ZP121</t>
  </si>
  <si>
    <t>DrĂˇt vodĂ­cĂ­ Amplatzer Super Stiff  prĹŻm. 0,89 mm/ 260 cm/3 mm, bal. Ăˇ 5 ks M001465021 AMPL SS JTIP 035/260/3MM (B/5)</t>
  </si>
  <si>
    <t>ZB536</t>
  </si>
  <si>
    <t>Katetr arteriĂˇlnĂ­ 20 G, 1,1 x 45 mm bal. Ăˇ 25 ks 682245</t>
  </si>
  <si>
    <t>KL549</t>
  </si>
  <si>
    <t>kleĹˇtÄ›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</si>
  <si>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</si>
  <si>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</si>
  <si>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</si>
  <si>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</si>
  <si>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</si>
  <si>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</si>
  <si>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</si>
  <si>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</si>
  <si>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KG769</t>
  </si>
  <si>
    <t>kabel prodluĹľovacĂ­ celsius IBI 85719</t>
  </si>
  <si>
    <t>KB365</t>
  </si>
  <si>
    <t>kabel prodluĹľovacĂ­ pacel 401748</t>
  </si>
  <si>
    <t>KG746</t>
  </si>
  <si>
    <t>kabel prodluĹľovacĂ­ response 401973</t>
  </si>
  <si>
    <t>KE356</t>
  </si>
  <si>
    <t>kabel prodluĹľovacĂ­ response 401974</t>
  </si>
  <si>
    <t>KB373</t>
  </si>
  <si>
    <t>kabel prodluĹľovacĂ­ response 401977</t>
  </si>
  <si>
    <t>KG767</t>
  </si>
  <si>
    <t>kabel prodluĹľovacĂ­ therapy IBI 85641</t>
  </si>
  <si>
    <t>KG768</t>
  </si>
  <si>
    <t>kabel prodluĹľovacĂ­ therapy stockert 85764</t>
  </si>
  <si>
    <t>KI464</t>
  </si>
  <si>
    <t>kabel propojovacĂ­ ke katetru NAVISTAR CR3434CT</t>
  </si>
  <si>
    <t>KG702</t>
  </si>
  <si>
    <t>katetr ablaÄŤnĂ­ RF navistar Thermocool 7.5 Fr  "F" 2-5-2 34H57M</t>
  </si>
  <si>
    <t>KM190</t>
  </si>
  <si>
    <t>katetr ablaÄŤnĂ­ RF SmartTouch Thermocool SF s mÄ›Ĺ™enĂ­m tlaku na stÄ›nu myokardu 8,0 Fr x 115 cm D134702</t>
  </si>
  <si>
    <t>KG704</t>
  </si>
  <si>
    <t>katetr diagnostickĂ˝ lasso 10pol 15 mm 7F "D" 35O26R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</si>
  <si>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</si>
  <si>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</si>
  <si>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</si>
  <si>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</si>
  <si>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</si>
  <si>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</si>
  <si>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</si>
  <si>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</si>
  <si>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</si>
  <si>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</si>
  <si>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</si>
  <si>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</si>
  <si>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KM887</t>
  </si>
  <si>
    <t>katetr ultrazvukovĂ˝ zobrazovacĂ­ ViewFlex Xtra D087031</t>
  </si>
  <si>
    <t>KG758</t>
  </si>
  <si>
    <t>zavadÄ›ÄŤ elektrofyziolog. katetrĹŻ perkutĂˇnnĂ­ Fast-cath 11F 12 cm bal. Ăˇ 10 ks 406124</t>
  </si>
  <si>
    <t>KF226</t>
  </si>
  <si>
    <t>zavadÄ›ÄŤ elektrofyziolog. katetrĹŻ perkutĂˇnnĂ­ pro doÄŤasnou stimulaci FastCath 6Fr 12 cm 406103</t>
  </si>
  <si>
    <t>KD393</t>
  </si>
  <si>
    <t>zavadÄ›ÄŤ katetrĹŻ Ĺ™iditelnĂ˝ agilis NxT 8,5F MC 408310</t>
  </si>
  <si>
    <t>50115082</t>
  </si>
  <si>
    <t>ZPr - katetry extrakční (Z543)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</si>
  <si>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</si>
  <si>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</si>
  <si>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</si>
  <si>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</si>
  <si>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</si>
  <si>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</si>
  <si>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</si>
  <si>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</si>
  <si>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</si>
  <si>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</si>
  <si>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</si>
  <si>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</si>
  <si>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</si>
  <si>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</si>
  <si>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KM386</t>
  </si>
  <si>
    <t>set pro transapikĂˇlnĂ­/transaortĂˇlnĂ­ implantaci bio aort chlopnÄ› bovinnĂ­ Sapien 3 29 mm S3TA129</t>
  </si>
  <si>
    <t>KM849</t>
  </si>
  <si>
    <t>set pro transfem implantaci bio aort chlopnÄ› bovinnĂ­ Sapien 3 29 mm S3TF129</t>
  </si>
  <si>
    <t>KM846</t>
  </si>
  <si>
    <t>set pro transfemorĂˇlnĂ­ implantaci bio aort chlopnÄ› bovinnĂ­ Sapien 3 20 mm S3TF120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</si>
  <si>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</si>
  <si>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</si>
  <si>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</si>
  <si>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</si>
  <si>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</si>
  <si>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</si>
  <si>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</si>
  <si>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</si>
  <si>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</si>
  <si>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</si>
  <si>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</si>
  <si>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</si>
  <si>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KL903</t>
  </si>
  <si>
    <t>katetr balonkovĂ˝ PTA Atlas Gold 20 x 40 mm 120 cm ATG120204</t>
  </si>
  <si>
    <t>KM871</t>
  </si>
  <si>
    <t>katetr balonkovĂ˝ PTA Atlas Gold 24 x 20 mm 120 cm ATG120242</t>
  </si>
  <si>
    <t>KM872</t>
  </si>
  <si>
    <t>katetr balonkovĂ˝ PTA Atlas Gold 26 x 20 mm 120 cm ATG120262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</si>
  <si>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</si>
  <si>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</si>
  <si>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</si>
  <si>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</si>
  <si>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ZE391</t>
  </si>
  <si>
    <t>KrytĂ­ hydrofilm  6 x   7 cm bal. Ăˇ 10 ks 685755</t>
  </si>
  <si>
    <t>ZA319</t>
  </si>
  <si>
    <t>NĂˇplast durapore 2,50 cm x 9,14 m bal. Ăˇ 12 ks (lze nahradit za wet pruf) 1538-1</t>
  </si>
  <si>
    <t>ZF352</t>
  </si>
  <si>
    <t>NĂˇplast transpore bĂ­lĂˇ 2,50 cm x 9,14 m bal. Ăˇ 12 ks 1534-1</t>
  </si>
  <si>
    <t>KM403</t>
  </si>
  <si>
    <t>drĂˇt vodĂ­cĂ­ pro TAVI Safari 2 Small Curve 275 cm bal. Ăˇ 5 ks H74939406S1</t>
  </si>
  <si>
    <t>KM404</t>
  </si>
  <si>
    <t>drĂˇt vodĂ­cĂ­ pro TAVI Safari 2 XS Small Curve 275 cm bal. Ăˇ 5 ks H74939406XS1</t>
  </si>
  <si>
    <t>ZB079</t>
  </si>
  <si>
    <t>HadiÄŤka spojovacĂ­ algaflex LP Coliled PVC MLL 1,4 mm SED 0163QA</t>
  </si>
  <si>
    <t>ZC184</t>
  </si>
  <si>
    <t>HadiÄŤka spojovacĂ­ algaflex LP PVC MLL 2,0 mm SED 0163PR</t>
  </si>
  <si>
    <t>ZR183</t>
  </si>
  <si>
    <t>Kompresa Sunmed TR Closure Band stĹ™Ă­kaÄŤka s aretacĂ­, hemostatickĂ˝m nastavitelnĂ˝m pĂˇsem, kompr. balonkem a chlopniÄŤkou, small size, 23,5 cm, SM-TB-SS-TP</t>
  </si>
  <si>
    <t>ZF996</t>
  </si>
  <si>
    <t>ManĹľeta pĹ™etlakovĂˇ 500 ml komplet. P00502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</si>
  <si>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</si>
  <si>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</si>
  <si>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</si>
  <si>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</si>
  <si>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ZD994</t>
  </si>
  <si>
    <t>SystĂ©m pro uzavĂ­rĂˇnĂ­ cĂ©v femorĂˇlnĂ­ zavadÄ›ÄŤ VC Perclose Proglide bal. Ăˇ 10 ks C12673</t>
  </si>
  <si>
    <t>ZM744</t>
  </si>
  <si>
    <t>ZavadÄ›ÄŤ hydrofilnĂ­ OSCOR Adelante radial 6F 25 cm ASR06025B5</t>
  </si>
  <si>
    <t>ZG411</t>
  </si>
  <si>
    <t>Set rouĹˇkovacĂ­ Angiodyn Cath-Lab 5018632</t>
  </si>
  <si>
    <t>ZB168</t>
  </si>
  <si>
    <t>Jehla chirurgickĂˇ 0,9 x 36 B10</t>
  </si>
  <si>
    <t>ZB248</t>
  </si>
  <si>
    <t>Jehla chirurgickĂˇ 1,1 x 50 G7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</si>
  <si>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</si>
  <si>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</si>
  <si>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</si>
  <si>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</si>
  <si>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</si>
  <si>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</si>
  <si>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KM096</t>
  </si>
  <si>
    <t>extraktor intravaskulĂˇrnĂ­ perifernĂ­ se smyÄŤkou EnSnare Mini 4-8 mm x 175 cm EN1003008</t>
  </si>
  <si>
    <t>KK949</t>
  </si>
  <si>
    <t>extraktor vaskulĂˇrnĂ­ Goose Neck SK700</t>
  </si>
  <si>
    <t>50115072</t>
  </si>
  <si>
    <t>ZPr - katetry diagnostické (Z535)</t>
  </si>
  <si>
    <t>KG825</t>
  </si>
  <si>
    <t>drĂˇt vodĂ­cĂ­ Guide wire radiofocus RF-GA35181M</t>
  </si>
  <si>
    <t>ZP257</t>
  </si>
  <si>
    <t>DrĂˇt vodĂ­cĂ­ Lunderquist  EXTRA STIFF extended zahnutĂ˝ TSCMG-35-300-E-LESDC</t>
  </si>
  <si>
    <t>KL832</t>
  </si>
  <si>
    <t>drĂˇt zavĂˇdÄ›cĂ­ Emerald GW.035 150 J-3 502521</t>
  </si>
  <si>
    <t>KL834</t>
  </si>
  <si>
    <t>drĂˇt zavĂˇdÄ›cĂ­ Emerald GW.035 260 STR 502555</t>
  </si>
  <si>
    <t>KH390</t>
  </si>
  <si>
    <t>katetr diagnostickĂ˝ TERUMO AL1 5FR RH-5AL 1000M</t>
  </si>
  <si>
    <t>KH394</t>
  </si>
  <si>
    <t>katetr diagnostickĂ˝ TERUMO AR2 5FR RH-5AR 2000M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</si>
  <si>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</si>
  <si>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</si>
  <si>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</si>
  <si>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</si>
  <si>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</si>
  <si>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</si>
  <si>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</si>
  <si>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</si>
  <si>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KH271</t>
  </si>
  <si>
    <t>katetr diagnostickĂ˝ TERUMO JR4 5Fr RH-5CR4000M</t>
  </si>
  <si>
    <t>KH267</t>
  </si>
  <si>
    <t>katetr diagnostickĂ˝ TERUMO JR4 6Fr RH-6CR4000M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</si>
  <si>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</si>
  <si>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</si>
  <si>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</si>
  <si>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</si>
  <si>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</si>
  <si>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</si>
  <si>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KM694</t>
  </si>
  <si>
    <t>zavadÄ›ÄŤ femorĂˇlnĂ­ s pouzdrem Super Sheath 6F x 11cm .038 G/W BX/10 H7491603506B1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</si>
  <si>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</si>
  <si>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</si>
  <si>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</si>
  <si>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</si>
  <si>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</si>
  <si>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</si>
  <si>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</si>
  <si>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</si>
  <si>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</si>
  <si>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</si>
  <si>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</si>
  <si>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</si>
  <si>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</si>
  <si>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</si>
  <si>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KM731</t>
  </si>
  <si>
    <t>drĂˇt vodĂ­cĂ­ PTCA FIGHTER 190 cm, 0,014â€ś H749393031902</t>
  </si>
  <si>
    <t>KL540</t>
  </si>
  <si>
    <t>katĂ©tr balĂłnkovĂ˝ lĂ©kovĂ˝ PTCA Sequent Please NEO 4,0 x 15 mm potahovanĂ˝ Paclitaxelem 5023217</t>
  </si>
  <si>
    <t>KL326</t>
  </si>
  <si>
    <t>katetr balĂłnkovĂ˝ lĂ©kovĂ˝ PTCA Sequent Please NEO 2,0 x 20 mm potahovanĂ˝ Paclitaxelem 5023220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</si>
  <si>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</si>
  <si>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</si>
  <si>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</si>
  <si>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</si>
  <si>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KL324</t>
  </si>
  <si>
    <t>katetr balĂłnkovĂ˝ lĂ©kovĂ˝ PTCA Sequent Please NEO 3,0 x 15 mm potahovanĂ˝ Paclitaxelem 5023214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</si>
  <si>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</si>
  <si>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</si>
  <si>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</si>
  <si>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</si>
  <si>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KL321</t>
  </si>
  <si>
    <t>katetr balĂłnkovĂ˝ lĂ©kovĂ˝ PTCA Sequent Please NEO 4,0 x 10 mm potahovanĂ˝ Paclitaxelem 5023207</t>
  </si>
  <si>
    <t>KL330</t>
  </si>
  <si>
    <t>katetr balĂłnkovĂ˝ lĂ©kovĂ˝ PTCA Sequent Please NEO 4,0 x 20 mm potahovanĂ˝ Paclitaxelem 5023227</t>
  </si>
  <si>
    <t>KM584</t>
  </si>
  <si>
    <t>katetr balĂłnkovĂ˝ PTCA EasyT 1.5 x 10 mm 150-010-134</t>
  </si>
  <si>
    <t>KM585</t>
  </si>
  <si>
    <t>katetr balĂłnkovĂ˝ PTCA EasyT 1.5 x 15 mm 150-015-134</t>
  </si>
  <si>
    <t>KM580</t>
  </si>
  <si>
    <t>katetr balĂłnkovĂ˝ PTCA NIC hydro 1.10 x 10 mm nĂ­zkoprofilovĂ˝ 110-010-134</t>
  </si>
  <si>
    <t>KM581</t>
  </si>
  <si>
    <t>katetr balĂłnkovĂ˝ PTCA NIC hydro 1.10 x 15 mm nĂ­zkoprofilovĂ˝ 110-015-134</t>
  </si>
  <si>
    <t>KM577</t>
  </si>
  <si>
    <t>katetr balĂłnkovĂ˝ PTCA NIC Nano hydro 0.85 x 10 mm 085-010-134</t>
  </si>
  <si>
    <t>KM578</t>
  </si>
  <si>
    <t>katetr balĂłnkovĂ˝ PTCA NIC Nano hydro 0.85 x 15 mm 085-015-134</t>
  </si>
  <si>
    <t>KG894</t>
  </si>
  <si>
    <t>katetr balĂłnkovĂ˝ PTCA sapphire II  2,00 x10 234-R-2010J</t>
  </si>
  <si>
    <t>KM568</t>
  </si>
  <si>
    <t>katetr balĂłnkovĂ˝ PTCA Sapphire II 1,0 x  10 mm ORB 234-R-1010J</t>
  </si>
  <si>
    <t>KG891</t>
  </si>
  <si>
    <t>katetr balĂłnkovĂ˝ PTCA sapphire II 1,50 x10 234-R-1510J</t>
  </si>
  <si>
    <t>KG893</t>
  </si>
  <si>
    <t>katetr balĂłnkovĂ˝ PTCA sapphire II 1,50 x15 234-R-1515J</t>
  </si>
  <si>
    <t>KM890</t>
  </si>
  <si>
    <t>katetr balĂłnkovĂ˝ PTCA Sapphire II 2,0 x  20 mm ORB 234-R-2020J</t>
  </si>
  <si>
    <t>KG895</t>
  </si>
  <si>
    <t>katetr balĂłnkovĂ˝ PTCA sapphire II 2,00 x15 234-R-2015J</t>
  </si>
  <si>
    <t>KH012</t>
  </si>
  <si>
    <t>katetr balĂłnkovĂ˝ PTCA sapphire II 2,5 x 15 mm 234-R-2515J</t>
  </si>
  <si>
    <t>KI540</t>
  </si>
  <si>
    <t>katetr balĂłnkovĂ˝ PTCA sapphire II 3,0 x 15 ORB 234-R-3015J</t>
  </si>
  <si>
    <t>KI730</t>
  </si>
  <si>
    <t>katetr balĂłnkovĂ˝ PTCA sapphire NC II 2,0 x 10 117-2010</t>
  </si>
  <si>
    <t>KI731</t>
  </si>
  <si>
    <t>katetr balĂłnkovĂ˝ PTCA sapphire NC II 2,0 x 15 117-2015</t>
  </si>
  <si>
    <t>KI732</t>
  </si>
  <si>
    <t>katetr balĂłnkovĂ˝ PTCA sapphire NC II 2,5 x 10 117-2510</t>
  </si>
  <si>
    <t>KI733</t>
  </si>
  <si>
    <t>katetr balĂłnkovĂ˝ PTCA sapphire NC II 2,5 x 15 117-2515</t>
  </si>
  <si>
    <t>KI734</t>
  </si>
  <si>
    <t>katetr balĂłnkovĂ˝ PTCA sapphire NC II 3,0 x 10 117-3010</t>
  </si>
  <si>
    <t>KI735</t>
  </si>
  <si>
    <t>katetr balĂłnkovĂ˝ PTCA sapphire NC II 3,0 x 12 117-3012</t>
  </si>
  <si>
    <t>KI736</t>
  </si>
  <si>
    <t>katetr balĂłnkovĂ˝ PTCA sapphire NC II 3,0 x 15 117-3015</t>
  </si>
  <si>
    <t>KI737</t>
  </si>
  <si>
    <t>katetr balĂłnkovĂ˝ PTCA sapphire NC II 3,5 x 10 117-3510</t>
  </si>
  <si>
    <t>KI738</t>
  </si>
  <si>
    <t>katetr balĂłnkovĂ˝ PTCA sapphire NC II 3,5 x 12 117-3512</t>
  </si>
  <si>
    <t>KI739</t>
  </si>
  <si>
    <t>katetr balĂłnkovĂ˝ PTCA sapphire NC II 3,5 x 15 117-3515</t>
  </si>
  <si>
    <t>KI740</t>
  </si>
  <si>
    <t>katetr balĂłnkovĂ˝ PTCA sapphire NC II 4,0 x 10 117-4010</t>
  </si>
  <si>
    <t>KI741</t>
  </si>
  <si>
    <t>katetr balĂłnkovĂ˝ PTCA sapphire NC II 4,0 x 12 117-4012</t>
  </si>
  <si>
    <t>KI742</t>
  </si>
  <si>
    <t>katetr balĂłnkovĂ˝ PTCA sapphire NC II 4,0 x 15 117-4015</t>
  </si>
  <si>
    <t>KI743</t>
  </si>
  <si>
    <t>katetr balĂłnkovĂ˝ PTCA sapphire NC II 4,5 x 08 117-4508</t>
  </si>
  <si>
    <t>KI744</t>
  </si>
  <si>
    <t>katetr balĂłnkovĂ˝ PTCA sapphire NC II 4,5 x 12 117-4512</t>
  </si>
  <si>
    <t>KI745</t>
  </si>
  <si>
    <t>katetr balĂłnkovĂ˝ PTCA sapphire NC II 5,0 x 08 117-5008</t>
  </si>
  <si>
    <t>KI746</t>
  </si>
  <si>
    <t>katetr balĂłnkovĂ˝ PTCA sapphire NC II 5,0 x 12 117-5012</t>
  </si>
  <si>
    <t>KG687</t>
  </si>
  <si>
    <t>katetr balĂłnkovĂ˝ scoreflex 2,5 x 15 625-153-1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</si>
  <si>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</si>
  <si>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</si>
  <si>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</si>
  <si>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</si>
  <si>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</si>
  <si>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</si>
  <si>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KJ418</t>
  </si>
  <si>
    <t>vodiÄŤ diagnostickĂ˝ koronĂˇrnĂ­ BMV Elite Ĺ™iditelny, 190cm, 0.8g, rovnĂ˝ 1011882</t>
  </si>
  <si>
    <t>50115074</t>
  </si>
  <si>
    <t>ZPr - katetry zaváděcí (Z537)</t>
  </si>
  <si>
    <t>KK003</t>
  </si>
  <si>
    <t>katĂ©tr vodĂ­cĂ­ pro PTCA bez zavadÄ›ÄŤe Asahi Eaucath GC JL 3,5 x 6,5 Fr G6JL35-0-L100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</si>
  <si>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</si>
  <si>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</si>
  <si>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</si>
  <si>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</si>
  <si>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KL410</t>
  </si>
  <si>
    <t>katetr zavĂˇdÄ›cĂ­ Launcher AL 1 koronĂˇrnĂ­ 5,0 Fr x 100 cm LA5AL10</t>
  </si>
  <si>
    <t>KL411</t>
  </si>
  <si>
    <t>katetr zavĂˇdÄ›cĂ­ Launcher AL 1,5 koronĂˇrnĂ­  5,0 Fr x 100 cm LA5AL15</t>
  </si>
  <si>
    <t>KM590</t>
  </si>
  <si>
    <t>katetr zavĂˇdÄ›cĂ­ Launcher AL10 koronĂˇrnĂ­ 6,0 F x 100 cm LA6AL10</t>
  </si>
  <si>
    <t>KM592</t>
  </si>
  <si>
    <t>katetr zavĂˇdÄ›cĂ­ Launcher AL15 koronĂˇrnĂ­ 6,0 F x 100 cm LA6AL15</t>
  </si>
  <si>
    <t>KM593</t>
  </si>
  <si>
    <t>katetr zavĂˇdÄ›cĂ­ Launcher AL20 koronĂˇrnĂ­ 6,0 F x 100 cm LA6AL20</t>
  </si>
  <si>
    <t>KM596</t>
  </si>
  <si>
    <t>katetr zavĂˇdÄ›cĂ­ Launcher AL75 koronĂˇrnĂ­ 6,0 F x 100 cm LA6AL75</t>
  </si>
  <si>
    <t>KM598</t>
  </si>
  <si>
    <t>katetr zavĂˇdÄ›cĂ­ Launcher AR20 koronĂˇrnĂ­ 6,0 F x 100 cm LA6AR20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</si>
  <si>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</si>
  <si>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</si>
  <si>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</si>
  <si>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</si>
  <si>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KM616</t>
  </si>
  <si>
    <t>katetr zavĂˇdÄ›cĂ­ Launcher EBU35 koronĂˇrnĂ­ 6,0 F x 100 cm LA6EBU35</t>
  </si>
  <si>
    <t>KM618</t>
  </si>
  <si>
    <t>katetr zavĂˇdÄ›cĂ­ Launcher EBU40 koronĂˇrnĂ­ 6,0 F x 100 cm LA6EBU40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</si>
  <si>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</si>
  <si>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</si>
  <si>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</si>
  <si>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</si>
  <si>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KL417</t>
  </si>
  <si>
    <t>katetr zavĂˇdÄ›cĂ­ Launcher JL 5 koronĂˇrnĂ­ 5,0 Fr x 100 cm LA5JL50</t>
  </si>
  <si>
    <t>KM601</t>
  </si>
  <si>
    <t>katetr zavĂˇdÄ›cĂ­ Launcher JL35 koronĂˇrnĂ­ 6,0 F x 100 cm LA6JL35</t>
  </si>
  <si>
    <t>KM602</t>
  </si>
  <si>
    <t>katetr zavĂˇdÄ›cĂ­ Launcher JL40 koronĂˇrnĂ­ 6,0 F x 100 cm LA6JL40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</si>
  <si>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</si>
  <si>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</si>
  <si>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</si>
  <si>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</si>
  <si>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KM605</t>
  </si>
  <si>
    <t>katetr zavĂˇdÄ›cĂ­ Launcher JR35 koronĂˇrnĂ­ 6,0 F x 100 cm LA6JR35</t>
  </si>
  <si>
    <t>KM606</t>
  </si>
  <si>
    <t>katetr zavĂˇdÄ›cĂ­ Launcher JR40 koronĂˇrnĂ­ 6,0 F x 100 cm LA6JR40</t>
  </si>
  <si>
    <t>KG774</t>
  </si>
  <si>
    <t>katetr zavĂˇdÄ›cĂ­ vista F5 x B 3,5 5560540L</t>
  </si>
  <si>
    <t>50115076</t>
  </si>
  <si>
    <t>ZPr - stenty kovové (Z539)</t>
  </si>
  <si>
    <t>KJ436</t>
  </si>
  <si>
    <t>stent koronĂˇrnĂ­ AVANTGARDE Carbostent balonexpandibilnĂ­ CoCr 2,25 x 12 mm ICV9602</t>
  </si>
  <si>
    <t>KJ440</t>
  </si>
  <si>
    <t>stent koronĂˇrnĂ­ AVANTGARDE Carbostent balonexpandibilnĂ­ CoCr 2,50 x 8 mm ICV9606</t>
  </si>
  <si>
    <t>KJ451</t>
  </si>
  <si>
    <t>stent koronĂˇrnĂ­ AVANTGARDE Carbostent balonexpandibilnĂ­ CoCr 3,00 x 12 mm ICV9617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</si>
  <si>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</si>
  <si>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</si>
  <si>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</si>
  <si>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</si>
  <si>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KJ464</t>
  </si>
  <si>
    <t>stent koronĂˇrnĂ­ AVANTGARDE Carbostent balonexpandibilnĂ­ CoCr 4,00 x 16 mm ICV9630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</si>
  <si>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</si>
  <si>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</si>
  <si>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</si>
  <si>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</si>
  <si>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KK092</t>
  </si>
  <si>
    <t>stent koronĂˇrnĂ­ kovovĂ˝ Pro-Kinetik Energy 4,0 x 35 360551</t>
  </si>
  <si>
    <t>50115077</t>
  </si>
  <si>
    <t>ZPr - stenty lékové (Z540)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</si>
  <si>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</si>
  <si>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</si>
  <si>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</si>
  <si>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</si>
  <si>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</si>
  <si>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</si>
  <si>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</si>
  <si>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</si>
  <si>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</si>
  <si>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</si>
  <si>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</si>
  <si>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</si>
  <si>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</si>
  <si>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</si>
  <si>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</si>
  <si>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</si>
  <si>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</si>
  <si>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</si>
  <si>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</si>
  <si>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</si>
  <si>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</si>
  <si>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</si>
  <si>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</si>
  <si>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</si>
  <si>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</si>
  <si>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</si>
  <si>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</si>
  <si>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</si>
  <si>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</si>
  <si>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</si>
  <si>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</si>
  <si>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</si>
  <si>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</si>
  <si>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</si>
  <si>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</si>
  <si>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</si>
  <si>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KL992</t>
  </si>
  <si>
    <t>stent koronĂˇrnĂ­ lĂ©kovĂ˝ BIOMIME balonexpandibilnĂ­ CoCr potah SIROLIMUS 3,50 x 16 BIO35016</t>
  </si>
  <si>
    <t>KM012</t>
  </si>
  <si>
    <t>stent koronĂˇrnĂ­ lĂ©kovĂ˝ BIOMIME balonexpandibilnĂ­ CoCr potah SIROLIMUS 4,50 x 37 BIO45037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</si>
  <si>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</si>
  <si>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</si>
  <si>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</si>
  <si>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</si>
  <si>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</si>
  <si>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</si>
  <si>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</si>
  <si>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</si>
  <si>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</si>
  <si>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</si>
  <si>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</si>
  <si>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</si>
  <si>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</si>
  <si>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</si>
  <si>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KJ502</t>
  </si>
  <si>
    <t>stent koronĂˇrnĂ­ lĂ©kovĂ˝ CRE8 Carbofilm balonexpandibilnĂ­ CoCr Amphilimus 3,50 x 20 ICLI3520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</si>
  <si>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</si>
  <si>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</si>
  <si>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</si>
  <si>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</si>
  <si>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KJ511</t>
  </si>
  <si>
    <t>stent koronĂˇrnĂ­ lĂ©kovĂ˝ CRE8 Carbofilm balonexpandibilnĂ­ CoCr Amphilimus 4,00 x 31 ICLI4031</t>
  </si>
  <si>
    <t>KK031</t>
  </si>
  <si>
    <t>stent koronĂˇrnĂ­ lĂ©kovĂ˝ Orsiro, balonexpandibilnĂ­, CoCr, potah Sirolimus 2,25 x 13 mm 364475</t>
  </si>
  <si>
    <t>KK032</t>
  </si>
  <si>
    <t>stent koronĂˇrnĂ­ lĂ©kovĂ˝ Orsiro, balonexpandibilnĂ­, CoCr, potah Sirolimus 2,25 x 18 mm 364487</t>
  </si>
  <si>
    <t>KK033</t>
  </si>
  <si>
    <t>stent koronĂˇrnĂ­ lĂ©kovĂ˝ Orsiro, balonexpandibilnĂ­, CoCr, potah Sirolimus 2,25 x 26 mm 364505</t>
  </si>
  <si>
    <t>KK035</t>
  </si>
  <si>
    <t>stent koronĂˇrnĂ­ lĂ©kovĂ˝ Orsiro, balonexpandibilnĂ­, CoCr, potah Sirolimus 2,5 x 13 mm 364476</t>
  </si>
  <si>
    <t>KK036</t>
  </si>
  <si>
    <t>stent koronĂˇrnĂ­ lĂ©kovĂ˝ Orsiro, balonexpandibilnĂ­, CoCr, potah Sirolimus 2,5 x 15 mm 364482</t>
  </si>
  <si>
    <t>KK037</t>
  </si>
  <si>
    <t>stent koronĂˇrnĂ­ lĂ©kovĂ˝ Orsiro, balonexpandibilnĂ­, CoCr, potah Sirolimus 2,5 x 18 mm 364488</t>
  </si>
  <si>
    <t>KK038</t>
  </si>
  <si>
    <t>stent koronĂˇrnĂ­ lĂ©kovĂ˝ Orsiro, balonexpandibilnĂ­, CoCr, potah Sirolimus 2,5 x 22 mm 364500</t>
  </si>
  <si>
    <t>KK039</t>
  </si>
  <si>
    <t>stent koronĂˇrnĂ­ lĂ©kovĂ˝ Orsiro, balonexpandibilnĂ­, CoCr, potah Sirolimus 2,5 x 26 mm 364506</t>
  </si>
  <si>
    <t>KK040</t>
  </si>
  <si>
    <t>stent koronĂˇrnĂ­ lĂ©kovĂ˝ Orsiro, balonexpandibilnĂ­, CoCr, potah Sirolimus 2,5 x 30 mm 364512</t>
  </si>
  <si>
    <t>KK041</t>
  </si>
  <si>
    <t>stent koronĂˇrnĂ­ lĂ©kovĂ˝ Orsiro, balonexpandibilnĂ­, CoCr, potah Sirolimus 2,50 x 35 mm 391235</t>
  </si>
  <si>
    <t>KK042</t>
  </si>
  <si>
    <t>stent koronĂˇrnĂ­ lĂ©kovĂ˝ Orsiro, balonexpandibilnĂ­, CoCr, potah Sirolimus 2,50 x 40 mm 391239</t>
  </si>
  <si>
    <t>KK043</t>
  </si>
  <si>
    <t>stent koronĂˇrnĂ­ lĂ©kovĂ˝ Orsiro, balonexpandibilnĂ­, CoCr, potah Sirolimus 3,0 x 13 mm 364478</t>
  </si>
  <si>
    <t>KK044</t>
  </si>
  <si>
    <t>stent koronĂˇrnĂ­ lĂ©kovĂ˝ Orsiro, balonexpandibilnĂ­, CoCr, potah Sirolimus 3,0 x 15 mm 364484</t>
  </si>
  <si>
    <t>KK045</t>
  </si>
  <si>
    <t>stent koronĂˇrnĂ­ lĂ©kovĂ˝ Orsiro, balonexpandibilnĂ­, CoCr, potah Sirolimus 3,0 x 18 mm 364490</t>
  </si>
  <si>
    <t>KK046</t>
  </si>
  <si>
    <t>stent koronĂˇrnĂ­ lĂ©kovĂ˝ Orsiro, balonexpandibilnĂ­, CoCr, potah Sirolimus 3,0 x 22 mm 364502</t>
  </si>
  <si>
    <t>KK047</t>
  </si>
  <si>
    <t>stent koronĂˇrnĂ­ lĂ©kovĂ˝ Orsiro, balonexpandibilnĂ­, CoCr, potah Sirolimus 3,0 x 26 mm 364508</t>
  </si>
  <si>
    <t>KK048</t>
  </si>
  <si>
    <t>stent koronĂˇrnĂ­ lĂ©kovĂ˝ Orsiro, balonexpandibilnĂ­, CoCr, potah Sirolimus 3,0 x 30 mm 364514</t>
  </si>
  <si>
    <t>KK049</t>
  </si>
  <si>
    <t>stent koronĂˇrnĂ­ lĂ©kovĂ˝ Orsiro, balonexpandibilnĂ­, CoCr, potah Sirolimus 3,00 x 35 mm 391237</t>
  </si>
  <si>
    <t>KK050</t>
  </si>
  <si>
    <t>stent koronĂˇrnĂ­ lĂ©kovĂ˝ Orsiro, balonexpandibilnĂ­, CoCr, potah Sirolimus 3,00 x 40 mm 391241</t>
  </si>
  <si>
    <t>KK051</t>
  </si>
  <si>
    <t>stent koronĂˇrnĂ­ lĂ©kovĂ˝ Orsiro, balonexpandibilnĂ­, CoCr, potah Sirolimus 3,5 x 13 mm 364479</t>
  </si>
  <si>
    <t>KK052</t>
  </si>
  <si>
    <t>stent koronĂˇrnĂ­ lĂ©kovĂ˝ Orsiro, balonexpandibilnĂ­, CoCr, potah Sirolimus 3,5 x 15 mm 364485</t>
  </si>
  <si>
    <t>KK053</t>
  </si>
  <si>
    <t>stent koronĂˇrnĂ­ lĂ©kovĂ˝ Orsiro, balonexpandibilnĂ­, CoCr, potah Sirolimus 3,5 x 18 mm 364491</t>
  </si>
  <si>
    <t>KK054</t>
  </si>
  <si>
    <t>stent koronĂˇrnĂ­ lĂ©kovĂ˝ Orsiro, balonexpandibilnĂ­, CoCr, potah Sirolimus 3,5 x 22 mm 364503</t>
  </si>
  <si>
    <t>KK055</t>
  </si>
  <si>
    <t>stent koronĂˇrnĂ­ lĂ©kovĂ˝ Orsiro, balonexpandibilnĂ­, CoCr, potah Sirolimus 3,5 x 26 mm 364509</t>
  </si>
  <si>
    <t>KK056</t>
  </si>
  <si>
    <t>stent koronĂˇrnĂ­ lĂ©kovĂ˝ Orsiro, balonexpandibilnĂ­, CoCr, potah Sirolimus 3,5 x 30 mm 364515</t>
  </si>
  <si>
    <t>KK057</t>
  </si>
  <si>
    <t>stent koronĂˇrnĂ­ lĂ©kovĂ˝ Orsiro, balonexpandibilnĂ­, CoCr, potah Sirolimus 3,50 x 35 mm 391018</t>
  </si>
  <si>
    <t>KK058</t>
  </si>
  <si>
    <t>stent koronĂˇrnĂ­ lĂ©kovĂ˝ Orsiro, balonexpandibilnĂ­, CoCr, potah Sirolimus 3,50 x 40 mm 391020</t>
  </si>
  <si>
    <t>KK059</t>
  </si>
  <si>
    <t>stent koronĂˇrnĂ­ lĂ©kovĂ˝ Orsiro, balonexpandibilnĂ­, CoCr, potah Sirolimus 4,0 x 13 mm 364480</t>
  </si>
  <si>
    <t>KK060</t>
  </si>
  <si>
    <t>stent koronĂˇrnĂ­ lĂ©kovĂ˝ Orsiro, balonexpandibilnĂ­, CoCr, potah Sirolimus 4,0 x 15 mm 364486</t>
  </si>
  <si>
    <t>KK061</t>
  </si>
  <si>
    <t>stent koronĂˇrnĂ­ lĂ©kovĂ˝ Orsiro, balonexpandibilnĂ­, CoCr, potah Sirolimus 4,0 x 18 mm 364492</t>
  </si>
  <si>
    <t>KK062</t>
  </si>
  <si>
    <t>stent koronĂˇrnĂ­ lĂ©kovĂ˝ Orsiro, balonexpandibilnĂ­, CoCr, potah Sirolimus 4,0 x 22 mm 364504</t>
  </si>
  <si>
    <t>KK063</t>
  </si>
  <si>
    <t>stent koronĂˇrnĂ­ lĂ©kovĂ˝ Orsiro, balonexpandibilnĂ­, CoCr, potah Sirolimus 4,0 x 26 mm 364510</t>
  </si>
  <si>
    <t>KK064</t>
  </si>
  <si>
    <t>stent koronĂˇrnĂ­ lĂ©kovĂ˝ Orsiro, balonexpandibilnĂ­, CoCr, potah Sirolimus 4,0 x 30 mm 364516</t>
  </si>
  <si>
    <t>KM757</t>
  </si>
  <si>
    <t>stent koronĂˇrnĂ­ lĂ©kovĂ˝ SUPRAFLEX  STAR balonexpandibilnĂ­ CoCr potah  SIROLIMUS 2,25 x 12 mm FGTT225012</t>
  </si>
  <si>
    <t>KM758</t>
  </si>
  <si>
    <t>stent koronĂˇrnĂ­ lĂ©kovĂ˝ SUPRAFLEX  STAR balonexpandibilnĂ­ CoCr potah  SIROLIMUS 2,25 x 16 mm FGTT225016</t>
  </si>
  <si>
    <t>KM760</t>
  </si>
  <si>
    <t>stent koronĂˇrnĂ­ lĂ©kovĂ˝ SUPRAFLEX  STAR balonexpandibilnĂ­ CoCr potah  SIROLIMUS 2,25 x 24 mm FGTT225024</t>
  </si>
  <si>
    <t>KM761</t>
  </si>
  <si>
    <t>stent koronĂˇrnĂ­ lĂ©kovĂ˝ SUPRAFLEX  STAR balonexpandibilnĂ­ CoCr potah  SIROLIMUS 2,25 x 28 mm FGTT225028</t>
  </si>
  <si>
    <t>KM817</t>
  </si>
  <si>
    <t>stent koronĂˇrnĂ­ lĂ©kovĂ˝ SUPRAFLEX  STAR balonexpandibilnĂ­ CoCr potah  SIROLIMUS 2,25 x 32 mm FGTT225032</t>
  </si>
  <si>
    <t>KM819</t>
  </si>
  <si>
    <t>stent koronĂˇrnĂ­ lĂ©kovĂ˝ SUPRAFLEX  STAR balonexpandibilnĂ­ CoCr potah  SIROLIMUS 2,25 x 48 mm FGTT225048</t>
  </si>
  <si>
    <t>KM764</t>
  </si>
  <si>
    <t>stent koronĂˇrnĂ­ lĂ©kovĂ˝ SUPRAFLEX  STAR balonexpandibilnĂ­ CoCr potah  SIROLIMUS 2,50 x 12 mm FGTT250012</t>
  </si>
  <si>
    <t>KM765</t>
  </si>
  <si>
    <t>stent koronĂˇrnĂ­ lĂ©kovĂ˝ SUPRAFLEX  STAR balonexpandibilnĂ­ CoCr potah  SIROLIMUS 2,50 x 16 mm FGTT250016</t>
  </si>
  <si>
    <t>KM766</t>
  </si>
  <si>
    <t>stent koronĂˇrnĂ­ lĂ©kovĂ˝ SUPRAFLEX  STAR balonexpandibilnĂ­ CoCr potah  SIROLIMUS 2,50 x 20 mm FGTT250020</t>
  </si>
  <si>
    <t>KM767</t>
  </si>
  <si>
    <t>stent koronĂˇrnĂ­ lĂ©kovĂ˝ SUPRAFLEX  STAR balonexpandibilnĂ­ CoCr potah  SIROLIMUS 2,50 x 24 mm FGTT250024</t>
  </si>
  <si>
    <t>KM768</t>
  </si>
  <si>
    <t>stent koronĂˇrnĂ­ lĂ©kovĂ˝ SUPRAFLEX  STAR balonexpandibilnĂ­ CoCr potah  SIROLIMUS 2,50 x 28 mm FGTT250028</t>
  </si>
  <si>
    <t>KM769</t>
  </si>
  <si>
    <t>stent koronĂˇrnĂ­ lĂ©kovĂ˝ SUPRAFLEX  STAR balonexpandibilnĂ­ CoCr potah  SIROLIMUS 2,50 x 32 mm FGTT250032</t>
  </si>
  <si>
    <t>KM770</t>
  </si>
  <si>
    <t>stent koronĂˇrnĂ­ lĂ©kovĂ˝ SUPRAFLEX  STAR balonexpandibilnĂ­ CoCr potah  SIROLIMUS 2,50 x 36 mm FGTT250036</t>
  </si>
  <si>
    <t>KM771</t>
  </si>
  <si>
    <t>stent koronĂˇrnĂ­ lĂ©kovĂ˝ SUPRAFLEX  STAR balonexpandibilnĂ­ CoCr potah  SIROLIMUS 2,50 x 40 mm FGTT250040</t>
  </si>
  <si>
    <t>KM773</t>
  </si>
  <si>
    <t>stent koronĂˇrnĂ­ lĂ©kovĂ˝ SUPRAFLEX  STAR balonexpandibilnĂ­ CoCr potah  SIROLIMUS 2,50 x 48 mm FGTT250048</t>
  </si>
  <si>
    <t>KM775</t>
  </si>
  <si>
    <t>stent koronĂˇrnĂ­ lĂ©kovĂ˝ SUPRAFLEX  STAR balonexpandibilnĂ­ CoCr potah  SIROLIMUS 3,00 x 12 mm FGTT300012</t>
  </si>
  <si>
    <t>KM816</t>
  </si>
  <si>
    <t>stent koronĂˇrnĂ­ lĂ©kovĂ˝ SUPRAFLEX  STAR balonexpandibilnĂ­ CoCr potah  SIROLIMUS 3,00 x 16 mm FGTT300016</t>
  </si>
  <si>
    <t>KM776</t>
  </si>
  <si>
    <t>stent koronĂˇrnĂ­ lĂ©kovĂ˝ SUPRAFLEX  STAR balonexpandibilnĂ­ CoCr potah  SIROLIMUS 3,00 x 20 mm FGTT300020</t>
  </si>
  <si>
    <t>KM777</t>
  </si>
  <si>
    <t>stent koronĂˇrnĂ­ lĂ©kovĂ˝ SUPRAFLEX  STAR balonexpandibilnĂ­ CoCr potah  SIROLIMUS 3,00 x 24 mm FGTT300024</t>
  </si>
  <si>
    <t>KM778</t>
  </si>
  <si>
    <t>stent koronĂˇrnĂ­ lĂ©kovĂ˝ SUPRAFLEX  STAR balonexpandibilnĂ­ CoCr potah  SIROLIMUS 3,00 x 28 mm FGTT300028</t>
  </si>
  <si>
    <t>KM779</t>
  </si>
  <si>
    <t>stent koronĂˇrnĂ­ lĂ©kovĂ˝ SUPRAFLEX  STAR balonexpandibilnĂ­ CoCr potah  SIROLIMUS 3,00 x 32 mm FGTT300032</t>
  </si>
  <si>
    <t>KM780</t>
  </si>
  <si>
    <t>stent koronĂˇrnĂ­ lĂ©kovĂ˝ SUPRAFLEX  STAR balonexpandibilnĂ­ CoCr potah  SIROLIMUS 3,00 x 36 mm FGTT300036</t>
  </si>
  <si>
    <t>KM781</t>
  </si>
  <si>
    <t>stent koronĂˇrnĂ­ lĂ©kovĂ˝ SUPRAFLEX  STAR balonexpandibilnĂ­ CoCr potah  SIROLIMUS 3,00 x 40 mm FGTT300040</t>
  </si>
  <si>
    <t>KM782</t>
  </si>
  <si>
    <t>stent koronĂˇrnĂ­ lĂ©kovĂ˝ SUPRAFLEX  STAR balonexpandibilnĂ­ CoCr potah  SIROLIMUS 3,00 x 44 mm FGTT300044</t>
  </si>
  <si>
    <t>KM783</t>
  </si>
  <si>
    <t>stent koronĂˇrnĂ­ lĂ©kovĂ˝ SUPRAFLEX  STAR balonexpandibilnĂ­ CoCr potah  SIROLIMUS 3,00 x 48 mm FGTT300048</t>
  </si>
  <si>
    <t>KM774</t>
  </si>
  <si>
    <t>stent koronĂˇrnĂ­ lĂ©kovĂ˝ SUPRAFLEX  STAR balonexpandibilnĂ­ CoCr potah  SIROLIMUS 3,00 x 8 mm FGTT300008</t>
  </si>
  <si>
    <t>KM785</t>
  </si>
  <si>
    <t>stent koronĂˇrnĂ­ lĂ©kovĂ˝ SUPRAFLEX  STAR balonexpandibilnĂ­ CoCr potah  SIROLIMUS 3,50 x 12 mm FGTT350012</t>
  </si>
  <si>
    <t>KM786</t>
  </si>
  <si>
    <t>stent koronĂˇrnĂ­ lĂ©kovĂ˝ SUPRAFLEX  STAR balonexpandibilnĂ­ CoCr potah  SIROLIMUS 3,50 x 16 mm FGTT350016</t>
  </si>
  <si>
    <t>KM789</t>
  </si>
  <si>
    <t>stent koronĂˇrnĂ­ lĂ©kovĂ˝ SUPRAFLEX  STAR balonexpandibilnĂ­ CoCr potah  SIROLIMUS 3,50 x 24 mm FGTT350024</t>
  </si>
  <si>
    <t>KM792</t>
  </si>
  <si>
    <t>stent koronĂˇrnĂ­ lĂ©kovĂ˝ SUPRAFLEX  STAR balonexpandibilnĂ­ CoCr potah  SIROLIMUS 3,50 x 40 mm FGTT350040</t>
  </si>
  <si>
    <t>KM793</t>
  </si>
  <si>
    <t>stent koronĂˇrnĂ­ lĂ©kovĂ˝ SUPRAFLEX  STAR balonexpandibilnĂ­ CoCr potah  SIROLIMUS 3,50 x 44 mm FGTT350044</t>
  </si>
  <si>
    <t>KM794</t>
  </si>
  <si>
    <t>stent koronĂˇrnĂ­ lĂ©kovĂ˝ SUPRAFLEX  STAR balonexpandibilnĂ­ CoCr potah  SIROLIMUS 3,50 x 48 mm FGTT350048</t>
  </si>
  <si>
    <t>KM784</t>
  </si>
  <si>
    <t>stent koronĂˇrnĂ­ lĂ©kovĂ˝ SUPRAFLEX  STAR balonexpandibilnĂ­ CoCr potah  SIROLIMUS 3,50 x 8 mm FGTT350008</t>
  </si>
  <si>
    <t>KM796</t>
  </si>
  <si>
    <t>stent koronĂˇrnĂ­ lĂ©kovĂ˝ SUPRAFLEX  STAR balonexpandibilnĂ­ CoCr potah  SIROLIMUS 4,00 x 12 mm FGTT400012</t>
  </si>
  <si>
    <t>KM798</t>
  </si>
  <si>
    <t>stent koronĂˇrnĂ­ lĂ©kovĂ˝ SUPRAFLEX  STAR balonexpandibilnĂ­ CoCr potah  SIROLIMUS 4,00 x 20 mm FGTT400020</t>
  </si>
  <si>
    <t>KM800</t>
  </si>
  <si>
    <t>stent koronĂˇrnĂ­ lĂ©kovĂ˝ SUPRAFLEX  STAR balonexpandibilnĂ­ CoCr potah  SIROLIMUS 4,00 x 28 mm FGTT400028</t>
  </si>
  <si>
    <t>KM801</t>
  </si>
  <si>
    <t>stent koronĂˇrnĂ­ lĂ©kovĂ˝ SUPRAFLEX  STAR balonexpandibilnĂ­ CoCr potah  SIROLIMUS 4,00 x 32 mm FGTT400032</t>
  </si>
  <si>
    <t>KM802</t>
  </si>
  <si>
    <t>stent koronĂˇrnĂ­ lĂ©kovĂ˝ SUPRAFLEX  STAR balonexpandibilnĂ­ CoCr potah  SIROLIMUS 4,00 x 36 mm FGTT400036</t>
  </si>
  <si>
    <t>KM850</t>
  </si>
  <si>
    <t>stent koronĂˇrnĂ­ lĂ©kovĂ˝ SUPRAFLEX  STAR balonexpandibilnĂ­ CoCr potah  SIROLIMUS 4,00 x 40 mm FGTT400040</t>
  </si>
  <si>
    <t>KM795</t>
  </si>
  <si>
    <t>stent koronĂˇrnĂ­ lĂ©kovĂ˝ SUPRAFLEX  STAR balonexpandibilnĂ­ CoCr potah  SIROLIMUS 4,00 x 8 mm FGTT400008</t>
  </si>
  <si>
    <t>KM806</t>
  </si>
  <si>
    <t>stent koronĂˇrnĂ­ lĂ©kovĂ˝ SUPRAFLEX  STAR balonexpandibilnĂ­ CoCr potah  SIROLIMUS 4,50 x 12 mm FGTT450012</t>
  </si>
  <si>
    <t>KM808</t>
  </si>
  <si>
    <t>stent koronĂˇrnĂ­ lĂ©kovĂ˝ SUPRAFLEX  STAR balonexpandibilnĂ­ CoCr potah  SIROLIMUS 4,50 x 20 mm FGTT450020</t>
  </si>
  <si>
    <t>KM815</t>
  </si>
  <si>
    <t>stent koronĂˇrnĂ­ lĂ©kovĂ˝ SUPRAFLEX  STAR balonexpandibilnĂ­ CoCr potah  SIROLIMUS 4,50 x 48 mm FGTT450048</t>
  </si>
  <si>
    <t>KM805</t>
  </si>
  <si>
    <t>stent koronĂˇrnĂ­ lĂ©kovĂ˝ SUPRAFLEX  STAR balonexpandibilnĂ­ CoCr potah  SIROLIMUS 4,50 x 8 mm FGTT450008</t>
  </si>
  <si>
    <t>KM745</t>
  </si>
  <si>
    <t>stent koronĂˇrnĂ­ lĂ©kovĂ˝ SYNERGY II (MR), balonexpandibilnĂ­, bioodbouratelnĂ˝ potah Everolimus 2,25 x 28  mm H7493926228220</t>
  </si>
  <si>
    <t>KM697</t>
  </si>
  <si>
    <t>stent koronĂˇrnĂ­ lĂ©kovĂ˝ SYNERGY II (MR), balonexpandibilnĂ­, bioodbouratelnĂ˝ potah Everolimus 2,25 x 8  mm H7493926208220</t>
  </si>
  <si>
    <t>KM701</t>
  </si>
  <si>
    <t>stent koronĂˇrnĂ­ lĂ©kovĂ˝ SYNERGY II (MR), balonexpandibilnĂ­, bioodbouratelnĂ˝ potah Everolimus 2,50 x 12  mm H7493926212250</t>
  </si>
  <si>
    <t>KM706</t>
  </si>
  <si>
    <t>stent koronĂˇrnĂ­ lĂ©kovĂ˝ SYNERGY II (MR), balonexpandibilnĂ­, bioodbouratelnĂ˝ potah Everolimus 2,50 x 16  mm H7493926216250</t>
  </si>
  <si>
    <t>KM716</t>
  </si>
  <si>
    <t>stent koronĂˇrnĂ­ lĂ©kovĂ˝ SYNERGY II (MR), balonexpandibilnĂ­, bioodbouratelnĂ˝ potah Everolimus 2,50 x 24  mm H7493926224250</t>
  </si>
  <si>
    <t>KM751</t>
  </si>
  <si>
    <t>stent koronĂˇrnĂ­ lĂ©kovĂ˝ SYNERGY II (MR), balonexpandibilnĂ­, bioodbouratelnĂ˝ potah Everolimus 2,50 x 38  mm H7493926238250</t>
  </si>
  <si>
    <t>KM752</t>
  </si>
  <si>
    <t>stent koronĂˇrnĂ­ lĂ©kovĂ˝ SYNERGY II (MR), balonexpandibilnĂ­, bioodbouratelnĂ˝ potah Everolimus 2,50 x 48  mm H7493926248250</t>
  </si>
  <si>
    <t>KM696</t>
  </si>
  <si>
    <t>stent koronĂˇrnĂ­ lĂ©kovĂ˝ SYNERGY II (MR), balonexpandibilnĂ­, bioodbouratelnĂ˝ potah Everolimus 2,50 x 8  mm H7493926208250</t>
  </si>
  <si>
    <t>KM707</t>
  </si>
  <si>
    <t>stent koronĂˇrnĂ­ lĂ©kovĂ˝ SYNERGY II (MR), balonexpandibilnĂ­, bioodbouratelnĂ˝ potah Everolimus 3,00 x 16  mm H7493926216300</t>
  </si>
  <si>
    <t>KM712</t>
  </si>
  <si>
    <t>stent koronĂˇrnĂ­ lĂ©kovĂ˝ SYNERGY II (MR), balonexpandibilnĂ­, bioodbouratelnĂ˝ potah Everolimus 3,00 x 20  mm H7493926220300</t>
  </si>
  <si>
    <t>KM717</t>
  </si>
  <si>
    <t>stent koronĂˇrnĂ­ lĂ©kovĂ˝ SYNERGY II (MR), balonexpandibilnĂ­, bioodbouratelnĂ˝ potah Everolimus 3,00 x 24  mm H7493926224300</t>
  </si>
  <si>
    <t>KM721</t>
  </si>
  <si>
    <t>stent koronĂˇrnĂ­ lĂ©kovĂ˝ SYNERGY II (MR), balonexpandibilnĂ­, bioodbouratelnĂ˝ potah Everolimus 3,00 x 28  mm H7493926212220</t>
  </si>
  <si>
    <t>KM727</t>
  </si>
  <si>
    <t>stent koronĂˇrnĂ­ lĂ©kovĂ˝ SYNERGY II (MR), balonexpandibilnĂ­, bioodbouratelnĂ˝ potah Everolimus 3,00 x 38  mm H7493926238300</t>
  </si>
  <si>
    <t>KM753</t>
  </si>
  <si>
    <t>stent koronĂˇrnĂ­ lĂ©kovĂ˝ SYNERGY II (MR), balonexpandibilnĂ­, bioodbouratelnĂ˝ potah Everolimus 3,00 x 48  mm H7493926248300</t>
  </si>
  <si>
    <t>KM703</t>
  </si>
  <si>
    <t>stent koronĂˇrnĂ­ lĂ©kovĂ˝ SYNERGY II (MR), balonexpandibilnĂ­, bioodbouratelnĂ˝ potah Everolimus 3,50 x 12  mm H7493926212350</t>
  </si>
  <si>
    <t>KM718</t>
  </si>
  <si>
    <t>stent koronĂˇrnĂ­ lĂ©kovĂ˝ SYNERGY II (MR), balonexpandibilnĂ­, bioodbouratelnĂ˝ potah Everolimus 3,50 x 24  mm H7493926224350</t>
  </si>
  <si>
    <t>KM754</t>
  </si>
  <si>
    <t>stent koronĂˇrnĂ­ lĂ©kovĂ˝ SYNERGY II (MR), balonexpandibilnĂ­, bioodbouratelnĂ˝ potah Everolimus 3,50 x 48  mm H7493926248350</t>
  </si>
  <si>
    <t>KM726</t>
  </si>
  <si>
    <t>stent koronĂˇrnĂ­ lĂ©kovĂ˝ SYNERGY II (MR), balonexpandibilnĂ­, bioodbouratelnĂ˝ potah Everolimus 4,00 x 32  mm H7493926232400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</si>
  <si>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</si>
  <si>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</si>
  <si>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</si>
  <si>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</si>
  <si>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</si>
  <si>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</si>
  <si>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</si>
  <si>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</si>
  <si>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</si>
  <si>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</si>
  <si>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</si>
  <si>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</si>
  <si>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kliničtí psychologové spec.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</si>
  <si>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</si>
  <si>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</si>
  <si>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</si>
  <si>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</si>
  <si>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</si>
  <si>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</si>
  <si>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</si>
  <si>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</si>
  <si>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</si>
  <si>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</si>
  <si>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</si>
  <si>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</si>
  <si>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</si>
  <si>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</si>
  <si>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</si>
  <si>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</si>
  <si>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</si>
  <si>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</si>
  <si>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</si>
  <si>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Břečka David</t>
  </si>
  <si>
    <t>Číhalík Čestmír</t>
  </si>
  <si>
    <t>Hábová Iveta</t>
  </si>
  <si>
    <t>Indráková Jarmila</t>
  </si>
  <si>
    <t>Karafiátová Lucie</t>
  </si>
  <si>
    <t>Klásková Eva</t>
  </si>
  <si>
    <t>Krejčí Karel</t>
  </si>
  <si>
    <t>Krnáčová Anežka</t>
  </si>
  <si>
    <t>Machovská Jana</t>
  </si>
  <si>
    <t>Müllerová Andrea</t>
  </si>
  <si>
    <t>Není Určen</t>
  </si>
  <si>
    <t>Sovová Eliška</t>
  </si>
  <si>
    <t>Stříbrný Rostislav</t>
  </si>
  <si>
    <t>Šimková Ivona</t>
  </si>
  <si>
    <t>Václavík Jan</t>
  </si>
  <si>
    <t>Vrzalová Drahomíra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</si>
  <si>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</si>
  <si>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</si>
  <si>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</si>
  <si>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</si>
  <si>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</si>
  <si>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09543</t>
  </si>
  <si>
    <t>Signalni kod</t>
  </si>
  <si>
    <t>17022</t>
  </si>
  <si>
    <t>CÍLENÉ VYŠETŘENÍ KARDIOLOGEM</t>
  </si>
  <si>
    <t>06</t>
  </si>
  <si>
    <t>101</t>
  </si>
  <si>
    <t>17300</t>
  </si>
  <si>
    <t xml:space="preserve">PRAVOSTRANNÁ KATETRIZACE SRDEČNÍ NA KATETRIZAČNÍM </t>
  </si>
  <si>
    <t>102</t>
  </si>
  <si>
    <t>0223556</t>
  </si>
  <si>
    <t>BOSENTAN EBEWE</t>
  </si>
  <si>
    <t>09127</t>
  </si>
  <si>
    <t>EKG VYŠETŘENÍ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</si>
  <si>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</si>
  <si>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</si>
  <si>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</si>
  <si>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</si>
  <si>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</si>
  <si>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</si>
  <si>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</si>
  <si>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</si>
  <si>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11021</t>
  </si>
  <si>
    <t>KOMPLEXNÍ VYŠETŘENÍ INTERNISTOU</t>
  </si>
  <si>
    <t>11023</t>
  </si>
  <si>
    <t>KONTROLNÍ VYŠETŘENÍ INTERNISTOU</t>
  </si>
  <si>
    <t>09513</t>
  </si>
  <si>
    <t>TELEFONICKÁ KONZULTACE OŠETŘUJÍCÍHO LÉKAŘE PACIENT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</si>
  <si>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</si>
  <si>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</si>
  <si>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</si>
  <si>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</si>
  <si>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</si>
  <si>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</si>
  <si>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</si>
  <si>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ZAVEDOS</t>
  </si>
  <si>
    <t>0025034</t>
  </si>
  <si>
    <t>DORMICUM</t>
  </si>
  <si>
    <t>0025450</t>
  </si>
  <si>
    <t>REVATIO</t>
  </si>
  <si>
    <t>0083274</t>
  </si>
  <si>
    <t>0091836</t>
  </si>
  <si>
    <t>9999999</t>
  </si>
  <si>
    <t>Nespecifikovany LEK</t>
  </si>
  <si>
    <t>0020613</t>
  </si>
  <si>
    <t>REMODULIN</t>
  </si>
  <si>
    <t>0020615</t>
  </si>
  <si>
    <t>0018167</t>
  </si>
  <si>
    <t>0029423</t>
  </si>
  <si>
    <t>VOLIBRIS</t>
  </si>
  <si>
    <t>0194248</t>
  </si>
  <si>
    <t>STAYVEER</t>
  </si>
  <si>
    <t>0190900</t>
  </si>
  <si>
    <t>BOSENTAN ABDI</t>
  </si>
  <si>
    <t>0026168</t>
  </si>
  <si>
    <t>VENTAVIS</t>
  </si>
  <si>
    <t>9999912</t>
  </si>
  <si>
    <t>Nespecifickř leŔivř p°ipravek</t>
  </si>
  <si>
    <t>0194756</t>
  </si>
  <si>
    <t>OPSUMIT</t>
  </si>
  <si>
    <t>0210922</t>
  </si>
  <si>
    <t>REPATHA</t>
  </si>
  <si>
    <t>0188953</t>
  </si>
  <si>
    <t>0219036</t>
  </si>
  <si>
    <t>0225547</t>
  </si>
  <si>
    <t>0225546</t>
  </si>
  <si>
    <t>0186946</t>
  </si>
  <si>
    <t>PRALUENT</t>
  </si>
  <si>
    <t>0107299</t>
  </si>
  <si>
    <t>0,9% SODIUM CHLORIDE IN WATER FOR INJECTION FRESEN</t>
  </si>
  <si>
    <t>0186952</t>
  </si>
  <si>
    <t>0209342</t>
  </si>
  <si>
    <t>0133329</t>
  </si>
  <si>
    <t>0209349</t>
  </si>
  <si>
    <t>0209343</t>
  </si>
  <si>
    <t>0209346</t>
  </si>
  <si>
    <t>0209344</t>
  </si>
  <si>
    <t>0190898</t>
  </si>
  <si>
    <t>0209341</t>
  </si>
  <si>
    <t>0127737</t>
  </si>
  <si>
    <t>0209345</t>
  </si>
  <si>
    <t>0083276</t>
  </si>
  <si>
    <t>0206101</t>
  </si>
  <si>
    <t>0027634</t>
  </si>
  <si>
    <t>0239576</t>
  </si>
  <si>
    <t>0018188</t>
  </si>
  <si>
    <t>0239964</t>
  </si>
  <si>
    <t>3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</si>
  <si>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</si>
  <si>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</si>
  <si>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</si>
  <si>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</si>
  <si>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</si>
  <si>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</si>
  <si>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09551</t>
  </si>
  <si>
    <t>INFORMACE O VYDÁNÍ ROZHODNUTÍ O UKONČENÍ DOČASNÉ P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</si>
  <si>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</si>
  <si>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</si>
  <si>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</si>
  <si>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</si>
  <si>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</si>
  <si>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</si>
  <si>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</si>
  <si>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</si>
  <si>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</si>
  <si>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</si>
  <si>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</si>
  <si>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</si>
  <si>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</si>
  <si>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</si>
  <si>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</si>
  <si>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</si>
  <si>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</si>
  <si>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</si>
  <si>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</si>
  <si>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</si>
  <si>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</si>
  <si>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</si>
  <si>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</si>
  <si>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</si>
  <si>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</si>
  <si>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</si>
  <si>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</si>
  <si>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</si>
  <si>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</si>
  <si>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</si>
  <si>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</si>
  <si>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</si>
  <si>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</si>
  <si>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</si>
  <si>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</si>
  <si>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</si>
  <si>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</si>
  <si>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</si>
  <si>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</si>
  <si>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</si>
  <si>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</si>
  <si>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</si>
  <si>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</si>
  <si>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</si>
  <si>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</si>
  <si>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Pohotovostni poplatek POHOTOVOST - nefakturovat po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</si>
  <si>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</si>
  <si>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</si>
  <si>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</si>
  <si>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</si>
  <si>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</si>
  <si>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</si>
  <si>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</si>
  <si>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</si>
  <si>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</si>
  <si>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</si>
  <si>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</si>
  <si>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</si>
  <si>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</si>
  <si>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</si>
  <si>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</si>
  <si>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</si>
  <si>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78210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</si>
  <si>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</si>
  <si>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</si>
  <si>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</si>
  <si>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</si>
  <si>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</si>
  <si>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</si>
  <si>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</si>
  <si>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</si>
  <si>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09616</t>
  </si>
  <si>
    <t>(VZP) DISTANČNÍ KONZULTACE ZDRAVOTNÍHO STAVU AMBUL</t>
  </si>
  <si>
    <t>09614</t>
  </si>
  <si>
    <t>09143</t>
  </si>
  <si>
    <t>09557</t>
  </si>
  <si>
    <t>Telemedicina - videokonzultace vzdalenym pristupem</t>
  </si>
  <si>
    <t>0194184</t>
  </si>
  <si>
    <t xml:space="preserve">ZÁZNAMNÍK EKG IMPLANTABILNÍ - BIOMONITOR 2S;2AF - </t>
  </si>
  <si>
    <t>0052076</t>
  </si>
  <si>
    <t xml:space="preserve">ZAVADĚČ S TRHACÍM TĚLEM PEEL-AWAY (PRO IMPLANTACI </t>
  </si>
  <si>
    <t>0194403</t>
  </si>
  <si>
    <t>KARDIOSTIMULÁTOR DVOUDUTINOVÝ ENITRA 8 DR-T KOMPLE</t>
  </si>
  <si>
    <t>0194402</t>
  </si>
  <si>
    <t>KARDIOSTIMULÁTOR DVOUDUTINOVÝ ENITRA 8 DR-T</t>
  </si>
  <si>
    <t>0200214</t>
  </si>
  <si>
    <t>KARDIOSTIMULÁTOR DVOUDUTINOVÝ IRIS DR - SADA, KAT:</t>
  </si>
  <si>
    <t>55213</t>
  </si>
  <si>
    <t>PRIMOIMPLANTACE KARDIOSTIMULÁTORU PRO DVOUDUTINOVO</t>
  </si>
  <si>
    <t>55219</t>
  </si>
  <si>
    <t>REIMPLANTACE KARDIOSTIMULÁTORU BEZ ZÁKROKU NA ŽÍLE</t>
  </si>
  <si>
    <t>17633</t>
  </si>
  <si>
    <t xml:space="preserve">IMPLANTACE ARYTMICKÉHO ZÁZNAMNÍKU EKG, EXPLANTACE </t>
  </si>
  <si>
    <t>91755</t>
  </si>
  <si>
    <t>(DRG) TYP POUŽITÉHO KARDIOSTIMULÁTORU - DVOUDUTINO</t>
  </si>
  <si>
    <t>0224707</t>
  </si>
  <si>
    <t>ULTRAVIST 370</t>
  </si>
  <si>
    <t>ULTRAVIST</t>
  </si>
  <si>
    <t>0038502</t>
  </si>
  <si>
    <t>SOUPRAVA ZAVÁDĚCÍ INTRODUCER</t>
  </si>
  <si>
    <t>0046547</t>
  </si>
  <si>
    <t>KATETR DIAGNOSTICKÝ K MĚŘENÍ TLAKU A SRDEČNÍHO VÝD</t>
  </si>
  <si>
    <t>0046548</t>
  </si>
  <si>
    <t>KATETR DIAGNOSTICKÝ S MANŽETOU K MĚŘENÍ CO 5040035</t>
  </si>
  <si>
    <t>0047798</t>
  </si>
  <si>
    <t>KATETR VODÍCÍ KORONÁRNÍ LAUNCHER FAMILY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</si>
  <si>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</si>
  <si>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</si>
  <si>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</si>
  <si>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</si>
  <si>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</si>
  <si>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</si>
  <si>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</si>
  <si>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</si>
  <si>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0059833</t>
  </si>
  <si>
    <t>KATETR BALÓNKOVÝ PTCA - SAPPHIRE II</t>
  </si>
  <si>
    <t>0141903</t>
  </si>
  <si>
    <t>KATETR ASPIRAČNÍ ELIMINATE</t>
  </si>
  <si>
    <t>0111756</t>
  </si>
  <si>
    <t>STENT KORONÁRNÍ - ORSIRO; BALONEXPANDIBILNÍ; COCR;</t>
  </si>
  <si>
    <t xml:space="preserve">STENT KORONÁRNÍ - ORSIRO; BALONEXPANDABILNÍ;COCR; </t>
  </si>
  <si>
    <t>0152255</t>
  </si>
  <si>
    <t>STENT KORONÁRNÍ - SYNERGY II; BALONEXPANDIBILNÍ; P</t>
  </si>
  <si>
    <t>0152202</t>
  </si>
  <si>
    <t>STENT KORONÁRNÍ - BIOMIME; BIODEGR. POLYMER; BALON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</si>
  <si>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</si>
  <si>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</si>
  <si>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</si>
  <si>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</si>
  <si>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</si>
  <si>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</si>
  <si>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</si>
  <si>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</si>
  <si>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0153020</t>
  </si>
  <si>
    <t>DRÁT VODÍCÍ PTCA - FIGHTER</t>
  </si>
  <si>
    <t>0153125</t>
  </si>
  <si>
    <t>SADA AG - KOMPRESE RADIÁLNÍ TEPNY - TR BAND</t>
  </si>
  <si>
    <t>0153348</t>
  </si>
  <si>
    <t>STENT KORONÁRNÍ - SUPRAFLEX STAR; POTAH SIROLIMUS,</t>
  </si>
  <si>
    <t>0193288</t>
  </si>
  <si>
    <t>INDEFLÁTOR - ZAŘÍZENÍ INSUFLAČNÍ - STŘÍKAČKA VYSOK</t>
  </si>
  <si>
    <t>89429</t>
  </si>
  <si>
    <t>SELEKTIVNÍ KORONAROGRAFIE OBOU VĚNČITÝCH TEPEN</t>
  </si>
  <si>
    <t>90931</t>
  </si>
  <si>
    <t xml:space="preserve">(DRG) ENDOVASKULÁRNÍ ZAVEDENÍ POTAHOVANÉHO STENTU </t>
  </si>
  <si>
    <t>89425</t>
  </si>
  <si>
    <t>LEVOSTRANNÁ VENTRIKULOGRAFIE A SELEKTIVNÍ KORONARO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</si>
  <si>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</si>
  <si>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</si>
  <si>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</si>
  <si>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</si>
  <si>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</si>
  <si>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</si>
  <si>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</si>
  <si>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</si>
  <si>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</si>
  <si>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</si>
  <si>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STAYVE</t>
  </si>
  <si>
    <t>BOSENT</t>
  </si>
  <si>
    <t>VENTAV</t>
  </si>
  <si>
    <t>REPATH</t>
  </si>
  <si>
    <t>VELETR</t>
  </si>
  <si>
    <t>PRALUE</t>
  </si>
  <si>
    <t>UPTRAV</t>
  </si>
  <si>
    <t>BALCOG</t>
  </si>
  <si>
    <t>TRESUV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</si>
  <si>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</si>
  <si>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</si>
  <si>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</si>
  <si>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</si>
  <si>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</si>
  <si>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</si>
  <si>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</si>
  <si>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</si>
  <si>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</si>
  <si>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</si>
  <si>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</si>
  <si>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</si>
  <si>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</si>
  <si>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</si>
  <si>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</si>
  <si>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</si>
  <si>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</si>
  <si>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</si>
  <si>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</si>
  <si>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</si>
  <si>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</si>
  <si>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</si>
  <si>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</si>
  <si>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</si>
  <si>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</si>
  <si>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</si>
  <si>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</si>
  <si>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</si>
  <si>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</si>
  <si>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0184709</t>
  </si>
  <si>
    <t>DOBUJECT</t>
  </si>
  <si>
    <t>0239577</t>
  </si>
  <si>
    <t>0206102</t>
  </si>
  <si>
    <t>0046019</t>
  </si>
  <si>
    <t>KATETR ABLAČNÍ (RF) - THERMOCOOL EZ STEER / SF NAV</t>
  </si>
  <si>
    <t>0059588</t>
  </si>
  <si>
    <t>KATETR DIAGNOSTICKÝ (MAPOVACÍ) RESPONSE BRK</t>
  </si>
  <si>
    <t>0092949</t>
  </si>
  <si>
    <t>ZAVADĚČ KATETRŮ ŘIDITELNÝ AGILIS</t>
  </si>
  <si>
    <t>0141647</t>
  </si>
  <si>
    <t>KATETR REFERENČNÍ PRO STEREOTAXI S NAVIGACÍ REFPAT</t>
  </si>
  <si>
    <t>Nespecifikovanř PZT</t>
  </si>
  <si>
    <t>0056336</t>
  </si>
  <si>
    <t>KATETR ELEKTROFYZIOLOGICKÝ DIAGNOSTICKÝ - MULTICAT</t>
  </si>
  <si>
    <t>0192043</t>
  </si>
  <si>
    <t>KATETR ZAVÁDĚCÍ PRODLUŽOVACÍ - KORONÁRNÍ, PERIFERN</t>
  </si>
  <si>
    <t>0191931</t>
  </si>
  <si>
    <t>DEFIBRILÁTOR JEDNODUTINOVÝ FORTIFY VR - SADA</t>
  </si>
  <si>
    <t>0153019</t>
  </si>
  <si>
    <t>DRÁT VODÍCÍ PTCA - SAMURAI RC</t>
  </si>
  <si>
    <t>0142768</t>
  </si>
  <si>
    <t xml:space="preserve">DRÁT VODÍCÍ PTCA - HI-TORQUE TURNTRAC, ŘIDITELNÝ, </t>
  </si>
  <si>
    <t>0153099</t>
  </si>
  <si>
    <t>KATETR BALÓNKOVÝ PTCA - EASY T; NON-COMPLIANT</t>
  </si>
  <si>
    <t>0153097</t>
  </si>
  <si>
    <t>KATETR BALÓNKOVÝ PTCA - NIC NANO HYDRO; CTO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</si>
  <si>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</si>
  <si>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</si>
  <si>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</si>
  <si>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</si>
  <si>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</si>
  <si>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</si>
  <si>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</si>
  <si>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</si>
  <si>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</si>
  <si>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</si>
  <si>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</si>
  <si>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</si>
  <si>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</si>
  <si>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</si>
  <si>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</si>
  <si>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</si>
  <si>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</si>
  <si>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</si>
  <si>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</si>
  <si>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</si>
  <si>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</si>
  <si>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</si>
  <si>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</si>
  <si>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</si>
  <si>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</si>
  <si>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</si>
  <si>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89431</t>
  </si>
  <si>
    <t>SELEKTIVNÍ ANGIOGRAFIE JEDNÉ VĚNČITÉ TEPNY, BYPASS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</si>
  <si>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</si>
  <si>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</si>
  <si>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</si>
  <si>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</si>
  <si>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</si>
  <si>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</si>
  <si>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</si>
  <si>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</si>
  <si>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</si>
  <si>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</si>
  <si>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</si>
  <si>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</si>
  <si>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</si>
  <si>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</si>
  <si>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</si>
  <si>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</si>
  <si>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</si>
  <si>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</si>
  <si>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</si>
  <si>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</si>
  <si>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</si>
  <si>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</si>
  <si>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</si>
  <si>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</si>
  <si>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</si>
  <si>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</si>
  <si>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</si>
  <si>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</si>
  <si>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</si>
  <si>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</si>
  <si>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</si>
  <si>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</si>
  <si>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</si>
  <si>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</si>
  <si>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</si>
  <si>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</si>
  <si>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</si>
  <si>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17706</t>
  </si>
  <si>
    <t>EXTRAKCE CIZÍHO TĚLESA V SOUVISLOSTI S DIAGNOSTICK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</si>
  <si>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</si>
  <si>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</si>
  <si>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</si>
  <si>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</si>
  <si>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</si>
  <si>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</si>
  <si>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</si>
  <si>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</si>
  <si>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</si>
  <si>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</si>
  <si>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</si>
  <si>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</si>
  <si>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</si>
  <si>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</si>
  <si>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</si>
  <si>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</si>
  <si>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</si>
  <si>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</si>
  <si>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17710</t>
  </si>
  <si>
    <t>PUNKCE PERIKARDU</t>
  </si>
  <si>
    <t>17701</t>
  </si>
  <si>
    <t>(VZP) DÁLKOVÁ KONTROLA PACIENTA S KARDIOSTIMULÁTOR</t>
  </si>
  <si>
    <t>91753</t>
  </si>
  <si>
    <t>0003708</t>
  </si>
  <si>
    <t>ZYVOXID</t>
  </si>
  <si>
    <t>0008808</t>
  </si>
  <si>
    <t>0011706</t>
  </si>
  <si>
    <t>0016600</t>
  </si>
  <si>
    <t>UNASYN</t>
  </si>
  <si>
    <t>0017039</t>
  </si>
  <si>
    <t>VISIPAQUE</t>
  </si>
  <si>
    <t>0020605</t>
  </si>
  <si>
    <t>0026127</t>
  </si>
  <si>
    <t>0029979</t>
  </si>
  <si>
    <t>0029980</t>
  </si>
  <si>
    <t>0064831</t>
  </si>
  <si>
    <t>0066020</t>
  </si>
  <si>
    <t>0066137</t>
  </si>
  <si>
    <t>OFLOXIN</t>
  </si>
  <si>
    <t>0072972</t>
  </si>
  <si>
    <t>AMOKSIKLAV 1,2 G</t>
  </si>
  <si>
    <t>0077019</t>
  </si>
  <si>
    <t>0077024</t>
  </si>
  <si>
    <t>ULTRAVIST 300</t>
  </si>
  <si>
    <t>0092290</t>
  </si>
  <si>
    <t>EDICIN</t>
  </si>
  <si>
    <t>0093650</t>
  </si>
  <si>
    <t>ACTILYSE</t>
  </si>
  <si>
    <t>0096414</t>
  </si>
  <si>
    <t>GENTAMICIN LEK</t>
  </si>
  <si>
    <t>0097000</t>
  </si>
  <si>
    <t>METRONIDAZOLE POLPHARMA</t>
  </si>
  <si>
    <t>0112782</t>
  </si>
  <si>
    <t>GENTAMICIN B.BRAUN</t>
  </si>
  <si>
    <t>0112786</t>
  </si>
  <si>
    <t>0121238</t>
  </si>
  <si>
    <t>CEFTRIAXON KABI</t>
  </si>
  <si>
    <t>0121240</t>
  </si>
  <si>
    <t>0137499</t>
  </si>
  <si>
    <t>0142077</t>
  </si>
  <si>
    <t>TIENAM</t>
  </si>
  <si>
    <t>0156258</t>
  </si>
  <si>
    <t>VANCOMYCIN KABI</t>
  </si>
  <si>
    <t>0156259</t>
  </si>
  <si>
    <t>0162180</t>
  </si>
  <si>
    <t>0162187</t>
  </si>
  <si>
    <t>0162809</t>
  </si>
  <si>
    <t>AVELOX</t>
  </si>
  <si>
    <t>0164401</t>
  </si>
  <si>
    <t>0166269</t>
  </si>
  <si>
    <t>0164407</t>
  </si>
  <si>
    <t>0162496</t>
  </si>
  <si>
    <t>TAZIP</t>
  </si>
  <si>
    <t>0201030</t>
  </si>
  <si>
    <t>SEFOTAK</t>
  </si>
  <si>
    <t>0092359</t>
  </si>
  <si>
    <t>0113453</t>
  </si>
  <si>
    <t>0156835</t>
  </si>
  <si>
    <t>MEROPENEM KABI</t>
  </si>
  <si>
    <t>0129834</t>
  </si>
  <si>
    <t>0166265</t>
  </si>
  <si>
    <t>0183926</t>
  </si>
  <si>
    <t>AZEPO</t>
  </si>
  <si>
    <t>0183817</t>
  </si>
  <si>
    <t>ARCHIFAR</t>
  </si>
  <si>
    <t>0203855</t>
  </si>
  <si>
    <t>0201961</t>
  </si>
  <si>
    <t>AMPICILIN 1,0 BIOTIKA</t>
  </si>
  <si>
    <t>0206609</t>
  </si>
  <si>
    <t>CEFTRIAXON MEDOPHARM</t>
  </si>
  <si>
    <t>0216183</t>
  </si>
  <si>
    <t>0201977</t>
  </si>
  <si>
    <t>PENICILIN G 5,0 DRASELNÁ SOĹ BIOTIKA</t>
  </si>
  <si>
    <t>0196370</t>
  </si>
  <si>
    <t>MOXIFLOXACIN KABI</t>
  </si>
  <si>
    <t>0206566</t>
  </si>
  <si>
    <t>0216704</t>
  </si>
  <si>
    <t>0224696</t>
  </si>
  <si>
    <t>0224708</t>
  </si>
  <si>
    <t>0158152</t>
  </si>
  <si>
    <t>0230686</t>
  </si>
  <si>
    <t>0218400</t>
  </si>
  <si>
    <t>0230687</t>
  </si>
  <si>
    <t>0235812</t>
  </si>
  <si>
    <t>0172775</t>
  </si>
  <si>
    <t>0173750</t>
  </si>
  <si>
    <t>0224407</t>
  </si>
  <si>
    <t>0243369</t>
  </si>
  <si>
    <t>0206563</t>
  </si>
  <si>
    <t>0249656</t>
  </si>
  <si>
    <t>9100084</t>
  </si>
  <si>
    <t>V100084</t>
  </si>
  <si>
    <t>0233016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</si>
  <si>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</si>
  <si>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</si>
  <si>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</si>
  <si>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</si>
  <si>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</si>
  <si>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</si>
  <si>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</si>
  <si>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</si>
  <si>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</si>
  <si>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</si>
  <si>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</si>
  <si>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</si>
  <si>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</si>
  <si>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</si>
  <si>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</si>
  <si>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0207928</t>
  </si>
  <si>
    <t>Plazma rekonvalescentní</t>
  </si>
  <si>
    <t>0207929</t>
  </si>
  <si>
    <t>Plazma rekonvalescentní patogen-inaktivovaná</t>
  </si>
  <si>
    <t>0038482</t>
  </si>
  <si>
    <t>DRÁT VODÍCÍ GUIDE WIRE M</t>
  </si>
  <si>
    <t>0046020</t>
  </si>
  <si>
    <t>KATETR DIAGNOSTICKÝ LASSO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</si>
  <si>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</si>
  <si>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</si>
  <si>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</si>
  <si>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</si>
  <si>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</si>
  <si>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</si>
  <si>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34</t>
  </si>
  <si>
    <t>KATETR ELEKTROFYZIOLOGICKÝ DIAGNOSTICKÝ VIACATH 4,</t>
  </si>
  <si>
    <t>0047293</t>
  </si>
  <si>
    <t xml:space="preserve">KATETR ELEKTROFYZIOLOGICKÝ DIAGNOST.VIACATH 20/XL </t>
  </si>
  <si>
    <t>KATETR ELEKTROFYZIOLOGICKÝ DIAGNOSTICKÝ VIACATH 20</t>
  </si>
  <si>
    <t>0048951</t>
  </si>
  <si>
    <t>SADA AG - KOMPRESE RADIÁLNÍ TEPNY - TERUMO TR BAND</t>
  </si>
  <si>
    <t>0050239</t>
  </si>
  <si>
    <t>DRÁT VODÍCÍ CHIOCE PT PLUS, PT GRAPHIX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</si>
  <si>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</si>
  <si>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</si>
  <si>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</si>
  <si>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</si>
  <si>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</si>
  <si>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</si>
  <si>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</si>
  <si>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</si>
  <si>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</si>
  <si>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</si>
  <si>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0053422</t>
  </si>
  <si>
    <t>KATETR ABLAČNÍ (RF) - CELSIUS 7F TC/THR</t>
  </si>
  <si>
    <t>0053432</t>
  </si>
  <si>
    <t>KABEL PROPOJOVACÍ KE KATETRŮM</t>
  </si>
  <si>
    <t>0056291</t>
  </si>
  <si>
    <t>KATETR BALÓNKOVÝ FOGARTY EMBOLEKTOMICKÝ - 120804F</t>
  </si>
  <si>
    <t>0056305</t>
  </si>
  <si>
    <t>KATETR BALÓNKOVÝ FOGARTY OKLUZNÍ - 620404F</t>
  </si>
  <si>
    <t>0056328</t>
  </si>
  <si>
    <t>KATETR ABLAČNÍ (RF) - CELSIUS DS; BIDIREKCIONÁLNÍ</t>
  </si>
  <si>
    <t>0057243</t>
  </si>
  <si>
    <t>KATETR BALÓNKOVÝ INTRAARTER.KONTRAPULZAČNÍ</t>
  </si>
  <si>
    <t>0057905</t>
  </si>
  <si>
    <t>DRÁT ZAVÁD.(VODÍCÍ-PTCA) HI-TORQUE CROSS-IT 100-40</t>
  </si>
  <si>
    <t>0092559</t>
  </si>
  <si>
    <t>SADA AG - SYSTÉM PRO UZAVÍRÁNÍ CÉV - FEMORÁLNÍ - S</t>
  </si>
  <si>
    <t>0094313</t>
  </si>
  <si>
    <t>KATETR VODÍCÍ PRO PTCA BEZ ZAVADĚČE EAUCATH</t>
  </si>
  <si>
    <t>0094528</t>
  </si>
  <si>
    <t>EXTRAKTOR ELEKTROD LASEROVÝ - SLS - KATÉTR; (PRO E</t>
  </si>
  <si>
    <t>EXTRAKTOR ELEKTROD LASEROVÝ-SLS,GLIDELIGHT - KATÉT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</si>
  <si>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</si>
  <si>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</si>
  <si>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</si>
  <si>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</si>
  <si>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</si>
  <si>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</si>
  <si>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</si>
  <si>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</si>
  <si>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</si>
  <si>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</si>
  <si>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</si>
  <si>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</si>
  <si>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</si>
  <si>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</si>
  <si>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</si>
  <si>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</si>
  <si>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</si>
  <si>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</si>
  <si>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</si>
  <si>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</si>
  <si>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</si>
  <si>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</si>
  <si>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</si>
  <si>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</si>
  <si>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</si>
  <si>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</si>
  <si>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</si>
  <si>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</si>
  <si>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0002949</t>
  </si>
  <si>
    <t>DLAHA ROVNÁ REKONSTRUKČNÍ VELKÝ FRAGMENT OCEL</t>
  </si>
  <si>
    <t>0151691</t>
  </si>
  <si>
    <t>KATETR ABLAČNÍ (RF) - ALCATH FLUX EXTRA GOLD</t>
  </si>
  <si>
    <t>KATETR ČTYŘPOLÁRNÍ BIOTRONIK MULTICATH 4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</si>
  <si>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</si>
  <si>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</si>
  <si>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</si>
  <si>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</si>
  <si>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</si>
  <si>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</si>
  <si>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</si>
  <si>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</si>
  <si>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</si>
  <si>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</si>
  <si>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</si>
  <si>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</si>
  <si>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</si>
  <si>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</si>
  <si>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</si>
  <si>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</si>
  <si>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</si>
  <si>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</si>
  <si>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</si>
  <si>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</si>
  <si>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</si>
  <si>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</si>
  <si>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0111755</t>
  </si>
  <si>
    <t>ELEKTRODA STIMULAČNÍ ENDOKARD. SÍŇOVÁ, KOMOROVÁ, S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</si>
  <si>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</si>
  <si>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</si>
  <si>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</si>
  <si>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</si>
  <si>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</si>
  <si>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</si>
  <si>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0194151</t>
  </si>
  <si>
    <t>KARDIOSTIMULÁTOR DVOUDUTINOVÝ - ASSURITY MRI - SAD</t>
  </si>
  <si>
    <t>0193802</t>
  </si>
  <si>
    <t>DEFIBRILÁTOR JEDNODUTINOVÝ FORTIFY ASSURA VR IS-1/</t>
  </si>
  <si>
    <t>0194150</t>
  </si>
  <si>
    <t>KARDIOSTIMULÁTOR DVOUDUTINOVÝ - ASSURITY MRI</t>
  </si>
  <si>
    <t>0152076</t>
  </si>
  <si>
    <t>KATETR DUFOUR, TROJCESTNÝ PROSTATICKÝ, 50, 80 ML -</t>
  </si>
  <si>
    <t>0193801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</si>
  <si>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</si>
  <si>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</si>
  <si>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</si>
  <si>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</si>
  <si>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</si>
  <si>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</si>
  <si>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0194245</t>
  </si>
  <si>
    <t>DEFIBRILÁTOR BIVENTRIKULÁRNÍ - PLATINIUM CRT-D - S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</si>
  <si>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</si>
  <si>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</si>
  <si>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</si>
  <si>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</si>
  <si>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</si>
  <si>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</si>
  <si>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</si>
  <si>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</si>
  <si>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0141702</t>
  </si>
  <si>
    <t>DRÁT VODÍCÍ (DIAGNOSTICKÝ) ASAHI FIELDER FC- PTCA</t>
  </si>
  <si>
    <t>0151705</t>
  </si>
  <si>
    <t>DRÁT VODÍCÍ PTCA ASAHI SION; OCEL; HYDROF. POTAH</t>
  </si>
  <si>
    <t>0152470</t>
  </si>
  <si>
    <t>DRÁT VODÍCÍ PTCA - ASAHI SION BLACK; OCEL; HYDROF.</t>
  </si>
  <si>
    <t>0152467</t>
  </si>
  <si>
    <t>DRÁT VODÍCÍ PTCA - ASAHI FIELDER XT-A; PRO CTO; OC</t>
  </si>
  <si>
    <t>0194296</t>
  </si>
  <si>
    <t>DEFIBRILÁTOR JEDNODUTINOVÝ INTICA 7 VR-T KOMPLET</t>
  </si>
  <si>
    <t>0194298</t>
  </si>
  <si>
    <t>DEFIBRILÁTOR DVOUDUTINOVÝ INTICA 7 DR-T KOMPLET</t>
  </si>
  <si>
    <t>0152469</t>
  </si>
  <si>
    <t>DRÁT VODÍCÍ PTCA - ASAHI SION BLUE; OCEL; ;HYDROF.</t>
  </si>
  <si>
    <t>0194401</t>
  </si>
  <si>
    <t>KARDIOSTIMULÁTOR JEDNODUTINOVÝ ENITRA 8 SR-T KOMPL</t>
  </si>
  <si>
    <t>0194405</t>
  </si>
  <si>
    <t>KARDIOSTIMULÁTOR BIVENTRIKULÁRNÍ ENITRA 8 HF-T, HF</t>
  </si>
  <si>
    <t>0194300</t>
  </si>
  <si>
    <t>DEFIBRILÁTOR BIVENTRIKULÁRNÍ CRT-D INTICA 7 HF-T K</t>
  </si>
  <si>
    <t>0194301</t>
  </si>
  <si>
    <t>ELEKTRODA DEFIBRILAČNÍ ENDOKARDIÁLNÍ PLEXA</t>
  </si>
  <si>
    <t>0049111</t>
  </si>
  <si>
    <t>KATETR - ADAPTÉR KE KATETRU IBI 859XX</t>
  </si>
  <si>
    <t>0194299</t>
  </si>
  <si>
    <t>DEFIBRILÁTOR BIVENTRIKULÁRNÍ CRT-D INTICA 7 HF-T</t>
  </si>
  <si>
    <t>0194295</t>
  </si>
  <si>
    <t>DEFIBRILÁTOR JEDNODUTINOVÝ INTICA 7 VR-T</t>
  </si>
  <si>
    <t>0113490</t>
  </si>
  <si>
    <t>SET PRO TRANSFEM.IMPLANTACI BIO.AORT./PULMON. CHLO</t>
  </si>
  <si>
    <t>0194400</t>
  </si>
  <si>
    <t>KARDIOSTIMULÁTOR JEDNODUTINOVÝ ENITRA 8 SR-T</t>
  </si>
  <si>
    <t>0194404</t>
  </si>
  <si>
    <t>0056338</t>
  </si>
  <si>
    <t>0200215</t>
  </si>
  <si>
    <t>KARDIOSTIMULÁTOR DVOUDUTINOVÝ IRIS DR; KAT:PMIRISD</t>
  </si>
  <si>
    <t>0141362</t>
  </si>
  <si>
    <t>KATETR BALÓNKOVÝ PTCA - SEQUENT PLEASE; POTAHOVANÝ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</si>
  <si>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</si>
  <si>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</si>
  <si>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</si>
  <si>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</si>
  <si>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</si>
  <si>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</si>
  <si>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</si>
  <si>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</si>
  <si>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</si>
  <si>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</si>
  <si>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</si>
  <si>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</si>
  <si>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</si>
  <si>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</si>
  <si>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</si>
  <si>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</si>
  <si>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</si>
  <si>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</si>
  <si>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</si>
  <si>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</si>
  <si>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</si>
  <si>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</si>
  <si>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</si>
  <si>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</si>
  <si>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</si>
  <si>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</si>
  <si>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</si>
  <si>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</si>
  <si>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</si>
  <si>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</si>
  <si>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</si>
  <si>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</si>
  <si>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</si>
  <si>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</si>
  <si>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</si>
  <si>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</si>
  <si>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</si>
  <si>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</si>
  <si>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</si>
  <si>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</si>
  <si>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</si>
  <si>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</si>
  <si>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</si>
  <si>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</si>
  <si>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</si>
  <si>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</si>
  <si>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</si>
  <si>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</si>
  <si>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</si>
  <si>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</si>
  <si>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</si>
  <si>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</si>
  <si>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</si>
  <si>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</si>
  <si>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</si>
  <si>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</si>
  <si>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</si>
  <si>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</si>
  <si>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</si>
  <si>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KATETR ANGIOGRAFICKÝ KORONÁRNÍ-LANGSTON-2LUMEN (MĚ</t>
  </si>
  <si>
    <t>0193810</t>
  </si>
  <si>
    <t>DEFIBRILÁTOR BIVENTRIKULÁRNÍ QUADRA ASSURA MP IS-1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</si>
  <si>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</si>
  <si>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</si>
  <si>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</si>
  <si>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</si>
  <si>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</si>
  <si>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</si>
  <si>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</si>
  <si>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</si>
  <si>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0005933</t>
  </si>
  <si>
    <t>NÁHRADA KOLENNÍHO KLOUBU NEXGEN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</si>
  <si>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</si>
  <si>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</si>
  <si>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</si>
  <si>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</si>
  <si>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</si>
  <si>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</si>
  <si>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</si>
  <si>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</si>
  <si>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</si>
  <si>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</si>
  <si>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</si>
  <si>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</si>
  <si>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</si>
  <si>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</si>
  <si>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</si>
  <si>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</si>
  <si>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</si>
  <si>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</si>
  <si>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0056228</t>
  </si>
  <si>
    <t>VODIČ PRO ANGIOGRAF. DAIG GUIDERIGHT 404XXX(ZAVÁDĚ</t>
  </si>
  <si>
    <t>0050861</t>
  </si>
  <si>
    <t>KLEŠTĚ BIOPTICKÉ MYOKARDIÁLNÍ - 502300,300L,302,30</t>
  </si>
  <si>
    <t>0141359</t>
  </si>
  <si>
    <t>DRÁT VODÍCÍ PTA,PTCA - STREAMER ES(-J)/XT(-J)</t>
  </si>
  <si>
    <t>0194013</t>
  </si>
  <si>
    <t>ELEKTRODA STIMULAČNÍ LEVOKOMOROVÁ - SENTUS OTW QP,</t>
  </si>
  <si>
    <t>0141756</t>
  </si>
  <si>
    <t>PORT TITANOVÝ VORTEX LP</t>
  </si>
  <si>
    <t>0194244</t>
  </si>
  <si>
    <t>DEFIBRILÁTOR DVOUDUTINOVÝ - PLATINIUM DR</t>
  </si>
  <si>
    <t>0153021</t>
  </si>
  <si>
    <t>DRÁT VODÍCÍ PTCA - HORNET</t>
  </si>
  <si>
    <t>0192982</t>
  </si>
  <si>
    <t>KANYLA ARTERIÁLNÍ SE ZAHNUTÝM HROTEM</t>
  </si>
  <si>
    <t>0052358</t>
  </si>
  <si>
    <t>KATETR EP ŘIDITELNÝ LIVEWIRE DUO-DECAPOLAR (PRO MA</t>
  </si>
  <si>
    <t>0152125</t>
  </si>
  <si>
    <t>STAPLER CIRKULÁRNÍ ZAHNUTÝ - CST,CSC-A 21/25/29/33</t>
  </si>
  <si>
    <t>0083502</t>
  </si>
  <si>
    <t>ŠROUB ZAJIŠŤOVACÍ</t>
  </si>
  <si>
    <t>0153126</t>
  </si>
  <si>
    <t>DRÁT VODÍCÍ PTA - PTFE, ROVNÝ/J-TYP</t>
  </si>
  <si>
    <t>0153136</t>
  </si>
  <si>
    <t>DRÁT VODÍCÍ VENÓZNÍ - ACUITY STRAIT-TRAK;PRO LV EL</t>
  </si>
  <si>
    <t>0053983</t>
  </si>
  <si>
    <t>SÍŤKA TRELEX 019940</t>
  </si>
  <si>
    <t>0152822</t>
  </si>
  <si>
    <t>KATETR ABLAČNÍ (RF) - THERMOCOOL SMARTTOUCH SF; UN</t>
  </si>
  <si>
    <t>0194681</t>
  </si>
  <si>
    <t>DEFIBRILÁTOR JEDNODUTINOVÝ - RIVACOR 7 VR-T(DX), I</t>
  </si>
  <si>
    <t>0194009</t>
  </si>
  <si>
    <t>DEFIBRILÁTOR BIVENTRIKULÁRNÍ ITREVIA 7 HF-T</t>
  </si>
  <si>
    <t>0142765</t>
  </si>
  <si>
    <t>SADA PRO RF PERKUTÁNNÍ ABLACI BENIGNÍCH KOSTNÍCH N</t>
  </si>
  <si>
    <t>0194685</t>
  </si>
  <si>
    <t>DEFIBRILÁTOR BIVENTRIKULÁRNÍ - RIVARCOR 7 HF-T(QP)</t>
  </si>
  <si>
    <t>0194845</t>
  </si>
  <si>
    <t>ZÁZNAMNÍK EKG INSERTABILNÍ BIOMONITOR III</t>
  </si>
  <si>
    <t>0153052</t>
  </si>
  <si>
    <t>DRÁT VODÍCÍ PRO TAVI - SAFARI 2</t>
  </si>
  <si>
    <t>0193125</t>
  </si>
  <si>
    <t>CÉVNÍ NÁHRADA, FLOW, EPTFE</t>
  </si>
  <si>
    <t>0153098</t>
  </si>
  <si>
    <t>KATETR BALÓNKOVÝ PTCA - NIC 1.1 HYDRO; NÍZKOPROFIL</t>
  </si>
  <si>
    <t>0152067</t>
  </si>
  <si>
    <t>STENTGRAFT KORONÁRNÍ - PK PAPYRUS; BALONEXP; COCR</t>
  </si>
  <si>
    <t>0194680</t>
  </si>
  <si>
    <t>0194684</t>
  </si>
  <si>
    <t>0151935</t>
  </si>
  <si>
    <t>KATETR BALÓNKOVÝ PTCA - SAPPHIRE II; NÍZKOPROFILOV</t>
  </si>
  <si>
    <t>0194754</t>
  </si>
  <si>
    <t>KARDIOSTIMULÁTOR DVOUDUTINOVÝ EOS DR MRI</t>
  </si>
  <si>
    <t>0153128</t>
  </si>
  <si>
    <t>STENT KAROTICKÝ -MER,SAMOEX.,SE ZAV.RAPID EXCH.;RO</t>
  </si>
  <si>
    <t>0194683</t>
  </si>
  <si>
    <t>DEFIBRILÁTOR DVOUDUTINOVÝ - RIVACOR 7 DR-T, INTICA</t>
  </si>
  <si>
    <t>0194922</t>
  </si>
  <si>
    <t>DEFIBRILÁTOR JEDNODUTINOVÝ GALLANT VR - SADA</t>
  </si>
  <si>
    <t>0192069</t>
  </si>
  <si>
    <t>ELEKTRODA STIMULAČNÍ TENDRIL ST</t>
  </si>
  <si>
    <t>0153334</t>
  </si>
  <si>
    <t>SYSTÉM PRO UZAVÍRÁNÍ CÉV - MANTA 14F/18F; FEMORÁLN</t>
  </si>
  <si>
    <t>0152531</t>
  </si>
  <si>
    <t>KATETR BALÓNKOVÝ PTA - POTAHOVANÝ PACLITAXELEM LUM</t>
  </si>
  <si>
    <t>0114450</t>
  </si>
  <si>
    <t>SET PRO TRANSAPIK./TRANSAORT. IMPLANTACI BIO. AORT</t>
  </si>
  <si>
    <t>0194755</t>
  </si>
  <si>
    <t>KARDIOSTIMULÁTOR DVOUDUTINOVÝ EOS DR MRI SADA</t>
  </si>
  <si>
    <t>0051490</t>
  </si>
  <si>
    <t>KATETR NEFROSTOMICKÝ, PIGTAIL,10.0F,SET U-080510</t>
  </si>
  <si>
    <t>0141365</t>
  </si>
  <si>
    <t>PROTÉZA CÉVNÍ</t>
  </si>
  <si>
    <t>0052558</t>
  </si>
  <si>
    <t>KATETR URETERÁLNÍ DILATAČNÍ BALONKOVÝ SADA</t>
  </si>
  <si>
    <t>0015784</t>
  </si>
  <si>
    <t>KABEL SPOJOVACÍ MULTICATH UNIVERSÁLNÍ</t>
  </si>
  <si>
    <t>0141626</t>
  </si>
  <si>
    <t>SET ZAVÁDĚCÍ RADSTICK 3,5 - 5F, 5CM</t>
  </si>
  <si>
    <t>0052073</t>
  </si>
  <si>
    <t>KABEL PRODL.LIVEWIRE TC - KATETR ELEKTROFYZIOLOGIC</t>
  </si>
  <si>
    <t>0200555</t>
  </si>
  <si>
    <t>DEFIBRILÁTOR BIVENTRIKULÁRNÍ SYSTÉM CHARISMA  - CR</t>
  </si>
  <si>
    <t>0192288</t>
  </si>
  <si>
    <t>TERMOPLAST S-TYP RG460-4SHT</t>
  </si>
  <si>
    <t>0052072</t>
  </si>
  <si>
    <t>KABEL PRO DOČASNOU STIMULACI - KATETR ELEKTROFYZIO</t>
  </si>
  <si>
    <t>0153152</t>
  </si>
  <si>
    <t>DRÁT VODÍCÍ PTCA ASAHI RG3; OCEL; HYDROF. POTAH</t>
  </si>
  <si>
    <t>0141261</t>
  </si>
  <si>
    <t>KATETR ABLAČNÍ (RF) - ALCATH TC FULL CIRCLE</t>
  </si>
  <si>
    <t>0193282</t>
  </si>
  <si>
    <t>DRÁT PRODLUŽOVACÍ PRO INTRALUMINÁLNÍ LÉČBU CÉVNÍCH</t>
  </si>
  <si>
    <t>0141641</t>
  </si>
  <si>
    <t>SET ZAVÁDĚCÍ PEEL-APART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</si>
  <si>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</si>
  <si>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</si>
  <si>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</si>
  <si>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</si>
  <si>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</si>
  <si>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</si>
  <si>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</si>
  <si>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</si>
  <si>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</si>
  <si>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</si>
  <si>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</si>
  <si>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</si>
  <si>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</si>
  <si>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</si>
  <si>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</si>
  <si>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</si>
  <si>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</si>
  <si>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</si>
  <si>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07545</t>
  </si>
  <si>
    <t>(DRG) DRUHÁ A DALŠÍ REOPERACE</t>
  </si>
  <si>
    <t>09567</t>
  </si>
  <si>
    <t>ZÁKROK NA LEVÉ STRANĚ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</si>
  <si>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</si>
  <si>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</si>
  <si>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</si>
  <si>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</si>
  <si>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</si>
  <si>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</si>
  <si>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</si>
  <si>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</si>
  <si>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</si>
  <si>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</si>
  <si>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07562</t>
  </si>
  <si>
    <t>(DRG) PLÁNOVANÁ OPERACE KVCH</t>
  </si>
  <si>
    <t>07552</t>
  </si>
  <si>
    <t>(DRG) OPERAČNÍ VÝKON BEZ MIMOTĚLNÍHO OBĚHU</t>
  </si>
  <si>
    <t>07318</t>
  </si>
  <si>
    <t>(DRG) EMBOLECTOMIE TEPEN HORNÍCH KONČETIN</t>
  </si>
  <si>
    <t>07563</t>
  </si>
  <si>
    <t>(DRG) URGENTNÍ OPERACE KVCH</t>
  </si>
  <si>
    <t>54340</t>
  </si>
  <si>
    <t>TEPENNÁ EMBOLEKTOMIE, TROMBEKTOMIE</t>
  </si>
  <si>
    <t>55215</t>
  </si>
  <si>
    <t>MECHANICKÁ SRDEČNÍ PODPORA</t>
  </si>
  <si>
    <t>07418</t>
  </si>
  <si>
    <t>(DRG) TROMBECTOMIE  A. FEMORALIS A JEJÍCH VĚTVÍ</t>
  </si>
  <si>
    <t>09569</t>
  </si>
  <si>
    <t>ZÁKROK NA PRAVÉ STRANĚ</t>
  </si>
  <si>
    <t>07428</t>
  </si>
  <si>
    <t>(DRG) REVIZE V OBLASTI STEHNA PRO  KRVÁCENÍ</t>
  </si>
  <si>
    <t>07419</t>
  </si>
  <si>
    <t xml:space="preserve">(DRG) KOMPLETNÍ ODSTRANĚNÍ PROTETICKÉHO MATERIÁLU </t>
  </si>
  <si>
    <t>07387</t>
  </si>
  <si>
    <t>(DRG) JINÉ REKONSTRUKCE V OBLASTI PÁNEVNÍCH TEPEN</t>
  </si>
  <si>
    <t>09564</t>
  </si>
  <si>
    <t xml:space="preserve">PÉČE SPOJENÁ S PŘEVZETÍM PACIENTA OD ZDRAVOTNICKÉ </t>
  </si>
  <si>
    <t>91936</t>
  </si>
  <si>
    <t>(DRG) ZAHÁJENÍ TERMINÁLNÍ PALIATIVNÍ PÉČE</t>
  </si>
  <si>
    <t>99915</t>
  </si>
  <si>
    <t>99951</t>
  </si>
  <si>
    <t xml:space="preserve">(VZP) BONIFIKAČNÍ KÓD ZA HOSPITALIZACI PACIENTA S </t>
  </si>
  <si>
    <t>1F7</t>
  </si>
  <si>
    <t>0011592</t>
  </si>
  <si>
    <t>METRONIDAZOL B. BRAUN</t>
  </si>
  <si>
    <t>0072973</t>
  </si>
  <si>
    <t>AMOKSIKLAV 600 MG</t>
  </si>
  <si>
    <t>0076353</t>
  </si>
  <si>
    <t>FORTUM</t>
  </si>
  <si>
    <t>0076354</t>
  </si>
  <si>
    <t>0092289</t>
  </si>
  <si>
    <t>0151458</t>
  </si>
  <si>
    <t>CEFUROXIM KABI</t>
  </si>
  <si>
    <t>0136083</t>
  </si>
  <si>
    <t>0134595</t>
  </si>
  <si>
    <t>0064835</t>
  </si>
  <si>
    <t>0151460</t>
  </si>
  <si>
    <t>0129836</t>
  </si>
  <si>
    <t>0113424</t>
  </si>
  <si>
    <t>PIPERACILLIN/TAZOBACTAM IBIGEN</t>
  </si>
  <si>
    <t>0141263</t>
  </si>
  <si>
    <t>PIPERACILLIN/TAZOBACTAM MYLAN</t>
  </si>
  <si>
    <t>0195147</t>
  </si>
  <si>
    <t>AMIKACIN MEDOPHARM</t>
  </si>
  <si>
    <t>0077017</t>
  </si>
  <si>
    <t>0185481</t>
  </si>
  <si>
    <t>0224709</t>
  </si>
  <si>
    <t>0230493</t>
  </si>
  <si>
    <t>WILATE</t>
  </si>
  <si>
    <t>0001018</t>
  </si>
  <si>
    <t>ŠROUB SAMOŘEZNÝ KORTIKÁLNÍ MALÝ FRAGMENTY OCEL</t>
  </si>
  <si>
    <t>0027737</t>
  </si>
  <si>
    <t>DLAHA LCP ROVNÁ MALÝ FRAGMENT OCEL</t>
  </si>
  <si>
    <t>0056288</t>
  </si>
  <si>
    <t>KATETR BALÓNKOVÝ FOGARTY EMBOLEKTOMICKÝ - 120403F</t>
  </si>
  <si>
    <t>0092947</t>
  </si>
  <si>
    <t>KATETR ELEKTROFYZIOLOGICKÝ EVALUATO</t>
  </si>
  <si>
    <t>0141649</t>
  </si>
  <si>
    <t>0092948</t>
  </si>
  <si>
    <t>ZAVADĚČ HEMOSTATICKÝ TELESHEATH</t>
  </si>
  <si>
    <t>0193809</t>
  </si>
  <si>
    <t>0194063</t>
  </si>
  <si>
    <t>DEFIBRILÁTOR SUBKUTÁNNÍ SYSTÉM EMBLEM S-ICD, BEZ/S</t>
  </si>
  <si>
    <t>0194242</t>
  </si>
  <si>
    <t>0092599</t>
  </si>
  <si>
    <t>STENTGRAFT AORTÁLNÍ HRUDNÍ - RELAY 28-E2 - DISTÁLN</t>
  </si>
  <si>
    <t>0059793</t>
  </si>
  <si>
    <t>KATETR INTRAVASK. ULTRAZV. - AVANAR;EAGLE EYE GOLD</t>
  </si>
  <si>
    <t>KATETR DESETIPOLÁRNÍ BIOTRONIK MULTICATH 10</t>
  </si>
  <si>
    <t>0194202</t>
  </si>
  <si>
    <t>KARDIOSTIMULÁTOR JEDNODUTINOVÝ - ENDURITY CORE - S</t>
  </si>
  <si>
    <t>0194205</t>
  </si>
  <si>
    <t>KARDIOSTIMULÁTOR DVOUDUTINOVÝ - ENDURITY CORE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</si>
  <si>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</si>
  <si>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</si>
  <si>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</si>
  <si>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</si>
  <si>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</si>
  <si>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</si>
  <si>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</si>
  <si>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</si>
  <si>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</si>
  <si>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</si>
  <si>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</si>
  <si>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</si>
  <si>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</si>
  <si>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</si>
  <si>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0141657</t>
  </si>
  <si>
    <t>PORT VENÓZNÍ CLIP-A-PORT VARIO SLIM.F6 SOUPR  CPS6</t>
  </si>
  <si>
    <t>0052068</t>
  </si>
  <si>
    <t>KATETR PRO DOČASNOU STIMULACI PACEL</t>
  </si>
  <si>
    <t>0141671</t>
  </si>
  <si>
    <t>ZAVADĚČ COBRA MAGNETIC</t>
  </si>
  <si>
    <t>0152201</t>
  </si>
  <si>
    <t>STENT KORONÁRNÍ - NEXGEN; BALONEXPANDIBILNÍ; COCR</t>
  </si>
  <si>
    <t>0152233</t>
  </si>
  <si>
    <t>STAPLER CIRKULÁRNÍ ZAHNUTÝ - DH</t>
  </si>
  <si>
    <t>STAPLER CIRKULÁRNÍ ZAHNUTÝ - CSC-A 21/25/29/33A</t>
  </si>
  <si>
    <t>0049377</t>
  </si>
  <si>
    <t>KATETR BALÓNKOVÝ PTA - ATLAS</t>
  </si>
  <si>
    <t>0151125</t>
  </si>
  <si>
    <t>KATETR URODYNAMICKÝ</t>
  </si>
  <si>
    <t>0047779</t>
  </si>
  <si>
    <t>OXYGENÁTOR-KANYLA DĚTSKÁ SRDEČNÍ</t>
  </si>
  <si>
    <t>0153288</t>
  </si>
  <si>
    <t xml:space="preserve">DRÁT VODÍCÍ PTA/PTCA, NEREZ OCEL, PTFE POTAH, 150 </t>
  </si>
  <si>
    <t>0047605</t>
  </si>
  <si>
    <t>KATETR TROMBOLYTICKÝ - FOUNTAIN (SOUPR. INFUZNÍ) C</t>
  </si>
  <si>
    <t>0142268</t>
  </si>
  <si>
    <t>IMPLANTÁT KRANIOMAXILOFACIÁLNÍ SU-POR PORÉZNÍ POLY</t>
  </si>
  <si>
    <t>0194926</t>
  </si>
  <si>
    <t>DEFIBRILÁTOR BIVENTRIKULÁRNÍ GALLANT HF - SADA</t>
  </si>
  <si>
    <t>00655</t>
  </si>
  <si>
    <t>OD TYPU 55 - PRO NEMOCNICE TYPU 3, (KATEGORIE 6) -</t>
  </si>
  <si>
    <t>51877</t>
  </si>
  <si>
    <t>PŘILOŽENÍ LÉČEBNÉ POMŮCKY - ORTÉZY</t>
  </si>
  <si>
    <t>07531</t>
  </si>
  <si>
    <t>(DRG) ARTERIOGRAFIE PEROPERAČNÍ</t>
  </si>
  <si>
    <t>11504</t>
  </si>
  <si>
    <t>DOPLŇKOVÁ PARENTERÁLNÍ VÝŽIVA</t>
  </si>
  <si>
    <t>54810</t>
  </si>
  <si>
    <t>PEROPERAČNÍ ANGIOGRAFIE</t>
  </si>
  <si>
    <t>00657</t>
  </si>
  <si>
    <t>OD TYPU 57 - PRO NEMOCNICE TYPU 3, (KATEGORIE 6) -</t>
  </si>
  <si>
    <t>66127</t>
  </si>
  <si>
    <t>MANIPULACE V CELKOVÉ NEBO LOKÁLNÍ ANESTÉZII</t>
  </si>
  <si>
    <t>53257</t>
  </si>
  <si>
    <t xml:space="preserve">OTEVŘENÁ REPOZICE A OSTEOSYNTÉZA ZLOMENINY KLÍČNÍ </t>
  </si>
  <si>
    <t>11501</t>
  </si>
  <si>
    <t>ENTERÁLNÍ VÝŽIVA</t>
  </si>
  <si>
    <t>07535</t>
  </si>
  <si>
    <t>(DRG) JINÝ ENDOVASKULÁRNÍ UZÁVĚR TEPNY PEROPERAČNÍ</t>
  </si>
  <si>
    <t>11503</t>
  </si>
  <si>
    <t>SPECIÁLNÍ ENTERÁLNÍ VÝŽIVA (OLIGOPEPTIDICKÁ)</t>
  </si>
  <si>
    <t>1T1</t>
  </si>
  <si>
    <t>0008807</t>
  </si>
  <si>
    <t>DALACIN C</t>
  </si>
  <si>
    <t>COLOMYCIN INJEKCE 1 000 000 MEZINÁRODNÍCH JEDNOTEK</t>
  </si>
  <si>
    <t>0026902</t>
  </si>
  <si>
    <t>VFEND</t>
  </si>
  <si>
    <t>0065989</t>
  </si>
  <si>
    <t>0083417</t>
  </si>
  <si>
    <t>MERONEM</t>
  </si>
  <si>
    <t>0083487</t>
  </si>
  <si>
    <t>0500720</t>
  </si>
  <si>
    <t>0129056</t>
  </si>
  <si>
    <t>0141836</t>
  </si>
  <si>
    <t>AMIKACIN B. BRAUN</t>
  </si>
  <si>
    <t>0172774</t>
  </si>
  <si>
    <t>0241308</t>
  </si>
  <si>
    <t>0242332</t>
  </si>
  <si>
    <t>0037145</t>
  </si>
  <si>
    <t>PROTÉZA GORE-TEX CÉVNÍ - PRUŽNÁ TENKOSTĚNNÁ</t>
  </si>
  <si>
    <t>0053801</t>
  </si>
  <si>
    <t>ECMO - OXYGENÁTOR (PMP MEMBÁNA) - PLS SET - 14 DNÍ</t>
  </si>
  <si>
    <t>0056292</t>
  </si>
  <si>
    <t>KATETR BALÓNKOVÝ FOGARTY EMBOLEKTOMICKÝ - 120805F</t>
  </si>
  <si>
    <t>0058462</t>
  </si>
  <si>
    <t>VODIČ DRÁTĚNÝ LUNDERQUIST EXTRA STIFF, ZAHNUTÝ</t>
  </si>
  <si>
    <t>0069500</t>
  </si>
  <si>
    <t>KANYLA TRACHEOSTOMICKÁ S NÍZKOTLAKOU MANŽETOU</t>
  </si>
  <si>
    <t>0081997</t>
  </si>
  <si>
    <t>NPWT-V.A.C. ATS SBĚRNÁ NÁDOBA S GELEM</t>
  </si>
  <si>
    <t>0082000</t>
  </si>
  <si>
    <t>NPWT-V.A.C. GRANUFOAM (PU PĚNA) VELIKOST M</t>
  </si>
  <si>
    <t>0013054</t>
  </si>
  <si>
    <t>STAPLER KOŽNÍ, 35 NEREZ.OCEL. NÁPLNÍ PMW35,PMR35</t>
  </si>
  <si>
    <t>0048652</t>
  </si>
  <si>
    <t>PROSTŘEDEK HEMOSTATICKÝ - SURGICEL</t>
  </si>
  <si>
    <t>0054443</t>
  </si>
  <si>
    <t>OBĚH MIMOTĚLNÍ - OXYGENÁTOR-SADA PŘÍSLUŠENSTVÍ,ECM</t>
  </si>
  <si>
    <t>0193293</t>
  </si>
  <si>
    <t>KATETR BALÓNKOVÝ PRO VALVULOPLASTIKU, PRO DOSPĚLÉ</t>
  </si>
  <si>
    <t>0114449</t>
  </si>
  <si>
    <t>SET PRO TRANSFEM.IMPLANTACI BIO.AORT.CHLOPNĚ BOVIN</t>
  </si>
  <si>
    <t>0069507</t>
  </si>
  <si>
    <t>KANYLA TRACHEOSTOMICKÁ SOUPRAVA PERKUTÁNNÍ</t>
  </si>
  <si>
    <t>0112088</t>
  </si>
  <si>
    <t>0092558</t>
  </si>
  <si>
    <t xml:space="preserve">KATETR BALÓNKOVÝ PTA - FOX SV(.018), ARMADA(.014) </t>
  </si>
  <si>
    <t>0055097</t>
  </si>
  <si>
    <t>KLIPOVAČ NA ANEURYSMA YA1275T</t>
  </si>
  <si>
    <t>0053895</t>
  </si>
  <si>
    <t>DRÁT VODÍCÍ MAGIC TORQUE             46-591,46-592</t>
  </si>
  <si>
    <t>0153123</t>
  </si>
  <si>
    <t>KATETR BALÓNKOVÝ PTA - POTAHOVANÝ PACLITAXELEM, RX</t>
  </si>
  <si>
    <t xml:space="preserve">KATETR TROMBOLYTICKÝ - FOUNTAIN (SOUPR. INFUZNÍ)+ </t>
  </si>
  <si>
    <t>11505</t>
  </si>
  <si>
    <t>SPECIÁLNÍ PARENTERÁLNÍ VÝŽIVA</t>
  </si>
  <si>
    <t>11506</t>
  </si>
  <si>
    <t>PLNOHODNOTNÁ PARENTERÁLNÍ VÝŽIVA</t>
  </si>
  <si>
    <t>51353</t>
  </si>
  <si>
    <t>PUNKCE, ODSÁTÍ TENKÉHO STŘEVA, MANIPULACE SE STŘEV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</si>
  <si>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</si>
  <si>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</si>
  <si>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</si>
  <si>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</si>
  <si>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</si>
  <si>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</si>
  <si>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</si>
  <si>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</si>
  <si>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</si>
  <si>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</si>
  <si>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90904</t>
  </si>
  <si>
    <t>51850</t>
  </si>
  <si>
    <t>PŘEVAZ RÁNY METODOU NPWT ZALOŽENÉ NA KONTROLOVANÉM</t>
  </si>
  <si>
    <t>07564</t>
  </si>
  <si>
    <t>(DRG) EMERGENTNÍ OPERACE KVCH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</si>
  <si>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</si>
  <si>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</si>
  <si>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</si>
  <si>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</si>
  <si>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</si>
  <si>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</si>
  <si>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5F1</t>
  </si>
  <si>
    <t>07322</t>
  </si>
  <si>
    <t>(DRG) REVIZE TEPEN HORNÍCH KONČETIN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</si>
  <si>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</si>
  <si>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</si>
  <si>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</si>
  <si>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</si>
  <si>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</si>
  <si>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07544</t>
  </si>
  <si>
    <t>(DRG) PRVNÍ REOPERACE</t>
  </si>
  <si>
    <t>55210</t>
  </si>
  <si>
    <t>VÝKONY NA ZAVŘENÉM SRDCI</t>
  </si>
  <si>
    <t>07258</t>
  </si>
  <si>
    <t>(DRG) ZAVEDENÍ ECMO, PERIFERNÍ KANYLACE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</si>
  <si>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</si>
  <si>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</si>
  <si>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</si>
  <si>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</si>
  <si>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</si>
  <si>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</si>
  <si>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708</t>
  </si>
  <si>
    <t>78023</t>
  </si>
  <si>
    <t>KONTROLNÍ VYŠETŘENÍ ANESTEZIOLOGEM</t>
  </si>
  <si>
    <t>78820</t>
  </si>
  <si>
    <t>ZAJIŠTĚNÍ DÝCHACÍCH CEST PŘI ANESTEZII</t>
  </si>
  <si>
    <t>78310</t>
  </si>
  <si>
    <t xml:space="preserve">NEODKLADNÁ KARDIOPULMONÁLNÍ RESUSCITACE ROZŠÍŘENÁ </t>
  </si>
  <si>
    <t>02</t>
  </si>
  <si>
    <t>03</t>
  </si>
  <si>
    <t>04</t>
  </si>
  <si>
    <t>05</t>
  </si>
  <si>
    <t>07</t>
  </si>
  <si>
    <t>0188950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</si>
  <si>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</si>
  <si>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</si>
  <si>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</si>
  <si>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</si>
  <si>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</si>
  <si>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</si>
  <si>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</si>
  <si>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</si>
  <si>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</si>
  <si>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</si>
  <si>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</si>
  <si>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</si>
  <si>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</si>
  <si>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</si>
  <si>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</si>
  <si>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</si>
  <si>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</si>
  <si>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</si>
  <si>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</si>
  <si>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</si>
  <si>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0151575</t>
  </si>
  <si>
    <t>EXTRAKTOR - KATETR SE SMYČKOU-SYSTÉM EN SNARE-MINI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</si>
  <si>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</si>
  <si>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</si>
  <si>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</si>
  <si>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</si>
  <si>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</si>
  <si>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</si>
  <si>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</si>
  <si>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</si>
  <si>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</si>
  <si>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00121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</si>
  <si>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</si>
  <si>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</si>
  <si>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</si>
  <si>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</si>
  <si>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</si>
  <si>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</si>
  <si>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</si>
  <si>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</si>
  <si>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</si>
  <si>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</si>
  <si>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</si>
  <si>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</si>
  <si>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</si>
  <si>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</si>
  <si>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</si>
  <si>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01423</t>
  </si>
  <si>
    <t xml:space="preserve">EPILEPTICKÝ ZÁCHVAT S MCC                                                                           </t>
  </si>
  <si>
    <t>03303</t>
  </si>
  <si>
    <t xml:space="preserve">MALIGNÍ ONEMOCNĚNÍ UCHA, NOSU, ÚST A HRDLA S MCC                                                    </t>
  </si>
  <si>
    <t>03333</t>
  </si>
  <si>
    <t xml:space="preserve">EPIGLOTITIS, OTITIS MEDIA, INFEKCE HORNÍCH CEST DÝCHACÍCH, LA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</si>
  <si>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</si>
  <si>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</si>
  <si>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</si>
  <si>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</si>
  <si>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</si>
  <si>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</si>
  <si>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</si>
  <si>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</si>
  <si>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</si>
  <si>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</si>
  <si>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</si>
  <si>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</si>
  <si>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</si>
  <si>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</si>
  <si>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</si>
  <si>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</si>
  <si>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</si>
  <si>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</si>
  <si>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</si>
  <si>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</si>
  <si>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</si>
  <si>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</si>
  <si>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</si>
  <si>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</si>
  <si>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</si>
  <si>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</si>
  <si>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</si>
  <si>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</si>
  <si>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</si>
  <si>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</si>
  <si>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</si>
  <si>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</si>
  <si>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</si>
  <si>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</si>
  <si>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</si>
  <si>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</si>
  <si>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</si>
  <si>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</si>
  <si>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</si>
  <si>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</si>
  <si>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</si>
  <si>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</si>
  <si>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</si>
  <si>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</si>
  <si>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</si>
  <si>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</si>
  <si>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</si>
  <si>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</si>
  <si>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</si>
  <si>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</si>
  <si>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</si>
  <si>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</si>
  <si>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</si>
  <si>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</si>
  <si>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</si>
  <si>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</si>
  <si>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</si>
  <si>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</si>
  <si>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</si>
  <si>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</si>
  <si>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</si>
  <si>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</si>
  <si>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</si>
  <si>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</si>
  <si>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</si>
  <si>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</si>
  <si>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</si>
  <si>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</si>
  <si>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</si>
  <si>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</si>
  <si>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</si>
  <si>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</si>
  <si>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</si>
  <si>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</si>
  <si>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</si>
  <si>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</si>
  <si>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</si>
  <si>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</si>
  <si>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</si>
  <si>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</si>
  <si>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</si>
  <si>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</si>
  <si>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</si>
  <si>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</si>
  <si>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</si>
  <si>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</si>
  <si>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</si>
  <si>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</si>
  <si>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</si>
  <si>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</si>
  <si>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</si>
  <si>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</si>
  <si>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</si>
  <si>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</si>
  <si>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</si>
  <si>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</si>
  <si>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</si>
  <si>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</si>
  <si>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</si>
  <si>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</si>
  <si>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</si>
  <si>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</si>
  <si>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</si>
  <si>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</si>
  <si>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</si>
  <si>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</si>
  <si>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</si>
  <si>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</si>
  <si>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</si>
  <si>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</si>
  <si>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</si>
  <si>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</si>
  <si>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</si>
  <si>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</si>
  <si>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</si>
  <si>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</si>
  <si>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</si>
  <si>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</si>
  <si>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</si>
  <si>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</si>
  <si>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</si>
  <si>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</si>
  <si>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</si>
  <si>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</si>
  <si>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</si>
  <si>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</si>
  <si>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</si>
  <si>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</si>
  <si>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</si>
  <si>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</si>
  <si>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</si>
  <si>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</si>
  <si>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</si>
  <si>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</si>
  <si>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</si>
  <si>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</si>
  <si>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</si>
  <si>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</si>
  <si>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</si>
  <si>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</si>
  <si>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</si>
  <si>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</si>
  <si>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</si>
  <si>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</si>
  <si>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</si>
  <si>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</si>
  <si>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</si>
  <si>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</si>
  <si>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</si>
  <si>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</si>
  <si>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</si>
  <si>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</si>
  <si>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</si>
  <si>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</si>
  <si>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</si>
  <si>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</si>
  <si>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</si>
  <si>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</si>
  <si>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</si>
  <si>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</si>
  <si>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</si>
  <si>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</si>
  <si>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</si>
  <si>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</si>
  <si>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</si>
  <si>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</si>
  <si>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</si>
  <si>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</si>
  <si>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</si>
  <si>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</si>
  <si>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</si>
  <si>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</si>
  <si>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</si>
  <si>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</si>
  <si>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</si>
  <si>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</si>
  <si>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</si>
  <si>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</si>
  <si>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</si>
  <si>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</si>
  <si>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</si>
  <si>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</si>
  <si>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06032</t>
  </si>
  <si>
    <t xml:space="preserve">MENŠÍ VÝKONY NA TLUSTÉM A TENKÉM STŘEVU S 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</si>
  <si>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</si>
  <si>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</si>
  <si>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</si>
  <si>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</si>
  <si>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</si>
  <si>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</si>
  <si>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06382</t>
  </si>
  <si>
    <t xml:space="preserve">JINÉ PORUCHY TRÁVICÍHO SYSTÉMU S CC                                                                 </t>
  </si>
  <si>
    <t>07323</t>
  </si>
  <si>
    <t xml:space="preserve">PORUCHY PANKREATU, KROMĚ MALIGNÍHO ONEMOCNĚNÍ S MCC                                                 </t>
  </si>
  <si>
    <t>08132</t>
  </si>
  <si>
    <t xml:space="preserve">MÍSTNÍ RESEKCE NA MUSKULOSKELETÁLNÍM SYSTÉMU S CC                                                   </t>
  </si>
  <si>
    <t>08183</t>
  </si>
  <si>
    <t xml:space="preserve">TOTÁLNÍ ENDOPROTÉZY KOLENA, HLEZNA s MCC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</si>
  <si>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</si>
  <si>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</si>
  <si>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</si>
  <si>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</si>
  <si>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</si>
  <si>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</si>
  <si>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</si>
  <si>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</si>
  <si>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</si>
  <si>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</si>
  <si>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</si>
  <si>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</si>
  <si>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</si>
  <si>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</si>
  <si>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</si>
  <si>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</si>
  <si>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</si>
  <si>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</si>
  <si>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</si>
  <si>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</si>
  <si>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11301</t>
  </si>
  <si>
    <t xml:space="preserve">MALIGNÍ ONEMOCNĚNÍ LEDVIN A MOČOVÝCH CEST A LEDVINOVÉ SELHÁNÍ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</si>
  <si>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</si>
  <si>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</si>
  <si>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</si>
  <si>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</si>
  <si>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11373</t>
  </si>
  <si>
    <t xml:space="preserve">JINÉ PORUCHY LEDVIN A MOČOVÝCH CEST S MCC                                                           </t>
  </si>
  <si>
    <t>16332</t>
  </si>
  <si>
    <t xml:space="preserve">PORUCHY ČERVENÝCH KRVINEK, KROMĚ SRPKOVITÉ CHUDOKREVNOSTI S C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</si>
  <si>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</si>
  <si>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</si>
  <si>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</si>
  <si>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</si>
  <si>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</si>
  <si>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</si>
  <si>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</si>
  <si>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</si>
  <si>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</si>
  <si>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</si>
  <si>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</si>
  <si>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</si>
  <si>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</si>
  <si>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</si>
  <si>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</si>
  <si>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</si>
  <si>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</si>
  <si>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</si>
  <si>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</si>
  <si>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</si>
  <si>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</si>
  <si>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</si>
  <si>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</si>
  <si>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</si>
  <si>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</si>
  <si>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</si>
  <si>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</si>
  <si>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</si>
  <si>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</si>
  <si>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</si>
  <si>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</si>
  <si>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</si>
  <si>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</si>
  <si>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</si>
  <si>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</si>
  <si>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</si>
  <si>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</si>
  <si>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</si>
  <si>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</si>
  <si>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</si>
  <si>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</si>
  <si>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</si>
  <si>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</si>
  <si>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</si>
  <si>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</si>
  <si>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</si>
  <si>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</si>
  <si>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</si>
  <si>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</t>
  </si>
  <si>
    <t>0093626</t>
  </si>
  <si>
    <t>0167779</t>
  </si>
  <si>
    <t>RAPISCAN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</si>
  <si>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</si>
  <si>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</si>
  <si>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</si>
  <si>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</si>
  <si>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</si>
  <si>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</si>
  <si>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</si>
  <si>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</si>
  <si>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</si>
  <si>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</si>
  <si>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</si>
  <si>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</si>
  <si>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</si>
  <si>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</si>
  <si>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</si>
  <si>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</si>
  <si>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</si>
  <si>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</si>
  <si>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47125</t>
  </si>
  <si>
    <t>KARDIOANGIOGRAFIE FIRST PASS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</si>
  <si>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</si>
  <si>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</si>
  <si>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</si>
  <si>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</si>
  <si>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</si>
  <si>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</si>
  <si>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</si>
  <si>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</si>
  <si>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</si>
  <si>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</si>
  <si>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</si>
  <si>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</si>
  <si>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</si>
  <si>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</si>
  <si>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</si>
  <si>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</si>
  <si>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</si>
  <si>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</si>
  <si>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816</t>
  </si>
  <si>
    <t>94145</t>
  </si>
  <si>
    <t>RUTINNÍ VYŠETŘENÍ KOSTNÍ DŘENĚ PŘÍMÉ A S KULTIVACÍ</t>
  </si>
  <si>
    <t>94195</t>
  </si>
  <si>
    <t>SYNTÉZA cDNA REVERZNÍ TRANSKRIPCÍ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</si>
  <si>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</si>
  <si>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</si>
  <si>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</si>
  <si>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</si>
  <si>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</si>
  <si>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</si>
  <si>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</si>
  <si>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</si>
  <si>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</si>
  <si>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</si>
  <si>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</si>
  <si>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</si>
  <si>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</si>
  <si>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</si>
  <si>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</si>
  <si>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</si>
  <si>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</si>
  <si>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</si>
  <si>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</si>
  <si>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</si>
  <si>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</si>
  <si>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</si>
  <si>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</si>
  <si>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</si>
  <si>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</si>
  <si>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</si>
  <si>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</si>
  <si>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</si>
  <si>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</si>
  <si>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</si>
  <si>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</si>
  <si>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</si>
  <si>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</si>
  <si>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</si>
  <si>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</si>
  <si>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</si>
  <si>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</si>
  <si>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</si>
  <si>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</si>
  <si>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</si>
  <si>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</si>
  <si>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</si>
  <si>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</si>
  <si>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</si>
  <si>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</si>
  <si>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</si>
  <si>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</si>
  <si>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</si>
  <si>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</si>
  <si>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</si>
  <si>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</si>
  <si>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</si>
  <si>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</si>
  <si>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</si>
  <si>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</si>
  <si>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</si>
  <si>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</si>
  <si>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</si>
  <si>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</si>
  <si>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</si>
  <si>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</si>
  <si>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</si>
  <si>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</si>
  <si>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</si>
  <si>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</si>
  <si>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</si>
  <si>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</si>
  <si>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</si>
  <si>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</si>
  <si>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</si>
  <si>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</si>
  <si>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</si>
  <si>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</si>
  <si>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</si>
  <si>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</si>
  <si>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</si>
  <si>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</si>
  <si>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</si>
  <si>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</si>
  <si>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</si>
  <si>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</si>
  <si>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</si>
  <si>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</si>
  <si>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</si>
  <si>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</si>
  <si>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</si>
  <si>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</si>
  <si>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</si>
  <si>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</si>
  <si>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</si>
  <si>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</si>
  <si>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</si>
  <si>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</si>
  <si>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</si>
  <si>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</si>
  <si>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</si>
  <si>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</si>
  <si>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</si>
  <si>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</si>
  <si>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</si>
  <si>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</si>
  <si>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</si>
  <si>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</si>
  <si>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</si>
  <si>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</si>
  <si>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</si>
  <si>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</si>
  <si>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</si>
  <si>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</si>
  <si>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</si>
  <si>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</si>
  <si>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</si>
  <si>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</si>
  <si>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</si>
  <si>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</si>
  <si>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</si>
  <si>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</si>
  <si>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</si>
  <si>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</si>
  <si>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</si>
  <si>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</si>
  <si>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</si>
  <si>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</si>
  <si>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96894</t>
  </si>
  <si>
    <t>STATIMOVÉ STANOVENÍ MOLEKULÁRNÍCH MARKERŮ HEMOSTÁZ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</si>
  <si>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</si>
  <si>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</si>
  <si>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</si>
  <si>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</si>
  <si>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</si>
  <si>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</si>
  <si>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</si>
  <si>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</si>
  <si>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</si>
  <si>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</si>
  <si>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</si>
  <si>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</si>
  <si>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</si>
  <si>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</si>
  <si>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</si>
  <si>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</si>
  <si>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</si>
  <si>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</si>
  <si>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</si>
  <si>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</si>
  <si>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</si>
  <si>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</si>
  <si>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</si>
  <si>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</si>
  <si>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</si>
  <si>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</si>
  <si>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</si>
  <si>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</si>
  <si>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</si>
  <si>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</si>
  <si>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</si>
  <si>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</si>
  <si>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</si>
  <si>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</si>
  <si>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</si>
  <si>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</si>
  <si>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</si>
  <si>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</si>
  <si>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</si>
  <si>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</si>
  <si>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</si>
  <si>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</si>
  <si>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</si>
  <si>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</si>
  <si>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</si>
  <si>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</si>
  <si>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</si>
  <si>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</si>
  <si>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</si>
  <si>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</si>
  <si>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</si>
  <si>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</si>
  <si>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</si>
  <si>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</si>
  <si>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</si>
  <si>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</si>
  <si>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</si>
  <si>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</si>
  <si>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</si>
  <si>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</si>
  <si>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</si>
  <si>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</si>
  <si>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</si>
  <si>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</si>
  <si>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</si>
  <si>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</si>
  <si>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</si>
  <si>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</si>
  <si>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</si>
  <si>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</si>
  <si>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</si>
  <si>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</si>
  <si>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</si>
  <si>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</si>
  <si>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</si>
  <si>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</si>
  <si>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</si>
  <si>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</si>
  <si>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</si>
  <si>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</si>
  <si>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</si>
  <si>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</si>
  <si>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</si>
  <si>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</si>
  <si>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</si>
  <si>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</si>
  <si>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</si>
  <si>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</si>
  <si>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</si>
  <si>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</si>
  <si>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</si>
  <si>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</si>
  <si>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</si>
  <si>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</si>
  <si>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</si>
  <si>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</si>
  <si>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</si>
  <si>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</si>
  <si>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</si>
  <si>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</si>
  <si>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</si>
  <si>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</si>
  <si>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</si>
  <si>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</si>
  <si>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</si>
  <si>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</si>
  <si>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</si>
  <si>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</si>
  <si>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</si>
  <si>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</si>
  <si>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</si>
  <si>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</si>
  <si>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</si>
  <si>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</si>
  <si>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</si>
  <si>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</si>
  <si>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</si>
  <si>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</si>
  <si>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</si>
  <si>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</si>
  <si>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</si>
  <si>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</si>
  <si>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</si>
  <si>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</si>
  <si>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</si>
  <si>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</si>
  <si>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</si>
  <si>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</si>
  <si>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</si>
  <si>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</si>
  <si>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</si>
  <si>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</si>
  <si>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</si>
  <si>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</si>
  <si>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</si>
  <si>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</si>
  <si>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</si>
  <si>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</si>
  <si>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</si>
  <si>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</si>
  <si>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</si>
  <si>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</si>
  <si>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</si>
  <si>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</si>
  <si>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</si>
  <si>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</si>
  <si>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</si>
  <si>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</si>
  <si>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</si>
  <si>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</si>
  <si>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</si>
  <si>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</si>
  <si>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</si>
  <si>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</si>
  <si>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</si>
  <si>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</si>
  <si>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</si>
  <si>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</si>
  <si>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</si>
  <si>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</si>
  <si>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</si>
  <si>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</si>
  <si>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</si>
  <si>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</si>
  <si>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</si>
  <si>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</si>
  <si>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</si>
  <si>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</si>
  <si>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</si>
  <si>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</si>
  <si>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</si>
  <si>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</si>
  <si>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</si>
  <si>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</si>
  <si>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</si>
  <si>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</si>
  <si>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</si>
  <si>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</si>
  <si>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</si>
  <si>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</si>
  <si>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</si>
  <si>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</si>
  <si>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</si>
  <si>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</si>
  <si>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</si>
  <si>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</si>
  <si>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</si>
  <si>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</si>
  <si>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</si>
  <si>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</si>
  <si>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</si>
  <si>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</si>
  <si>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</si>
  <si>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</si>
  <si>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</si>
  <si>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</si>
  <si>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</si>
  <si>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</si>
  <si>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</si>
  <si>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</si>
  <si>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</si>
  <si>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</si>
  <si>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</si>
  <si>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</si>
  <si>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</si>
  <si>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</si>
  <si>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</si>
  <si>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</si>
  <si>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</si>
  <si>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</si>
  <si>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</si>
  <si>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</si>
  <si>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</si>
  <si>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</si>
  <si>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</si>
  <si>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</si>
  <si>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</si>
  <si>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</si>
  <si>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</si>
  <si>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</si>
  <si>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</si>
  <si>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</si>
  <si>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</si>
  <si>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</si>
  <si>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</si>
  <si>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</si>
  <si>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</si>
  <si>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</si>
  <si>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</si>
  <si>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</si>
  <si>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</si>
  <si>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</si>
  <si>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</si>
  <si>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</si>
  <si>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</si>
  <si>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</si>
  <si>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</si>
  <si>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</si>
  <si>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</si>
  <si>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</si>
  <si>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</si>
  <si>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</si>
  <si>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</si>
  <si>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</si>
  <si>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</si>
  <si>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</si>
  <si>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</si>
  <si>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</si>
  <si>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</si>
  <si>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</si>
  <si>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</si>
  <si>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STANOVENÍ VOLNÝCH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</si>
  <si>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</si>
  <si>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</si>
  <si>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</si>
  <si>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</si>
  <si>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</si>
  <si>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</si>
  <si>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</si>
  <si>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</si>
  <si>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</si>
  <si>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</si>
  <si>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</si>
  <si>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</si>
  <si>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</si>
  <si>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</si>
  <si>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</si>
  <si>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</si>
  <si>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</si>
  <si>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</si>
  <si>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</si>
  <si>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</si>
  <si>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</si>
  <si>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</si>
  <si>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</si>
  <si>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</si>
  <si>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</si>
  <si>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</si>
  <si>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</si>
  <si>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</si>
  <si>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</si>
  <si>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</si>
  <si>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</si>
  <si>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</si>
  <si>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</si>
  <si>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</si>
  <si>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</si>
  <si>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</si>
  <si>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</si>
  <si>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</si>
  <si>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</si>
  <si>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</si>
  <si>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</si>
  <si>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</si>
  <si>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</si>
  <si>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</si>
  <si>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</si>
  <si>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</si>
  <si>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</si>
  <si>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</si>
  <si>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</si>
  <si>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</si>
  <si>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</si>
  <si>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</si>
  <si>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</si>
  <si>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</si>
  <si>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</si>
  <si>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</si>
  <si>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</si>
  <si>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</si>
  <si>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</si>
  <si>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</si>
  <si>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</si>
  <si>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</si>
  <si>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</si>
  <si>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34</t>
  </si>
  <si>
    <t>0042433</t>
  </si>
  <si>
    <t>0059494</t>
  </si>
  <si>
    <t>LIPIODOL ULTRA FLUIDE</t>
  </si>
  <si>
    <t>0065978</t>
  </si>
  <si>
    <t>DOTAREM</t>
  </si>
  <si>
    <t>0095609</t>
  </si>
  <si>
    <t>MICROPAQUE CT</t>
  </si>
  <si>
    <t>0224716</t>
  </si>
  <si>
    <t>0207733</t>
  </si>
  <si>
    <t>GADOVIST</t>
  </si>
  <si>
    <t>0207745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</si>
  <si>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</si>
  <si>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</si>
  <si>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</si>
  <si>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</si>
  <si>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</si>
  <si>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</si>
  <si>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</si>
  <si>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0038505</t>
  </si>
  <si>
    <t>0047480</t>
  </si>
  <si>
    <t>0048264</t>
  </si>
  <si>
    <t>DRÁT NEUROINTERVENČNÍ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</si>
  <si>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</si>
  <si>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</si>
  <si>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</si>
  <si>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</si>
  <si>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</si>
  <si>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</si>
  <si>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</si>
  <si>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</si>
  <si>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</si>
  <si>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</si>
  <si>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</si>
  <si>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</si>
  <si>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</si>
  <si>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</si>
  <si>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</si>
  <si>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</si>
  <si>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</si>
  <si>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</si>
  <si>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</si>
  <si>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</si>
  <si>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</si>
  <si>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</si>
  <si>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</si>
  <si>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</si>
  <si>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</si>
  <si>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</si>
  <si>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</si>
  <si>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</si>
  <si>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</si>
  <si>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</si>
  <si>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</si>
  <si>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</si>
  <si>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</si>
  <si>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</si>
  <si>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</si>
  <si>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</si>
  <si>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</si>
  <si>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</si>
  <si>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</si>
  <si>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</si>
  <si>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0092932</t>
  </si>
  <si>
    <t>SADA DRENÁŽNÍ S FIXAČNÍ SADOU DRAIN-LOK</t>
  </si>
  <si>
    <t>0094736</t>
  </si>
  <si>
    <t>STENT PERIFERNÍ VASKULÁRNÍ - EPIC; SAMOEXPANDIBILN</t>
  </si>
  <si>
    <t>0141644</t>
  </si>
  <si>
    <t>STENT INTRAKRANIÁLNÍ - SOLITAIRE AB; SAMOEXPANDIBI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</si>
  <si>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</si>
  <si>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</si>
  <si>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</si>
  <si>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</si>
  <si>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</si>
  <si>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</si>
  <si>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</si>
  <si>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</si>
  <si>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</si>
  <si>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</si>
  <si>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</si>
  <si>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</si>
  <si>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0048344</t>
  </si>
  <si>
    <t>VODIČ SPIDER RX FX EMBOLIC PROTECTION SPD 030..070</t>
  </si>
  <si>
    <t>0141714</t>
  </si>
  <si>
    <t>OKLUDER AVP - AMPLATZER</t>
  </si>
  <si>
    <t>0152522</t>
  </si>
  <si>
    <t>STENT PERIFERNÍ VASKULÁRNÍ - RADIX2; BALONEXPANDIB</t>
  </si>
  <si>
    <t>0151925</t>
  </si>
  <si>
    <t>DRÁT VODÍCÍ NEUROVASKULÁRNÍ ASAHI CHIKAI 10 200/30</t>
  </si>
  <si>
    <t>0043993</t>
  </si>
  <si>
    <t>LEPIDLO TKÁŇOVÉ,HISTOACRYL -1050052, 1050060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</si>
  <si>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</si>
  <si>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</si>
  <si>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</si>
  <si>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</si>
  <si>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</si>
  <si>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</si>
  <si>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</si>
  <si>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</si>
  <si>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</si>
  <si>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</si>
  <si>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</si>
  <si>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</si>
  <si>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0051237</t>
  </si>
  <si>
    <t>KATETR BALÓNKOVÝ PTA - STERLING OTW</t>
  </si>
  <si>
    <t>0048262</t>
  </si>
  <si>
    <t>KATETR BALÓNKOVÝ PTA - ULTRA SOFT</t>
  </si>
  <si>
    <t>0048669</t>
  </si>
  <si>
    <t>0049604</t>
  </si>
  <si>
    <t>EXTRAKTOR KORONÁRNÍ - KATETR SE SMYČKOU - EN SNARE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</si>
  <si>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</si>
  <si>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</si>
  <si>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</si>
  <si>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</si>
  <si>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</si>
  <si>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</si>
  <si>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0049907</t>
  </si>
  <si>
    <t>STENT PERIFERNĺ VASKULÁRNÍ - HERCULINK ELITE; BALO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</si>
  <si>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</si>
  <si>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</si>
  <si>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</si>
  <si>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</si>
  <si>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</si>
  <si>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</si>
  <si>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</si>
  <si>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</si>
  <si>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</si>
  <si>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</si>
  <si>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</si>
  <si>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</si>
  <si>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</si>
  <si>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</si>
  <si>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</si>
  <si>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</si>
  <si>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</si>
  <si>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</si>
  <si>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</si>
  <si>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</si>
  <si>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</si>
  <si>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</si>
  <si>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</si>
  <si>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</si>
  <si>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</si>
  <si>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</si>
  <si>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</si>
  <si>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</si>
  <si>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</si>
  <si>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</si>
  <si>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</si>
  <si>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</si>
  <si>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</si>
  <si>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</si>
  <si>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</si>
  <si>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</si>
  <si>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</si>
  <si>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</si>
  <si>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</si>
  <si>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</si>
  <si>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</si>
  <si>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</si>
  <si>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</si>
  <si>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</si>
  <si>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</si>
  <si>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</si>
  <si>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</si>
  <si>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</si>
  <si>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</si>
  <si>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</si>
  <si>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</si>
  <si>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</si>
  <si>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</si>
  <si>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</si>
  <si>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</si>
  <si>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</si>
  <si>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</si>
  <si>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</si>
  <si>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</si>
  <si>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</si>
  <si>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</si>
  <si>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</si>
  <si>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</si>
  <si>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</si>
  <si>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</si>
  <si>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</si>
  <si>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</si>
  <si>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</si>
  <si>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</si>
  <si>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07633</t>
  </si>
  <si>
    <t>(DRG) PERKUTÁNNÍ TRANSHEPATICKÁ ZEVNĚ - VNITŘNÍ DR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</si>
  <si>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</si>
  <si>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</si>
  <si>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</si>
  <si>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</si>
  <si>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</si>
  <si>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</si>
  <si>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</si>
  <si>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</si>
  <si>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</si>
  <si>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</si>
  <si>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</si>
  <si>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</si>
  <si>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</si>
  <si>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</si>
  <si>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</si>
  <si>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</si>
  <si>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</si>
  <si>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</si>
  <si>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</si>
  <si>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</si>
  <si>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</si>
  <si>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</si>
  <si>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</si>
  <si>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</si>
  <si>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</si>
  <si>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</si>
  <si>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</si>
  <si>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</si>
  <si>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</si>
  <si>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</si>
  <si>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</si>
  <si>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</si>
  <si>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</si>
  <si>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</si>
  <si>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</si>
  <si>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</si>
  <si>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</si>
  <si>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</si>
  <si>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</si>
  <si>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</si>
  <si>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</si>
  <si>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</si>
  <si>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</si>
  <si>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</si>
  <si>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</si>
  <si>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</si>
  <si>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</si>
  <si>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</si>
  <si>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</si>
  <si>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</si>
  <si>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</si>
  <si>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</si>
  <si>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</si>
  <si>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</si>
  <si>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</si>
  <si>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</si>
  <si>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</si>
  <si>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</si>
  <si>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</si>
  <si>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</si>
  <si>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</si>
  <si>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</si>
  <si>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</si>
  <si>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</si>
  <si>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</si>
  <si>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</si>
  <si>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</si>
  <si>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</si>
  <si>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</si>
  <si>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</si>
  <si>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</si>
  <si>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</si>
  <si>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</si>
  <si>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</si>
  <si>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</si>
  <si>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</si>
  <si>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</si>
  <si>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</si>
  <si>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</si>
  <si>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</si>
  <si>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</si>
  <si>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</si>
  <si>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</si>
  <si>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</si>
  <si>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</si>
  <si>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</si>
  <si>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</si>
  <si>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</si>
  <si>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</si>
  <si>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</si>
  <si>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</si>
  <si>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</si>
  <si>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</si>
  <si>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</si>
  <si>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</si>
  <si>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</si>
  <si>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</si>
  <si>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</si>
  <si>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</si>
  <si>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</si>
  <si>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</si>
  <si>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</si>
  <si>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</si>
  <si>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</si>
  <si>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</si>
  <si>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</si>
  <si>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</si>
  <si>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</si>
  <si>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</si>
  <si>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</si>
  <si>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</si>
  <si>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</si>
  <si>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</si>
  <si>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</si>
  <si>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</si>
  <si>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</si>
  <si>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</si>
  <si>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</si>
  <si>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</si>
  <si>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</si>
  <si>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</si>
  <si>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</si>
  <si>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</si>
  <si>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</si>
  <si>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</si>
  <si>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</si>
  <si>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</si>
  <si>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</si>
  <si>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</si>
  <si>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</si>
  <si>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</si>
  <si>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</si>
  <si>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</si>
  <si>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</si>
  <si>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</si>
  <si>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</si>
  <si>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</si>
  <si>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</si>
  <si>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</si>
  <si>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</si>
  <si>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</si>
  <si>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</si>
  <si>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</si>
  <si>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</si>
  <si>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</si>
  <si>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</si>
  <si>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</si>
  <si>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</si>
  <si>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</si>
  <si>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</si>
  <si>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</si>
  <si>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</si>
  <si>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</si>
  <si>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</si>
  <si>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</si>
  <si>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</si>
  <si>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</si>
  <si>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</si>
  <si>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</si>
  <si>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</si>
  <si>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</si>
  <si>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</si>
  <si>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</si>
  <si>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</si>
  <si>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</si>
  <si>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</si>
  <si>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</si>
  <si>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</si>
  <si>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</si>
  <si>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</si>
  <si>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</si>
  <si>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</si>
  <si>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</si>
  <si>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</si>
  <si>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</si>
  <si>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</si>
  <si>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</si>
  <si>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</si>
  <si>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</si>
  <si>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</si>
  <si>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</si>
  <si>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</si>
  <si>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</si>
  <si>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</si>
  <si>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</si>
  <si>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</si>
  <si>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</si>
  <si>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</si>
  <si>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</si>
  <si>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</si>
  <si>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</si>
  <si>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</si>
  <si>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</si>
  <si>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</si>
  <si>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</si>
  <si>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</si>
  <si>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</si>
  <si>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</si>
  <si>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</si>
  <si>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</si>
  <si>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</si>
  <si>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</si>
  <si>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</si>
  <si>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</si>
  <si>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</si>
  <si>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</si>
  <si>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</si>
  <si>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</si>
  <si>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</si>
  <si>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</si>
  <si>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</si>
  <si>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</si>
  <si>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</si>
  <si>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</si>
  <si>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</si>
  <si>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</si>
  <si>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</si>
  <si>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</si>
  <si>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</si>
  <si>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</si>
  <si>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</si>
  <si>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</si>
  <si>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</si>
  <si>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</si>
  <si>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</si>
  <si>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</si>
  <si>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</si>
  <si>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</si>
  <si>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</si>
  <si>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</si>
  <si>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</si>
  <si>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</si>
  <si>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</si>
  <si>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</si>
  <si>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</si>
  <si>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</si>
  <si>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</si>
  <si>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</si>
  <si>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</si>
  <si>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</si>
  <si>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</si>
  <si>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</si>
  <si>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</si>
  <si>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</si>
  <si>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</si>
  <si>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</si>
  <si>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</si>
  <si>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</si>
  <si>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</si>
  <si>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</si>
  <si>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</si>
  <si>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</si>
  <si>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91583</t>
  </si>
  <si>
    <t>STANOVENÍ PROTILÁTEK PROTI HLA ANTIGENŮM XMAP TECH</t>
  </si>
  <si>
    <t>91575</t>
  </si>
  <si>
    <t>STANOVENÍ TRYPTÁZY METODOU ENZYMOVÉ ANALÝZY EIA</t>
  </si>
  <si>
    <t>91157</t>
  </si>
  <si>
    <t>STANOVENÍ C2 SLOŽKY KOMPLEMENTU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</si>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</sst>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72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2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0.58590179677754695</c:v>
                </c:pt>
                <c:pt idx="1">
                  <c:v>0.64690262906919449</c:v>
                </c:pt>
                <c:pt idx="2">
                  <c:v>0.61999509696655231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0.63578138343296331</c:v>
                </c:pt>
                <c:pt idx="1">
                  <c:v>0.66447666515632076</c:v>
                </c:pt>
                <c:pt idx="2">
                  <c:v>0.67108753315649872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6" tableBorderDxfId="115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59" totalsRowShown="0">
  <autoFilter ref="C3:S5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2674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4400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4401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4462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5939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5966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5987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6253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6254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7179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7453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8420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00445883-4BE7-4A83-AB7C-304FFB7263A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2674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974.3</v>
      </c>
      <c r="G3" s="47">
        <f>SUBTOTAL(9,G6:G1048576)</f>
        <v>684070.87000000011</v>
      </c>
      <c r="H3" s="48">
        <f>IF(M3=0,0,G3/M3)</f>
        <v>7.410729614036847E-2</v>
      </c>
      <c r="I3" s="47">
        <f>SUBTOTAL(9,I6:I1048576)</f>
        <v>12049.699999999999</v>
      </c>
      <c r="J3" s="47">
        <f>SUBTOTAL(9,J6:J1048576)</f>
        <v>8546745.8731218185</v>
      </c>
      <c r="K3" s="48">
        <f>IF(M3=0,0,J3/M3)</f>
        <v>0.92589270385963163</v>
      </c>
      <c r="L3" s="47">
        <f>SUBTOTAL(9,L6:L1048576)</f>
        <v>13024</v>
      </c>
      <c r="M3" s="49">
        <f>SUBTOTAL(9,M6:M1048576)</f>
        <v>9230816.7431218177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638</v>
      </c>
      <c r="B6" s="723" t="s">
        <v>2129</v>
      </c>
      <c r="C6" s="723" t="s">
        <v>2130</v>
      </c>
      <c r="D6" s="723" t="s">
        <v>789</v>
      </c>
      <c r="E6" s="723" t="s">
        <v>790</v>
      </c>
      <c r="F6" s="727"/>
      <c r="G6" s="727"/>
      <c r="H6" s="747">
        <v>0</v>
      </c>
      <c r="I6" s="727">
        <v>4</v>
      </c>
      <c r="J6" s="727">
        <v>488.43999999999994</v>
      </c>
      <c r="K6" s="747">
        <v>1</v>
      </c>
      <c r="L6" s="727">
        <v>4</v>
      </c>
      <c r="M6" s="728">
        <v>488.43999999999994</v>
      </c>
    </row>
    <row r="7" spans="1:13" ht="14.45" customHeight="1" x14ac:dyDescent="0.2">
      <c r="A7" s="729" t="s">
        <v>638</v>
      </c>
      <c r="B7" s="730" t="s">
        <v>2131</v>
      </c>
      <c r="C7" s="730" t="s">
        <v>2132</v>
      </c>
      <c r="D7" s="730" t="s">
        <v>2133</v>
      </c>
      <c r="E7" s="730" t="s">
        <v>2134</v>
      </c>
      <c r="F7" s="734"/>
      <c r="G7" s="734"/>
      <c r="H7" s="748">
        <v>0</v>
      </c>
      <c r="I7" s="734">
        <v>1</v>
      </c>
      <c r="J7" s="734">
        <v>87.38</v>
      </c>
      <c r="K7" s="748">
        <v>1</v>
      </c>
      <c r="L7" s="734">
        <v>1</v>
      </c>
      <c r="M7" s="735">
        <v>87.38</v>
      </c>
    </row>
    <row r="8" spans="1:13" ht="14.45" customHeight="1" x14ac:dyDescent="0.2">
      <c r="A8" s="729" t="s">
        <v>638</v>
      </c>
      <c r="B8" s="730" t="s">
        <v>2135</v>
      </c>
      <c r="C8" s="730" t="s">
        <v>2136</v>
      </c>
      <c r="D8" s="730" t="s">
        <v>2137</v>
      </c>
      <c r="E8" s="730" t="s">
        <v>2138</v>
      </c>
      <c r="F8" s="734"/>
      <c r="G8" s="734"/>
      <c r="H8" s="748">
        <v>0</v>
      </c>
      <c r="I8" s="734">
        <v>1</v>
      </c>
      <c r="J8" s="734">
        <v>581.01</v>
      </c>
      <c r="K8" s="748">
        <v>1</v>
      </c>
      <c r="L8" s="734">
        <v>1</v>
      </c>
      <c r="M8" s="735">
        <v>581.01</v>
      </c>
    </row>
    <row r="9" spans="1:13" ht="14.45" customHeight="1" x14ac:dyDescent="0.2">
      <c r="A9" s="729" t="s">
        <v>638</v>
      </c>
      <c r="B9" s="730" t="s">
        <v>2139</v>
      </c>
      <c r="C9" s="730" t="s">
        <v>2140</v>
      </c>
      <c r="D9" s="730" t="s">
        <v>2141</v>
      </c>
      <c r="E9" s="730" t="s">
        <v>2142</v>
      </c>
      <c r="F9" s="734"/>
      <c r="G9" s="734"/>
      <c r="H9" s="748">
        <v>0</v>
      </c>
      <c r="I9" s="734">
        <v>2</v>
      </c>
      <c r="J9" s="734">
        <v>97.859999999999971</v>
      </c>
      <c r="K9" s="748">
        <v>1</v>
      </c>
      <c r="L9" s="734">
        <v>2</v>
      </c>
      <c r="M9" s="735">
        <v>97.859999999999971</v>
      </c>
    </row>
    <row r="10" spans="1:13" ht="14.45" customHeight="1" x14ac:dyDescent="0.2">
      <c r="A10" s="729" t="s">
        <v>638</v>
      </c>
      <c r="B10" s="730" t="s">
        <v>2143</v>
      </c>
      <c r="C10" s="730" t="s">
        <v>2144</v>
      </c>
      <c r="D10" s="730" t="s">
        <v>738</v>
      </c>
      <c r="E10" s="730" t="s">
        <v>2145</v>
      </c>
      <c r="F10" s="734"/>
      <c r="G10" s="734"/>
      <c r="H10" s="748">
        <v>0</v>
      </c>
      <c r="I10" s="734">
        <v>1</v>
      </c>
      <c r="J10" s="734">
        <v>3299.89</v>
      </c>
      <c r="K10" s="748">
        <v>1</v>
      </c>
      <c r="L10" s="734">
        <v>1</v>
      </c>
      <c r="M10" s="735">
        <v>3299.89</v>
      </c>
    </row>
    <row r="11" spans="1:13" ht="14.45" customHeight="1" x14ac:dyDescent="0.2">
      <c r="A11" s="729" t="s">
        <v>638</v>
      </c>
      <c r="B11" s="730" t="s">
        <v>2143</v>
      </c>
      <c r="C11" s="730" t="s">
        <v>2146</v>
      </c>
      <c r="D11" s="730" t="s">
        <v>745</v>
      </c>
      <c r="E11" s="730" t="s">
        <v>2147</v>
      </c>
      <c r="F11" s="734"/>
      <c r="G11" s="734"/>
      <c r="H11" s="748">
        <v>0</v>
      </c>
      <c r="I11" s="734">
        <v>1</v>
      </c>
      <c r="J11" s="734">
        <v>1895.7400000000002</v>
      </c>
      <c r="K11" s="748">
        <v>1</v>
      </c>
      <c r="L11" s="734">
        <v>1</v>
      </c>
      <c r="M11" s="735">
        <v>1895.7400000000002</v>
      </c>
    </row>
    <row r="12" spans="1:13" ht="14.45" customHeight="1" x14ac:dyDescent="0.2">
      <c r="A12" s="729" t="s">
        <v>638</v>
      </c>
      <c r="B12" s="730" t="s">
        <v>2143</v>
      </c>
      <c r="C12" s="730" t="s">
        <v>2148</v>
      </c>
      <c r="D12" s="730" t="s">
        <v>740</v>
      </c>
      <c r="E12" s="730" t="s">
        <v>2149</v>
      </c>
      <c r="F12" s="734"/>
      <c r="G12" s="734"/>
      <c r="H12" s="748">
        <v>0</v>
      </c>
      <c r="I12" s="734">
        <v>1</v>
      </c>
      <c r="J12" s="734">
        <v>721.16000000000008</v>
      </c>
      <c r="K12" s="748">
        <v>1</v>
      </c>
      <c r="L12" s="734">
        <v>1</v>
      </c>
      <c r="M12" s="735">
        <v>721.16000000000008</v>
      </c>
    </row>
    <row r="13" spans="1:13" ht="14.45" customHeight="1" x14ac:dyDescent="0.2">
      <c r="A13" s="729" t="s">
        <v>638</v>
      </c>
      <c r="B13" s="730" t="s">
        <v>2143</v>
      </c>
      <c r="C13" s="730" t="s">
        <v>2150</v>
      </c>
      <c r="D13" s="730" t="s">
        <v>740</v>
      </c>
      <c r="E13" s="730" t="s">
        <v>2151</v>
      </c>
      <c r="F13" s="734"/>
      <c r="G13" s="734"/>
      <c r="H13" s="748">
        <v>0</v>
      </c>
      <c r="I13" s="734">
        <v>1</v>
      </c>
      <c r="J13" s="734">
        <v>624.25</v>
      </c>
      <c r="K13" s="748">
        <v>1</v>
      </c>
      <c r="L13" s="734">
        <v>1</v>
      </c>
      <c r="M13" s="735">
        <v>624.25</v>
      </c>
    </row>
    <row r="14" spans="1:13" ht="14.45" customHeight="1" x14ac:dyDescent="0.2">
      <c r="A14" s="729" t="s">
        <v>638</v>
      </c>
      <c r="B14" s="730" t="s">
        <v>2143</v>
      </c>
      <c r="C14" s="730" t="s">
        <v>2152</v>
      </c>
      <c r="D14" s="730" t="s">
        <v>740</v>
      </c>
      <c r="E14" s="730" t="s">
        <v>2153</v>
      </c>
      <c r="F14" s="734"/>
      <c r="G14" s="734"/>
      <c r="H14" s="748">
        <v>0</v>
      </c>
      <c r="I14" s="734">
        <v>1</v>
      </c>
      <c r="J14" s="734">
        <v>913.55</v>
      </c>
      <c r="K14" s="748">
        <v>1</v>
      </c>
      <c r="L14" s="734">
        <v>1</v>
      </c>
      <c r="M14" s="735">
        <v>913.55</v>
      </c>
    </row>
    <row r="15" spans="1:13" ht="14.45" customHeight="1" x14ac:dyDescent="0.2">
      <c r="A15" s="729" t="s">
        <v>638</v>
      </c>
      <c r="B15" s="730" t="s">
        <v>2143</v>
      </c>
      <c r="C15" s="730" t="s">
        <v>2154</v>
      </c>
      <c r="D15" s="730" t="s">
        <v>740</v>
      </c>
      <c r="E15" s="730" t="s">
        <v>2155</v>
      </c>
      <c r="F15" s="734"/>
      <c r="G15" s="734"/>
      <c r="H15" s="748">
        <v>0</v>
      </c>
      <c r="I15" s="734">
        <v>1</v>
      </c>
      <c r="J15" s="734">
        <v>408.87</v>
      </c>
      <c r="K15" s="748">
        <v>1</v>
      </c>
      <c r="L15" s="734">
        <v>1</v>
      </c>
      <c r="M15" s="735">
        <v>408.87</v>
      </c>
    </row>
    <row r="16" spans="1:13" ht="14.45" customHeight="1" x14ac:dyDescent="0.2">
      <c r="A16" s="729" t="s">
        <v>638</v>
      </c>
      <c r="B16" s="730" t="s">
        <v>2156</v>
      </c>
      <c r="C16" s="730" t="s">
        <v>2157</v>
      </c>
      <c r="D16" s="730" t="s">
        <v>2158</v>
      </c>
      <c r="E16" s="730" t="s">
        <v>2159</v>
      </c>
      <c r="F16" s="734"/>
      <c r="G16" s="734"/>
      <c r="H16" s="748">
        <v>0</v>
      </c>
      <c r="I16" s="734">
        <v>2</v>
      </c>
      <c r="J16" s="734">
        <v>277.90000000000003</v>
      </c>
      <c r="K16" s="748">
        <v>1</v>
      </c>
      <c r="L16" s="734">
        <v>2</v>
      </c>
      <c r="M16" s="735">
        <v>277.90000000000003</v>
      </c>
    </row>
    <row r="17" spans="1:13" ht="14.45" customHeight="1" x14ac:dyDescent="0.2">
      <c r="A17" s="729" t="s">
        <v>638</v>
      </c>
      <c r="B17" s="730" t="s">
        <v>2160</v>
      </c>
      <c r="C17" s="730" t="s">
        <v>2161</v>
      </c>
      <c r="D17" s="730" t="s">
        <v>837</v>
      </c>
      <c r="E17" s="730" t="s">
        <v>2162</v>
      </c>
      <c r="F17" s="734"/>
      <c r="G17" s="734"/>
      <c r="H17" s="748">
        <v>0</v>
      </c>
      <c r="I17" s="734">
        <v>1</v>
      </c>
      <c r="J17" s="734">
        <v>246.6</v>
      </c>
      <c r="K17" s="748">
        <v>1</v>
      </c>
      <c r="L17" s="734">
        <v>1</v>
      </c>
      <c r="M17" s="735">
        <v>246.6</v>
      </c>
    </row>
    <row r="18" spans="1:13" ht="14.45" customHeight="1" x14ac:dyDescent="0.2">
      <c r="A18" s="729" t="s">
        <v>638</v>
      </c>
      <c r="B18" s="730" t="s">
        <v>2163</v>
      </c>
      <c r="C18" s="730" t="s">
        <v>2164</v>
      </c>
      <c r="D18" s="730" t="s">
        <v>756</v>
      </c>
      <c r="E18" s="730" t="s">
        <v>2165</v>
      </c>
      <c r="F18" s="734"/>
      <c r="G18" s="734"/>
      <c r="H18" s="748">
        <v>0</v>
      </c>
      <c r="I18" s="734">
        <v>6</v>
      </c>
      <c r="J18" s="734">
        <v>366.84000000000003</v>
      </c>
      <c r="K18" s="748">
        <v>1</v>
      </c>
      <c r="L18" s="734">
        <v>6</v>
      </c>
      <c r="M18" s="735">
        <v>366.84000000000003</v>
      </c>
    </row>
    <row r="19" spans="1:13" ht="14.45" customHeight="1" x14ac:dyDescent="0.2">
      <c r="A19" s="729" t="s">
        <v>638</v>
      </c>
      <c r="B19" s="730" t="s">
        <v>2163</v>
      </c>
      <c r="C19" s="730" t="s">
        <v>2166</v>
      </c>
      <c r="D19" s="730" t="s">
        <v>756</v>
      </c>
      <c r="E19" s="730" t="s">
        <v>2167</v>
      </c>
      <c r="F19" s="734"/>
      <c r="G19" s="734"/>
      <c r="H19" s="748">
        <v>0</v>
      </c>
      <c r="I19" s="734">
        <v>6</v>
      </c>
      <c r="J19" s="734">
        <v>355.74002675949811</v>
      </c>
      <c r="K19" s="748">
        <v>1</v>
      </c>
      <c r="L19" s="734">
        <v>6</v>
      </c>
      <c r="M19" s="735">
        <v>355.74002675949811</v>
      </c>
    </row>
    <row r="20" spans="1:13" ht="14.45" customHeight="1" x14ac:dyDescent="0.2">
      <c r="A20" s="729" t="s">
        <v>638</v>
      </c>
      <c r="B20" s="730" t="s">
        <v>2168</v>
      </c>
      <c r="C20" s="730" t="s">
        <v>2169</v>
      </c>
      <c r="D20" s="730" t="s">
        <v>896</v>
      </c>
      <c r="E20" s="730" t="s">
        <v>897</v>
      </c>
      <c r="F20" s="734"/>
      <c r="G20" s="734"/>
      <c r="H20" s="748">
        <v>0</v>
      </c>
      <c r="I20" s="734">
        <v>1</v>
      </c>
      <c r="J20" s="734">
        <v>80.069999999999993</v>
      </c>
      <c r="K20" s="748">
        <v>1</v>
      </c>
      <c r="L20" s="734">
        <v>1</v>
      </c>
      <c r="M20" s="735">
        <v>80.069999999999993</v>
      </c>
    </row>
    <row r="21" spans="1:13" ht="14.45" customHeight="1" x14ac:dyDescent="0.2">
      <c r="A21" s="729" t="s">
        <v>638</v>
      </c>
      <c r="B21" s="730" t="s">
        <v>2168</v>
      </c>
      <c r="C21" s="730" t="s">
        <v>2170</v>
      </c>
      <c r="D21" s="730" t="s">
        <v>690</v>
      </c>
      <c r="E21" s="730" t="s">
        <v>691</v>
      </c>
      <c r="F21" s="734"/>
      <c r="G21" s="734"/>
      <c r="H21" s="748">
        <v>0</v>
      </c>
      <c r="I21" s="734">
        <v>1</v>
      </c>
      <c r="J21" s="734">
        <v>207.22999999999996</v>
      </c>
      <c r="K21" s="748">
        <v>1</v>
      </c>
      <c r="L21" s="734">
        <v>1</v>
      </c>
      <c r="M21" s="735">
        <v>207.22999999999996</v>
      </c>
    </row>
    <row r="22" spans="1:13" ht="14.45" customHeight="1" x14ac:dyDescent="0.2">
      <c r="A22" s="729" t="s">
        <v>638</v>
      </c>
      <c r="B22" s="730" t="s">
        <v>2171</v>
      </c>
      <c r="C22" s="730" t="s">
        <v>2172</v>
      </c>
      <c r="D22" s="730" t="s">
        <v>692</v>
      </c>
      <c r="E22" s="730" t="s">
        <v>693</v>
      </c>
      <c r="F22" s="734"/>
      <c r="G22" s="734"/>
      <c r="H22" s="748">
        <v>0</v>
      </c>
      <c r="I22" s="734">
        <v>1</v>
      </c>
      <c r="J22" s="734">
        <v>174.23</v>
      </c>
      <c r="K22" s="748">
        <v>1</v>
      </c>
      <c r="L22" s="734">
        <v>1</v>
      </c>
      <c r="M22" s="735">
        <v>174.23</v>
      </c>
    </row>
    <row r="23" spans="1:13" ht="14.45" customHeight="1" x14ac:dyDescent="0.2">
      <c r="A23" s="729" t="s">
        <v>638</v>
      </c>
      <c r="B23" s="730" t="s">
        <v>2173</v>
      </c>
      <c r="C23" s="730" t="s">
        <v>2174</v>
      </c>
      <c r="D23" s="730" t="s">
        <v>998</v>
      </c>
      <c r="E23" s="730" t="s">
        <v>696</v>
      </c>
      <c r="F23" s="734"/>
      <c r="G23" s="734"/>
      <c r="H23" s="748">
        <v>0</v>
      </c>
      <c r="I23" s="734">
        <v>2</v>
      </c>
      <c r="J23" s="734">
        <v>52.22000000000002</v>
      </c>
      <c r="K23" s="748">
        <v>1</v>
      </c>
      <c r="L23" s="734">
        <v>2</v>
      </c>
      <c r="M23" s="735">
        <v>52.22000000000002</v>
      </c>
    </row>
    <row r="24" spans="1:13" ht="14.45" customHeight="1" x14ac:dyDescent="0.2">
      <c r="A24" s="729" t="s">
        <v>638</v>
      </c>
      <c r="B24" s="730" t="s">
        <v>2175</v>
      </c>
      <c r="C24" s="730" t="s">
        <v>2176</v>
      </c>
      <c r="D24" s="730" t="s">
        <v>850</v>
      </c>
      <c r="E24" s="730" t="s">
        <v>2177</v>
      </c>
      <c r="F24" s="734"/>
      <c r="G24" s="734"/>
      <c r="H24" s="748">
        <v>0</v>
      </c>
      <c r="I24" s="734">
        <v>1</v>
      </c>
      <c r="J24" s="734">
        <v>188.81999999999996</v>
      </c>
      <c r="K24" s="748">
        <v>1</v>
      </c>
      <c r="L24" s="734">
        <v>1</v>
      </c>
      <c r="M24" s="735">
        <v>188.81999999999996</v>
      </c>
    </row>
    <row r="25" spans="1:13" ht="14.45" customHeight="1" x14ac:dyDescent="0.2">
      <c r="A25" s="729" t="s">
        <v>638</v>
      </c>
      <c r="B25" s="730" t="s">
        <v>2178</v>
      </c>
      <c r="C25" s="730" t="s">
        <v>2179</v>
      </c>
      <c r="D25" s="730" t="s">
        <v>2180</v>
      </c>
      <c r="E25" s="730" t="s">
        <v>2181</v>
      </c>
      <c r="F25" s="734"/>
      <c r="G25" s="734"/>
      <c r="H25" s="748">
        <v>0</v>
      </c>
      <c r="I25" s="734">
        <v>3</v>
      </c>
      <c r="J25" s="734">
        <v>37.260000411352443</v>
      </c>
      <c r="K25" s="748">
        <v>1</v>
      </c>
      <c r="L25" s="734">
        <v>3</v>
      </c>
      <c r="M25" s="735">
        <v>37.260000411352443</v>
      </c>
    </row>
    <row r="26" spans="1:13" ht="14.45" customHeight="1" x14ac:dyDescent="0.2">
      <c r="A26" s="729" t="s">
        <v>638</v>
      </c>
      <c r="B26" s="730" t="s">
        <v>2182</v>
      </c>
      <c r="C26" s="730" t="s">
        <v>2183</v>
      </c>
      <c r="D26" s="730" t="s">
        <v>881</v>
      </c>
      <c r="E26" s="730" t="s">
        <v>882</v>
      </c>
      <c r="F26" s="734">
        <v>1</v>
      </c>
      <c r="G26" s="734">
        <v>252.73999999999998</v>
      </c>
      <c r="H26" s="748">
        <v>1</v>
      </c>
      <c r="I26" s="734"/>
      <c r="J26" s="734"/>
      <c r="K26" s="748">
        <v>0</v>
      </c>
      <c r="L26" s="734">
        <v>1</v>
      </c>
      <c r="M26" s="735">
        <v>252.73999999999998</v>
      </c>
    </row>
    <row r="27" spans="1:13" ht="14.45" customHeight="1" x14ac:dyDescent="0.2">
      <c r="A27" s="729" t="s">
        <v>638</v>
      </c>
      <c r="B27" s="730" t="s">
        <v>2184</v>
      </c>
      <c r="C27" s="730" t="s">
        <v>2185</v>
      </c>
      <c r="D27" s="730" t="s">
        <v>2186</v>
      </c>
      <c r="E27" s="730" t="s">
        <v>2187</v>
      </c>
      <c r="F27" s="734"/>
      <c r="G27" s="734"/>
      <c r="H27" s="748">
        <v>0</v>
      </c>
      <c r="I27" s="734">
        <v>6</v>
      </c>
      <c r="J27" s="734">
        <v>582.28000000000009</v>
      </c>
      <c r="K27" s="748">
        <v>1</v>
      </c>
      <c r="L27" s="734">
        <v>6</v>
      </c>
      <c r="M27" s="735">
        <v>582.28000000000009</v>
      </c>
    </row>
    <row r="28" spans="1:13" ht="14.45" customHeight="1" x14ac:dyDescent="0.2">
      <c r="A28" s="729" t="s">
        <v>638</v>
      </c>
      <c r="B28" s="730" t="s">
        <v>2184</v>
      </c>
      <c r="C28" s="730" t="s">
        <v>2188</v>
      </c>
      <c r="D28" s="730" t="s">
        <v>2189</v>
      </c>
      <c r="E28" s="730" t="s">
        <v>2190</v>
      </c>
      <c r="F28" s="734"/>
      <c r="G28" s="734"/>
      <c r="H28" s="748">
        <v>0</v>
      </c>
      <c r="I28" s="734">
        <v>1</v>
      </c>
      <c r="J28" s="734">
        <v>122.99</v>
      </c>
      <c r="K28" s="748">
        <v>1</v>
      </c>
      <c r="L28" s="734">
        <v>1</v>
      </c>
      <c r="M28" s="735">
        <v>122.99</v>
      </c>
    </row>
    <row r="29" spans="1:13" ht="14.45" customHeight="1" x14ac:dyDescent="0.2">
      <c r="A29" s="729" t="s">
        <v>638</v>
      </c>
      <c r="B29" s="730" t="s">
        <v>2191</v>
      </c>
      <c r="C29" s="730" t="s">
        <v>2192</v>
      </c>
      <c r="D29" s="730" t="s">
        <v>2193</v>
      </c>
      <c r="E29" s="730" t="s">
        <v>2194</v>
      </c>
      <c r="F29" s="734">
        <v>24</v>
      </c>
      <c r="G29" s="734">
        <v>2576.16</v>
      </c>
      <c r="H29" s="748">
        <v>1</v>
      </c>
      <c r="I29" s="734"/>
      <c r="J29" s="734"/>
      <c r="K29" s="748">
        <v>0</v>
      </c>
      <c r="L29" s="734">
        <v>24</v>
      </c>
      <c r="M29" s="735">
        <v>2576.16</v>
      </c>
    </row>
    <row r="30" spans="1:13" ht="14.45" customHeight="1" x14ac:dyDescent="0.2">
      <c r="A30" s="729" t="s">
        <v>638</v>
      </c>
      <c r="B30" s="730" t="s">
        <v>2195</v>
      </c>
      <c r="C30" s="730" t="s">
        <v>2196</v>
      </c>
      <c r="D30" s="730" t="s">
        <v>928</v>
      </c>
      <c r="E30" s="730" t="s">
        <v>2197</v>
      </c>
      <c r="F30" s="734"/>
      <c r="G30" s="734"/>
      <c r="H30" s="748">
        <v>0</v>
      </c>
      <c r="I30" s="734">
        <v>3</v>
      </c>
      <c r="J30" s="734">
        <v>341.25</v>
      </c>
      <c r="K30" s="748">
        <v>1</v>
      </c>
      <c r="L30" s="734">
        <v>3</v>
      </c>
      <c r="M30" s="735">
        <v>341.25</v>
      </c>
    </row>
    <row r="31" spans="1:13" ht="14.45" customHeight="1" x14ac:dyDescent="0.2">
      <c r="A31" s="729" t="s">
        <v>638</v>
      </c>
      <c r="B31" s="730" t="s">
        <v>2198</v>
      </c>
      <c r="C31" s="730" t="s">
        <v>2199</v>
      </c>
      <c r="D31" s="730" t="s">
        <v>1955</v>
      </c>
      <c r="E31" s="730" t="s">
        <v>914</v>
      </c>
      <c r="F31" s="734"/>
      <c r="G31" s="734"/>
      <c r="H31" s="748">
        <v>0</v>
      </c>
      <c r="I31" s="734">
        <v>1</v>
      </c>
      <c r="J31" s="734">
        <v>759.8900000000001</v>
      </c>
      <c r="K31" s="748">
        <v>1</v>
      </c>
      <c r="L31" s="734">
        <v>1</v>
      </c>
      <c r="M31" s="735">
        <v>759.8900000000001</v>
      </c>
    </row>
    <row r="32" spans="1:13" ht="14.45" customHeight="1" x14ac:dyDescent="0.2">
      <c r="A32" s="729" t="s">
        <v>638</v>
      </c>
      <c r="B32" s="730" t="s">
        <v>2200</v>
      </c>
      <c r="C32" s="730" t="s">
        <v>2201</v>
      </c>
      <c r="D32" s="730" t="s">
        <v>2202</v>
      </c>
      <c r="E32" s="730" t="s">
        <v>2203</v>
      </c>
      <c r="F32" s="734"/>
      <c r="G32" s="734"/>
      <c r="H32" s="748">
        <v>0</v>
      </c>
      <c r="I32" s="734">
        <v>8</v>
      </c>
      <c r="J32" s="734">
        <v>526.24</v>
      </c>
      <c r="K32" s="748">
        <v>1</v>
      </c>
      <c r="L32" s="734">
        <v>8</v>
      </c>
      <c r="M32" s="735">
        <v>526.24</v>
      </c>
    </row>
    <row r="33" spans="1:13" ht="14.45" customHeight="1" x14ac:dyDescent="0.2">
      <c r="A33" s="729" t="s">
        <v>638</v>
      </c>
      <c r="B33" s="730" t="s">
        <v>2204</v>
      </c>
      <c r="C33" s="730" t="s">
        <v>2205</v>
      </c>
      <c r="D33" s="730" t="s">
        <v>2206</v>
      </c>
      <c r="E33" s="730" t="s">
        <v>2207</v>
      </c>
      <c r="F33" s="734"/>
      <c r="G33" s="734"/>
      <c r="H33" s="748">
        <v>0</v>
      </c>
      <c r="I33" s="734">
        <v>1</v>
      </c>
      <c r="J33" s="734">
        <v>58.47</v>
      </c>
      <c r="K33" s="748">
        <v>1</v>
      </c>
      <c r="L33" s="734">
        <v>1</v>
      </c>
      <c r="M33" s="735">
        <v>58.47</v>
      </c>
    </row>
    <row r="34" spans="1:13" ht="14.45" customHeight="1" x14ac:dyDescent="0.2">
      <c r="A34" s="729" t="s">
        <v>638</v>
      </c>
      <c r="B34" s="730" t="s">
        <v>2208</v>
      </c>
      <c r="C34" s="730" t="s">
        <v>2209</v>
      </c>
      <c r="D34" s="730" t="s">
        <v>910</v>
      </c>
      <c r="E34" s="730" t="s">
        <v>2210</v>
      </c>
      <c r="F34" s="734"/>
      <c r="G34" s="734"/>
      <c r="H34" s="748">
        <v>0</v>
      </c>
      <c r="I34" s="734">
        <v>3</v>
      </c>
      <c r="J34" s="734">
        <v>66.27</v>
      </c>
      <c r="K34" s="748">
        <v>1</v>
      </c>
      <c r="L34" s="734">
        <v>3</v>
      </c>
      <c r="M34" s="735">
        <v>66.27</v>
      </c>
    </row>
    <row r="35" spans="1:13" ht="14.45" customHeight="1" x14ac:dyDescent="0.2">
      <c r="A35" s="729" t="s">
        <v>638</v>
      </c>
      <c r="B35" s="730" t="s">
        <v>2208</v>
      </c>
      <c r="C35" s="730" t="s">
        <v>2211</v>
      </c>
      <c r="D35" s="730" t="s">
        <v>910</v>
      </c>
      <c r="E35" s="730" t="s">
        <v>2212</v>
      </c>
      <c r="F35" s="734"/>
      <c r="G35" s="734"/>
      <c r="H35" s="748">
        <v>0</v>
      </c>
      <c r="I35" s="734">
        <v>3</v>
      </c>
      <c r="J35" s="734">
        <v>136.46999999999997</v>
      </c>
      <c r="K35" s="748">
        <v>1</v>
      </c>
      <c r="L35" s="734">
        <v>3</v>
      </c>
      <c r="M35" s="735">
        <v>136.46999999999997</v>
      </c>
    </row>
    <row r="36" spans="1:13" ht="14.45" customHeight="1" x14ac:dyDescent="0.2">
      <c r="A36" s="729" t="s">
        <v>638</v>
      </c>
      <c r="B36" s="730" t="s">
        <v>2213</v>
      </c>
      <c r="C36" s="730" t="s">
        <v>2214</v>
      </c>
      <c r="D36" s="730" t="s">
        <v>2215</v>
      </c>
      <c r="E36" s="730" t="s">
        <v>2216</v>
      </c>
      <c r="F36" s="734"/>
      <c r="G36" s="734"/>
      <c r="H36" s="748">
        <v>0</v>
      </c>
      <c r="I36" s="734">
        <v>1</v>
      </c>
      <c r="J36" s="734">
        <v>91.42999999999995</v>
      </c>
      <c r="K36" s="748">
        <v>1</v>
      </c>
      <c r="L36" s="734">
        <v>1</v>
      </c>
      <c r="M36" s="735">
        <v>91.42999999999995</v>
      </c>
    </row>
    <row r="37" spans="1:13" ht="14.45" customHeight="1" x14ac:dyDescent="0.2">
      <c r="A37" s="729" t="s">
        <v>638</v>
      </c>
      <c r="B37" s="730" t="s">
        <v>2213</v>
      </c>
      <c r="C37" s="730" t="s">
        <v>2217</v>
      </c>
      <c r="D37" s="730" t="s">
        <v>2215</v>
      </c>
      <c r="E37" s="730" t="s">
        <v>2218</v>
      </c>
      <c r="F37" s="734"/>
      <c r="G37" s="734"/>
      <c r="H37" s="748">
        <v>0</v>
      </c>
      <c r="I37" s="734">
        <v>1</v>
      </c>
      <c r="J37" s="734">
        <v>183.29</v>
      </c>
      <c r="K37" s="748">
        <v>1</v>
      </c>
      <c r="L37" s="734">
        <v>1</v>
      </c>
      <c r="M37" s="735">
        <v>183.29</v>
      </c>
    </row>
    <row r="38" spans="1:13" ht="14.45" customHeight="1" x14ac:dyDescent="0.2">
      <c r="A38" s="729" t="s">
        <v>638</v>
      </c>
      <c r="B38" s="730" t="s">
        <v>2219</v>
      </c>
      <c r="C38" s="730" t="s">
        <v>2220</v>
      </c>
      <c r="D38" s="730" t="s">
        <v>904</v>
      </c>
      <c r="E38" s="730" t="s">
        <v>2221</v>
      </c>
      <c r="F38" s="734"/>
      <c r="G38" s="734"/>
      <c r="H38" s="748">
        <v>0</v>
      </c>
      <c r="I38" s="734">
        <v>1</v>
      </c>
      <c r="J38" s="734">
        <v>74.67</v>
      </c>
      <c r="K38" s="748">
        <v>1</v>
      </c>
      <c r="L38" s="734">
        <v>1</v>
      </c>
      <c r="M38" s="735">
        <v>74.67</v>
      </c>
    </row>
    <row r="39" spans="1:13" ht="14.45" customHeight="1" x14ac:dyDescent="0.2">
      <c r="A39" s="729" t="s">
        <v>638</v>
      </c>
      <c r="B39" s="730" t="s">
        <v>2222</v>
      </c>
      <c r="C39" s="730" t="s">
        <v>2223</v>
      </c>
      <c r="D39" s="730" t="s">
        <v>918</v>
      </c>
      <c r="E39" s="730" t="s">
        <v>919</v>
      </c>
      <c r="F39" s="734"/>
      <c r="G39" s="734"/>
      <c r="H39" s="748">
        <v>0</v>
      </c>
      <c r="I39" s="734">
        <v>1</v>
      </c>
      <c r="J39" s="734">
        <v>128.47999999999999</v>
      </c>
      <c r="K39" s="748">
        <v>1</v>
      </c>
      <c r="L39" s="734">
        <v>1</v>
      </c>
      <c r="M39" s="735">
        <v>128.47999999999999</v>
      </c>
    </row>
    <row r="40" spans="1:13" ht="14.45" customHeight="1" x14ac:dyDescent="0.2">
      <c r="A40" s="729" t="s">
        <v>638</v>
      </c>
      <c r="B40" s="730" t="s">
        <v>2222</v>
      </c>
      <c r="C40" s="730" t="s">
        <v>2224</v>
      </c>
      <c r="D40" s="730" t="s">
        <v>920</v>
      </c>
      <c r="E40" s="730" t="s">
        <v>919</v>
      </c>
      <c r="F40" s="734"/>
      <c r="G40" s="734"/>
      <c r="H40" s="748">
        <v>0</v>
      </c>
      <c r="I40" s="734">
        <v>1</v>
      </c>
      <c r="J40" s="734">
        <v>128.47999999999996</v>
      </c>
      <c r="K40" s="748">
        <v>1</v>
      </c>
      <c r="L40" s="734">
        <v>1</v>
      </c>
      <c r="M40" s="735">
        <v>128.47999999999996</v>
      </c>
    </row>
    <row r="41" spans="1:13" ht="14.45" customHeight="1" x14ac:dyDescent="0.2">
      <c r="A41" s="729" t="s">
        <v>638</v>
      </c>
      <c r="B41" s="730" t="s">
        <v>2222</v>
      </c>
      <c r="C41" s="730" t="s">
        <v>2225</v>
      </c>
      <c r="D41" s="730" t="s">
        <v>921</v>
      </c>
      <c r="E41" s="730" t="s">
        <v>919</v>
      </c>
      <c r="F41" s="734"/>
      <c r="G41" s="734"/>
      <c r="H41" s="748">
        <v>0</v>
      </c>
      <c r="I41" s="734">
        <v>1</v>
      </c>
      <c r="J41" s="734">
        <v>131.15000000000003</v>
      </c>
      <c r="K41" s="748">
        <v>1</v>
      </c>
      <c r="L41" s="734">
        <v>1</v>
      </c>
      <c r="M41" s="735">
        <v>131.15000000000003</v>
      </c>
    </row>
    <row r="42" spans="1:13" ht="14.45" customHeight="1" x14ac:dyDescent="0.2">
      <c r="A42" s="729" t="s">
        <v>638</v>
      </c>
      <c r="B42" s="730" t="s">
        <v>2222</v>
      </c>
      <c r="C42" s="730" t="s">
        <v>2226</v>
      </c>
      <c r="D42" s="730" t="s">
        <v>922</v>
      </c>
      <c r="E42" s="730" t="s">
        <v>2227</v>
      </c>
      <c r="F42" s="734"/>
      <c r="G42" s="734"/>
      <c r="H42" s="748">
        <v>0</v>
      </c>
      <c r="I42" s="734">
        <v>1</v>
      </c>
      <c r="J42" s="734">
        <v>96.549999999999969</v>
      </c>
      <c r="K42" s="748">
        <v>1</v>
      </c>
      <c r="L42" s="734">
        <v>1</v>
      </c>
      <c r="M42" s="735">
        <v>96.549999999999969</v>
      </c>
    </row>
    <row r="43" spans="1:13" ht="14.45" customHeight="1" x14ac:dyDescent="0.2">
      <c r="A43" s="729" t="s">
        <v>638</v>
      </c>
      <c r="B43" s="730" t="s">
        <v>2222</v>
      </c>
      <c r="C43" s="730" t="s">
        <v>2228</v>
      </c>
      <c r="D43" s="730" t="s">
        <v>924</v>
      </c>
      <c r="E43" s="730" t="s">
        <v>2227</v>
      </c>
      <c r="F43" s="734"/>
      <c r="G43" s="734"/>
      <c r="H43" s="748">
        <v>0</v>
      </c>
      <c r="I43" s="734">
        <v>1</v>
      </c>
      <c r="J43" s="734">
        <v>96.55</v>
      </c>
      <c r="K43" s="748">
        <v>1</v>
      </c>
      <c r="L43" s="734">
        <v>1</v>
      </c>
      <c r="M43" s="735">
        <v>96.55</v>
      </c>
    </row>
    <row r="44" spans="1:13" ht="14.45" customHeight="1" x14ac:dyDescent="0.2">
      <c r="A44" s="729" t="s">
        <v>638</v>
      </c>
      <c r="B44" s="730" t="s">
        <v>2222</v>
      </c>
      <c r="C44" s="730" t="s">
        <v>2229</v>
      </c>
      <c r="D44" s="730" t="s">
        <v>926</v>
      </c>
      <c r="E44" s="730" t="s">
        <v>919</v>
      </c>
      <c r="F44" s="734"/>
      <c r="G44" s="734"/>
      <c r="H44" s="748">
        <v>0</v>
      </c>
      <c r="I44" s="734">
        <v>1</v>
      </c>
      <c r="J44" s="734">
        <v>141.41999999999999</v>
      </c>
      <c r="K44" s="748">
        <v>1</v>
      </c>
      <c r="L44" s="734">
        <v>1</v>
      </c>
      <c r="M44" s="735">
        <v>141.41999999999999</v>
      </c>
    </row>
    <row r="45" spans="1:13" ht="14.45" customHeight="1" x14ac:dyDescent="0.2">
      <c r="A45" s="729" t="s">
        <v>638</v>
      </c>
      <c r="B45" s="730" t="s">
        <v>2222</v>
      </c>
      <c r="C45" s="730" t="s">
        <v>2230</v>
      </c>
      <c r="D45" s="730" t="s">
        <v>925</v>
      </c>
      <c r="E45" s="730" t="s">
        <v>919</v>
      </c>
      <c r="F45" s="734"/>
      <c r="G45" s="734"/>
      <c r="H45" s="748">
        <v>0</v>
      </c>
      <c r="I45" s="734">
        <v>1</v>
      </c>
      <c r="J45" s="734">
        <v>141.41999999999996</v>
      </c>
      <c r="K45" s="748">
        <v>1</v>
      </c>
      <c r="L45" s="734">
        <v>1</v>
      </c>
      <c r="M45" s="735">
        <v>141.41999999999996</v>
      </c>
    </row>
    <row r="46" spans="1:13" ht="14.45" customHeight="1" x14ac:dyDescent="0.2">
      <c r="A46" s="729" t="s">
        <v>664</v>
      </c>
      <c r="B46" s="730" t="s">
        <v>2231</v>
      </c>
      <c r="C46" s="730" t="s">
        <v>2232</v>
      </c>
      <c r="D46" s="730" t="s">
        <v>1033</v>
      </c>
      <c r="E46" s="730" t="s">
        <v>2233</v>
      </c>
      <c r="F46" s="734"/>
      <c r="G46" s="734"/>
      <c r="H46" s="748">
        <v>0</v>
      </c>
      <c r="I46" s="734">
        <v>290</v>
      </c>
      <c r="J46" s="734">
        <v>4800.9400000000005</v>
      </c>
      <c r="K46" s="748">
        <v>1</v>
      </c>
      <c r="L46" s="734">
        <v>290</v>
      </c>
      <c r="M46" s="735">
        <v>4800.9400000000005</v>
      </c>
    </row>
    <row r="47" spans="1:13" ht="14.45" customHeight="1" x14ac:dyDescent="0.2">
      <c r="A47" s="729" t="s">
        <v>664</v>
      </c>
      <c r="B47" s="730" t="s">
        <v>2231</v>
      </c>
      <c r="C47" s="730" t="s">
        <v>2234</v>
      </c>
      <c r="D47" s="730" t="s">
        <v>1033</v>
      </c>
      <c r="E47" s="730" t="s">
        <v>2235</v>
      </c>
      <c r="F47" s="734"/>
      <c r="G47" s="734"/>
      <c r="H47" s="748">
        <v>0</v>
      </c>
      <c r="I47" s="734">
        <v>15</v>
      </c>
      <c r="J47" s="734">
        <v>183.11999999999998</v>
      </c>
      <c r="K47" s="748">
        <v>1</v>
      </c>
      <c r="L47" s="734">
        <v>15</v>
      </c>
      <c r="M47" s="735">
        <v>183.11999999999998</v>
      </c>
    </row>
    <row r="48" spans="1:13" ht="14.45" customHeight="1" x14ac:dyDescent="0.2">
      <c r="A48" s="729" t="s">
        <v>664</v>
      </c>
      <c r="B48" s="730" t="s">
        <v>2231</v>
      </c>
      <c r="C48" s="730" t="s">
        <v>2236</v>
      </c>
      <c r="D48" s="730" t="s">
        <v>1033</v>
      </c>
      <c r="E48" s="730" t="s">
        <v>2237</v>
      </c>
      <c r="F48" s="734"/>
      <c r="G48" s="734"/>
      <c r="H48" s="748">
        <v>0</v>
      </c>
      <c r="I48" s="734">
        <v>14</v>
      </c>
      <c r="J48" s="734">
        <v>600.96</v>
      </c>
      <c r="K48" s="748">
        <v>1</v>
      </c>
      <c r="L48" s="734">
        <v>14</v>
      </c>
      <c r="M48" s="735">
        <v>600.96</v>
      </c>
    </row>
    <row r="49" spans="1:13" ht="14.45" customHeight="1" x14ac:dyDescent="0.2">
      <c r="A49" s="729" t="s">
        <v>664</v>
      </c>
      <c r="B49" s="730" t="s">
        <v>2129</v>
      </c>
      <c r="C49" s="730" t="s">
        <v>2130</v>
      </c>
      <c r="D49" s="730" t="s">
        <v>789</v>
      </c>
      <c r="E49" s="730" t="s">
        <v>790</v>
      </c>
      <c r="F49" s="734"/>
      <c r="G49" s="734"/>
      <c r="H49" s="748">
        <v>0</v>
      </c>
      <c r="I49" s="734">
        <v>1</v>
      </c>
      <c r="J49" s="734">
        <v>123.17</v>
      </c>
      <c r="K49" s="748">
        <v>1</v>
      </c>
      <c r="L49" s="734">
        <v>1</v>
      </c>
      <c r="M49" s="735">
        <v>123.17</v>
      </c>
    </row>
    <row r="50" spans="1:13" ht="14.45" customHeight="1" x14ac:dyDescent="0.2">
      <c r="A50" s="729" t="s">
        <v>664</v>
      </c>
      <c r="B50" s="730" t="s">
        <v>2135</v>
      </c>
      <c r="C50" s="730" t="s">
        <v>2136</v>
      </c>
      <c r="D50" s="730" t="s">
        <v>2137</v>
      </c>
      <c r="E50" s="730" t="s">
        <v>2138</v>
      </c>
      <c r="F50" s="734"/>
      <c r="G50" s="734"/>
      <c r="H50" s="748">
        <v>0</v>
      </c>
      <c r="I50" s="734">
        <v>2</v>
      </c>
      <c r="J50" s="734">
        <v>1162.0200000000002</v>
      </c>
      <c r="K50" s="748">
        <v>1</v>
      </c>
      <c r="L50" s="734">
        <v>2</v>
      </c>
      <c r="M50" s="735">
        <v>1162.0200000000002</v>
      </c>
    </row>
    <row r="51" spans="1:13" ht="14.45" customHeight="1" x14ac:dyDescent="0.2">
      <c r="A51" s="729" t="s">
        <v>664</v>
      </c>
      <c r="B51" s="730" t="s">
        <v>2238</v>
      </c>
      <c r="C51" s="730" t="s">
        <v>2239</v>
      </c>
      <c r="D51" s="730" t="s">
        <v>2240</v>
      </c>
      <c r="E51" s="730" t="s">
        <v>2241</v>
      </c>
      <c r="F51" s="734"/>
      <c r="G51" s="734"/>
      <c r="H51" s="748">
        <v>0</v>
      </c>
      <c r="I51" s="734">
        <v>4</v>
      </c>
      <c r="J51" s="734">
        <v>1606.52</v>
      </c>
      <c r="K51" s="748">
        <v>1</v>
      </c>
      <c r="L51" s="734">
        <v>4</v>
      </c>
      <c r="M51" s="735">
        <v>1606.52</v>
      </c>
    </row>
    <row r="52" spans="1:13" ht="14.45" customHeight="1" x14ac:dyDescent="0.2">
      <c r="A52" s="729" t="s">
        <v>664</v>
      </c>
      <c r="B52" s="730" t="s">
        <v>2242</v>
      </c>
      <c r="C52" s="730" t="s">
        <v>2243</v>
      </c>
      <c r="D52" s="730" t="s">
        <v>2244</v>
      </c>
      <c r="E52" s="730" t="s">
        <v>2245</v>
      </c>
      <c r="F52" s="734"/>
      <c r="G52" s="734"/>
      <c r="H52" s="748">
        <v>0</v>
      </c>
      <c r="I52" s="734">
        <v>1</v>
      </c>
      <c r="J52" s="734">
        <v>1040.19</v>
      </c>
      <c r="K52" s="748">
        <v>1</v>
      </c>
      <c r="L52" s="734">
        <v>1</v>
      </c>
      <c r="M52" s="735">
        <v>1040.19</v>
      </c>
    </row>
    <row r="53" spans="1:13" ht="14.45" customHeight="1" x14ac:dyDescent="0.2">
      <c r="A53" s="729" t="s">
        <v>664</v>
      </c>
      <c r="B53" s="730" t="s">
        <v>2242</v>
      </c>
      <c r="C53" s="730" t="s">
        <v>2246</v>
      </c>
      <c r="D53" s="730" t="s">
        <v>2247</v>
      </c>
      <c r="E53" s="730" t="s">
        <v>2245</v>
      </c>
      <c r="F53" s="734"/>
      <c r="G53" s="734"/>
      <c r="H53" s="748">
        <v>0</v>
      </c>
      <c r="I53" s="734">
        <v>1</v>
      </c>
      <c r="J53" s="734">
        <v>1039.8899999999999</v>
      </c>
      <c r="K53" s="748">
        <v>1</v>
      </c>
      <c r="L53" s="734">
        <v>1</v>
      </c>
      <c r="M53" s="735">
        <v>1039.8899999999999</v>
      </c>
    </row>
    <row r="54" spans="1:13" ht="14.45" customHeight="1" x14ac:dyDescent="0.2">
      <c r="A54" s="729" t="s">
        <v>664</v>
      </c>
      <c r="B54" s="730" t="s">
        <v>2139</v>
      </c>
      <c r="C54" s="730" t="s">
        <v>2248</v>
      </c>
      <c r="D54" s="730" t="s">
        <v>2141</v>
      </c>
      <c r="E54" s="730" t="s">
        <v>2249</v>
      </c>
      <c r="F54" s="734"/>
      <c r="G54" s="734"/>
      <c r="H54" s="748">
        <v>0</v>
      </c>
      <c r="I54" s="734">
        <v>1</v>
      </c>
      <c r="J54" s="734">
        <v>80.990000000000009</v>
      </c>
      <c r="K54" s="748">
        <v>1</v>
      </c>
      <c r="L54" s="734">
        <v>1</v>
      </c>
      <c r="M54" s="735">
        <v>80.990000000000009</v>
      </c>
    </row>
    <row r="55" spans="1:13" ht="14.45" customHeight="1" x14ac:dyDescent="0.2">
      <c r="A55" s="729" t="s">
        <v>664</v>
      </c>
      <c r="B55" s="730" t="s">
        <v>2250</v>
      </c>
      <c r="C55" s="730" t="s">
        <v>2251</v>
      </c>
      <c r="D55" s="730" t="s">
        <v>1026</v>
      </c>
      <c r="E55" s="730" t="s">
        <v>2252</v>
      </c>
      <c r="F55" s="734">
        <v>1</v>
      </c>
      <c r="G55" s="734">
        <v>1237.8399999999999</v>
      </c>
      <c r="H55" s="748">
        <v>1</v>
      </c>
      <c r="I55" s="734"/>
      <c r="J55" s="734"/>
      <c r="K55" s="748">
        <v>0</v>
      </c>
      <c r="L55" s="734">
        <v>1</v>
      </c>
      <c r="M55" s="735">
        <v>1237.8399999999999</v>
      </c>
    </row>
    <row r="56" spans="1:13" ht="14.45" customHeight="1" x14ac:dyDescent="0.2">
      <c r="A56" s="729" t="s">
        <v>664</v>
      </c>
      <c r="B56" s="730" t="s">
        <v>2143</v>
      </c>
      <c r="C56" s="730" t="s">
        <v>2144</v>
      </c>
      <c r="D56" s="730" t="s">
        <v>738</v>
      </c>
      <c r="E56" s="730" t="s">
        <v>2145</v>
      </c>
      <c r="F56" s="734"/>
      <c r="G56" s="734"/>
      <c r="H56" s="748">
        <v>0</v>
      </c>
      <c r="I56" s="734">
        <v>9</v>
      </c>
      <c r="J56" s="734">
        <v>29699.01</v>
      </c>
      <c r="K56" s="748">
        <v>1</v>
      </c>
      <c r="L56" s="734">
        <v>9</v>
      </c>
      <c r="M56" s="735">
        <v>29699.01</v>
      </c>
    </row>
    <row r="57" spans="1:13" ht="14.45" customHeight="1" x14ac:dyDescent="0.2">
      <c r="A57" s="729" t="s">
        <v>664</v>
      </c>
      <c r="B57" s="730" t="s">
        <v>2143</v>
      </c>
      <c r="C57" s="730" t="s">
        <v>2148</v>
      </c>
      <c r="D57" s="730" t="s">
        <v>740</v>
      </c>
      <c r="E57" s="730" t="s">
        <v>2149</v>
      </c>
      <c r="F57" s="734"/>
      <c r="G57" s="734"/>
      <c r="H57" s="748">
        <v>0</v>
      </c>
      <c r="I57" s="734">
        <v>51</v>
      </c>
      <c r="J57" s="734">
        <v>36779.159999999996</v>
      </c>
      <c r="K57" s="748">
        <v>1</v>
      </c>
      <c r="L57" s="734">
        <v>51</v>
      </c>
      <c r="M57" s="735">
        <v>36779.159999999996</v>
      </c>
    </row>
    <row r="58" spans="1:13" ht="14.45" customHeight="1" x14ac:dyDescent="0.2">
      <c r="A58" s="729" t="s">
        <v>664</v>
      </c>
      <c r="B58" s="730" t="s">
        <v>2143</v>
      </c>
      <c r="C58" s="730" t="s">
        <v>2253</v>
      </c>
      <c r="D58" s="730" t="s">
        <v>740</v>
      </c>
      <c r="E58" s="730" t="s">
        <v>2254</v>
      </c>
      <c r="F58" s="734"/>
      <c r="G58" s="734"/>
      <c r="H58" s="748">
        <v>0</v>
      </c>
      <c r="I58" s="734">
        <v>12</v>
      </c>
      <c r="J58" s="734">
        <v>3487.44</v>
      </c>
      <c r="K58" s="748">
        <v>1</v>
      </c>
      <c r="L58" s="734">
        <v>12</v>
      </c>
      <c r="M58" s="735">
        <v>3487.44</v>
      </c>
    </row>
    <row r="59" spans="1:13" ht="14.45" customHeight="1" x14ac:dyDescent="0.2">
      <c r="A59" s="729" t="s">
        <v>664</v>
      </c>
      <c r="B59" s="730" t="s">
        <v>2143</v>
      </c>
      <c r="C59" s="730" t="s">
        <v>2150</v>
      </c>
      <c r="D59" s="730" t="s">
        <v>740</v>
      </c>
      <c r="E59" s="730" t="s">
        <v>2151</v>
      </c>
      <c r="F59" s="734"/>
      <c r="G59" s="734"/>
      <c r="H59" s="748">
        <v>0</v>
      </c>
      <c r="I59" s="734">
        <v>91</v>
      </c>
      <c r="J59" s="734">
        <v>56806.75</v>
      </c>
      <c r="K59" s="748">
        <v>1</v>
      </c>
      <c r="L59" s="734">
        <v>91</v>
      </c>
      <c r="M59" s="735">
        <v>56806.75</v>
      </c>
    </row>
    <row r="60" spans="1:13" ht="14.45" customHeight="1" x14ac:dyDescent="0.2">
      <c r="A60" s="729" t="s">
        <v>664</v>
      </c>
      <c r="B60" s="730" t="s">
        <v>2143</v>
      </c>
      <c r="C60" s="730" t="s">
        <v>2152</v>
      </c>
      <c r="D60" s="730" t="s">
        <v>740</v>
      </c>
      <c r="E60" s="730" t="s">
        <v>2153</v>
      </c>
      <c r="F60" s="734"/>
      <c r="G60" s="734"/>
      <c r="H60" s="748">
        <v>0</v>
      </c>
      <c r="I60" s="734">
        <v>26</v>
      </c>
      <c r="J60" s="734">
        <v>23752.3</v>
      </c>
      <c r="K60" s="748">
        <v>1</v>
      </c>
      <c r="L60" s="734">
        <v>26</v>
      </c>
      <c r="M60" s="735">
        <v>23752.3</v>
      </c>
    </row>
    <row r="61" spans="1:13" ht="14.45" customHeight="1" x14ac:dyDescent="0.2">
      <c r="A61" s="729" t="s">
        <v>664</v>
      </c>
      <c r="B61" s="730" t="s">
        <v>2143</v>
      </c>
      <c r="C61" s="730" t="s">
        <v>2154</v>
      </c>
      <c r="D61" s="730" t="s">
        <v>740</v>
      </c>
      <c r="E61" s="730" t="s">
        <v>2155</v>
      </c>
      <c r="F61" s="734"/>
      <c r="G61" s="734"/>
      <c r="H61" s="748">
        <v>0</v>
      </c>
      <c r="I61" s="734">
        <v>84</v>
      </c>
      <c r="J61" s="734">
        <v>34345.08</v>
      </c>
      <c r="K61" s="748">
        <v>1</v>
      </c>
      <c r="L61" s="734">
        <v>84</v>
      </c>
      <c r="M61" s="735">
        <v>34345.08</v>
      </c>
    </row>
    <row r="62" spans="1:13" ht="14.45" customHeight="1" x14ac:dyDescent="0.2">
      <c r="A62" s="729" t="s">
        <v>664</v>
      </c>
      <c r="B62" s="730" t="s">
        <v>2156</v>
      </c>
      <c r="C62" s="730" t="s">
        <v>2255</v>
      </c>
      <c r="D62" s="730" t="s">
        <v>2158</v>
      </c>
      <c r="E62" s="730" t="s">
        <v>2256</v>
      </c>
      <c r="F62" s="734"/>
      <c r="G62" s="734"/>
      <c r="H62" s="748">
        <v>0</v>
      </c>
      <c r="I62" s="734">
        <v>2</v>
      </c>
      <c r="J62" s="734">
        <v>117.21999999999998</v>
      </c>
      <c r="K62" s="748">
        <v>1</v>
      </c>
      <c r="L62" s="734">
        <v>2</v>
      </c>
      <c r="M62" s="735">
        <v>117.21999999999998</v>
      </c>
    </row>
    <row r="63" spans="1:13" ht="14.45" customHeight="1" x14ac:dyDescent="0.2">
      <c r="A63" s="729" t="s">
        <v>664</v>
      </c>
      <c r="B63" s="730" t="s">
        <v>2257</v>
      </c>
      <c r="C63" s="730" t="s">
        <v>2258</v>
      </c>
      <c r="D63" s="730" t="s">
        <v>1042</v>
      </c>
      <c r="E63" s="730" t="s">
        <v>2259</v>
      </c>
      <c r="F63" s="734"/>
      <c r="G63" s="734"/>
      <c r="H63" s="748">
        <v>0</v>
      </c>
      <c r="I63" s="734">
        <v>1</v>
      </c>
      <c r="J63" s="734">
        <v>44.83</v>
      </c>
      <c r="K63" s="748">
        <v>1</v>
      </c>
      <c r="L63" s="734">
        <v>1</v>
      </c>
      <c r="M63" s="735">
        <v>44.83</v>
      </c>
    </row>
    <row r="64" spans="1:13" ht="14.45" customHeight="1" x14ac:dyDescent="0.2">
      <c r="A64" s="729" t="s">
        <v>664</v>
      </c>
      <c r="B64" s="730" t="s">
        <v>2260</v>
      </c>
      <c r="C64" s="730" t="s">
        <v>2261</v>
      </c>
      <c r="D64" s="730" t="s">
        <v>2262</v>
      </c>
      <c r="E64" s="730" t="s">
        <v>2263</v>
      </c>
      <c r="F64" s="734"/>
      <c r="G64" s="734"/>
      <c r="H64" s="748">
        <v>0</v>
      </c>
      <c r="I64" s="734">
        <v>3</v>
      </c>
      <c r="J64" s="734">
        <v>313.59000000000003</v>
      </c>
      <c r="K64" s="748">
        <v>1</v>
      </c>
      <c r="L64" s="734">
        <v>3</v>
      </c>
      <c r="M64" s="735">
        <v>313.59000000000003</v>
      </c>
    </row>
    <row r="65" spans="1:13" ht="14.45" customHeight="1" x14ac:dyDescent="0.2">
      <c r="A65" s="729" t="s">
        <v>664</v>
      </c>
      <c r="B65" s="730" t="s">
        <v>2264</v>
      </c>
      <c r="C65" s="730" t="s">
        <v>2265</v>
      </c>
      <c r="D65" s="730" t="s">
        <v>2266</v>
      </c>
      <c r="E65" s="730" t="s">
        <v>2267</v>
      </c>
      <c r="F65" s="734"/>
      <c r="G65" s="734"/>
      <c r="H65" s="748">
        <v>0</v>
      </c>
      <c r="I65" s="734">
        <v>1</v>
      </c>
      <c r="J65" s="734">
        <v>204.51000000000005</v>
      </c>
      <c r="K65" s="748">
        <v>1</v>
      </c>
      <c r="L65" s="734">
        <v>1</v>
      </c>
      <c r="M65" s="735">
        <v>204.51000000000005</v>
      </c>
    </row>
    <row r="66" spans="1:13" ht="14.45" customHeight="1" x14ac:dyDescent="0.2">
      <c r="A66" s="729" t="s">
        <v>664</v>
      </c>
      <c r="B66" s="730" t="s">
        <v>2268</v>
      </c>
      <c r="C66" s="730" t="s">
        <v>2269</v>
      </c>
      <c r="D66" s="730" t="s">
        <v>2270</v>
      </c>
      <c r="E66" s="730" t="s">
        <v>2271</v>
      </c>
      <c r="F66" s="734"/>
      <c r="G66" s="734"/>
      <c r="H66" s="748">
        <v>0</v>
      </c>
      <c r="I66" s="734">
        <v>4</v>
      </c>
      <c r="J66" s="734">
        <v>126.44</v>
      </c>
      <c r="K66" s="748">
        <v>1</v>
      </c>
      <c r="L66" s="734">
        <v>4</v>
      </c>
      <c r="M66" s="735">
        <v>126.44</v>
      </c>
    </row>
    <row r="67" spans="1:13" ht="14.45" customHeight="1" x14ac:dyDescent="0.2">
      <c r="A67" s="729" t="s">
        <v>664</v>
      </c>
      <c r="B67" s="730" t="s">
        <v>2268</v>
      </c>
      <c r="C67" s="730" t="s">
        <v>2272</v>
      </c>
      <c r="D67" s="730" t="s">
        <v>2270</v>
      </c>
      <c r="E67" s="730" t="s">
        <v>2273</v>
      </c>
      <c r="F67" s="734"/>
      <c r="G67" s="734"/>
      <c r="H67" s="748">
        <v>0</v>
      </c>
      <c r="I67" s="734">
        <v>9</v>
      </c>
      <c r="J67" s="734">
        <v>524.76</v>
      </c>
      <c r="K67" s="748">
        <v>1</v>
      </c>
      <c r="L67" s="734">
        <v>9</v>
      </c>
      <c r="M67" s="735">
        <v>524.76</v>
      </c>
    </row>
    <row r="68" spans="1:13" ht="14.45" customHeight="1" x14ac:dyDescent="0.2">
      <c r="A68" s="729" t="s">
        <v>664</v>
      </c>
      <c r="B68" s="730" t="s">
        <v>2268</v>
      </c>
      <c r="C68" s="730" t="s">
        <v>2274</v>
      </c>
      <c r="D68" s="730" t="s">
        <v>2270</v>
      </c>
      <c r="E68" s="730" t="s">
        <v>2275</v>
      </c>
      <c r="F68" s="734"/>
      <c r="G68" s="734"/>
      <c r="H68" s="748">
        <v>0</v>
      </c>
      <c r="I68" s="734">
        <v>5</v>
      </c>
      <c r="J68" s="734">
        <v>808.9</v>
      </c>
      <c r="K68" s="748">
        <v>1</v>
      </c>
      <c r="L68" s="734">
        <v>5</v>
      </c>
      <c r="M68" s="735">
        <v>808.9</v>
      </c>
    </row>
    <row r="69" spans="1:13" ht="14.45" customHeight="1" x14ac:dyDescent="0.2">
      <c r="A69" s="729" t="s">
        <v>664</v>
      </c>
      <c r="B69" s="730" t="s">
        <v>2268</v>
      </c>
      <c r="C69" s="730" t="s">
        <v>2276</v>
      </c>
      <c r="D69" s="730" t="s">
        <v>2270</v>
      </c>
      <c r="E69" s="730" t="s">
        <v>2277</v>
      </c>
      <c r="F69" s="734"/>
      <c r="G69" s="734"/>
      <c r="H69" s="748">
        <v>0</v>
      </c>
      <c r="I69" s="734">
        <v>1</v>
      </c>
      <c r="J69" s="734">
        <v>151.24</v>
      </c>
      <c r="K69" s="748">
        <v>1</v>
      </c>
      <c r="L69" s="734">
        <v>1</v>
      </c>
      <c r="M69" s="735">
        <v>151.24</v>
      </c>
    </row>
    <row r="70" spans="1:13" ht="14.45" customHeight="1" x14ac:dyDescent="0.2">
      <c r="A70" s="729" t="s">
        <v>664</v>
      </c>
      <c r="B70" s="730" t="s">
        <v>2163</v>
      </c>
      <c r="C70" s="730" t="s">
        <v>2278</v>
      </c>
      <c r="D70" s="730" t="s">
        <v>1145</v>
      </c>
      <c r="E70" s="730" t="s">
        <v>2279</v>
      </c>
      <c r="F70" s="734"/>
      <c r="G70" s="734"/>
      <c r="H70" s="748">
        <v>0</v>
      </c>
      <c r="I70" s="734">
        <v>21</v>
      </c>
      <c r="J70" s="734">
        <v>825.01</v>
      </c>
      <c r="K70" s="748">
        <v>1</v>
      </c>
      <c r="L70" s="734">
        <v>21</v>
      </c>
      <c r="M70" s="735">
        <v>825.01</v>
      </c>
    </row>
    <row r="71" spans="1:13" ht="14.45" customHeight="1" x14ac:dyDescent="0.2">
      <c r="A71" s="729" t="s">
        <v>664</v>
      </c>
      <c r="B71" s="730" t="s">
        <v>2168</v>
      </c>
      <c r="C71" s="730" t="s">
        <v>2280</v>
      </c>
      <c r="D71" s="730" t="s">
        <v>987</v>
      </c>
      <c r="E71" s="730" t="s">
        <v>988</v>
      </c>
      <c r="F71" s="734"/>
      <c r="G71" s="734"/>
      <c r="H71" s="748">
        <v>0</v>
      </c>
      <c r="I71" s="734">
        <v>2</v>
      </c>
      <c r="J71" s="734">
        <v>409.37999999999988</v>
      </c>
      <c r="K71" s="748">
        <v>1</v>
      </c>
      <c r="L71" s="734">
        <v>2</v>
      </c>
      <c r="M71" s="735">
        <v>409.37999999999988</v>
      </c>
    </row>
    <row r="72" spans="1:13" ht="14.45" customHeight="1" x14ac:dyDescent="0.2">
      <c r="A72" s="729" t="s">
        <v>664</v>
      </c>
      <c r="B72" s="730" t="s">
        <v>2168</v>
      </c>
      <c r="C72" s="730" t="s">
        <v>2281</v>
      </c>
      <c r="D72" s="730" t="s">
        <v>690</v>
      </c>
      <c r="E72" s="730" t="s">
        <v>988</v>
      </c>
      <c r="F72" s="734"/>
      <c r="G72" s="734"/>
      <c r="H72" s="748">
        <v>0</v>
      </c>
      <c r="I72" s="734">
        <v>1</v>
      </c>
      <c r="J72" s="734">
        <v>125.98</v>
      </c>
      <c r="K72" s="748">
        <v>1</v>
      </c>
      <c r="L72" s="734">
        <v>1</v>
      </c>
      <c r="M72" s="735">
        <v>125.98</v>
      </c>
    </row>
    <row r="73" spans="1:13" ht="14.45" customHeight="1" x14ac:dyDescent="0.2">
      <c r="A73" s="729" t="s">
        <v>664</v>
      </c>
      <c r="B73" s="730" t="s">
        <v>2168</v>
      </c>
      <c r="C73" s="730" t="s">
        <v>2170</v>
      </c>
      <c r="D73" s="730" t="s">
        <v>690</v>
      </c>
      <c r="E73" s="730" t="s">
        <v>691</v>
      </c>
      <c r="F73" s="734"/>
      <c r="G73" s="734"/>
      <c r="H73" s="748">
        <v>0</v>
      </c>
      <c r="I73" s="734">
        <v>2</v>
      </c>
      <c r="J73" s="734">
        <v>414.46</v>
      </c>
      <c r="K73" s="748">
        <v>1</v>
      </c>
      <c r="L73" s="734">
        <v>2</v>
      </c>
      <c r="M73" s="735">
        <v>414.46</v>
      </c>
    </row>
    <row r="74" spans="1:13" ht="14.45" customHeight="1" x14ac:dyDescent="0.2">
      <c r="A74" s="729" t="s">
        <v>664</v>
      </c>
      <c r="B74" s="730" t="s">
        <v>2168</v>
      </c>
      <c r="C74" s="730" t="s">
        <v>2282</v>
      </c>
      <c r="D74" s="730" t="s">
        <v>690</v>
      </c>
      <c r="E74" s="730" t="s">
        <v>990</v>
      </c>
      <c r="F74" s="734"/>
      <c r="G74" s="734"/>
      <c r="H74" s="748">
        <v>0</v>
      </c>
      <c r="I74" s="734">
        <v>5</v>
      </c>
      <c r="J74" s="734">
        <v>468.90000000000009</v>
      </c>
      <c r="K74" s="748">
        <v>1</v>
      </c>
      <c r="L74" s="734">
        <v>5</v>
      </c>
      <c r="M74" s="735">
        <v>468.90000000000009</v>
      </c>
    </row>
    <row r="75" spans="1:13" ht="14.45" customHeight="1" x14ac:dyDescent="0.2">
      <c r="A75" s="729" t="s">
        <v>664</v>
      </c>
      <c r="B75" s="730" t="s">
        <v>2168</v>
      </c>
      <c r="C75" s="730" t="s">
        <v>2283</v>
      </c>
      <c r="D75" s="730" t="s">
        <v>690</v>
      </c>
      <c r="E75" s="730" t="s">
        <v>989</v>
      </c>
      <c r="F75" s="734"/>
      <c r="G75" s="734"/>
      <c r="H75" s="748">
        <v>0</v>
      </c>
      <c r="I75" s="734">
        <v>2</v>
      </c>
      <c r="J75" s="734">
        <v>499.18000000000006</v>
      </c>
      <c r="K75" s="748">
        <v>1</v>
      </c>
      <c r="L75" s="734">
        <v>2</v>
      </c>
      <c r="M75" s="735">
        <v>499.18000000000006</v>
      </c>
    </row>
    <row r="76" spans="1:13" ht="14.45" customHeight="1" x14ac:dyDescent="0.2">
      <c r="A76" s="729" t="s">
        <v>664</v>
      </c>
      <c r="B76" s="730" t="s">
        <v>2284</v>
      </c>
      <c r="C76" s="730" t="s">
        <v>2285</v>
      </c>
      <c r="D76" s="730" t="s">
        <v>2286</v>
      </c>
      <c r="E76" s="730" t="s">
        <v>962</v>
      </c>
      <c r="F76" s="734"/>
      <c r="G76" s="734"/>
      <c r="H76" s="748">
        <v>0</v>
      </c>
      <c r="I76" s="734">
        <v>1</v>
      </c>
      <c r="J76" s="734">
        <v>322.19</v>
      </c>
      <c r="K76" s="748">
        <v>1</v>
      </c>
      <c r="L76" s="734">
        <v>1</v>
      </c>
      <c r="M76" s="735">
        <v>322.19</v>
      </c>
    </row>
    <row r="77" spans="1:13" ht="14.45" customHeight="1" x14ac:dyDescent="0.2">
      <c r="A77" s="729" t="s">
        <v>664</v>
      </c>
      <c r="B77" s="730" t="s">
        <v>2171</v>
      </c>
      <c r="C77" s="730" t="s">
        <v>2172</v>
      </c>
      <c r="D77" s="730" t="s">
        <v>692</v>
      </c>
      <c r="E77" s="730" t="s">
        <v>693</v>
      </c>
      <c r="F77" s="734"/>
      <c r="G77" s="734"/>
      <c r="H77" s="748">
        <v>0</v>
      </c>
      <c r="I77" s="734">
        <v>2</v>
      </c>
      <c r="J77" s="734">
        <v>348.46</v>
      </c>
      <c r="K77" s="748">
        <v>1</v>
      </c>
      <c r="L77" s="734">
        <v>2</v>
      </c>
      <c r="M77" s="735">
        <v>348.46</v>
      </c>
    </row>
    <row r="78" spans="1:13" ht="14.45" customHeight="1" x14ac:dyDescent="0.2">
      <c r="A78" s="729" t="s">
        <v>664</v>
      </c>
      <c r="B78" s="730" t="s">
        <v>2171</v>
      </c>
      <c r="C78" s="730" t="s">
        <v>2287</v>
      </c>
      <c r="D78" s="730" t="s">
        <v>2288</v>
      </c>
      <c r="E78" s="730" t="s">
        <v>2289</v>
      </c>
      <c r="F78" s="734">
        <v>1</v>
      </c>
      <c r="G78" s="734">
        <v>27.9</v>
      </c>
      <c r="H78" s="748">
        <v>1</v>
      </c>
      <c r="I78" s="734"/>
      <c r="J78" s="734"/>
      <c r="K78" s="748">
        <v>0</v>
      </c>
      <c r="L78" s="734">
        <v>1</v>
      </c>
      <c r="M78" s="735">
        <v>27.9</v>
      </c>
    </row>
    <row r="79" spans="1:13" ht="14.45" customHeight="1" x14ac:dyDescent="0.2">
      <c r="A79" s="729" t="s">
        <v>664</v>
      </c>
      <c r="B79" s="730" t="s">
        <v>2171</v>
      </c>
      <c r="C79" s="730" t="s">
        <v>2290</v>
      </c>
      <c r="D79" s="730" t="s">
        <v>2288</v>
      </c>
      <c r="E79" s="730" t="s">
        <v>2291</v>
      </c>
      <c r="F79" s="734">
        <v>1</v>
      </c>
      <c r="G79" s="734">
        <v>98.46999999999997</v>
      </c>
      <c r="H79" s="748">
        <v>1</v>
      </c>
      <c r="I79" s="734"/>
      <c r="J79" s="734"/>
      <c r="K79" s="748">
        <v>0</v>
      </c>
      <c r="L79" s="734">
        <v>1</v>
      </c>
      <c r="M79" s="735">
        <v>98.46999999999997</v>
      </c>
    </row>
    <row r="80" spans="1:13" ht="14.45" customHeight="1" x14ac:dyDescent="0.2">
      <c r="A80" s="729" t="s">
        <v>664</v>
      </c>
      <c r="B80" s="730" t="s">
        <v>2173</v>
      </c>
      <c r="C80" s="730" t="s">
        <v>2292</v>
      </c>
      <c r="D80" s="730" t="s">
        <v>998</v>
      </c>
      <c r="E80" s="730" t="s">
        <v>1000</v>
      </c>
      <c r="F80" s="734"/>
      <c r="G80" s="734"/>
      <c r="H80" s="748">
        <v>0</v>
      </c>
      <c r="I80" s="734">
        <v>6</v>
      </c>
      <c r="J80" s="734">
        <v>158.57999999999998</v>
      </c>
      <c r="K80" s="748">
        <v>1</v>
      </c>
      <c r="L80" s="734">
        <v>6</v>
      </c>
      <c r="M80" s="735">
        <v>158.57999999999998</v>
      </c>
    </row>
    <row r="81" spans="1:13" ht="14.45" customHeight="1" x14ac:dyDescent="0.2">
      <c r="A81" s="729" t="s">
        <v>664</v>
      </c>
      <c r="B81" s="730" t="s">
        <v>2173</v>
      </c>
      <c r="C81" s="730" t="s">
        <v>2174</v>
      </c>
      <c r="D81" s="730" t="s">
        <v>998</v>
      </c>
      <c r="E81" s="730" t="s">
        <v>696</v>
      </c>
      <c r="F81" s="734"/>
      <c r="G81" s="734"/>
      <c r="H81" s="748">
        <v>0</v>
      </c>
      <c r="I81" s="734">
        <v>8</v>
      </c>
      <c r="J81" s="734">
        <v>208.88000000000005</v>
      </c>
      <c r="K81" s="748">
        <v>1</v>
      </c>
      <c r="L81" s="734">
        <v>8</v>
      </c>
      <c r="M81" s="735">
        <v>208.88000000000005</v>
      </c>
    </row>
    <row r="82" spans="1:13" ht="14.45" customHeight="1" x14ac:dyDescent="0.2">
      <c r="A82" s="729" t="s">
        <v>664</v>
      </c>
      <c r="B82" s="730" t="s">
        <v>2173</v>
      </c>
      <c r="C82" s="730" t="s">
        <v>2293</v>
      </c>
      <c r="D82" s="730" t="s">
        <v>998</v>
      </c>
      <c r="E82" s="730" t="s">
        <v>702</v>
      </c>
      <c r="F82" s="734"/>
      <c r="G82" s="734"/>
      <c r="H82" s="748">
        <v>0</v>
      </c>
      <c r="I82" s="734">
        <v>6</v>
      </c>
      <c r="J82" s="734">
        <v>313.32</v>
      </c>
      <c r="K82" s="748">
        <v>1</v>
      </c>
      <c r="L82" s="734">
        <v>6</v>
      </c>
      <c r="M82" s="735">
        <v>313.32</v>
      </c>
    </row>
    <row r="83" spans="1:13" ht="14.45" customHeight="1" x14ac:dyDescent="0.2">
      <c r="A83" s="729" t="s">
        <v>664</v>
      </c>
      <c r="B83" s="730" t="s">
        <v>2294</v>
      </c>
      <c r="C83" s="730" t="s">
        <v>2295</v>
      </c>
      <c r="D83" s="730" t="s">
        <v>2296</v>
      </c>
      <c r="E83" s="730" t="s">
        <v>2297</v>
      </c>
      <c r="F83" s="734"/>
      <c r="G83" s="734"/>
      <c r="H83" s="748">
        <v>0</v>
      </c>
      <c r="I83" s="734">
        <v>1</v>
      </c>
      <c r="J83" s="734">
        <v>21.299999999999997</v>
      </c>
      <c r="K83" s="748">
        <v>1</v>
      </c>
      <c r="L83" s="734">
        <v>1</v>
      </c>
      <c r="M83" s="735">
        <v>21.299999999999997</v>
      </c>
    </row>
    <row r="84" spans="1:13" ht="14.45" customHeight="1" x14ac:dyDescent="0.2">
      <c r="A84" s="729" t="s">
        <v>664</v>
      </c>
      <c r="B84" s="730" t="s">
        <v>2294</v>
      </c>
      <c r="C84" s="730" t="s">
        <v>2298</v>
      </c>
      <c r="D84" s="730" t="s">
        <v>2296</v>
      </c>
      <c r="E84" s="730" t="s">
        <v>2299</v>
      </c>
      <c r="F84" s="734"/>
      <c r="G84" s="734"/>
      <c r="H84" s="748">
        <v>0</v>
      </c>
      <c r="I84" s="734">
        <v>1</v>
      </c>
      <c r="J84" s="734">
        <v>54.190000000000012</v>
      </c>
      <c r="K84" s="748">
        <v>1</v>
      </c>
      <c r="L84" s="734">
        <v>1</v>
      </c>
      <c r="M84" s="735">
        <v>54.190000000000012</v>
      </c>
    </row>
    <row r="85" spans="1:13" ht="14.45" customHeight="1" x14ac:dyDescent="0.2">
      <c r="A85" s="729" t="s">
        <v>664</v>
      </c>
      <c r="B85" s="730" t="s">
        <v>2294</v>
      </c>
      <c r="C85" s="730" t="s">
        <v>2300</v>
      </c>
      <c r="D85" s="730" t="s">
        <v>2296</v>
      </c>
      <c r="E85" s="730" t="s">
        <v>2301</v>
      </c>
      <c r="F85" s="734"/>
      <c r="G85" s="734"/>
      <c r="H85" s="748">
        <v>0</v>
      </c>
      <c r="I85" s="734">
        <v>2</v>
      </c>
      <c r="J85" s="734">
        <v>17.399999999999991</v>
      </c>
      <c r="K85" s="748">
        <v>1</v>
      </c>
      <c r="L85" s="734">
        <v>2</v>
      </c>
      <c r="M85" s="735">
        <v>17.399999999999991</v>
      </c>
    </row>
    <row r="86" spans="1:13" ht="14.45" customHeight="1" x14ac:dyDescent="0.2">
      <c r="A86" s="729" t="s">
        <v>664</v>
      </c>
      <c r="B86" s="730" t="s">
        <v>2294</v>
      </c>
      <c r="C86" s="730" t="s">
        <v>2302</v>
      </c>
      <c r="D86" s="730" t="s">
        <v>2296</v>
      </c>
      <c r="E86" s="730" t="s">
        <v>1106</v>
      </c>
      <c r="F86" s="734"/>
      <c r="G86" s="734"/>
      <c r="H86" s="748">
        <v>0</v>
      </c>
      <c r="I86" s="734">
        <v>3</v>
      </c>
      <c r="J86" s="734">
        <v>45.21</v>
      </c>
      <c r="K86" s="748">
        <v>1</v>
      </c>
      <c r="L86" s="734">
        <v>3</v>
      </c>
      <c r="M86" s="735">
        <v>45.21</v>
      </c>
    </row>
    <row r="87" spans="1:13" ht="14.45" customHeight="1" x14ac:dyDescent="0.2">
      <c r="A87" s="729" t="s">
        <v>664</v>
      </c>
      <c r="B87" s="730" t="s">
        <v>2303</v>
      </c>
      <c r="C87" s="730" t="s">
        <v>2304</v>
      </c>
      <c r="D87" s="730" t="s">
        <v>2305</v>
      </c>
      <c r="E87" s="730" t="s">
        <v>2306</v>
      </c>
      <c r="F87" s="734"/>
      <c r="G87" s="734"/>
      <c r="H87" s="748">
        <v>0</v>
      </c>
      <c r="I87" s="734">
        <v>1</v>
      </c>
      <c r="J87" s="734">
        <v>32.29999999999999</v>
      </c>
      <c r="K87" s="748">
        <v>1</v>
      </c>
      <c r="L87" s="734">
        <v>1</v>
      </c>
      <c r="M87" s="735">
        <v>32.29999999999999</v>
      </c>
    </row>
    <row r="88" spans="1:13" ht="14.45" customHeight="1" x14ac:dyDescent="0.2">
      <c r="A88" s="729" t="s">
        <v>664</v>
      </c>
      <c r="B88" s="730" t="s">
        <v>2307</v>
      </c>
      <c r="C88" s="730" t="s">
        <v>2308</v>
      </c>
      <c r="D88" s="730" t="s">
        <v>2309</v>
      </c>
      <c r="E88" s="730" t="s">
        <v>2310</v>
      </c>
      <c r="F88" s="734"/>
      <c r="G88" s="734"/>
      <c r="H88" s="748">
        <v>0</v>
      </c>
      <c r="I88" s="734">
        <v>2</v>
      </c>
      <c r="J88" s="734">
        <v>65.930000000000007</v>
      </c>
      <c r="K88" s="748">
        <v>1</v>
      </c>
      <c r="L88" s="734">
        <v>2</v>
      </c>
      <c r="M88" s="735">
        <v>65.930000000000007</v>
      </c>
    </row>
    <row r="89" spans="1:13" ht="14.45" customHeight="1" x14ac:dyDescent="0.2">
      <c r="A89" s="729" t="s">
        <v>664</v>
      </c>
      <c r="B89" s="730" t="s">
        <v>2311</v>
      </c>
      <c r="C89" s="730" t="s">
        <v>2312</v>
      </c>
      <c r="D89" s="730" t="s">
        <v>1164</v>
      </c>
      <c r="E89" s="730" t="s">
        <v>1165</v>
      </c>
      <c r="F89" s="734"/>
      <c r="G89" s="734"/>
      <c r="H89" s="748">
        <v>0</v>
      </c>
      <c r="I89" s="734">
        <v>1</v>
      </c>
      <c r="J89" s="734">
        <v>410.40999999999997</v>
      </c>
      <c r="K89" s="748">
        <v>1</v>
      </c>
      <c r="L89" s="734">
        <v>1</v>
      </c>
      <c r="M89" s="735">
        <v>410.40999999999997</v>
      </c>
    </row>
    <row r="90" spans="1:13" ht="14.45" customHeight="1" x14ac:dyDescent="0.2">
      <c r="A90" s="729" t="s">
        <v>664</v>
      </c>
      <c r="B90" s="730" t="s">
        <v>2175</v>
      </c>
      <c r="C90" s="730" t="s">
        <v>2176</v>
      </c>
      <c r="D90" s="730" t="s">
        <v>850</v>
      </c>
      <c r="E90" s="730" t="s">
        <v>2177</v>
      </c>
      <c r="F90" s="734"/>
      <c r="G90" s="734"/>
      <c r="H90" s="748">
        <v>0</v>
      </c>
      <c r="I90" s="734">
        <v>1</v>
      </c>
      <c r="J90" s="734">
        <v>188.82</v>
      </c>
      <c r="K90" s="748">
        <v>1</v>
      </c>
      <c r="L90" s="734">
        <v>1</v>
      </c>
      <c r="M90" s="735">
        <v>188.82</v>
      </c>
    </row>
    <row r="91" spans="1:13" ht="14.45" customHeight="1" x14ac:dyDescent="0.2">
      <c r="A91" s="729" t="s">
        <v>664</v>
      </c>
      <c r="B91" s="730" t="s">
        <v>2178</v>
      </c>
      <c r="C91" s="730" t="s">
        <v>2313</v>
      </c>
      <c r="D91" s="730" t="s">
        <v>2180</v>
      </c>
      <c r="E91" s="730" t="s">
        <v>2314</v>
      </c>
      <c r="F91" s="734"/>
      <c r="G91" s="734"/>
      <c r="H91" s="748">
        <v>0</v>
      </c>
      <c r="I91" s="734">
        <v>2</v>
      </c>
      <c r="J91" s="734">
        <v>30.999999999999993</v>
      </c>
      <c r="K91" s="748">
        <v>1</v>
      </c>
      <c r="L91" s="734">
        <v>2</v>
      </c>
      <c r="M91" s="735">
        <v>30.999999999999993</v>
      </c>
    </row>
    <row r="92" spans="1:13" ht="14.45" customHeight="1" x14ac:dyDescent="0.2">
      <c r="A92" s="729" t="s">
        <v>664</v>
      </c>
      <c r="B92" s="730" t="s">
        <v>2178</v>
      </c>
      <c r="C92" s="730" t="s">
        <v>2179</v>
      </c>
      <c r="D92" s="730" t="s">
        <v>2180</v>
      </c>
      <c r="E92" s="730" t="s">
        <v>2181</v>
      </c>
      <c r="F92" s="734"/>
      <c r="G92" s="734"/>
      <c r="H92" s="748">
        <v>0</v>
      </c>
      <c r="I92" s="734">
        <v>5</v>
      </c>
      <c r="J92" s="734">
        <v>62.09999999999998</v>
      </c>
      <c r="K92" s="748">
        <v>1</v>
      </c>
      <c r="L92" s="734">
        <v>5</v>
      </c>
      <c r="M92" s="735">
        <v>62.09999999999998</v>
      </c>
    </row>
    <row r="93" spans="1:13" ht="14.45" customHeight="1" x14ac:dyDescent="0.2">
      <c r="A93" s="729" t="s">
        <v>664</v>
      </c>
      <c r="B93" s="730" t="s">
        <v>2315</v>
      </c>
      <c r="C93" s="730" t="s">
        <v>2316</v>
      </c>
      <c r="D93" s="730" t="s">
        <v>2317</v>
      </c>
      <c r="E93" s="730" t="s">
        <v>2318</v>
      </c>
      <c r="F93" s="734"/>
      <c r="G93" s="734"/>
      <c r="H93" s="748">
        <v>0</v>
      </c>
      <c r="I93" s="734">
        <v>2</v>
      </c>
      <c r="J93" s="734">
        <v>317.95999999999998</v>
      </c>
      <c r="K93" s="748">
        <v>1</v>
      </c>
      <c r="L93" s="734">
        <v>2</v>
      </c>
      <c r="M93" s="735">
        <v>317.95999999999998</v>
      </c>
    </row>
    <row r="94" spans="1:13" ht="14.45" customHeight="1" x14ac:dyDescent="0.2">
      <c r="A94" s="729" t="s">
        <v>664</v>
      </c>
      <c r="B94" s="730" t="s">
        <v>2319</v>
      </c>
      <c r="C94" s="730" t="s">
        <v>2320</v>
      </c>
      <c r="D94" s="730" t="s">
        <v>2321</v>
      </c>
      <c r="E94" s="730" t="s">
        <v>2322</v>
      </c>
      <c r="F94" s="734"/>
      <c r="G94" s="734"/>
      <c r="H94" s="748">
        <v>0</v>
      </c>
      <c r="I94" s="734">
        <v>1</v>
      </c>
      <c r="J94" s="734">
        <v>18.21</v>
      </c>
      <c r="K94" s="748">
        <v>1</v>
      </c>
      <c r="L94" s="734">
        <v>1</v>
      </c>
      <c r="M94" s="735">
        <v>18.21</v>
      </c>
    </row>
    <row r="95" spans="1:13" ht="14.45" customHeight="1" x14ac:dyDescent="0.2">
      <c r="A95" s="729" t="s">
        <v>664</v>
      </c>
      <c r="B95" s="730" t="s">
        <v>2323</v>
      </c>
      <c r="C95" s="730" t="s">
        <v>2324</v>
      </c>
      <c r="D95" s="730" t="s">
        <v>1205</v>
      </c>
      <c r="E95" s="730" t="s">
        <v>2325</v>
      </c>
      <c r="F95" s="734"/>
      <c r="G95" s="734"/>
      <c r="H95" s="748">
        <v>0</v>
      </c>
      <c r="I95" s="734">
        <v>1</v>
      </c>
      <c r="J95" s="734">
        <v>19.089999999999996</v>
      </c>
      <c r="K95" s="748">
        <v>1</v>
      </c>
      <c r="L95" s="734">
        <v>1</v>
      </c>
      <c r="M95" s="735">
        <v>19.089999999999996</v>
      </c>
    </row>
    <row r="96" spans="1:13" ht="14.45" customHeight="1" x14ac:dyDescent="0.2">
      <c r="A96" s="729" t="s">
        <v>664</v>
      </c>
      <c r="B96" s="730" t="s">
        <v>2184</v>
      </c>
      <c r="C96" s="730" t="s">
        <v>2326</v>
      </c>
      <c r="D96" s="730" t="s">
        <v>2189</v>
      </c>
      <c r="E96" s="730" t="s">
        <v>2327</v>
      </c>
      <c r="F96" s="734"/>
      <c r="G96" s="734"/>
      <c r="H96" s="748">
        <v>0</v>
      </c>
      <c r="I96" s="734">
        <v>1</v>
      </c>
      <c r="J96" s="734">
        <v>61.499999999999993</v>
      </c>
      <c r="K96" s="748">
        <v>1</v>
      </c>
      <c r="L96" s="734">
        <v>1</v>
      </c>
      <c r="M96" s="735">
        <v>61.499999999999993</v>
      </c>
    </row>
    <row r="97" spans="1:13" ht="14.45" customHeight="1" x14ac:dyDescent="0.2">
      <c r="A97" s="729" t="s">
        <v>664</v>
      </c>
      <c r="B97" s="730" t="s">
        <v>2184</v>
      </c>
      <c r="C97" s="730" t="s">
        <v>2328</v>
      </c>
      <c r="D97" s="730" t="s">
        <v>2189</v>
      </c>
      <c r="E97" s="730" t="s">
        <v>2329</v>
      </c>
      <c r="F97" s="734"/>
      <c r="G97" s="734"/>
      <c r="H97" s="748">
        <v>0</v>
      </c>
      <c r="I97" s="734">
        <v>1</v>
      </c>
      <c r="J97" s="734">
        <v>40.659999999999989</v>
      </c>
      <c r="K97" s="748">
        <v>1</v>
      </c>
      <c r="L97" s="734">
        <v>1</v>
      </c>
      <c r="M97" s="735">
        <v>40.659999999999989</v>
      </c>
    </row>
    <row r="98" spans="1:13" ht="14.45" customHeight="1" x14ac:dyDescent="0.2">
      <c r="A98" s="729" t="s">
        <v>664</v>
      </c>
      <c r="B98" s="730" t="s">
        <v>2330</v>
      </c>
      <c r="C98" s="730" t="s">
        <v>2331</v>
      </c>
      <c r="D98" s="730" t="s">
        <v>1113</v>
      </c>
      <c r="E98" s="730" t="s">
        <v>2332</v>
      </c>
      <c r="F98" s="734"/>
      <c r="G98" s="734"/>
      <c r="H98" s="748">
        <v>0</v>
      </c>
      <c r="I98" s="734">
        <v>2</v>
      </c>
      <c r="J98" s="734">
        <v>66.719999999999985</v>
      </c>
      <c r="K98" s="748">
        <v>1</v>
      </c>
      <c r="L98" s="734">
        <v>2</v>
      </c>
      <c r="M98" s="735">
        <v>66.719999999999985</v>
      </c>
    </row>
    <row r="99" spans="1:13" ht="14.45" customHeight="1" x14ac:dyDescent="0.2">
      <c r="A99" s="729" t="s">
        <v>664</v>
      </c>
      <c r="B99" s="730" t="s">
        <v>2333</v>
      </c>
      <c r="C99" s="730" t="s">
        <v>2334</v>
      </c>
      <c r="D99" s="730" t="s">
        <v>1315</v>
      </c>
      <c r="E99" s="730" t="s">
        <v>2335</v>
      </c>
      <c r="F99" s="734"/>
      <c r="G99" s="734"/>
      <c r="H99" s="748">
        <v>0</v>
      </c>
      <c r="I99" s="734">
        <v>145</v>
      </c>
      <c r="J99" s="734">
        <v>9410.5</v>
      </c>
      <c r="K99" s="748">
        <v>1</v>
      </c>
      <c r="L99" s="734">
        <v>145</v>
      </c>
      <c r="M99" s="735">
        <v>9410.5</v>
      </c>
    </row>
    <row r="100" spans="1:13" ht="14.45" customHeight="1" x14ac:dyDescent="0.2">
      <c r="A100" s="729" t="s">
        <v>664</v>
      </c>
      <c r="B100" s="730" t="s">
        <v>2336</v>
      </c>
      <c r="C100" s="730" t="s">
        <v>2337</v>
      </c>
      <c r="D100" s="730" t="s">
        <v>1099</v>
      </c>
      <c r="E100" s="730" t="s">
        <v>1100</v>
      </c>
      <c r="F100" s="734"/>
      <c r="G100" s="734"/>
      <c r="H100" s="748">
        <v>0</v>
      </c>
      <c r="I100" s="734">
        <v>3</v>
      </c>
      <c r="J100" s="734">
        <v>235.49999999999997</v>
      </c>
      <c r="K100" s="748">
        <v>1</v>
      </c>
      <c r="L100" s="734">
        <v>3</v>
      </c>
      <c r="M100" s="735">
        <v>235.49999999999997</v>
      </c>
    </row>
    <row r="101" spans="1:13" ht="14.45" customHeight="1" x14ac:dyDescent="0.2">
      <c r="A101" s="729" t="s">
        <v>664</v>
      </c>
      <c r="B101" s="730" t="s">
        <v>2336</v>
      </c>
      <c r="C101" s="730" t="s">
        <v>2338</v>
      </c>
      <c r="D101" s="730" t="s">
        <v>1099</v>
      </c>
      <c r="E101" s="730" t="s">
        <v>1102</v>
      </c>
      <c r="F101" s="734"/>
      <c r="G101" s="734"/>
      <c r="H101" s="748">
        <v>0</v>
      </c>
      <c r="I101" s="734">
        <v>3</v>
      </c>
      <c r="J101" s="734">
        <v>232.97999999999996</v>
      </c>
      <c r="K101" s="748">
        <v>1</v>
      </c>
      <c r="L101" s="734">
        <v>3</v>
      </c>
      <c r="M101" s="735">
        <v>232.97999999999996</v>
      </c>
    </row>
    <row r="102" spans="1:13" ht="14.45" customHeight="1" x14ac:dyDescent="0.2">
      <c r="A102" s="729" t="s">
        <v>664</v>
      </c>
      <c r="B102" s="730" t="s">
        <v>2336</v>
      </c>
      <c r="C102" s="730" t="s">
        <v>2339</v>
      </c>
      <c r="D102" s="730" t="s">
        <v>1099</v>
      </c>
      <c r="E102" s="730" t="s">
        <v>1101</v>
      </c>
      <c r="F102" s="734"/>
      <c r="G102" s="734"/>
      <c r="H102" s="748">
        <v>0</v>
      </c>
      <c r="I102" s="734">
        <v>1</v>
      </c>
      <c r="J102" s="734">
        <v>130.98000000000002</v>
      </c>
      <c r="K102" s="748">
        <v>1</v>
      </c>
      <c r="L102" s="734">
        <v>1</v>
      </c>
      <c r="M102" s="735">
        <v>130.98000000000002</v>
      </c>
    </row>
    <row r="103" spans="1:13" ht="14.45" customHeight="1" x14ac:dyDescent="0.2">
      <c r="A103" s="729" t="s">
        <v>664</v>
      </c>
      <c r="B103" s="730" t="s">
        <v>2336</v>
      </c>
      <c r="C103" s="730" t="s">
        <v>2340</v>
      </c>
      <c r="D103" s="730" t="s">
        <v>1099</v>
      </c>
      <c r="E103" s="730" t="s">
        <v>2341</v>
      </c>
      <c r="F103" s="734"/>
      <c r="G103" s="734"/>
      <c r="H103" s="748">
        <v>0</v>
      </c>
      <c r="I103" s="734">
        <v>4</v>
      </c>
      <c r="J103" s="734">
        <v>244.42000000000002</v>
      </c>
      <c r="K103" s="748">
        <v>1</v>
      </c>
      <c r="L103" s="734">
        <v>4</v>
      </c>
      <c r="M103" s="735">
        <v>244.42000000000002</v>
      </c>
    </row>
    <row r="104" spans="1:13" ht="14.45" customHeight="1" x14ac:dyDescent="0.2">
      <c r="A104" s="729" t="s">
        <v>664</v>
      </c>
      <c r="B104" s="730" t="s">
        <v>2342</v>
      </c>
      <c r="C104" s="730" t="s">
        <v>2343</v>
      </c>
      <c r="D104" s="730" t="s">
        <v>2344</v>
      </c>
      <c r="E104" s="730" t="s">
        <v>2345</v>
      </c>
      <c r="F104" s="734"/>
      <c r="G104" s="734"/>
      <c r="H104" s="748">
        <v>0</v>
      </c>
      <c r="I104" s="734">
        <v>10.5</v>
      </c>
      <c r="J104" s="734">
        <v>23496.165000000001</v>
      </c>
      <c r="K104" s="748">
        <v>1</v>
      </c>
      <c r="L104" s="734">
        <v>10.5</v>
      </c>
      <c r="M104" s="735">
        <v>23496.165000000001</v>
      </c>
    </row>
    <row r="105" spans="1:13" ht="14.45" customHeight="1" x14ac:dyDescent="0.2">
      <c r="A105" s="729" t="s">
        <v>664</v>
      </c>
      <c r="B105" s="730" t="s">
        <v>2195</v>
      </c>
      <c r="C105" s="730" t="s">
        <v>2346</v>
      </c>
      <c r="D105" s="730" t="s">
        <v>2347</v>
      </c>
      <c r="E105" s="730" t="s">
        <v>2348</v>
      </c>
      <c r="F105" s="734">
        <v>14</v>
      </c>
      <c r="G105" s="734">
        <v>5836.0649999999978</v>
      </c>
      <c r="H105" s="748">
        <v>1</v>
      </c>
      <c r="I105" s="734"/>
      <c r="J105" s="734"/>
      <c r="K105" s="748">
        <v>0</v>
      </c>
      <c r="L105" s="734">
        <v>14</v>
      </c>
      <c r="M105" s="735">
        <v>5836.0649999999978</v>
      </c>
    </row>
    <row r="106" spans="1:13" ht="14.45" customHeight="1" x14ac:dyDescent="0.2">
      <c r="A106" s="729" t="s">
        <v>664</v>
      </c>
      <c r="B106" s="730" t="s">
        <v>2195</v>
      </c>
      <c r="C106" s="730" t="s">
        <v>2196</v>
      </c>
      <c r="D106" s="730" t="s">
        <v>928</v>
      </c>
      <c r="E106" s="730" t="s">
        <v>2197</v>
      </c>
      <c r="F106" s="734"/>
      <c r="G106" s="734"/>
      <c r="H106" s="748">
        <v>0</v>
      </c>
      <c r="I106" s="734">
        <v>6</v>
      </c>
      <c r="J106" s="734">
        <v>682.5</v>
      </c>
      <c r="K106" s="748">
        <v>1</v>
      </c>
      <c r="L106" s="734">
        <v>6</v>
      </c>
      <c r="M106" s="735">
        <v>682.5</v>
      </c>
    </row>
    <row r="107" spans="1:13" ht="14.45" customHeight="1" x14ac:dyDescent="0.2">
      <c r="A107" s="729" t="s">
        <v>664</v>
      </c>
      <c r="B107" s="730" t="s">
        <v>2349</v>
      </c>
      <c r="C107" s="730" t="s">
        <v>2350</v>
      </c>
      <c r="D107" s="730" t="s">
        <v>2351</v>
      </c>
      <c r="E107" s="730" t="s">
        <v>1462</v>
      </c>
      <c r="F107" s="734">
        <v>22.1</v>
      </c>
      <c r="G107" s="734">
        <v>16530.8</v>
      </c>
      <c r="H107" s="748">
        <v>1</v>
      </c>
      <c r="I107" s="734"/>
      <c r="J107" s="734"/>
      <c r="K107" s="748">
        <v>0</v>
      </c>
      <c r="L107" s="734">
        <v>22.1</v>
      </c>
      <c r="M107" s="735">
        <v>16530.8</v>
      </c>
    </row>
    <row r="108" spans="1:13" ht="14.45" customHeight="1" x14ac:dyDescent="0.2">
      <c r="A108" s="729" t="s">
        <v>664</v>
      </c>
      <c r="B108" s="730" t="s">
        <v>2349</v>
      </c>
      <c r="C108" s="730" t="s">
        <v>2352</v>
      </c>
      <c r="D108" s="730" t="s">
        <v>1461</v>
      </c>
      <c r="E108" s="730" t="s">
        <v>1462</v>
      </c>
      <c r="F108" s="734"/>
      <c r="G108" s="734"/>
      <c r="H108" s="748">
        <v>0</v>
      </c>
      <c r="I108" s="734">
        <v>13</v>
      </c>
      <c r="J108" s="734">
        <v>11618.1</v>
      </c>
      <c r="K108" s="748">
        <v>1</v>
      </c>
      <c r="L108" s="734">
        <v>13</v>
      </c>
      <c r="M108" s="735">
        <v>11618.1</v>
      </c>
    </row>
    <row r="109" spans="1:13" ht="14.45" customHeight="1" x14ac:dyDescent="0.2">
      <c r="A109" s="729" t="s">
        <v>664</v>
      </c>
      <c r="B109" s="730" t="s">
        <v>2353</v>
      </c>
      <c r="C109" s="730" t="s">
        <v>2354</v>
      </c>
      <c r="D109" s="730" t="s">
        <v>2355</v>
      </c>
      <c r="E109" s="730" t="s">
        <v>2356</v>
      </c>
      <c r="F109" s="734"/>
      <c r="G109" s="734"/>
      <c r="H109" s="748">
        <v>0</v>
      </c>
      <c r="I109" s="734">
        <v>10</v>
      </c>
      <c r="J109" s="734">
        <v>1407.3999999999996</v>
      </c>
      <c r="K109" s="748">
        <v>1</v>
      </c>
      <c r="L109" s="734">
        <v>10</v>
      </c>
      <c r="M109" s="735">
        <v>1407.3999999999996</v>
      </c>
    </row>
    <row r="110" spans="1:13" ht="14.45" customHeight="1" x14ac:dyDescent="0.2">
      <c r="A110" s="729" t="s">
        <v>664</v>
      </c>
      <c r="B110" s="730" t="s">
        <v>2353</v>
      </c>
      <c r="C110" s="730" t="s">
        <v>2357</v>
      </c>
      <c r="D110" s="730" t="s">
        <v>2358</v>
      </c>
      <c r="E110" s="730" t="s">
        <v>2359</v>
      </c>
      <c r="F110" s="734"/>
      <c r="G110" s="734"/>
      <c r="H110" s="748">
        <v>0</v>
      </c>
      <c r="I110" s="734">
        <v>25.6</v>
      </c>
      <c r="J110" s="734">
        <v>5018.112000000001</v>
      </c>
      <c r="K110" s="748">
        <v>1</v>
      </c>
      <c r="L110" s="734">
        <v>25.6</v>
      </c>
      <c r="M110" s="735">
        <v>5018.112000000001</v>
      </c>
    </row>
    <row r="111" spans="1:13" ht="14.45" customHeight="1" x14ac:dyDescent="0.2">
      <c r="A111" s="729" t="s">
        <v>664</v>
      </c>
      <c r="B111" s="730" t="s">
        <v>2360</v>
      </c>
      <c r="C111" s="730" t="s">
        <v>2361</v>
      </c>
      <c r="D111" s="730" t="s">
        <v>1463</v>
      </c>
      <c r="E111" s="730" t="s">
        <v>1464</v>
      </c>
      <c r="F111" s="734"/>
      <c r="G111" s="734"/>
      <c r="H111" s="748">
        <v>0</v>
      </c>
      <c r="I111" s="734">
        <v>1530</v>
      </c>
      <c r="J111" s="734">
        <v>31124.249999999993</v>
      </c>
      <c r="K111" s="748">
        <v>1</v>
      </c>
      <c r="L111" s="734">
        <v>1530</v>
      </c>
      <c r="M111" s="735">
        <v>31124.249999999993</v>
      </c>
    </row>
    <row r="112" spans="1:13" ht="14.45" customHeight="1" x14ac:dyDescent="0.2">
      <c r="A112" s="729" t="s">
        <v>664</v>
      </c>
      <c r="B112" s="730" t="s">
        <v>2362</v>
      </c>
      <c r="C112" s="730" t="s">
        <v>2363</v>
      </c>
      <c r="D112" s="730" t="s">
        <v>1447</v>
      </c>
      <c r="E112" s="730" t="s">
        <v>1448</v>
      </c>
      <c r="F112" s="734"/>
      <c r="G112" s="734"/>
      <c r="H112" s="748">
        <v>0</v>
      </c>
      <c r="I112" s="734">
        <v>29.3</v>
      </c>
      <c r="J112" s="734">
        <v>20961.525999999998</v>
      </c>
      <c r="K112" s="748">
        <v>1</v>
      </c>
      <c r="L112" s="734">
        <v>29.3</v>
      </c>
      <c r="M112" s="735">
        <v>20961.525999999998</v>
      </c>
    </row>
    <row r="113" spans="1:13" ht="14.45" customHeight="1" x14ac:dyDescent="0.2">
      <c r="A113" s="729" t="s">
        <v>664</v>
      </c>
      <c r="B113" s="730" t="s">
        <v>2364</v>
      </c>
      <c r="C113" s="730" t="s">
        <v>2365</v>
      </c>
      <c r="D113" s="730" t="s">
        <v>2366</v>
      </c>
      <c r="E113" s="730" t="s">
        <v>2367</v>
      </c>
      <c r="F113" s="734"/>
      <c r="G113" s="734"/>
      <c r="H113" s="748">
        <v>0</v>
      </c>
      <c r="I113" s="734">
        <v>8.4</v>
      </c>
      <c r="J113" s="734">
        <v>5636.4</v>
      </c>
      <c r="K113" s="748">
        <v>1</v>
      </c>
      <c r="L113" s="734">
        <v>8.4</v>
      </c>
      <c r="M113" s="735">
        <v>5636.4</v>
      </c>
    </row>
    <row r="114" spans="1:13" ht="14.45" customHeight="1" x14ac:dyDescent="0.2">
      <c r="A114" s="729" t="s">
        <v>664</v>
      </c>
      <c r="B114" s="730" t="s">
        <v>2364</v>
      </c>
      <c r="C114" s="730" t="s">
        <v>2368</v>
      </c>
      <c r="D114" s="730" t="s">
        <v>2369</v>
      </c>
      <c r="E114" s="730" t="s">
        <v>1599</v>
      </c>
      <c r="F114" s="734"/>
      <c r="G114" s="734"/>
      <c r="H114" s="748">
        <v>0</v>
      </c>
      <c r="I114" s="734">
        <v>3</v>
      </c>
      <c r="J114" s="734">
        <v>103.5</v>
      </c>
      <c r="K114" s="748">
        <v>1</v>
      </c>
      <c r="L114" s="734">
        <v>3</v>
      </c>
      <c r="M114" s="735">
        <v>103.5</v>
      </c>
    </row>
    <row r="115" spans="1:13" ht="14.45" customHeight="1" x14ac:dyDescent="0.2">
      <c r="A115" s="729" t="s">
        <v>664</v>
      </c>
      <c r="B115" s="730" t="s">
        <v>2364</v>
      </c>
      <c r="C115" s="730" t="s">
        <v>2370</v>
      </c>
      <c r="D115" s="730" t="s">
        <v>2369</v>
      </c>
      <c r="E115" s="730" t="s">
        <v>2356</v>
      </c>
      <c r="F115" s="734"/>
      <c r="G115" s="734"/>
      <c r="H115" s="748">
        <v>0</v>
      </c>
      <c r="I115" s="734">
        <v>1</v>
      </c>
      <c r="J115" s="734">
        <v>49.629999999999995</v>
      </c>
      <c r="K115" s="748">
        <v>1</v>
      </c>
      <c r="L115" s="734">
        <v>1</v>
      </c>
      <c r="M115" s="735">
        <v>49.629999999999995</v>
      </c>
    </row>
    <row r="116" spans="1:13" ht="14.45" customHeight="1" x14ac:dyDescent="0.2">
      <c r="A116" s="729" t="s">
        <v>664</v>
      </c>
      <c r="B116" s="730" t="s">
        <v>2371</v>
      </c>
      <c r="C116" s="730" t="s">
        <v>2372</v>
      </c>
      <c r="D116" s="730" t="s">
        <v>2373</v>
      </c>
      <c r="E116" s="730" t="s">
        <v>2374</v>
      </c>
      <c r="F116" s="734"/>
      <c r="G116" s="734"/>
      <c r="H116" s="748">
        <v>0</v>
      </c>
      <c r="I116" s="734">
        <v>10</v>
      </c>
      <c r="J116" s="734">
        <v>528.79999999999995</v>
      </c>
      <c r="K116" s="748">
        <v>1</v>
      </c>
      <c r="L116" s="734">
        <v>10</v>
      </c>
      <c r="M116" s="735">
        <v>528.79999999999995</v>
      </c>
    </row>
    <row r="117" spans="1:13" ht="14.45" customHeight="1" x14ac:dyDescent="0.2">
      <c r="A117" s="729" t="s">
        <v>664</v>
      </c>
      <c r="B117" s="730" t="s">
        <v>2375</v>
      </c>
      <c r="C117" s="730" t="s">
        <v>2376</v>
      </c>
      <c r="D117" s="730" t="s">
        <v>2377</v>
      </c>
      <c r="E117" s="730" t="s">
        <v>2378</v>
      </c>
      <c r="F117" s="734"/>
      <c r="G117" s="734"/>
      <c r="H117" s="748">
        <v>0</v>
      </c>
      <c r="I117" s="734">
        <v>8</v>
      </c>
      <c r="J117" s="734">
        <v>5431.46</v>
      </c>
      <c r="K117" s="748">
        <v>1</v>
      </c>
      <c r="L117" s="734">
        <v>8</v>
      </c>
      <c r="M117" s="735">
        <v>5431.46</v>
      </c>
    </row>
    <row r="118" spans="1:13" ht="14.45" customHeight="1" x14ac:dyDescent="0.2">
      <c r="A118" s="729" t="s">
        <v>664</v>
      </c>
      <c r="B118" s="730" t="s">
        <v>2379</v>
      </c>
      <c r="C118" s="730" t="s">
        <v>2380</v>
      </c>
      <c r="D118" s="730" t="s">
        <v>1449</v>
      </c>
      <c r="E118" s="730" t="s">
        <v>2381</v>
      </c>
      <c r="F118" s="734"/>
      <c r="G118" s="734"/>
      <c r="H118" s="748">
        <v>0</v>
      </c>
      <c r="I118" s="734">
        <v>1.6</v>
      </c>
      <c r="J118" s="734">
        <v>301.536</v>
      </c>
      <c r="K118" s="748">
        <v>1</v>
      </c>
      <c r="L118" s="734">
        <v>1.6</v>
      </c>
      <c r="M118" s="735">
        <v>301.536</v>
      </c>
    </row>
    <row r="119" spans="1:13" ht="14.45" customHeight="1" x14ac:dyDescent="0.2">
      <c r="A119" s="729" t="s">
        <v>664</v>
      </c>
      <c r="B119" s="730" t="s">
        <v>2379</v>
      </c>
      <c r="C119" s="730" t="s">
        <v>2382</v>
      </c>
      <c r="D119" s="730" t="s">
        <v>1449</v>
      </c>
      <c r="E119" s="730" t="s">
        <v>2383</v>
      </c>
      <c r="F119" s="734"/>
      <c r="G119" s="734"/>
      <c r="H119" s="748">
        <v>0</v>
      </c>
      <c r="I119" s="734">
        <v>0.3</v>
      </c>
      <c r="J119" s="734">
        <v>113.07600000000001</v>
      </c>
      <c r="K119" s="748">
        <v>1</v>
      </c>
      <c r="L119" s="734">
        <v>0.3</v>
      </c>
      <c r="M119" s="735">
        <v>113.07600000000001</v>
      </c>
    </row>
    <row r="120" spans="1:13" ht="14.45" customHeight="1" x14ac:dyDescent="0.2">
      <c r="A120" s="729" t="s">
        <v>664</v>
      </c>
      <c r="B120" s="730" t="s">
        <v>2379</v>
      </c>
      <c r="C120" s="730" t="s">
        <v>2384</v>
      </c>
      <c r="D120" s="730" t="s">
        <v>1449</v>
      </c>
      <c r="E120" s="730" t="s">
        <v>1450</v>
      </c>
      <c r="F120" s="734">
        <v>6.6</v>
      </c>
      <c r="G120" s="734">
        <v>1243.836</v>
      </c>
      <c r="H120" s="748">
        <v>1</v>
      </c>
      <c r="I120" s="734"/>
      <c r="J120" s="734"/>
      <c r="K120" s="748">
        <v>0</v>
      </c>
      <c r="L120" s="734">
        <v>6.6</v>
      </c>
      <c r="M120" s="735">
        <v>1243.836</v>
      </c>
    </row>
    <row r="121" spans="1:13" ht="14.45" customHeight="1" x14ac:dyDescent="0.2">
      <c r="A121" s="729" t="s">
        <v>664</v>
      </c>
      <c r="B121" s="730" t="s">
        <v>2385</v>
      </c>
      <c r="C121" s="730" t="s">
        <v>2386</v>
      </c>
      <c r="D121" s="730" t="s">
        <v>2387</v>
      </c>
      <c r="E121" s="730" t="s">
        <v>2388</v>
      </c>
      <c r="F121" s="734"/>
      <c r="G121" s="734"/>
      <c r="H121" s="748">
        <v>0</v>
      </c>
      <c r="I121" s="734">
        <v>6.6</v>
      </c>
      <c r="J121" s="734">
        <v>2105.3998948593471</v>
      </c>
      <c r="K121" s="748">
        <v>1</v>
      </c>
      <c r="L121" s="734">
        <v>6.6</v>
      </c>
      <c r="M121" s="735">
        <v>2105.3998948593471</v>
      </c>
    </row>
    <row r="122" spans="1:13" ht="14.45" customHeight="1" x14ac:dyDescent="0.2">
      <c r="A122" s="729" t="s">
        <v>664</v>
      </c>
      <c r="B122" s="730" t="s">
        <v>2385</v>
      </c>
      <c r="C122" s="730" t="s">
        <v>2389</v>
      </c>
      <c r="D122" s="730" t="s">
        <v>2390</v>
      </c>
      <c r="E122" s="730" t="s">
        <v>2391</v>
      </c>
      <c r="F122" s="734"/>
      <c r="G122" s="734"/>
      <c r="H122" s="748">
        <v>0</v>
      </c>
      <c r="I122" s="734">
        <v>18</v>
      </c>
      <c r="J122" s="734">
        <v>20392.380087551723</v>
      </c>
      <c r="K122" s="748">
        <v>1</v>
      </c>
      <c r="L122" s="734">
        <v>18</v>
      </c>
      <c r="M122" s="735">
        <v>20392.380087551723</v>
      </c>
    </row>
    <row r="123" spans="1:13" ht="14.45" customHeight="1" x14ac:dyDescent="0.2">
      <c r="A123" s="729" t="s">
        <v>664</v>
      </c>
      <c r="B123" s="730" t="s">
        <v>2392</v>
      </c>
      <c r="C123" s="730" t="s">
        <v>2393</v>
      </c>
      <c r="D123" s="730" t="s">
        <v>2394</v>
      </c>
      <c r="E123" s="730" t="s">
        <v>2395</v>
      </c>
      <c r="F123" s="734"/>
      <c r="G123" s="734"/>
      <c r="H123" s="748">
        <v>0</v>
      </c>
      <c r="I123" s="734">
        <v>1</v>
      </c>
      <c r="J123" s="734">
        <v>6765</v>
      </c>
      <c r="K123" s="748">
        <v>1</v>
      </c>
      <c r="L123" s="734">
        <v>1</v>
      </c>
      <c r="M123" s="735">
        <v>6765</v>
      </c>
    </row>
    <row r="124" spans="1:13" ht="14.45" customHeight="1" x14ac:dyDescent="0.2">
      <c r="A124" s="729" t="s">
        <v>664</v>
      </c>
      <c r="B124" s="730" t="s">
        <v>2198</v>
      </c>
      <c r="C124" s="730" t="s">
        <v>2396</v>
      </c>
      <c r="D124" s="730" t="s">
        <v>2397</v>
      </c>
      <c r="E124" s="730" t="s">
        <v>2398</v>
      </c>
      <c r="F124" s="734">
        <v>2</v>
      </c>
      <c r="G124" s="734">
        <v>358.84000000000003</v>
      </c>
      <c r="H124" s="748">
        <v>1</v>
      </c>
      <c r="I124" s="734"/>
      <c r="J124" s="734"/>
      <c r="K124" s="748">
        <v>0</v>
      </c>
      <c r="L124" s="734">
        <v>2</v>
      </c>
      <c r="M124" s="735">
        <v>358.84000000000003</v>
      </c>
    </row>
    <row r="125" spans="1:13" ht="14.45" customHeight="1" x14ac:dyDescent="0.2">
      <c r="A125" s="729" t="s">
        <v>664</v>
      </c>
      <c r="B125" s="730" t="s">
        <v>2198</v>
      </c>
      <c r="C125" s="730" t="s">
        <v>2399</v>
      </c>
      <c r="D125" s="730" t="s">
        <v>1955</v>
      </c>
      <c r="E125" s="730" t="s">
        <v>1394</v>
      </c>
      <c r="F125" s="734"/>
      <c r="G125" s="734"/>
      <c r="H125" s="748">
        <v>0</v>
      </c>
      <c r="I125" s="734">
        <v>4</v>
      </c>
      <c r="J125" s="734">
        <v>991.6</v>
      </c>
      <c r="K125" s="748">
        <v>1</v>
      </c>
      <c r="L125" s="734">
        <v>4</v>
      </c>
      <c r="M125" s="735">
        <v>991.6</v>
      </c>
    </row>
    <row r="126" spans="1:13" ht="14.45" customHeight="1" x14ac:dyDescent="0.2">
      <c r="A126" s="729" t="s">
        <v>664</v>
      </c>
      <c r="B126" s="730" t="s">
        <v>2400</v>
      </c>
      <c r="C126" s="730" t="s">
        <v>2401</v>
      </c>
      <c r="D126" s="730" t="s">
        <v>1161</v>
      </c>
      <c r="E126" s="730" t="s">
        <v>2402</v>
      </c>
      <c r="F126" s="734"/>
      <c r="G126" s="734"/>
      <c r="H126" s="748">
        <v>0</v>
      </c>
      <c r="I126" s="734">
        <v>10</v>
      </c>
      <c r="J126" s="734">
        <v>3602.44</v>
      </c>
      <c r="K126" s="748">
        <v>1</v>
      </c>
      <c r="L126" s="734">
        <v>10</v>
      </c>
      <c r="M126" s="735">
        <v>3602.44</v>
      </c>
    </row>
    <row r="127" spans="1:13" ht="14.45" customHeight="1" x14ac:dyDescent="0.2">
      <c r="A127" s="729" t="s">
        <v>664</v>
      </c>
      <c r="B127" s="730" t="s">
        <v>2400</v>
      </c>
      <c r="C127" s="730" t="s">
        <v>2403</v>
      </c>
      <c r="D127" s="730" t="s">
        <v>1161</v>
      </c>
      <c r="E127" s="730" t="s">
        <v>2404</v>
      </c>
      <c r="F127" s="734"/>
      <c r="G127" s="734"/>
      <c r="H127" s="748">
        <v>0</v>
      </c>
      <c r="I127" s="734">
        <v>4</v>
      </c>
      <c r="J127" s="734">
        <v>3015.6</v>
      </c>
      <c r="K127" s="748">
        <v>1</v>
      </c>
      <c r="L127" s="734">
        <v>4</v>
      </c>
      <c r="M127" s="735">
        <v>3015.6</v>
      </c>
    </row>
    <row r="128" spans="1:13" ht="14.45" customHeight="1" x14ac:dyDescent="0.2">
      <c r="A128" s="729" t="s">
        <v>664</v>
      </c>
      <c r="B128" s="730" t="s">
        <v>2405</v>
      </c>
      <c r="C128" s="730" t="s">
        <v>2406</v>
      </c>
      <c r="D128" s="730" t="s">
        <v>2407</v>
      </c>
      <c r="E128" s="730" t="s">
        <v>2408</v>
      </c>
      <c r="F128" s="734"/>
      <c r="G128" s="734"/>
      <c r="H128" s="748">
        <v>0</v>
      </c>
      <c r="I128" s="734">
        <v>1</v>
      </c>
      <c r="J128" s="734">
        <v>533.57699999999988</v>
      </c>
      <c r="K128" s="748">
        <v>1</v>
      </c>
      <c r="L128" s="734">
        <v>1</v>
      </c>
      <c r="M128" s="735">
        <v>533.57699999999988</v>
      </c>
    </row>
    <row r="129" spans="1:13" ht="14.45" customHeight="1" x14ac:dyDescent="0.2">
      <c r="A129" s="729" t="s">
        <v>664</v>
      </c>
      <c r="B129" s="730" t="s">
        <v>2409</v>
      </c>
      <c r="C129" s="730" t="s">
        <v>2410</v>
      </c>
      <c r="D129" s="730" t="s">
        <v>961</v>
      </c>
      <c r="E129" s="730" t="s">
        <v>962</v>
      </c>
      <c r="F129" s="734"/>
      <c r="G129" s="734"/>
      <c r="H129" s="748">
        <v>0</v>
      </c>
      <c r="I129" s="734">
        <v>4</v>
      </c>
      <c r="J129" s="734">
        <v>215.75999999999996</v>
      </c>
      <c r="K129" s="748">
        <v>1</v>
      </c>
      <c r="L129" s="734">
        <v>4</v>
      </c>
      <c r="M129" s="735">
        <v>215.75999999999996</v>
      </c>
    </row>
    <row r="130" spans="1:13" ht="14.45" customHeight="1" x14ac:dyDescent="0.2">
      <c r="A130" s="729" t="s">
        <v>664</v>
      </c>
      <c r="B130" s="730" t="s">
        <v>2409</v>
      </c>
      <c r="C130" s="730" t="s">
        <v>2411</v>
      </c>
      <c r="D130" s="730" t="s">
        <v>961</v>
      </c>
      <c r="E130" s="730" t="s">
        <v>963</v>
      </c>
      <c r="F130" s="734"/>
      <c r="G130" s="734"/>
      <c r="H130" s="748">
        <v>0</v>
      </c>
      <c r="I130" s="734">
        <v>4</v>
      </c>
      <c r="J130" s="734">
        <v>194.16</v>
      </c>
      <c r="K130" s="748">
        <v>1</v>
      </c>
      <c r="L130" s="734">
        <v>4</v>
      </c>
      <c r="M130" s="735">
        <v>194.16</v>
      </c>
    </row>
    <row r="131" spans="1:13" ht="14.45" customHeight="1" x14ac:dyDescent="0.2">
      <c r="A131" s="729" t="s">
        <v>664</v>
      </c>
      <c r="B131" s="730" t="s">
        <v>2412</v>
      </c>
      <c r="C131" s="730" t="s">
        <v>2413</v>
      </c>
      <c r="D131" s="730" t="s">
        <v>1254</v>
      </c>
      <c r="E131" s="730" t="s">
        <v>1255</v>
      </c>
      <c r="F131" s="734"/>
      <c r="G131" s="734"/>
      <c r="H131" s="748">
        <v>0</v>
      </c>
      <c r="I131" s="734">
        <v>10</v>
      </c>
      <c r="J131" s="734">
        <v>330.11</v>
      </c>
      <c r="K131" s="748">
        <v>1</v>
      </c>
      <c r="L131" s="734">
        <v>10</v>
      </c>
      <c r="M131" s="735">
        <v>330.11</v>
      </c>
    </row>
    <row r="132" spans="1:13" ht="14.45" customHeight="1" x14ac:dyDescent="0.2">
      <c r="A132" s="729" t="s">
        <v>664</v>
      </c>
      <c r="B132" s="730" t="s">
        <v>2412</v>
      </c>
      <c r="C132" s="730" t="s">
        <v>2414</v>
      </c>
      <c r="D132" s="730" t="s">
        <v>1254</v>
      </c>
      <c r="E132" s="730" t="s">
        <v>2415</v>
      </c>
      <c r="F132" s="734"/>
      <c r="G132" s="734"/>
      <c r="H132" s="748">
        <v>0</v>
      </c>
      <c r="I132" s="734">
        <v>10</v>
      </c>
      <c r="J132" s="734">
        <v>414.70000000000005</v>
      </c>
      <c r="K132" s="748">
        <v>1</v>
      </c>
      <c r="L132" s="734">
        <v>10</v>
      </c>
      <c r="M132" s="735">
        <v>414.70000000000005</v>
      </c>
    </row>
    <row r="133" spans="1:13" ht="14.45" customHeight="1" x14ac:dyDescent="0.2">
      <c r="A133" s="729" t="s">
        <v>664</v>
      </c>
      <c r="B133" s="730" t="s">
        <v>2412</v>
      </c>
      <c r="C133" s="730" t="s">
        <v>2416</v>
      </c>
      <c r="D133" s="730" t="s">
        <v>1254</v>
      </c>
      <c r="E133" s="730" t="s">
        <v>2417</v>
      </c>
      <c r="F133" s="734"/>
      <c r="G133" s="734"/>
      <c r="H133" s="748">
        <v>0</v>
      </c>
      <c r="I133" s="734">
        <v>6</v>
      </c>
      <c r="J133" s="734">
        <v>251.28000000000003</v>
      </c>
      <c r="K133" s="748">
        <v>1</v>
      </c>
      <c r="L133" s="734">
        <v>6</v>
      </c>
      <c r="M133" s="735">
        <v>251.28000000000003</v>
      </c>
    </row>
    <row r="134" spans="1:13" ht="14.45" customHeight="1" x14ac:dyDescent="0.2">
      <c r="A134" s="729" t="s">
        <v>664</v>
      </c>
      <c r="B134" s="730" t="s">
        <v>2204</v>
      </c>
      <c r="C134" s="730" t="s">
        <v>2418</v>
      </c>
      <c r="D134" s="730" t="s">
        <v>2419</v>
      </c>
      <c r="E134" s="730" t="s">
        <v>2420</v>
      </c>
      <c r="F134" s="734"/>
      <c r="G134" s="734"/>
      <c r="H134" s="748">
        <v>0</v>
      </c>
      <c r="I134" s="734">
        <v>30</v>
      </c>
      <c r="J134" s="734">
        <v>7190.8799999999992</v>
      </c>
      <c r="K134" s="748">
        <v>1</v>
      </c>
      <c r="L134" s="734">
        <v>30</v>
      </c>
      <c r="M134" s="735">
        <v>7190.8799999999992</v>
      </c>
    </row>
    <row r="135" spans="1:13" ht="14.45" customHeight="1" x14ac:dyDescent="0.2">
      <c r="A135" s="729" t="s">
        <v>664</v>
      </c>
      <c r="B135" s="730" t="s">
        <v>2204</v>
      </c>
      <c r="C135" s="730" t="s">
        <v>2421</v>
      </c>
      <c r="D135" s="730" t="s">
        <v>2206</v>
      </c>
      <c r="E135" s="730" t="s">
        <v>2422</v>
      </c>
      <c r="F135" s="734"/>
      <c r="G135" s="734"/>
      <c r="H135" s="748">
        <v>0</v>
      </c>
      <c r="I135" s="734">
        <v>1</v>
      </c>
      <c r="J135" s="734">
        <v>238.14</v>
      </c>
      <c r="K135" s="748">
        <v>1</v>
      </c>
      <c r="L135" s="734">
        <v>1</v>
      </c>
      <c r="M135" s="735">
        <v>238.14</v>
      </c>
    </row>
    <row r="136" spans="1:13" ht="14.45" customHeight="1" x14ac:dyDescent="0.2">
      <c r="A136" s="729" t="s">
        <v>664</v>
      </c>
      <c r="B136" s="730" t="s">
        <v>2423</v>
      </c>
      <c r="C136" s="730" t="s">
        <v>2424</v>
      </c>
      <c r="D136" s="730" t="s">
        <v>1191</v>
      </c>
      <c r="E136" s="730" t="s">
        <v>2425</v>
      </c>
      <c r="F136" s="734"/>
      <c r="G136" s="734"/>
      <c r="H136" s="748">
        <v>0</v>
      </c>
      <c r="I136" s="734">
        <v>1</v>
      </c>
      <c r="J136" s="734">
        <v>240.38</v>
      </c>
      <c r="K136" s="748">
        <v>1</v>
      </c>
      <c r="L136" s="734">
        <v>1</v>
      </c>
      <c r="M136" s="735">
        <v>240.38</v>
      </c>
    </row>
    <row r="137" spans="1:13" ht="14.45" customHeight="1" x14ac:dyDescent="0.2">
      <c r="A137" s="729" t="s">
        <v>664</v>
      </c>
      <c r="B137" s="730" t="s">
        <v>2426</v>
      </c>
      <c r="C137" s="730" t="s">
        <v>2427</v>
      </c>
      <c r="D137" s="730" t="s">
        <v>2428</v>
      </c>
      <c r="E137" s="730" t="s">
        <v>2429</v>
      </c>
      <c r="F137" s="734"/>
      <c r="G137" s="734"/>
      <c r="H137" s="748">
        <v>0</v>
      </c>
      <c r="I137" s="734">
        <v>4</v>
      </c>
      <c r="J137" s="734">
        <v>456.12000000000018</v>
      </c>
      <c r="K137" s="748">
        <v>1</v>
      </c>
      <c r="L137" s="734">
        <v>4</v>
      </c>
      <c r="M137" s="735">
        <v>456.12000000000018</v>
      </c>
    </row>
    <row r="138" spans="1:13" ht="14.45" customHeight="1" x14ac:dyDescent="0.2">
      <c r="A138" s="729" t="s">
        <v>664</v>
      </c>
      <c r="B138" s="730" t="s">
        <v>2426</v>
      </c>
      <c r="C138" s="730" t="s">
        <v>2430</v>
      </c>
      <c r="D138" s="730" t="s">
        <v>2428</v>
      </c>
      <c r="E138" s="730" t="s">
        <v>2431</v>
      </c>
      <c r="F138" s="734"/>
      <c r="G138" s="734"/>
      <c r="H138" s="748">
        <v>0</v>
      </c>
      <c r="I138" s="734">
        <v>2</v>
      </c>
      <c r="J138" s="734">
        <v>252.4</v>
      </c>
      <c r="K138" s="748">
        <v>1</v>
      </c>
      <c r="L138" s="734">
        <v>2</v>
      </c>
      <c r="M138" s="735">
        <v>252.4</v>
      </c>
    </row>
    <row r="139" spans="1:13" ht="14.45" customHeight="1" x14ac:dyDescent="0.2">
      <c r="A139" s="729" t="s">
        <v>664</v>
      </c>
      <c r="B139" s="730" t="s">
        <v>2432</v>
      </c>
      <c r="C139" s="730" t="s">
        <v>2433</v>
      </c>
      <c r="D139" s="730" t="s">
        <v>1283</v>
      </c>
      <c r="E139" s="730" t="s">
        <v>1284</v>
      </c>
      <c r="F139" s="734"/>
      <c r="G139" s="734"/>
      <c r="H139" s="748">
        <v>0</v>
      </c>
      <c r="I139" s="734">
        <v>1</v>
      </c>
      <c r="J139" s="734">
        <v>1042.7500000000002</v>
      </c>
      <c r="K139" s="748">
        <v>1</v>
      </c>
      <c r="L139" s="734">
        <v>1</v>
      </c>
      <c r="M139" s="735">
        <v>1042.7500000000002</v>
      </c>
    </row>
    <row r="140" spans="1:13" ht="14.45" customHeight="1" x14ac:dyDescent="0.2">
      <c r="A140" s="729" t="s">
        <v>664</v>
      </c>
      <c r="B140" s="730" t="s">
        <v>2432</v>
      </c>
      <c r="C140" s="730" t="s">
        <v>2434</v>
      </c>
      <c r="D140" s="730" t="s">
        <v>1283</v>
      </c>
      <c r="E140" s="730" t="s">
        <v>1285</v>
      </c>
      <c r="F140" s="734"/>
      <c r="G140" s="734"/>
      <c r="H140" s="748">
        <v>0</v>
      </c>
      <c r="I140" s="734">
        <v>1</v>
      </c>
      <c r="J140" s="734">
        <v>2142.5</v>
      </c>
      <c r="K140" s="748">
        <v>1</v>
      </c>
      <c r="L140" s="734">
        <v>1</v>
      </c>
      <c r="M140" s="735">
        <v>2142.5</v>
      </c>
    </row>
    <row r="141" spans="1:13" ht="14.45" customHeight="1" x14ac:dyDescent="0.2">
      <c r="A141" s="729" t="s">
        <v>664</v>
      </c>
      <c r="B141" s="730" t="s">
        <v>2435</v>
      </c>
      <c r="C141" s="730" t="s">
        <v>2436</v>
      </c>
      <c r="D141" s="730" t="s">
        <v>2437</v>
      </c>
      <c r="E141" s="730" t="s">
        <v>2438</v>
      </c>
      <c r="F141" s="734"/>
      <c r="G141" s="734"/>
      <c r="H141" s="748">
        <v>0</v>
      </c>
      <c r="I141" s="734">
        <v>1</v>
      </c>
      <c r="J141" s="734">
        <v>386.68</v>
      </c>
      <c r="K141" s="748">
        <v>1</v>
      </c>
      <c r="L141" s="734">
        <v>1</v>
      </c>
      <c r="M141" s="735">
        <v>386.68</v>
      </c>
    </row>
    <row r="142" spans="1:13" ht="14.45" customHeight="1" x14ac:dyDescent="0.2">
      <c r="A142" s="729" t="s">
        <v>664</v>
      </c>
      <c r="B142" s="730" t="s">
        <v>2439</v>
      </c>
      <c r="C142" s="730" t="s">
        <v>2440</v>
      </c>
      <c r="D142" s="730" t="s">
        <v>2441</v>
      </c>
      <c r="E142" s="730" t="s">
        <v>2442</v>
      </c>
      <c r="F142" s="734"/>
      <c r="G142" s="734"/>
      <c r="H142" s="748">
        <v>0</v>
      </c>
      <c r="I142" s="734">
        <v>5</v>
      </c>
      <c r="J142" s="734">
        <v>98.18</v>
      </c>
      <c r="K142" s="748">
        <v>1</v>
      </c>
      <c r="L142" s="734">
        <v>5</v>
      </c>
      <c r="M142" s="735">
        <v>98.18</v>
      </c>
    </row>
    <row r="143" spans="1:13" ht="14.45" customHeight="1" x14ac:dyDescent="0.2">
      <c r="A143" s="729" t="s">
        <v>664</v>
      </c>
      <c r="B143" s="730" t="s">
        <v>2439</v>
      </c>
      <c r="C143" s="730" t="s">
        <v>2443</v>
      </c>
      <c r="D143" s="730" t="s">
        <v>2441</v>
      </c>
      <c r="E143" s="730" t="s">
        <v>2444</v>
      </c>
      <c r="F143" s="734"/>
      <c r="G143" s="734"/>
      <c r="H143" s="748">
        <v>0</v>
      </c>
      <c r="I143" s="734">
        <v>7</v>
      </c>
      <c r="J143" s="734">
        <v>63.959999999999994</v>
      </c>
      <c r="K143" s="748">
        <v>1</v>
      </c>
      <c r="L143" s="734">
        <v>7</v>
      </c>
      <c r="M143" s="735">
        <v>63.959999999999994</v>
      </c>
    </row>
    <row r="144" spans="1:13" ht="14.45" customHeight="1" x14ac:dyDescent="0.2">
      <c r="A144" s="729" t="s">
        <v>664</v>
      </c>
      <c r="B144" s="730" t="s">
        <v>2208</v>
      </c>
      <c r="C144" s="730" t="s">
        <v>2209</v>
      </c>
      <c r="D144" s="730" t="s">
        <v>910</v>
      </c>
      <c r="E144" s="730" t="s">
        <v>2210</v>
      </c>
      <c r="F144" s="734"/>
      <c r="G144" s="734"/>
      <c r="H144" s="748">
        <v>0</v>
      </c>
      <c r="I144" s="734">
        <v>2</v>
      </c>
      <c r="J144" s="734">
        <v>44.18</v>
      </c>
      <c r="K144" s="748">
        <v>1</v>
      </c>
      <c r="L144" s="734">
        <v>2</v>
      </c>
      <c r="M144" s="735">
        <v>44.18</v>
      </c>
    </row>
    <row r="145" spans="1:13" ht="14.45" customHeight="1" x14ac:dyDescent="0.2">
      <c r="A145" s="729" t="s">
        <v>664</v>
      </c>
      <c r="B145" s="730" t="s">
        <v>2208</v>
      </c>
      <c r="C145" s="730" t="s">
        <v>2211</v>
      </c>
      <c r="D145" s="730" t="s">
        <v>910</v>
      </c>
      <c r="E145" s="730" t="s">
        <v>2212</v>
      </c>
      <c r="F145" s="734"/>
      <c r="G145" s="734"/>
      <c r="H145" s="748">
        <v>0</v>
      </c>
      <c r="I145" s="734">
        <v>8</v>
      </c>
      <c r="J145" s="734">
        <v>363.92</v>
      </c>
      <c r="K145" s="748">
        <v>1</v>
      </c>
      <c r="L145" s="734">
        <v>8</v>
      </c>
      <c r="M145" s="735">
        <v>363.92</v>
      </c>
    </row>
    <row r="146" spans="1:13" ht="14.45" customHeight="1" x14ac:dyDescent="0.2">
      <c r="A146" s="729" t="s">
        <v>664</v>
      </c>
      <c r="B146" s="730" t="s">
        <v>2445</v>
      </c>
      <c r="C146" s="730" t="s">
        <v>2446</v>
      </c>
      <c r="D146" s="730" t="s">
        <v>2447</v>
      </c>
      <c r="E146" s="730" t="s">
        <v>2289</v>
      </c>
      <c r="F146" s="734">
        <v>2</v>
      </c>
      <c r="G146" s="734">
        <v>202.98</v>
      </c>
      <c r="H146" s="748">
        <v>1</v>
      </c>
      <c r="I146" s="734"/>
      <c r="J146" s="734"/>
      <c r="K146" s="748">
        <v>0</v>
      </c>
      <c r="L146" s="734">
        <v>2</v>
      </c>
      <c r="M146" s="735">
        <v>202.98</v>
      </c>
    </row>
    <row r="147" spans="1:13" ht="14.45" customHeight="1" x14ac:dyDescent="0.2">
      <c r="A147" s="729" t="s">
        <v>664</v>
      </c>
      <c r="B147" s="730" t="s">
        <v>2445</v>
      </c>
      <c r="C147" s="730" t="s">
        <v>2448</v>
      </c>
      <c r="D147" s="730" t="s">
        <v>2449</v>
      </c>
      <c r="E147" s="730" t="s">
        <v>2450</v>
      </c>
      <c r="F147" s="734"/>
      <c r="G147" s="734"/>
      <c r="H147" s="748">
        <v>0</v>
      </c>
      <c r="I147" s="734">
        <v>2</v>
      </c>
      <c r="J147" s="734">
        <v>182.87999999999997</v>
      </c>
      <c r="K147" s="748">
        <v>1</v>
      </c>
      <c r="L147" s="734">
        <v>2</v>
      </c>
      <c r="M147" s="735">
        <v>182.87999999999997</v>
      </c>
    </row>
    <row r="148" spans="1:13" ht="14.45" customHeight="1" x14ac:dyDescent="0.2">
      <c r="A148" s="729" t="s">
        <v>664</v>
      </c>
      <c r="B148" s="730" t="s">
        <v>2445</v>
      </c>
      <c r="C148" s="730" t="s">
        <v>2451</v>
      </c>
      <c r="D148" s="730" t="s">
        <v>2449</v>
      </c>
      <c r="E148" s="730" t="s">
        <v>2452</v>
      </c>
      <c r="F148" s="734"/>
      <c r="G148" s="734"/>
      <c r="H148" s="748">
        <v>0</v>
      </c>
      <c r="I148" s="734">
        <v>2</v>
      </c>
      <c r="J148" s="734">
        <v>644.43000000000006</v>
      </c>
      <c r="K148" s="748">
        <v>1</v>
      </c>
      <c r="L148" s="734">
        <v>2</v>
      </c>
      <c r="M148" s="735">
        <v>644.43000000000006</v>
      </c>
    </row>
    <row r="149" spans="1:13" ht="14.45" customHeight="1" x14ac:dyDescent="0.2">
      <c r="A149" s="729" t="s">
        <v>664</v>
      </c>
      <c r="B149" s="730" t="s">
        <v>2453</v>
      </c>
      <c r="C149" s="730" t="s">
        <v>2454</v>
      </c>
      <c r="D149" s="730" t="s">
        <v>2455</v>
      </c>
      <c r="E149" s="730" t="s">
        <v>2456</v>
      </c>
      <c r="F149" s="734">
        <v>2</v>
      </c>
      <c r="G149" s="734">
        <v>204.74</v>
      </c>
      <c r="H149" s="748">
        <v>1</v>
      </c>
      <c r="I149" s="734"/>
      <c r="J149" s="734"/>
      <c r="K149" s="748">
        <v>0</v>
      </c>
      <c r="L149" s="734">
        <v>2</v>
      </c>
      <c r="M149" s="735">
        <v>204.74</v>
      </c>
    </row>
    <row r="150" spans="1:13" ht="14.45" customHeight="1" x14ac:dyDescent="0.2">
      <c r="A150" s="729" t="s">
        <v>664</v>
      </c>
      <c r="B150" s="730" t="s">
        <v>2457</v>
      </c>
      <c r="C150" s="730" t="s">
        <v>2458</v>
      </c>
      <c r="D150" s="730" t="s">
        <v>1018</v>
      </c>
      <c r="E150" s="730" t="s">
        <v>2459</v>
      </c>
      <c r="F150" s="734"/>
      <c r="G150" s="734"/>
      <c r="H150" s="748">
        <v>0</v>
      </c>
      <c r="I150" s="734">
        <v>1</v>
      </c>
      <c r="J150" s="734">
        <v>81.36</v>
      </c>
      <c r="K150" s="748">
        <v>1</v>
      </c>
      <c r="L150" s="734">
        <v>1</v>
      </c>
      <c r="M150" s="735">
        <v>81.36</v>
      </c>
    </row>
    <row r="151" spans="1:13" ht="14.45" customHeight="1" x14ac:dyDescent="0.2">
      <c r="A151" s="729" t="s">
        <v>664</v>
      </c>
      <c r="B151" s="730" t="s">
        <v>2460</v>
      </c>
      <c r="C151" s="730" t="s">
        <v>2461</v>
      </c>
      <c r="D151" s="730" t="s">
        <v>1069</v>
      </c>
      <c r="E151" s="730" t="s">
        <v>1070</v>
      </c>
      <c r="F151" s="734"/>
      <c r="G151" s="734"/>
      <c r="H151" s="748">
        <v>0</v>
      </c>
      <c r="I151" s="734">
        <v>1</v>
      </c>
      <c r="J151" s="734">
        <v>197.32</v>
      </c>
      <c r="K151" s="748">
        <v>1</v>
      </c>
      <c r="L151" s="734">
        <v>1</v>
      </c>
      <c r="M151" s="735">
        <v>197.32</v>
      </c>
    </row>
    <row r="152" spans="1:13" ht="14.45" customHeight="1" x14ac:dyDescent="0.2">
      <c r="A152" s="729" t="s">
        <v>664</v>
      </c>
      <c r="B152" s="730" t="s">
        <v>2462</v>
      </c>
      <c r="C152" s="730" t="s">
        <v>2463</v>
      </c>
      <c r="D152" s="730" t="s">
        <v>2464</v>
      </c>
      <c r="E152" s="730" t="s">
        <v>2465</v>
      </c>
      <c r="F152" s="734"/>
      <c r="G152" s="734"/>
      <c r="H152" s="748">
        <v>0</v>
      </c>
      <c r="I152" s="734">
        <v>4</v>
      </c>
      <c r="J152" s="734">
        <v>308.39999999999992</v>
      </c>
      <c r="K152" s="748">
        <v>1</v>
      </c>
      <c r="L152" s="734">
        <v>4</v>
      </c>
      <c r="M152" s="735">
        <v>308.39999999999992</v>
      </c>
    </row>
    <row r="153" spans="1:13" ht="14.45" customHeight="1" x14ac:dyDescent="0.2">
      <c r="A153" s="729" t="s">
        <v>664</v>
      </c>
      <c r="B153" s="730" t="s">
        <v>2462</v>
      </c>
      <c r="C153" s="730" t="s">
        <v>2466</v>
      </c>
      <c r="D153" s="730" t="s">
        <v>2464</v>
      </c>
      <c r="E153" s="730" t="s">
        <v>994</v>
      </c>
      <c r="F153" s="734"/>
      <c r="G153" s="734"/>
      <c r="H153" s="748">
        <v>0</v>
      </c>
      <c r="I153" s="734">
        <v>2</v>
      </c>
      <c r="J153" s="734">
        <v>190.26</v>
      </c>
      <c r="K153" s="748">
        <v>1</v>
      </c>
      <c r="L153" s="734">
        <v>2</v>
      </c>
      <c r="M153" s="735">
        <v>190.26</v>
      </c>
    </row>
    <row r="154" spans="1:13" ht="14.45" customHeight="1" x14ac:dyDescent="0.2">
      <c r="A154" s="729" t="s">
        <v>664</v>
      </c>
      <c r="B154" s="730" t="s">
        <v>2467</v>
      </c>
      <c r="C154" s="730" t="s">
        <v>2468</v>
      </c>
      <c r="D154" s="730" t="s">
        <v>1111</v>
      </c>
      <c r="E154" s="730" t="s">
        <v>1112</v>
      </c>
      <c r="F154" s="734">
        <v>1</v>
      </c>
      <c r="G154" s="734">
        <v>525.54999999999973</v>
      </c>
      <c r="H154" s="748">
        <v>1</v>
      </c>
      <c r="I154" s="734"/>
      <c r="J154" s="734"/>
      <c r="K154" s="748">
        <v>0</v>
      </c>
      <c r="L154" s="734">
        <v>1</v>
      </c>
      <c r="M154" s="735">
        <v>525.54999999999973</v>
      </c>
    </row>
    <row r="155" spans="1:13" ht="14.45" customHeight="1" x14ac:dyDescent="0.2">
      <c r="A155" s="729" t="s">
        <v>664</v>
      </c>
      <c r="B155" s="730" t="s">
        <v>2219</v>
      </c>
      <c r="C155" s="730" t="s">
        <v>2469</v>
      </c>
      <c r="D155" s="730" t="s">
        <v>904</v>
      </c>
      <c r="E155" s="730" t="s">
        <v>702</v>
      </c>
      <c r="F155" s="734"/>
      <c r="G155" s="734"/>
      <c r="H155" s="748">
        <v>0</v>
      </c>
      <c r="I155" s="734">
        <v>1</v>
      </c>
      <c r="J155" s="734">
        <v>29.99</v>
      </c>
      <c r="K155" s="748">
        <v>1</v>
      </c>
      <c r="L155" s="734">
        <v>1</v>
      </c>
      <c r="M155" s="735">
        <v>29.99</v>
      </c>
    </row>
    <row r="156" spans="1:13" ht="14.45" customHeight="1" x14ac:dyDescent="0.2">
      <c r="A156" s="729" t="s">
        <v>664</v>
      </c>
      <c r="B156" s="730" t="s">
        <v>2219</v>
      </c>
      <c r="C156" s="730" t="s">
        <v>2470</v>
      </c>
      <c r="D156" s="730" t="s">
        <v>904</v>
      </c>
      <c r="E156" s="730" t="s">
        <v>2471</v>
      </c>
      <c r="F156" s="734"/>
      <c r="G156" s="734"/>
      <c r="H156" s="748">
        <v>0</v>
      </c>
      <c r="I156" s="734">
        <v>2</v>
      </c>
      <c r="J156" s="734">
        <v>198.82000000000002</v>
      </c>
      <c r="K156" s="748">
        <v>1</v>
      </c>
      <c r="L156" s="734">
        <v>2</v>
      </c>
      <c r="M156" s="735">
        <v>198.82000000000002</v>
      </c>
    </row>
    <row r="157" spans="1:13" ht="14.45" customHeight="1" x14ac:dyDescent="0.2">
      <c r="A157" s="729" t="s">
        <v>664</v>
      </c>
      <c r="B157" s="730" t="s">
        <v>2472</v>
      </c>
      <c r="C157" s="730" t="s">
        <v>2473</v>
      </c>
      <c r="D157" s="730" t="s">
        <v>2474</v>
      </c>
      <c r="E157" s="730" t="s">
        <v>2475</v>
      </c>
      <c r="F157" s="734"/>
      <c r="G157" s="734"/>
      <c r="H157" s="748">
        <v>0</v>
      </c>
      <c r="I157" s="734">
        <v>1</v>
      </c>
      <c r="J157" s="734">
        <v>131.10999999999999</v>
      </c>
      <c r="K157" s="748">
        <v>1</v>
      </c>
      <c r="L157" s="734">
        <v>1</v>
      </c>
      <c r="M157" s="735">
        <v>131.10999999999999</v>
      </c>
    </row>
    <row r="158" spans="1:13" ht="14.45" customHeight="1" x14ac:dyDescent="0.2">
      <c r="A158" s="729" t="s">
        <v>664</v>
      </c>
      <c r="B158" s="730" t="s">
        <v>2472</v>
      </c>
      <c r="C158" s="730" t="s">
        <v>2476</v>
      </c>
      <c r="D158" s="730" t="s">
        <v>2474</v>
      </c>
      <c r="E158" s="730" t="s">
        <v>2477</v>
      </c>
      <c r="F158" s="734"/>
      <c r="G158" s="734"/>
      <c r="H158" s="748">
        <v>0</v>
      </c>
      <c r="I158" s="734">
        <v>2</v>
      </c>
      <c r="J158" s="734">
        <v>87.03</v>
      </c>
      <c r="K158" s="748">
        <v>1</v>
      </c>
      <c r="L158" s="734">
        <v>2</v>
      </c>
      <c r="M158" s="735">
        <v>87.03</v>
      </c>
    </row>
    <row r="159" spans="1:13" ht="14.45" customHeight="1" x14ac:dyDescent="0.2">
      <c r="A159" s="729" t="s">
        <v>664</v>
      </c>
      <c r="B159" s="730" t="s">
        <v>2222</v>
      </c>
      <c r="C159" s="730" t="s">
        <v>2478</v>
      </c>
      <c r="D159" s="730" t="s">
        <v>1418</v>
      </c>
      <c r="E159" s="730" t="s">
        <v>1419</v>
      </c>
      <c r="F159" s="734"/>
      <c r="G159" s="734"/>
      <c r="H159" s="748">
        <v>0</v>
      </c>
      <c r="I159" s="734">
        <v>2</v>
      </c>
      <c r="J159" s="734">
        <v>3004.54</v>
      </c>
      <c r="K159" s="748">
        <v>1</v>
      </c>
      <c r="L159" s="734">
        <v>2</v>
      </c>
      <c r="M159" s="735">
        <v>3004.54</v>
      </c>
    </row>
    <row r="160" spans="1:13" ht="14.45" customHeight="1" x14ac:dyDescent="0.2">
      <c r="A160" s="729" t="s">
        <v>664</v>
      </c>
      <c r="B160" s="730" t="s">
        <v>2222</v>
      </c>
      <c r="C160" s="730" t="s">
        <v>2479</v>
      </c>
      <c r="D160" s="730" t="s">
        <v>1406</v>
      </c>
      <c r="E160" s="730" t="s">
        <v>2480</v>
      </c>
      <c r="F160" s="734"/>
      <c r="G160" s="734"/>
      <c r="H160" s="748">
        <v>0</v>
      </c>
      <c r="I160" s="734">
        <v>5</v>
      </c>
      <c r="J160" s="734">
        <v>830.55000000000007</v>
      </c>
      <c r="K160" s="748">
        <v>1</v>
      </c>
      <c r="L160" s="734">
        <v>5</v>
      </c>
      <c r="M160" s="735">
        <v>830.55000000000007</v>
      </c>
    </row>
    <row r="161" spans="1:13" ht="14.45" customHeight="1" x14ac:dyDescent="0.2">
      <c r="A161" s="729" t="s">
        <v>664</v>
      </c>
      <c r="B161" s="730" t="s">
        <v>2222</v>
      </c>
      <c r="C161" s="730" t="s">
        <v>2481</v>
      </c>
      <c r="D161" s="730" t="s">
        <v>1420</v>
      </c>
      <c r="E161" s="730" t="s">
        <v>2482</v>
      </c>
      <c r="F161" s="734"/>
      <c r="G161" s="734"/>
      <c r="H161" s="748">
        <v>0</v>
      </c>
      <c r="I161" s="734">
        <v>2</v>
      </c>
      <c r="J161" s="734">
        <v>389.72</v>
      </c>
      <c r="K161" s="748">
        <v>1</v>
      </c>
      <c r="L161" s="734">
        <v>2</v>
      </c>
      <c r="M161" s="735">
        <v>389.72</v>
      </c>
    </row>
    <row r="162" spans="1:13" ht="14.45" customHeight="1" x14ac:dyDescent="0.2">
      <c r="A162" s="729" t="s">
        <v>664</v>
      </c>
      <c r="B162" s="730" t="s">
        <v>2222</v>
      </c>
      <c r="C162" s="730" t="s">
        <v>2226</v>
      </c>
      <c r="D162" s="730" t="s">
        <v>922</v>
      </c>
      <c r="E162" s="730" t="s">
        <v>2227</v>
      </c>
      <c r="F162" s="734"/>
      <c r="G162" s="734"/>
      <c r="H162" s="748">
        <v>0</v>
      </c>
      <c r="I162" s="734">
        <v>10</v>
      </c>
      <c r="J162" s="734">
        <v>965.49999999999977</v>
      </c>
      <c r="K162" s="748">
        <v>1</v>
      </c>
      <c r="L162" s="734">
        <v>10</v>
      </c>
      <c r="M162" s="735">
        <v>965.49999999999977</v>
      </c>
    </row>
    <row r="163" spans="1:13" ht="14.45" customHeight="1" x14ac:dyDescent="0.2">
      <c r="A163" s="729" t="s">
        <v>664</v>
      </c>
      <c r="B163" s="730" t="s">
        <v>2222</v>
      </c>
      <c r="C163" s="730" t="s">
        <v>2483</v>
      </c>
      <c r="D163" s="730" t="s">
        <v>1408</v>
      </c>
      <c r="E163" s="730" t="s">
        <v>2227</v>
      </c>
      <c r="F163" s="734"/>
      <c r="G163" s="734"/>
      <c r="H163" s="748">
        <v>0</v>
      </c>
      <c r="I163" s="734">
        <v>10</v>
      </c>
      <c r="J163" s="734">
        <v>965.49999999999989</v>
      </c>
      <c r="K163" s="748">
        <v>1</v>
      </c>
      <c r="L163" s="734">
        <v>10</v>
      </c>
      <c r="M163" s="735">
        <v>965.49999999999989</v>
      </c>
    </row>
    <row r="164" spans="1:13" ht="14.45" customHeight="1" x14ac:dyDescent="0.2">
      <c r="A164" s="729" t="s">
        <v>664</v>
      </c>
      <c r="B164" s="730" t="s">
        <v>2222</v>
      </c>
      <c r="C164" s="730" t="s">
        <v>2228</v>
      </c>
      <c r="D164" s="730" t="s">
        <v>924</v>
      </c>
      <c r="E164" s="730" t="s">
        <v>2227</v>
      </c>
      <c r="F164" s="734"/>
      <c r="G164" s="734"/>
      <c r="H164" s="748">
        <v>0</v>
      </c>
      <c r="I164" s="734">
        <v>12</v>
      </c>
      <c r="J164" s="734">
        <v>1158.5999999999999</v>
      </c>
      <c r="K164" s="748">
        <v>1</v>
      </c>
      <c r="L164" s="734">
        <v>12</v>
      </c>
      <c r="M164" s="735">
        <v>1158.5999999999999</v>
      </c>
    </row>
    <row r="165" spans="1:13" ht="14.45" customHeight="1" x14ac:dyDescent="0.2">
      <c r="A165" s="729" t="s">
        <v>664</v>
      </c>
      <c r="B165" s="730" t="s">
        <v>2222</v>
      </c>
      <c r="C165" s="730" t="s">
        <v>2484</v>
      </c>
      <c r="D165" s="730" t="s">
        <v>1404</v>
      </c>
      <c r="E165" s="730" t="s">
        <v>919</v>
      </c>
      <c r="F165" s="734"/>
      <c r="G165" s="734"/>
      <c r="H165" s="748">
        <v>0</v>
      </c>
      <c r="I165" s="734">
        <v>8</v>
      </c>
      <c r="J165" s="734">
        <v>1310.48</v>
      </c>
      <c r="K165" s="748">
        <v>1</v>
      </c>
      <c r="L165" s="734">
        <v>8</v>
      </c>
      <c r="M165" s="735">
        <v>1310.48</v>
      </c>
    </row>
    <row r="166" spans="1:13" ht="14.45" customHeight="1" x14ac:dyDescent="0.2">
      <c r="A166" s="729" t="s">
        <v>664</v>
      </c>
      <c r="B166" s="730" t="s">
        <v>2222</v>
      </c>
      <c r="C166" s="730" t="s">
        <v>2485</v>
      </c>
      <c r="D166" s="730" t="s">
        <v>1414</v>
      </c>
      <c r="E166" s="730" t="s">
        <v>919</v>
      </c>
      <c r="F166" s="734"/>
      <c r="G166" s="734"/>
      <c r="H166" s="748">
        <v>0</v>
      </c>
      <c r="I166" s="734">
        <v>13</v>
      </c>
      <c r="J166" s="734">
        <v>1629.6799999999998</v>
      </c>
      <c r="K166" s="748">
        <v>1</v>
      </c>
      <c r="L166" s="734">
        <v>13</v>
      </c>
      <c r="M166" s="735">
        <v>1629.6799999999998</v>
      </c>
    </row>
    <row r="167" spans="1:13" ht="14.45" customHeight="1" x14ac:dyDescent="0.2">
      <c r="A167" s="729" t="s">
        <v>664</v>
      </c>
      <c r="B167" s="730" t="s">
        <v>2222</v>
      </c>
      <c r="C167" s="730" t="s">
        <v>2486</v>
      </c>
      <c r="D167" s="730" t="s">
        <v>1412</v>
      </c>
      <c r="E167" s="730" t="s">
        <v>919</v>
      </c>
      <c r="F167" s="734"/>
      <c r="G167" s="734"/>
      <c r="H167" s="748">
        <v>0</v>
      </c>
      <c r="I167" s="734">
        <v>13</v>
      </c>
      <c r="J167" s="734">
        <v>1624.36</v>
      </c>
      <c r="K167" s="748">
        <v>1</v>
      </c>
      <c r="L167" s="734">
        <v>13</v>
      </c>
      <c r="M167" s="735">
        <v>1624.36</v>
      </c>
    </row>
    <row r="168" spans="1:13" ht="14.45" customHeight="1" x14ac:dyDescent="0.2">
      <c r="A168" s="729" t="s">
        <v>664</v>
      </c>
      <c r="B168" s="730" t="s">
        <v>2222</v>
      </c>
      <c r="C168" s="730" t="s">
        <v>2487</v>
      </c>
      <c r="D168" s="730" t="s">
        <v>1411</v>
      </c>
      <c r="E168" s="730" t="s">
        <v>919</v>
      </c>
      <c r="F168" s="734"/>
      <c r="G168" s="734"/>
      <c r="H168" s="748">
        <v>0</v>
      </c>
      <c r="I168" s="734">
        <v>8</v>
      </c>
      <c r="J168" s="734">
        <v>861.68</v>
      </c>
      <c r="K168" s="748">
        <v>1</v>
      </c>
      <c r="L168" s="734">
        <v>8</v>
      </c>
      <c r="M168" s="735">
        <v>861.68</v>
      </c>
    </row>
    <row r="169" spans="1:13" ht="14.45" customHeight="1" x14ac:dyDescent="0.2">
      <c r="A169" s="729" t="s">
        <v>664</v>
      </c>
      <c r="B169" s="730" t="s">
        <v>2222</v>
      </c>
      <c r="C169" s="730" t="s">
        <v>2488</v>
      </c>
      <c r="D169" s="730" t="s">
        <v>1415</v>
      </c>
      <c r="E169" s="730" t="s">
        <v>919</v>
      </c>
      <c r="F169" s="734"/>
      <c r="G169" s="734"/>
      <c r="H169" s="748">
        <v>0</v>
      </c>
      <c r="I169" s="734">
        <v>1</v>
      </c>
      <c r="J169" s="734">
        <v>132.79</v>
      </c>
      <c r="K169" s="748">
        <v>1</v>
      </c>
      <c r="L169" s="734">
        <v>1</v>
      </c>
      <c r="M169" s="735">
        <v>132.79</v>
      </c>
    </row>
    <row r="170" spans="1:13" ht="14.45" customHeight="1" x14ac:dyDescent="0.2">
      <c r="A170" s="729" t="s">
        <v>664</v>
      </c>
      <c r="B170" s="730" t="s">
        <v>2222</v>
      </c>
      <c r="C170" s="730" t="s">
        <v>2489</v>
      </c>
      <c r="D170" s="730" t="s">
        <v>1416</v>
      </c>
      <c r="E170" s="730" t="s">
        <v>919</v>
      </c>
      <c r="F170" s="734"/>
      <c r="G170" s="734"/>
      <c r="H170" s="748">
        <v>0</v>
      </c>
      <c r="I170" s="734">
        <v>1</v>
      </c>
      <c r="J170" s="734">
        <v>132.78999999999996</v>
      </c>
      <c r="K170" s="748">
        <v>1</v>
      </c>
      <c r="L170" s="734">
        <v>1</v>
      </c>
      <c r="M170" s="735">
        <v>132.78999999999996</v>
      </c>
    </row>
    <row r="171" spans="1:13" ht="14.45" customHeight="1" x14ac:dyDescent="0.2">
      <c r="A171" s="729" t="s">
        <v>664</v>
      </c>
      <c r="B171" s="730" t="s">
        <v>2222</v>
      </c>
      <c r="C171" s="730" t="s">
        <v>2490</v>
      </c>
      <c r="D171" s="730" t="s">
        <v>1409</v>
      </c>
      <c r="E171" s="730" t="s">
        <v>1410</v>
      </c>
      <c r="F171" s="734"/>
      <c r="G171" s="734"/>
      <c r="H171" s="748">
        <v>0</v>
      </c>
      <c r="I171" s="734">
        <v>2</v>
      </c>
      <c r="J171" s="734">
        <v>69.180000000000007</v>
      </c>
      <c r="K171" s="748">
        <v>1</v>
      </c>
      <c r="L171" s="734">
        <v>2</v>
      </c>
      <c r="M171" s="735">
        <v>69.180000000000007</v>
      </c>
    </row>
    <row r="172" spans="1:13" ht="14.45" customHeight="1" x14ac:dyDescent="0.2">
      <c r="A172" s="729" t="s">
        <v>664</v>
      </c>
      <c r="B172" s="730" t="s">
        <v>2222</v>
      </c>
      <c r="C172" s="730" t="s">
        <v>2491</v>
      </c>
      <c r="D172" s="730" t="s">
        <v>1413</v>
      </c>
      <c r="E172" s="730" t="s">
        <v>1410</v>
      </c>
      <c r="F172" s="734"/>
      <c r="G172" s="734"/>
      <c r="H172" s="748">
        <v>0</v>
      </c>
      <c r="I172" s="734">
        <v>2</v>
      </c>
      <c r="J172" s="734">
        <v>62.7</v>
      </c>
      <c r="K172" s="748">
        <v>1</v>
      </c>
      <c r="L172" s="734">
        <v>2</v>
      </c>
      <c r="M172" s="735">
        <v>62.7</v>
      </c>
    </row>
    <row r="173" spans="1:13" ht="14.45" customHeight="1" x14ac:dyDescent="0.2">
      <c r="A173" s="729" t="s">
        <v>642</v>
      </c>
      <c r="B173" s="730" t="s">
        <v>2231</v>
      </c>
      <c r="C173" s="730" t="s">
        <v>2232</v>
      </c>
      <c r="D173" s="730" t="s">
        <v>1033</v>
      </c>
      <c r="E173" s="730" t="s">
        <v>2233</v>
      </c>
      <c r="F173" s="734"/>
      <c r="G173" s="734"/>
      <c r="H173" s="748">
        <v>0</v>
      </c>
      <c r="I173" s="734">
        <v>200</v>
      </c>
      <c r="J173" s="734">
        <v>3311.19</v>
      </c>
      <c r="K173" s="748">
        <v>1</v>
      </c>
      <c r="L173" s="734">
        <v>200</v>
      </c>
      <c r="M173" s="735">
        <v>3311.19</v>
      </c>
    </row>
    <row r="174" spans="1:13" ht="14.45" customHeight="1" x14ac:dyDescent="0.2">
      <c r="A174" s="729" t="s">
        <v>642</v>
      </c>
      <c r="B174" s="730" t="s">
        <v>2492</v>
      </c>
      <c r="C174" s="730" t="s">
        <v>2493</v>
      </c>
      <c r="D174" s="730" t="s">
        <v>1600</v>
      </c>
      <c r="E174" s="730" t="s">
        <v>2494</v>
      </c>
      <c r="F174" s="734"/>
      <c r="G174" s="734"/>
      <c r="H174" s="748">
        <v>0</v>
      </c>
      <c r="I174" s="734">
        <v>4</v>
      </c>
      <c r="J174" s="734">
        <v>456.64</v>
      </c>
      <c r="K174" s="748">
        <v>1</v>
      </c>
      <c r="L174" s="734">
        <v>4</v>
      </c>
      <c r="M174" s="735">
        <v>456.64</v>
      </c>
    </row>
    <row r="175" spans="1:13" ht="14.45" customHeight="1" x14ac:dyDescent="0.2">
      <c r="A175" s="729" t="s">
        <v>642</v>
      </c>
      <c r="B175" s="730" t="s">
        <v>2129</v>
      </c>
      <c r="C175" s="730" t="s">
        <v>2130</v>
      </c>
      <c r="D175" s="730" t="s">
        <v>789</v>
      </c>
      <c r="E175" s="730" t="s">
        <v>790</v>
      </c>
      <c r="F175" s="734"/>
      <c r="G175" s="734"/>
      <c r="H175" s="748">
        <v>0</v>
      </c>
      <c r="I175" s="734">
        <v>1</v>
      </c>
      <c r="J175" s="734">
        <v>122.10999999999999</v>
      </c>
      <c r="K175" s="748">
        <v>1</v>
      </c>
      <c r="L175" s="734">
        <v>1</v>
      </c>
      <c r="M175" s="735">
        <v>122.10999999999999</v>
      </c>
    </row>
    <row r="176" spans="1:13" ht="14.45" customHeight="1" x14ac:dyDescent="0.2">
      <c r="A176" s="729" t="s">
        <v>642</v>
      </c>
      <c r="B176" s="730" t="s">
        <v>2495</v>
      </c>
      <c r="C176" s="730" t="s">
        <v>2496</v>
      </c>
      <c r="D176" s="730" t="s">
        <v>2497</v>
      </c>
      <c r="E176" s="730" t="s">
        <v>2498</v>
      </c>
      <c r="F176" s="734"/>
      <c r="G176" s="734"/>
      <c r="H176" s="748">
        <v>0</v>
      </c>
      <c r="I176" s="734">
        <v>2</v>
      </c>
      <c r="J176" s="734">
        <v>547.79999999999995</v>
      </c>
      <c r="K176" s="748">
        <v>1</v>
      </c>
      <c r="L176" s="734">
        <v>2</v>
      </c>
      <c r="M176" s="735">
        <v>547.79999999999995</v>
      </c>
    </row>
    <row r="177" spans="1:13" ht="14.45" customHeight="1" x14ac:dyDescent="0.2">
      <c r="A177" s="729" t="s">
        <v>642</v>
      </c>
      <c r="B177" s="730" t="s">
        <v>2139</v>
      </c>
      <c r="C177" s="730" t="s">
        <v>2499</v>
      </c>
      <c r="D177" s="730" t="s">
        <v>2141</v>
      </c>
      <c r="E177" s="730" t="s">
        <v>2500</v>
      </c>
      <c r="F177" s="734"/>
      <c r="G177" s="734"/>
      <c r="H177" s="748">
        <v>0</v>
      </c>
      <c r="I177" s="734">
        <v>1</v>
      </c>
      <c r="J177" s="734">
        <v>70.389999999999986</v>
      </c>
      <c r="K177" s="748">
        <v>1</v>
      </c>
      <c r="L177" s="734">
        <v>1</v>
      </c>
      <c r="M177" s="735">
        <v>70.389999999999986</v>
      </c>
    </row>
    <row r="178" spans="1:13" ht="14.45" customHeight="1" x14ac:dyDescent="0.2">
      <c r="A178" s="729" t="s">
        <v>642</v>
      </c>
      <c r="B178" s="730" t="s">
        <v>2139</v>
      </c>
      <c r="C178" s="730" t="s">
        <v>2140</v>
      </c>
      <c r="D178" s="730" t="s">
        <v>2141</v>
      </c>
      <c r="E178" s="730" t="s">
        <v>2142</v>
      </c>
      <c r="F178" s="734"/>
      <c r="G178" s="734"/>
      <c r="H178" s="748">
        <v>0</v>
      </c>
      <c r="I178" s="734">
        <v>3</v>
      </c>
      <c r="J178" s="734">
        <v>146.79000000000002</v>
      </c>
      <c r="K178" s="748">
        <v>1</v>
      </c>
      <c r="L178" s="734">
        <v>3</v>
      </c>
      <c r="M178" s="735">
        <v>146.79000000000002</v>
      </c>
    </row>
    <row r="179" spans="1:13" ht="14.45" customHeight="1" x14ac:dyDescent="0.2">
      <c r="A179" s="729" t="s">
        <v>642</v>
      </c>
      <c r="B179" s="730" t="s">
        <v>2139</v>
      </c>
      <c r="C179" s="730" t="s">
        <v>2248</v>
      </c>
      <c r="D179" s="730" t="s">
        <v>2141</v>
      </c>
      <c r="E179" s="730" t="s">
        <v>2249</v>
      </c>
      <c r="F179" s="734"/>
      <c r="G179" s="734"/>
      <c r="H179" s="748">
        <v>0</v>
      </c>
      <c r="I179" s="734">
        <v>2</v>
      </c>
      <c r="J179" s="734">
        <v>161.97999999999996</v>
      </c>
      <c r="K179" s="748">
        <v>1</v>
      </c>
      <c r="L179" s="734">
        <v>2</v>
      </c>
      <c r="M179" s="735">
        <v>161.97999999999996</v>
      </c>
    </row>
    <row r="180" spans="1:13" ht="14.45" customHeight="1" x14ac:dyDescent="0.2">
      <c r="A180" s="729" t="s">
        <v>642</v>
      </c>
      <c r="B180" s="730" t="s">
        <v>2143</v>
      </c>
      <c r="C180" s="730" t="s">
        <v>2144</v>
      </c>
      <c r="D180" s="730" t="s">
        <v>738</v>
      </c>
      <c r="E180" s="730" t="s">
        <v>2145</v>
      </c>
      <c r="F180" s="734"/>
      <c r="G180" s="734"/>
      <c r="H180" s="748">
        <v>0</v>
      </c>
      <c r="I180" s="734">
        <v>2</v>
      </c>
      <c r="J180" s="734">
        <v>6599.78</v>
      </c>
      <c r="K180" s="748">
        <v>1</v>
      </c>
      <c r="L180" s="734">
        <v>2</v>
      </c>
      <c r="M180" s="735">
        <v>6599.78</v>
      </c>
    </row>
    <row r="181" spans="1:13" ht="14.45" customHeight="1" x14ac:dyDescent="0.2">
      <c r="A181" s="729" t="s">
        <v>642</v>
      </c>
      <c r="B181" s="730" t="s">
        <v>2143</v>
      </c>
      <c r="C181" s="730" t="s">
        <v>2148</v>
      </c>
      <c r="D181" s="730" t="s">
        <v>740</v>
      </c>
      <c r="E181" s="730" t="s">
        <v>2149</v>
      </c>
      <c r="F181" s="734"/>
      <c r="G181" s="734"/>
      <c r="H181" s="748">
        <v>0</v>
      </c>
      <c r="I181" s="734">
        <v>11</v>
      </c>
      <c r="J181" s="734">
        <v>7932.76</v>
      </c>
      <c r="K181" s="748">
        <v>1</v>
      </c>
      <c r="L181" s="734">
        <v>11</v>
      </c>
      <c r="M181" s="735">
        <v>7932.76</v>
      </c>
    </row>
    <row r="182" spans="1:13" ht="14.45" customHeight="1" x14ac:dyDescent="0.2">
      <c r="A182" s="729" t="s">
        <v>642</v>
      </c>
      <c r="B182" s="730" t="s">
        <v>2143</v>
      </c>
      <c r="C182" s="730" t="s">
        <v>2253</v>
      </c>
      <c r="D182" s="730" t="s">
        <v>740</v>
      </c>
      <c r="E182" s="730" t="s">
        <v>2254</v>
      </c>
      <c r="F182" s="734"/>
      <c r="G182" s="734"/>
      <c r="H182" s="748">
        <v>0</v>
      </c>
      <c r="I182" s="734">
        <v>8</v>
      </c>
      <c r="J182" s="734">
        <v>2324.96</v>
      </c>
      <c r="K182" s="748">
        <v>1</v>
      </c>
      <c r="L182" s="734">
        <v>8</v>
      </c>
      <c r="M182" s="735">
        <v>2324.96</v>
      </c>
    </row>
    <row r="183" spans="1:13" ht="14.45" customHeight="1" x14ac:dyDescent="0.2">
      <c r="A183" s="729" t="s">
        <v>642</v>
      </c>
      <c r="B183" s="730" t="s">
        <v>2143</v>
      </c>
      <c r="C183" s="730" t="s">
        <v>2150</v>
      </c>
      <c r="D183" s="730" t="s">
        <v>740</v>
      </c>
      <c r="E183" s="730" t="s">
        <v>2151</v>
      </c>
      <c r="F183" s="734"/>
      <c r="G183" s="734"/>
      <c r="H183" s="748">
        <v>0</v>
      </c>
      <c r="I183" s="734">
        <v>11</v>
      </c>
      <c r="J183" s="734">
        <v>6866.75</v>
      </c>
      <c r="K183" s="748">
        <v>1</v>
      </c>
      <c r="L183" s="734">
        <v>11</v>
      </c>
      <c r="M183" s="735">
        <v>6866.75</v>
      </c>
    </row>
    <row r="184" spans="1:13" ht="14.45" customHeight="1" x14ac:dyDescent="0.2">
      <c r="A184" s="729" t="s">
        <v>642</v>
      </c>
      <c r="B184" s="730" t="s">
        <v>2143</v>
      </c>
      <c r="C184" s="730" t="s">
        <v>2152</v>
      </c>
      <c r="D184" s="730" t="s">
        <v>740</v>
      </c>
      <c r="E184" s="730" t="s">
        <v>2153</v>
      </c>
      <c r="F184" s="734"/>
      <c r="G184" s="734"/>
      <c r="H184" s="748">
        <v>0</v>
      </c>
      <c r="I184" s="734">
        <v>2</v>
      </c>
      <c r="J184" s="734">
        <v>1827.1</v>
      </c>
      <c r="K184" s="748">
        <v>1</v>
      </c>
      <c r="L184" s="734">
        <v>2</v>
      </c>
      <c r="M184" s="735">
        <v>1827.1</v>
      </c>
    </row>
    <row r="185" spans="1:13" ht="14.45" customHeight="1" x14ac:dyDescent="0.2">
      <c r="A185" s="729" t="s">
        <v>642</v>
      </c>
      <c r="B185" s="730" t="s">
        <v>2143</v>
      </c>
      <c r="C185" s="730" t="s">
        <v>2154</v>
      </c>
      <c r="D185" s="730" t="s">
        <v>740</v>
      </c>
      <c r="E185" s="730" t="s">
        <v>2155</v>
      </c>
      <c r="F185" s="734"/>
      <c r="G185" s="734"/>
      <c r="H185" s="748">
        <v>0</v>
      </c>
      <c r="I185" s="734">
        <v>6</v>
      </c>
      <c r="J185" s="734">
        <v>2453.2200000000003</v>
      </c>
      <c r="K185" s="748">
        <v>1</v>
      </c>
      <c r="L185" s="734">
        <v>6</v>
      </c>
      <c r="M185" s="735">
        <v>2453.2200000000003</v>
      </c>
    </row>
    <row r="186" spans="1:13" ht="14.45" customHeight="1" x14ac:dyDescent="0.2">
      <c r="A186" s="729" t="s">
        <v>642</v>
      </c>
      <c r="B186" s="730" t="s">
        <v>2156</v>
      </c>
      <c r="C186" s="730" t="s">
        <v>2157</v>
      </c>
      <c r="D186" s="730" t="s">
        <v>2158</v>
      </c>
      <c r="E186" s="730" t="s">
        <v>2159</v>
      </c>
      <c r="F186" s="734"/>
      <c r="G186" s="734"/>
      <c r="H186" s="748">
        <v>0</v>
      </c>
      <c r="I186" s="734">
        <v>11</v>
      </c>
      <c r="J186" s="734">
        <v>1528.4499999999998</v>
      </c>
      <c r="K186" s="748">
        <v>1</v>
      </c>
      <c r="L186" s="734">
        <v>11</v>
      </c>
      <c r="M186" s="735">
        <v>1528.4499999999998</v>
      </c>
    </row>
    <row r="187" spans="1:13" ht="14.45" customHeight="1" x14ac:dyDescent="0.2">
      <c r="A187" s="729" t="s">
        <v>642</v>
      </c>
      <c r="B187" s="730" t="s">
        <v>2501</v>
      </c>
      <c r="C187" s="730" t="s">
        <v>2502</v>
      </c>
      <c r="D187" s="730" t="s">
        <v>2503</v>
      </c>
      <c r="E187" s="730" t="s">
        <v>2504</v>
      </c>
      <c r="F187" s="734"/>
      <c r="G187" s="734"/>
      <c r="H187" s="748">
        <v>0</v>
      </c>
      <c r="I187" s="734">
        <v>2</v>
      </c>
      <c r="J187" s="734">
        <v>779</v>
      </c>
      <c r="K187" s="748">
        <v>1</v>
      </c>
      <c r="L187" s="734">
        <v>2</v>
      </c>
      <c r="M187" s="735">
        <v>779</v>
      </c>
    </row>
    <row r="188" spans="1:13" ht="14.45" customHeight="1" x14ac:dyDescent="0.2">
      <c r="A188" s="729" t="s">
        <v>642</v>
      </c>
      <c r="B188" s="730" t="s">
        <v>2257</v>
      </c>
      <c r="C188" s="730" t="s">
        <v>2258</v>
      </c>
      <c r="D188" s="730" t="s">
        <v>1042</v>
      </c>
      <c r="E188" s="730" t="s">
        <v>2259</v>
      </c>
      <c r="F188" s="734"/>
      <c r="G188" s="734"/>
      <c r="H188" s="748">
        <v>0</v>
      </c>
      <c r="I188" s="734">
        <v>11</v>
      </c>
      <c r="J188" s="734">
        <v>493.13</v>
      </c>
      <c r="K188" s="748">
        <v>1</v>
      </c>
      <c r="L188" s="734">
        <v>11</v>
      </c>
      <c r="M188" s="735">
        <v>493.13</v>
      </c>
    </row>
    <row r="189" spans="1:13" ht="14.45" customHeight="1" x14ac:dyDescent="0.2">
      <c r="A189" s="729" t="s">
        <v>642</v>
      </c>
      <c r="B189" s="730" t="s">
        <v>2160</v>
      </c>
      <c r="C189" s="730" t="s">
        <v>2161</v>
      </c>
      <c r="D189" s="730" t="s">
        <v>837</v>
      </c>
      <c r="E189" s="730" t="s">
        <v>2162</v>
      </c>
      <c r="F189" s="734"/>
      <c r="G189" s="734"/>
      <c r="H189" s="748">
        <v>0</v>
      </c>
      <c r="I189" s="734">
        <v>42</v>
      </c>
      <c r="J189" s="734">
        <v>28511.800000000003</v>
      </c>
      <c r="K189" s="748">
        <v>1</v>
      </c>
      <c r="L189" s="734">
        <v>42</v>
      </c>
      <c r="M189" s="735">
        <v>28511.800000000003</v>
      </c>
    </row>
    <row r="190" spans="1:13" ht="14.45" customHeight="1" x14ac:dyDescent="0.2">
      <c r="A190" s="729" t="s">
        <v>642</v>
      </c>
      <c r="B190" s="730" t="s">
        <v>2268</v>
      </c>
      <c r="C190" s="730" t="s">
        <v>2505</v>
      </c>
      <c r="D190" s="730" t="s">
        <v>1566</v>
      </c>
      <c r="E190" s="730" t="s">
        <v>1567</v>
      </c>
      <c r="F190" s="734"/>
      <c r="G190" s="734"/>
      <c r="H190" s="748">
        <v>0</v>
      </c>
      <c r="I190" s="734">
        <v>10</v>
      </c>
      <c r="J190" s="734">
        <v>403.9</v>
      </c>
      <c r="K190" s="748">
        <v>1</v>
      </c>
      <c r="L190" s="734">
        <v>10</v>
      </c>
      <c r="M190" s="735">
        <v>403.9</v>
      </c>
    </row>
    <row r="191" spans="1:13" ht="14.45" customHeight="1" x14ac:dyDescent="0.2">
      <c r="A191" s="729" t="s">
        <v>642</v>
      </c>
      <c r="B191" s="730" t="s">
        <v>2268</v>
      </c>
      <c r="C191" s="730" t="s">
        <v>2269</v>
      </c>
      <c r="D191" s="730" t="s">
        <v>2270</v>
      </c>
      <c r="E191" s="730" t="s">
        <v>2271</v>
      </c>
      <c r="F191" s="734"/>
      <c r="G191" s="734"/>
      <c r="H191" s="748">
        <v>0</v>
      </c>
      <c r="I191" s="734">
        <v>11</v>
      </c>
      <c r="J191" s="734">
        <v>346.63</v>
      </c>
      <c r="K191" s="748">
        <v>1</v>
      </c>
      <c r="L191" s="734">
        <v>11</v>
      </c>
      <c r="M191" s="735">
        <v>346.63</v>
      </c>
    </row>
    <row r="192" spans="1:13" ht="14.45" customHeight="1" x14ac:dyDescent="0.2">
      <c r="A192" s="729" t="s">
        <v>642</v>
      </c>
      <c r="B192" s="730" t="s">
        <v>2268</v>
      </c>
      <c r="C192" s="730" t="s">
        <v>2274</v>
      </c>
      <c r="D192" s="730" t="s">
        <v>2270</v>
      </c>
      <c r="E192" s="730" t="s">
        <v>2275</v>
      </c>
      <c r="F192" s="734"/>
      <c r="G192" s="734"/>
      <c r="H192" s="748">
        <v>0</v>
      </c>
      <c r="I192" s="734">
        <v>3</v>
      </c>
      <c r="J192" s="734">
        <v>485.34000000000003</v>
      </c>
      <c r="K192" s="748">
        <v>1</v>
      </c>
      <c r="L192" s="734">
        <v>3</v>
      </c>
      <c r="M192" s="735">
        <v>485.34000000000003</v>
      </c>
    </row>
    <row r="193" spans="1:13" ht="14.45" customHeight="1" x14ac:dyDescent="0.2">
      <c r="A193" s="729" t="s">
        <v>642</v>
      </c>
      <c r="B193" s="730" t="s">
        <v>2163</v>
      </c>
      <c r="C193" s="730" t="s">
        <v>2506</v>
      </c>
      <c r="D193" s="730" t="s">
        <v>1145</v>
      </c>
      <c r="E193" s="730" t="s">
        <v>2507</v>
      </c>
      <c r="F193" s="734"/>
      <c r="G193" s="734"/>
      <c r="H193" s="748">
        <v>0</v>
      </c>
      <c r="I193" s="734">
        <v>16</v>
      </c>
      <c r="J193" s="734">
        <v>624.32000000000005</v>
      </c>
      <c r="K193" s="748">
        <v>1</v>
      </c>
      <c r="L193" s="734">
        <v>16</v>
      </c>
      <c r="M193" s="735">
        <v>624.32000000000005</v>
      </c>
    </row>
    <row r="194" spans="1:13" ht="14.45" customHeight="1" x14ac:dyDescent="0.2">
      <c r="A194" s="729" t="s">
        <v>642</v>
      </c>
      <c r="B194" s="730" t="s">
        <v>2168</v>
      </c>
      <c r="C194" s="730" t="s">
        <v>2169</v>
      </c>
      <c r="D194" s="730" t="s">
        <v>896</v>
      </c>
      <c r="E194" s="730" t="s">
        <v>897</v>
      </c>
      <c r="F194" s="734"/>
      <c r="G194" s="734"/>
      <c r="H194" s="748">
        <v>0</v>
      </c>
      <c r="I194" s="734">
        <v>1</v>
      </c>
      <c r="J194" s="734">
        <v>80.069999999999993</v>
      </c>
      <c r="K194" s="748">
        <v>1</v>
      </c>
      <c r="L194" s="734">
        <v>1</v>
      </c>
      <c r="M194" s="735">
        <v>80.069999999999993</v>
      </c>
    </row>
    <row r="195" spans="1:13" ht="14.45" customHeight="1" x14ac:dyDescent="0.2">
      <c r="A195" s="729" t="s">
        <v>642</v>
      </c>
      <c r="B195" s="730" t="s">
        <v>2168</v>
      </c>
      <c r="C195" s="730" t="s">
        <v>2508</v>
      </c>
      <c r="D195" s="730" t="s">
        <v>690</v>
      </c>
      <c r="E195" s="730" t="s">
        <v>2509</v>
      </c>
      <c r="F195" s="734"/>
      <c r="G195" s="734"/>
      <c r="H195" s="748">
        <v>0</v>
      </c>
      <c r="I195" s="734">
        <v>2</v>
      </c>
      <c r="J195" s="734">
        <v>203.28</v>
      </c>
      <c r="K195" s="748">
        <v>1</v>
      </c>
      <c r="L195" s="734">
        <v>2</v>
      </c>
      <c r="M195" s="735">
        <v>203.28</v>
      </c>
    </row>
    <row r="196" spans="1:13" ht="14.45" customHeight="1" x14ac:dyDescent="0.2">
      <c r="A196" s="729" t="s">
        <v>642</v>
      </c>
      <c r="B196" s="730" t="s">
        <v>2168</v>
      </c>
      <c r="C196" s="730" t="s">
        <v>2510</v>
      </c>
      <c r="D196" s="730" t="s">
        <v>690</v>
      </c>
      <c r="E196" s="730" t="s">
        <v>1520</v>
      </c>
      <c r="F196" s="734"/>
      <c r="G196" s="734"/>
      <c r="H196" s="748">
        <v>0</v>
      </c>
      <c r="I196" s="734">
        <v>7</v>
      </c>
      <c r="J196" s="734">
        <v>505.82000000000005</v>
      </c>
      <c r="K196" s="748">
        <v>1</v>
      </c>
      <c r="L196" s="734">
        <v>7</v>
      </c>
      <c r="M196" s="735">
        <v>505.82000000000005</v>
      </c>
    </row>
    <row r="197" spans="1:13" ht="14.45" customHeight="1" x14ac:dyDescent="0.2">
      <c r="A197" s="729" t="s">
        <v>642</v>
      </c>
      <c r="B197" s="730" t="s">
        <v>2168</v>
      </c>
      <c r="C197" s="730" t="s">
        <v>2282</v>
      </c>
      <c r="D197" s="730" t="s">
        <v>690</v>
      </c>
      <c r="E197" s="730" t="s">
        <v>990</v>
      </c>
      <c r="F197" s="734"/>
      <c r="G197" s="734"/>
      <c r="H197" s="748">
        <v>0</v>
      </c>
      <c r="I197" s="734">
        <v>7</v>
      </c>
      <c r="J197" s="734">
        <v>656.46</v>
      </c>
      <c r="K197" s="748">
        <v>1</v>
      </c>
      <c r="L197" s="734">
        <v>7</v>
      </c>
      <c r="M197" s="735">
        <v>656.46</v>
      </c>
    </row>
    <row r="198" spans="1:13" ht="14.45" customHeight="1" x14ac:dyDescent="0.2">
      <c r="A198" s="729" t="s">
        <v>642</v>
      </c>
      <c r="B198" s="730" t="s">
        <v>2168</v>
      </c>
      <c r="C198" s="730" t="s">
        <v>2511</v>
      </c>
      <c r="D198" s="730" t="s">
        <v>1518</v>
      </c>
      <c r="E198" s="730" t="s">
        <v>1519</v>
      </c>
      <c r="F198" s="734"/>
      <c r="G198" s="734"/>
      <c r="H198" s="748">
        <v>0</v>
      </c>
      <c r="I198" s="734">
        <v>2</v>
      </c>
      <c r="J198" s="734">
        <v>176.67999999999998</v>
      </c>
      <c r="K198" s="748">
        <v>1</v>
      </c>
      <c r="L198" s="734">
        <v>2</v>
      </c>
      <c r="M198" s="735">
        <v>176.67999999999998</v>
      </c>
    </row>
    <row r="199" spans="1:13" ht="14.45" customHeight="1" x14ac:dyDescent="0.2">
      <c r="A199" s="729" t="s">
        <v>642</v>
      </c>
      <c r="B199" s="730" t="s">
        <v>2173</v>
      </c>
      <c r="C199" s="730" t="s">
        <v>2292</v>
      </c>
      <c r="D199" s="730" t="s">
        <v>998</v>
      </c>
      <c r="E199" s="730" t="s">
        <v>1000</v>
      </c>
      <c r="F199" s="734"/>
      <c r="G199" s="734"/>
      <c r="H199" s="748">
        <v>0</v>
      </c>
      <c r="I199" s="734">
        <v>9</v>
      </c>
      <c r="J199" s="734">
        <v>237.86999999999995</v>
      </c>
      <c r="K199" s="748">
        <v>1</v>
      </c>
      <c r="L199" s="734">
        <v>9</v>
      </c>
      <c r="M199" s="735">
        <v>237.86999999999995</v>
      </c>
    </row>
    <row r="200" spans="1:13" ht="14.45" customHeight="1" x14ac:dyDescent="0.2">
      <c r="A200" s="729" t="s">
        <v>642</v>
      </c>
      <c r="B200" s="730" t="s">
        <v>2173</v>
      </c>
      <c r="C200" s="730" t="s">
        <v>2174</v>
      </c>
      <c r="D200" s="730" t="s">
        <v>998</v>
      </c>
      <c r="E200" s="730" t="s">
        <v>696</v>
      </c>
      <c r="F200" s="734"/>
      <c r="G200" s="734"/>
      <c r="H200" s="748">
        <v>0</v>
      </c>
      <c r="I200" s="734">
        <v>7</v>
      </c>
      <c r="J200" s="734">
        <v>182.76999999999998</v>
      </c>
      <c r="K200" s="748">
        <v>1</v>
      </c>
      <c r="L200" s="734">
        <v>7</v>
      </c>
      <c r="M200" s="735">
        <v>182.76999999999998</v>
      </c>
    </row>
    <row r="201" spans="1:13" ht="14.45" customHeight="1" x14ac:dyDescent="0.2">
      <c r="A201" s="729" t="s">
        <v>642</v>
      </c>
      <c r="B201" s="730" t="s">
        <v>2173</v>
      </c>
      <c r="C201" s="730" t="s">
        <v>2293</v>
      </c>
      <c r="D201" s="730" t="s">
        <v>998</v>
      </c>
      <c r="E201" s="730" t="s">
        <v>702</v>
      </c>
      <c r="F201" s="734"/>
      <c r="G201" s="734"/>
      <c r="H201" s="748">
        <v>0</v>
      </c>
      <c r="I201" s="734">
        <v>1</v>
      </c>
      <c r="J201" s="734">
        <v>52.22000000000002</v>
      </c>
      <c r="K201" s="748">
        <v>1</v>
      </c>
      <c r="L201" s="734">
        <v>1</v>
      </c>
      <c r="M201" s="735">
        <v>52.22000000000002</v>
      </c>
    </row>
    <row r="202" spans="1:13" ht="14.45" customHeight="1" x14ac:dyDescent="0.2">
      <c r="A202" s="729" t="s">
        <v>642</v>
      </c>
      <c r="B202" s="730" t="s">
        <v>2294</v>
      </c>
      <c r="C202" s="730" t="s">
        <v>2300</v>
      </c>
      <c r="D202" s="730" t="s">
        <v>2296</v>
      </c>
      <c r="E202" s="730" t="s">
        <v>2301</v>
      </c>
      <c r="F202" s="734"/>
      <c r="G202" s="734"/>
      <c r="H202" s="748">
        <v>0</v>
      </c>
      <c r="I202" s="734">
        <v>3</v>
      </c>
      <c r="J202" s="734">
        <v>26.1</v>
      </c>
      <c r="K202" s="748">
        <v>1</v>
      </c>
      <c r="L202" s="734">
        <v>3</v>
      </c>
      <c r="M202" s="735">
        <v>26.1</v>
      </c>
    </row>
    <row r="203" spans="1:13" ht="14.45" customHeight="1" x14ac:dyDescent="0.2">
      <c r="A203" s="729" t="s">
        <v>642</v>
      </c>
      <c r="B203" s="730" t="s">
        <v>2294</v>
      </c>
      <c r="C203" s="730" t="s">
        <v>2302</v>
      </c>
      <c r="D203" s="730" t="s">
        <v>2296</v>
      </c>
      <c r="E203" s="730" t="s">
        <v>1106</v>
      </c>
      <c r="F203" s="734"/>
      <c r="G203" s="734"/>
      <c r="H203" s="748">
        <v>0</v>
      </c>
      <c r="I203" s="734">
        <v>2</v>
      </c>
      <c r="J203" s="734">
        <v>30.14</v>
      </c>
      <c r="K203" s="748">
        <v>1</v>
      </c>
      <c r="L203" s="734">
        <v>2</v>
      </c>
      <c r="M203" s="735">
        <v>30.14</v>
      </c>
    </row>
    <row r="204" spans="1:13" ht="14.45" customHeight="1" x14ac:dyDescent="0.2">
      <c r="A204" s="729" t="s">
        <v>642</v>
      </c>
      <c r="B204" s="730" t="s">
        <v>2307</v>
      </c>
      <c r="C204" s="730" t="s">
        <v>2308</v>
      </c>
      <c r="D204" s="730" t="s">
        <v>2309</v>
      </c>
      <c r="E204" s="730" t="s">
        <v>2310</v>
      </c>
      <c r="F204" s="734"/>
      <c r="G204" s="734"/>
      <c r="H204" s="748">
        <v>0</v>
      </c>
      <c r="I204" s="734">
        <v>1</v>
      </c>
      <c r="J204" s="734">
        <v>33.11</v>
      </c>
      <c r="K204" s="748">
        <v>1</v>
      </c>
      <c r="L204" s="734">
        <v>1</v>
      </c>
      <c r="M204" s="735">
        <v>33.11</v>
      </c>
    </row>
    <row r="205" spans="1:13" ht="14.45" customHeight="1" x14ac:dyDescent="0.2">
      <c r="A205" s="729" t="s">
        <v>642</v>
      </c>
      <c r="B205" s="730" t="s">
        <v>2175</v>
      </c>
      <c r="C205" s="730" t="s">
        <v>2512</v>
      </c>
      <c r="D205" s="730" t="s">
        <v>850</v>
      </c>
      <c r="E205" s="730" t="s">
        <v>696</v>
      </c>
      <c r="F205" s="734"/>
      <c r="G205" s="734"/>
      <c r="H205" s="748">
        <v>0</v>
      </c>
      <c r="I205" s="734">
        <v>3</v>
      </c>
      <c r="J205" s="734">
        <v>229.35000271294348</v>
      </c>
      <c r="K205" s="748">
        <v>1</v>
      </c>
      <c r="L205" s="734">
        <v>3</v>
      </c>
      <c r="M205" s="735">
        <v>229.35000271294348</v>
      </c>
    </row>
    <row r="206" spans="1:13" ht="14.45" customHeight="1" x14ac:dyDescent="0.2">
      <c r="A206" s="729" t="s">
        <v>642</v>
      </c>
      <c r="B206" s="730" t="s">
        <v>2175</v>
      </c>
      <c r="C206" s="730" t="s">
        <v>2176</v>
      </c>
      <c r="D206" s="730" t="s">
        <v>850</v>
      </c>
      <c r="E206" s="730" t="s">
        <v>2177</v>
      </c>
      <c r="F206" s="734"/>
      <c r="G206" s="734"/>
      <c r="H206" s="748">
        <v>0</v>
      </c>
      <c r="I206" s="734">
        <v>4</v>
      </c>
      <c r="J206" s="734">
        <v>755.27999999999986</v>
      </c>
      <c r="K206" s="748">
        <v>1</v>
      </c>
      <c r="L206" s="734">
        <v>4</v>
      </c>
      <c r="M206" s="735">
        <v>755.27999999999986</v>
      </c>
    </row>
    <row r="207" spans="1:13" ht="14.45" customHeight="1" x14ac:dyDescent="0.2">
      <c r="A207" s="729" t="s">
        <v>642</v>
      </c>
      <c r="B207" s="730" t="s">
        <v>2175</v>
      </c>
      <c r="C207" s="730" t="s">
        <v>2513</v>
      </c>
      <c r="D207" s="730" t="s">
        <v>1642</v>
      </c>
      <c r="E207" s="730" t="s">
        <v>2514</v>
      </c>
      <c r="F207" s="734"/>
      <c r="G207" s="734"/>
      <c r="H207" s="748">
        <v>0</v>
      </c>
      <c r="I207" s="734">
        <v>2</v>
      </c>
      <c r="J207" s="734">
        <v>615.16</v>
      </c>
      <c r="K207" s="748">
        <v>1</v>
      </c>
      <c r="L207" s="734">
        <v>2</v>
      </c>
      <c r="M207" s="735">
        <v>615.16</v>
      </c>
    </row>
    <row r="208" spans="1:13" ht="14.45" customHeight="1" x14ac:dyDescent="0.2">
      <c r="A208" s="729" t="s">
        <v>642</v>
      </c>
      <c r="B208" s="730" t="s">
        <v>2178</v>
      </c>
      <c r="C208" s="730" t="s">
        <v>2515</v>
      </c>
      <c r="D208" s="730" t="s">
        <v>2180</v>
      </c>
      <c r="E208" s="730" t="s">
        <v>1106</v>
      </c>
      <c r="F208" s="734"/>
      <c r="G208" s="734"/>
      <c r="H208" s="748">
        <v>0</v>
      </c>
      <c r="I208" s="734">
        <v>2</v>
      </c>
      <c r="J208" s="734">
        <v>126.61999999999999</v>
      </c>
      <c r="K208" s="748">
        <v>1</v>
      </c>
      <c r="L208" s="734">
        <v>2</v>
      </c>
      <c r="M208" s="735">
        <v>126.61999999999999</v>
      </c>
    </row>
    <row r="209" spans="1:13" ht="14.45" customHeight="1" x14ac:dyDescent="0.2">
      <c r="A209" s="729" t="s">
        <v>642</v>
      </c>
      <c r="B209" s="730" t="s">
        <v>2178</v>
      </c>
      <c r="C209" s="730" t="s">
        <v>2313</v>
      </c>
      <c r="D209" s="730" t="s">
        <v>2180</v>
      </c>
      <c r="E209" s="730" t="s">
        <v>2314</v>
      </c>
      <c r="F209" s="734"/>
      <c r="G209" s="734"/>
      <c r="H209" s="748">
        <v>0</v>
      </c>
      <c r="I209" s="734">
        <v>7</v>
      </c>
      <c r="J209" s="734">
        <v>108.5</v>
      </c>
      <c r="K209" s="748">
        <v>1</v>
      </c>
      <c r="L209" s="734">
        <v>7</v>
      </c>
      <c r="M209" s="735">
        <v>108.5</v>
      </c>
    </row>
    <row r="210" spans="1:13" ht="14.45" customHeight="1" x14ac:dyDescent="0.2">
      <c r="A210" s="729" t="s">
        <v>642</v>
      </c>
      <c r="B210" s="730" t="s">
        <v>2178</v>
      </c>
      <c r="C210" s="730" t="s">
        <v>2179</v>
      </c>
      <c r="D210" s="730" t="s">
        <v>2180</v>
      </c>
      <c r="E210" s="730" t="s">
        <v>2181</v>
      </c>
      <c r="F210" s="734"/>
      <c r="G210" s="734"/>
      <c r="H210" s="748">
        <v>0</v>
      </c>
      <c r="I210" s="734">
        <v>5</v>
      </c>
      <c r="J210" s="734">
        <v>62.100001868516145</v>
      </c>
      <c r="K210" s="748">
        <v>1</v>
      </c>
      <c r="L210" s="734">
        <v>5</v>
      </c>
      <c r="M210" s="735">
        <v>62.100001868516145</v>
      </c>
    </row>
    <row r="211" spans="1:13" ht="14.45" customHeight="1" x14ac:dyDescent="0.2">
      <c r="A211" s="729" t="s">
        <v>642</v>
      </c>
      <c r="B211" s="730" t="s">
        <v>2516</v>
      </c>
      <c r="C211" s="730" t="s">
        <v>2517</v>
      </c>
      <c r="D211" s="730" t="s">
        <v>1676</v>
      </c>
      <c r="E211" s="730" t="s">
        <v>1677</v>
      </c>
      <c r="F211" s="734">
        <v>1</v>
      </c>
      <c r="G211" s="734">
        <v>136.16000000000003</v>
      </c>
      <c r="H211" s="748">
        <v>1</v>
      </c>
      <c r="I211" s="734"/>
      <c r="J211" s="734"/>
      <c r="K211" s="748">
        <v>0</v>
      </c>
      <c r="L211" s="734">
        <v>1</v>
      </c>
      <c r="M211" s="735">
        <v>136.16000000000003</v>
      </c>
    </row>
    <row r="212" spans="1:13" ht="14.45" customHeight="1" x14ac:dyDescent="0.2">
      <c r="A212" s="729" t="s">
        <v>642</v>
      </c>
      <c r="B212" s="730" t="s">
        <v>2323</v>
      </c>
      <c r="C212" s="730" t="s">
        <v>2324</v>
      </c>
      <c r="D212" s="730" t="s">
        <v>1205</v>
      </c>
      <c r="E212" s="730" t="s">
        <v>2325</v>
      </c>
      <c r="F212" s="734"/>
      <c r="G212" s="734"/>
      <c r="H212" s="748">
        <v>0</v>
      </c>
      <c r="I212" s="734">
        <v>1</v>
      </c>
      <c r="J212" s="734">
        <v>19.09</v>
      </c>
      <c r="K212" s="748">
        <v>1</v>
      </c>
      <c r="L212" s="734">
        <v>1</v>
      </c>
      <c r="M212" s="735">
        <v>19.09</v>
      </c>
    </row>
    <row r="213" spans="1:13" ht="14.45" customHeight="1" x14ac:dyDescent="0.2">
      <c r="A213" s="729" t="s">
        <v>642</v>
      </c>
      <c r="B213" s="730" t="s">
        <v>2518</v>
      </c>
      <c r="C213" s="730" t="s">
        <v>2519</v>
      </c>
      <c r="D213" s="730" t="s">
        <v>2520</v>
      </c>
      <c r="E213" s="730" t="s">
        <v>2521</v>
      </c>
      <c r="F213" s="734"/>
      <c r="G213" s="734"/>
      <c r="H213" s="748">
        <v>0</v>
      </c>
      <c r="I213" s="734">
        <v>1</v>
      </c>
      <c r="J213" s="734">
        <v>148.98000000000002</v>
      </c>
      <c r="K213" s="748">
        <v>1</v>
      </c>
      <c r="L213" s="734">
        <v>1</v>
      </c>
      <c r="M213" s="735">
        <v>148.98000000000002</v>
      </c>
    </row>
    <row r="214" spans="1:13" ht="14.45" customHeight="1" x14ac:dyDescent="0.2">
      <c r="A214" s="729" t="s">
        <v>642</v>
      </c>
      <c r="B214" s="730" t="s">
        <v>2184</v>
      </c>
      <c r="C214" s="730" t="s">
        <v>2185</v>
      </c>
      <c r="D214" s="730" t="s">
        <v>2186</v>
      </c>
      <c r="E214" s="730" t="s">
        <v>2187</v>
      </c>
      <c r="F214" s="734"/>
      <c r="G214" s="734"/>
      <c r="H214" s="748">
        <v>0</v>
      </c>
      <c r="I214" s="734">
        <v>18</v>
      </c>
      <c r="J214" s="734">
        <v>1747.0000000000005</v>
      </c>
      <c r="K214" s="748">
        <v>1</v>
      </c>
      <c r="L214" s="734">
        <v>18</v>
      </c>
      <c r="M214" s="735">
        <v>1747.0000000000005</v>
      </c>
    </row>
    <row r="215" spans="1:13" ht="14.45" customHeight="1" x14ac:dyDescent="0.2">
      <c r="A215" s="729" t="s">
        <v>642</v>
      </c>
      <c r="B215" s="730" t="s">
        <v>2184</v>
      </c>
      <c r="C215" s="730" t="s">
        <v>2328</v>
      </c>
      <c r="D215" s="730" t="s">
        <v>2189</v>
      </c>
      <c r="E215" s="730" t="s">
        <v>2329</v>
      </c>
      <c r="F215" s="734"/>
      <c r="G215" s="734"/>
      <c r="H215" s="748">
        <v>0</v>
      </c>
      <c r="I215" s="734">
        <v>4</v>
      </c>
      <c r="J215" s="734">
        <v>164.00000000000003</v>
      </c>
      <c r="K215" s="748">
        <v>1</v>
      </c>
      <c r="L215" s="734">
        <v>4</v>
      </c>
      <c r="M215" s="735">
        <v>164.00000000000003</v>
      </c>
    </row>
    <row r="216" spans="1:13" ht="14.45" customHeight="1" x14ac:dyDescent="0.2">
      <c r="A216" s="729" t="s">
        <v>642</v>
      </c>
      <c r="B216" s="730" t="s">
        <v>2522</v>
      </c>
      <c r="C216" s="730" t="s">
        <v>2523</v>
      </c>
      <c r="D216" s="730" t="s">
        <v>1695</v>
      </c>
      <c r="E216" s="730" t="s">
        <v>1696</v>
      </c>
      <c r="F216" s="734"/>
      <c r="G216" s="734"/>
      <c r="H216" s="748">
        <v>0</v>
      </c>
      <c r="I216" s="734">
        <v>1</v>
      </c>
      <c r="J216" s="734">
        <v>168.61</v>
      </c>
      <c r="K216" s="748">
        <v>1</v>
      </c>
      <c r="L216" s="734">
        <v>1</v>
      </c>
      <c r="M216" s="735">
        <v>168.61</v>
      </c>
    </row>
    <row r="217" spans="1:13" ht="14.45" customHeight="1" x14ac:dyDescent="0.2">
      <c r="A217" s="729" t="s">
        <v>642</v>
      </c>
      <c r="B217" s="730" t="s">
        <v>2522</v>
      </c>
      <c r="C217" s="730" t="s">
        <v>2524</v>
      </c>
      <c r="D217" s="730" t="s">
        <v>1695</v>
      </c>
      <c r="E217" s="730" t="s">
        <v>1697</v>
      </c>
      <c r="F217" s="734"/>
      <c r="G217" s="734"/>
      <c r="H217" s="748">
        <v>0</v>
      </c>
      <c r="I217" s="734">
        <v>3</v>
      </c>
      <c r="J217" s="734">
        <v>973.90000000000009</v>
      </c>
      <c r="K217" s="748">
        <v>1</v>
      </c>
      <c r="L217" s="734">
        <v>3</v>
      </c>
      <c r="M217" s="735">
        <v>973.90000000000009</v>
      </c>
    </row>
    <row r="218" spans="1:13" ht="14.45" customHeight="1" x14ac:dyDescent="0.2">
      <c r="A218" s="729" t="s">
        <v>642</v>
      </c>
      <c r="B218" s="730" t="s">
        <v>2333</v>
      </c>
      <c r="C218" s="730" t="s">
        <v>2334</v>
      </c>
      <c r="D218" s="730" t="s">
        <v>1315</v>
      </c>
      <c r="E218" s="730" t="s">
        <v>2335</v>
      </c>
      <c r="F218" s="734"/>
      <c r="G218" s="734"/>
      <c r="H218" s="748">
        <v>0</v>
      </c>
      <c r="I218" s="734">
        <v>20</v>
      </c>
      <c r="J218" s="734">
        <v>1298</v>
      </c>
      <c r="K218" s="748">
        <v>1</v>
      </c>
      <c r="L218" s="734">
        <v>20</v>
      </c>
      <c r="M218" s="735">
        <v>1298</v>
      </c>
    </row>
    <row r="219" spans="1:13" ht="14.45" customHeight="1" x14ac:dyDescent="0.2">
      <c r="A219" s="729" t="s">
        <v>642</v>
      </c>
      <c r="B219" s="730" t="s">
        <v>2336</v>
      </c>
      <c r="C219" s="730" t="s">
        <v>2340</v>
      </c>
      <c r="D219" s="730" t="s">
        <v>1099</v>
      </c>
      <c r="E219" s="730" t="s">
        <v>2341</v>
      </c>
      <c r="F219" s="734"/>
      <c r="G219" s="734"/>
      <c r="H219" s="748">
        <v>0</v>
      </c>
      <c r="I219" s="734">
        <v>1</v>
      </c>
      <c r="J219" s="734">
        <v>61.170000000000016</v>
      </c>
      <c r="K219" s="748">
        <v>1</v>
      </c>
      <c r="L219" s="734">
        <v>1</v>
      </c>
      <c r="M219" s="735">
        <v>61.170000000000016</v>
      </c>
    </row>
    <row r="220" spans="1:13" ht="14.45" customHeight="1" x14ac:dyDescent="0.2">
      <c r="A220" s="729" t="s">
        <v>642</v>
      </c>
      <c r="B220" s="730" t="s">
        <v>2525</v>
      </c>
      <c r="C220" s="730" t="s">
        <v>2526</v>
      </c>
      <c r="D220" s="730" t="s">
        <v>1490</v>
      </c>
      <c r="E220" s="730" t="s">
        <v>1448</v>
      </c>
      <c r="F220" s="734">
        <v>5</v>
      </c>
      <c r="G220" s="734">
        <v>1611.5</v>
      </c>
      <c r="H220" s="748">
        <v>1</v>
      </c>
      <c r="I220" s="734"/>
      <c r="J220" s="734"/>
      <c r="K220" s="748">
        <v>0</v>
      </c>
      <c r="L220" s="734">
        <v>5</v>
      </c>
      <c r="M220" s="735">
        <v>1611.5</v>
      </c>
    </row>
    <row r="221" spans="1:13" ht="14.45" customHeight="1" x14ac:dyDescent="0.2">
      <c r="A221" s="729" t="s">
        <v>642</v>
      </c>
      <c r="B221" s="730" t="s">
        <v>2191</v>
      </c>
      <c r="C221" s="730" t="s">
        <v>2192</v>
      </c>
      <c r="D221" s="730" t="s">
        <v>2193</v>
      </c>
      <c r="E221" s="730" t="s">
        <v>2194</v>
      </c>
      <c r="F221" s="734">
        <v>220</v>
      </c>
      <c r="G221" s="734">
        <v>23614.800000000003</v>
      </c>
      <c r="H221" s="748">
        <v>1</v>
      </c>
      <c r="I221" s="734"/>
      <c r="J221" s="734"/>
      <c r="K221" s="748">
        <v>0</v>
      </c>
      <c r="L221" s="734">
        <v>220</v>
      </c>
      <c r="M221" s="735">
        <v>23614.800000000003</v>
      </c>
    </row>
    <row r="222" spans="1:13" ht="14.45" customHeight="1" x14ac:dyDescent="0.2">
      <c r="A222" s="729" t="s">
        <v>642</v>
      </c>
      <c r="B222" s="730" t="s">
        <v>2195</v>
      </c>
      <c r="C222" s="730" t="s">
        <v>2346</v>
      </c>
      <c r="D222" s="730" t="s">
        <v>2347</v>
      </c>
      <c r="E222" s="730" t="s">
        <v>2348</v>
      </c>
      <c r="F222" s="734">
        <v>4</v>
      </c>
      <c r="G222" s="734">
        <v>1667.12</v>
      </c>
      <c r="H222" s="748">
        <v>1</v>
      </c>
      <c r="I222" s="734"/>
      <c r="J222" s="734"/>
      <c r="K222" s="748">
        <v>0</v>
      </c>
      <c r="L222" s="734">
        <v>4</v>
      </c>
      <c r="M222" s="735">
        <v>1667.12</v>
      </c>
    </row>
    <row r="223" spans="1:13" ht="14.45" customHeight="1" x14ac:dyDescent="0.2">
      <c r="A223" s="729" t="s">
        <v>642</v>
      </c>
      <c r="B223" s="730" t="s">
        <v>2195</v>
      </c>
      <c r="C223" s="730" t="s">
        <v>2196</v>
      </c>
      <c r="D223" s="730" t="s">
        <v>928</v>
      </c>
      <c r="E223" s="730" t="s">
        <v>2197</v>
      </c>
      <c r="F223" s="734"/>
      <c r="G223" s="734"/>
      <c r="H223" s="748">
        <v>0</v>
      </c>
      <c r="I223" s="734">
        <v>9</v>
      </c>
      <c r="J223" s="734">
        <v>1023.75</v>
      </c>
      <c r="K223" s="748">
        <v>1</v>
      </c>
      <c r="L223" s="734">
        <v>9</v>
      </c>
      <c r="M223" s="735">
        <v>1023.75</v>
      </c>
    </row>
    <row r="224" spans="1:13" ht="14.45" customHeight="1" x14ac:dyDescent="0.2">
      <c r="A224" s="729" t="s">
        <v>642</v>
      </c>
      <c r="B224" s="730" t="s">
        <v>2349</v>
      </c>
      <c r="C224" s="730" t="s">
        <v>2350</v>
      </c>
      <c r="D224" s="730" t="s">
        <v>2351</v>
      </c>
      <c r="E224" s="730" t="s">
        <v>1462</v>
      </c>
      <c r="F224" s="734">
        <v>8.5</v>
      </c>
      <c r="G224" s="734">
        <v>6358</v>
      </c>
      <c r="H224" s="748">
        <v>1</v>
      </c>
      <c r="I224" s="734"/>
      <c r="J224" s="734"/>
      <c r="K224" s="748">
        <v>0</v>
      </c>
      <c r="L224" s="734">
        <v>8.5</v>
      </c>
      <c r="M224" s="735">
        <v>6358</v>
      </c>
    </row>
    <row r="225" spans="1:13" ht="14.45" customHeight="1" x14ac:dyDescent="0.2">
      <c r="A225" s="729" t="s">
        <v>642</v>
      </c>
      <c r="B225" s="730" t="s">
        <v>2349</v>
      </c>
      <c r="C225" s="730" t="s">
        <v>2352</v>
      </c>
      <c r="D225" s="730" t="s">
        <v>1461</v>
      </c>
      <c r="E225" s="730" t="s">
        <v>1462</v>
      </c>
      <c r="F225" s="734"/>
      <c r="G225" s="734"/>
      <c r="H225" s="748">
        <v>0</v>
      </c>
      <c r="I225" s="734">
        <v>2</v>
      </c>
      <c r="J225" s="734">
        <v>1787.4</v>
      </c>
      <c r="K225" s="748">
        <v>1</v>
      </c>
      <c r="L225" s="734">
        <v>2</v>
      </c>
      <c r="M225" s="735">
        <v>1787.4</v>
      </c>
    </row>
    <row r="226" spans="1:13" ht="14.45" customHeight="1" x14ac:dyDescent="0.2">
      <c r="A226" s="729" t="s">
        <v>642</v>
      </c>
      <c r="B226" s="730" t="s">
        <v>2360</v>
      </c>
      <c r="C226" s="730" t="s">
        <v>2361</v>
      </c>
      <c r="D226" s="730" t="s">
        <v>1463</v>
      </c>
      <c r="E226" s="730" t="s">
        <v>1464</v>
      </c>
      <c r="F226" s="734"/>
      <c r="G226" s="734"/>
      <c r="H226" s="748">
        <v>0</v>
      </c>
      <c r="I226" s="734">
        <v>150</v>
      </c>
      <c r="J226" s="734">
        <v>3072.2999999999997</v>
      </c>
      <c r="K226" s="748">
        <v>1</v>
      </c>
      <c r="L226" s="734">
        <v>150</v>
      </c>
      <c r="M226" s="735">
        <v>3072.2999999999997</v>
      </c>
    </row>
    <row r="227" spans="1:13" ht="14.45" customHeight="1" x14ac:dyDescent="0.2">
      <c r="A227" s="729" t="s">
        <v>642</v>
      </c>
      <c r="B227" s="730" t="s">
        <v>2362</v>
      </c>
      <c r="C227" s="730" t="s">
        <v>2527</v>
      </c>
      <c r="D227" s="730" t="s">
        <v>1447</v>
      </c>
      <c r="E227" s="730" t="s">
        <v>1717</v>
      </c>
      <c r="F227" s="734"/>
      <c r="G227" s="734"/>
      <c r="H227" s="748">
        <v>0</v>
      </c>
      <c r="I227" s="734">
        <v>2</v>
      </c>
      <c r="J227" s="734">
        <v>988.8599999999999</v>
      </c>
      <c r="K227" s="748">
        <v>1</v>
      </c>
      <c r="L227" s="734">
        <v>2</v>
      </c>
      <c r="M227" s="735">
        <v>988.8599999999999</v>
      </c>
    </row>
    <row r="228" spans="1:13" ht="14.45" customHeight="1" x14ac:dyDescent="0.2">
      <c r="A228" s="729" t="s">
        <v>642</v>
      </c>
      <c r="B228" s="730" t="s">
        <v>2362</v>
      </c>
      <c r="C228" s="730" t="s">
        <v>2363</v>
      </c>
      <c r="D228" s="730" t="s">
        <v>1447</v>
      </c>
      <c r="E228" s="730" t="s">
        <v>1448</v>
      </c>
      <c r="F228" s="734"/>
      <c r="G228" s="734"/>
      <c r="H228" s="748">
        <v>0</v>
      </c>
      <c r="I228" s="734">
        <v>16</v>
      </c>
      <c r="J228" s="734">
        <v>11422.72</v>
      </c>
      <c r="K228" s="748">
        <v>1</v>
      </c>
      <c r="L228" s="734">
        <v>16</v>
      </c>
      <c r="M228" s="735">
        <v>11422.72</v>
      </c>
    </row>
    <row r="229" spans="1:13" ht="14.45" customHeight="1" x14ac:dyDescent="0.2">
      <c r="A229" s="729" t="s">
        <v>642</v>
      </c>
      <c r="B229" s="730" t="s">
        <v>2528</v>
      </c>
      <c r="C229" s="730" t="s">
        <v>2529</v>
      </c>
      <c r="D229" s="730" t="s">
        <v>2530</v>
      </c>
      <c r="E229" s="730" t="s">
        <v>2531</v>
      </c>
      <c r="F229" s="734"/>
      <c r="G229" s="734"/>
      <c r="H229" s="748">
        <v>0</v>
      </c>
      <c r="I229" s="734">
        <v>3</v>
      </c>
      <c r="J229" s="734">
        <v>792</v>
      </c>
      <c r="K229" s="748">
        <v>1</v>
      </c>
      <c r="L229" s="734">
        <v>3</v>
      </c>
      <c r="M229" s="735">
        <v>792</v>
      </c>
    </row>
    <row r="230" spans="1:13" ht="14.45" customHeight="1" x14ac:dyDescent="0.2">
      <c r="A230" s="729" t="s">
        <v>642</v>
      </c>
      <c r="B230" s="730" t="s">
        <v>2364</v>
      </c>
      <c r="C230" s="730" t="s">
        <v>2532</v>
      </c>
      <c r="D230" s="730" t="s">
        <v>2366</v>
      </c>
      <c r="E230" s="730" t="s">
        <v>2533</v>
      </c>
      <c r="F230" s="734"/>
      <c r="G230" s="734"/>
      <c r="H230" s="748">
        <v>0</v>
      </c>
      <c r="I230" s="734">
        <v>5</v>
      </c>
      <c r="J230" s="734">
        <v>1705</v>
      </c>
      <c r="K230" s="748">
        <v>1</v>
      </c>
      <c r="L230" s="734">
        <v>5</v>
      </c>
      <c r="M230" s="735">
        <v>1705</v>
      </c>
    </row>
    <row r="231" spans="1:13" ht="14.45" customHeight="1" x14ac:dyDescent="0.2">
      <c r="A231" s="729" t="s">
        <v>642</v>
      </c>
      <c r="B231" s="730" t="s">
        <v>2364</v>
      </c>
      <c r="C231" s="730" t="s">
        <v>2365</v>
      </c>
      <c r="D231" s="730" t="s">
        <v>2366</v>
      </c>
      <c r="E231" s="730" t="s">
        <v>2367</v>
      </c>
      <c r="F231" s="734"/>
      <c r="G231" s="734"/>
      <c r="H231" s="748">
        <v>0</v>
      </c>
      <c r="I231" s="734">
        <v>2</v>
      </c>
      <c r="J231" s="734">
        <v>1342</v>
      </c>
      <c r="K231" s="748">
        <v>1</v>
      </c>
      <c r="L231" s="734">
        <v>2</v>
      </c>
      <c r="M231" s="735">
        <v>1342</v>
      </c>
    </row>
    <row r="232" spans="1:13" ht="14.45" customHeight="1" x14ac:dyDescent="0.2">
      <c r="A232" s="729" t="s">
        <v>642</v>
      </c>
      <c r="B232" s="730" t="s">
        <v>2371</v>
      </c>
      <c r="C232" s="730" t="s">
        <v>2372</v>
      </c>
      <c r="D232" s="730" t="s">
        <v>2373</v>
      </c>
      <c r="E232" s="730" t="s">
        <v>2374</v>
      </c>
      <c r="F232" s="734"/>
      <c r="G232" s="734"/>
      <c r="H232" s="748">
        <v>0</v>
      </c>
      <c r="I232" s="734">
        <v>20</v>
      </c>
      <c r="J232" s="734">
        <v>1057.6000000000001</v>
      </c>
      <c r="K232" s="748">
        <v>1</v>
      </c>
      <c r="L232" s="734">
        <v>20</v>
      </c>
      <c r="M232" s="735">
        <v>1057.6000000000001</v>
      </c>
    </row>
    <row r="233" spans="1:13" ht="14.45" customHeight="1" x14ac:dyDescent="0.2">
      <c r="A233" s="729" t="s">
        <v>642</v>
      </c>
      <c r="B233" s="730" t="s">
        <v>2379</v>
      </c>
      <c r="C233" s="730" t="s">
        <v>2382</v>
      </c>
      <c r="D233" s="730" t="s">
        <v>1449</v>
      </c>
      <c r="E233" s="730" t="s">
        <v>2383</v>
      </c>
      <c r="F233" s="734"/>
      <c r="G233" s="734"/>
      <c r="H233" s="748">
        <v>0</v>
      </c>
      <c r="I233" s="734">
        <v>1</v>
      </c>
      <c r="J233" s="734">
        <v>376.92</v>
      </c>
      <c r="K233" s="748">
        <v>1</v>
      </c>
      <c r="L233" s="734">
        <v>1</v>
      </c>
      <c r="M233" s="735">
        <v>376.92</v>
      </c>
    </row>
    <row r="234" spans="1:13" ht="14.45" customHeight="1" x14ac:dyDescent="0.2">
      <c r="A234" s="729" t="s">
        <v>642</v>
      </c>
      <c r="B234" s="730" t="s">
        <v>2534</v>
      </c>
      <c r="C234" s="730" t="s">
        <v>2535</v>
      </c>
      <c r="D234" s="730" t="s">
        <v>1715</v>
      </c>
      <c r="E234" s="730" t="s">
        <v>1716</v>
      </c>
      <c r="F234" s="734"/>
      <c r="G234" s="734"/>
      <c r="H234" s="748">
        <v>0</v>
      </c>
      <c r="I234" s="734">
        <v>1</v>
      </c>
      <c r="J234" s="734">
        <v>1111</v>
      </c>
      <c r="K234" s="748">
        <v>1</v>
      </c>
      <c r="L234" s="734">
        <v>1</v>
      </c>
      <c r="M234" s="735">
        <v>1111</v>
      </c>
    </row>
    <row r="235" spans="1:13" ht="14.45" customHeight="1" x14ac:dyDescent="0.2">
      <c r="A235" s="729" t="s">
        <v>642</v>
      </c>
      <c r="B235" s="730" t="s">
        <v>2385</v>
      </c>
      <c r="C235" s="730" t="s">
        <v>2386</v>
      </c>
      <c r="D235" s="730" t="s">
        <v>2387</v>
      </c>
      <c r="E235" s="730" t="s">
        <v>2388</v>
      </c>
      <c r="F235" s="734"/>
      <c r="G235" s="734"/>
      <c r="H235" s="748">
        <v>0</v>
      </c>
      <c r="I235" s="734">
        <v>6</v>
      </c>
      <c r="J235" s="734">
        <v>1914</v>
      </c>
      <c r="K235" s="748">
        <v>1</v>
      </c>
      <c r="L235" s="734">
        <v>6</v>
      </c>
      <c r="M235" s="735">
        <v>1914</v>
      </c>
    </row>
    <row r="236" spans="1:13" ht="14.45" customHeight="1" x14ac:dyDescent="0.2">
      <c r="A236" s="729" t="s">
        <v>642</v>
      </c>
      <c r="B236" s="730" t="s">
        <v>2536</v>
      </c>
      <c r="C236" s="730" t="s">
        <v>2537</v>
      </c>
      <c r="D236" s="730" t="s">
        <v>2538</v>
      </c>
      <c r="E236" s="730" t="s">
        <v>2539</v>
      </c>
      <c r="F236" s="734"/>
      <c r="G236" s="734"/>
      <c r="H236" s="748">
        <v>0</v>
      </c>
      <c r="I236" s="734">
        <v>1</v>
      </c>
      <c r="J236" s="734">
        <v>265.47000000000003</v>
      </c>
      <c r="K236" s="748">
        <v>1</v>
      </c>
      <c r="L236" s="734">
        <v>1</v>
      </c>
      <c r="M236" s="735">
        <v>265.47000000000003</v>
      </c>
    </row>
    <row r="237" spans="1:13" ht="14.45" customHeight="1" x14ac:dyDescent="0.2">
      <c r="A237" s="729" t="s">
        <v>642</v>
      </c>
      <c r="B237" s="730" t="s">
        <v>2540</v>
      </c>
      <c r="C237" s="730" t="s">
        <v>2541</v>
      </c>
      <c r="D237" s="730" t="s">
        <v>1647</v>
      </c>
      <c r="E237" s="730" t="s">
        <v>1648</v>
      </c>
      <c r="F237" s="734"/>
      <c r="G237" s="734"/>
      <c r="H237" s="748">
        <v>0</v>
      </c>
      <c r="I237" s="734">
        <v>4</v>
      </c>
      <c r="J237" s="734">
        <v>1979.9999999999998</v>
      </c>
      <c r="K237" s="748">
        <v>1</v>
      </c>
      <c r="L237" s="734">
        <v>4</v>
      </c>
      <c r="M237" s="735">
        <v>1979.9999999999998</v>
      </c>
    </row>
    <row r="238" spans="1:13" ht="14.45" customHeight="1" x14ac:dyDescent="0.2">
      <c r="A238" s="729" t="s">
        <v>642</v>
      </c>
      <c r="B238" s="730" t="s">
        <v>2409</v>
      </c>
      <c r="C238" s="730" t="s">
        <v>2411</v>
      </c>
      <c r="D238" s="730" t="s">
        <v>961</v>
      </c>
      <c r="E238" s="730" t="s">
        <v>963</v>
      </c>
      <c r="F238" s="734"/>
      <c r="G238" s="734"/>
      <c r="H238" s="748">
        <v>0</v>
      </c>
      <c r="I238" s="734">
        <v>5</v>
      </c>
      <c r="J238" s="734">
        <v>242.7</v>
      </c>
      <c r="K238" s="748">
        <v>1</v>
      </c>
      <c r="L238" s="734">
        <v>5</v>
      </c>
      <c r="M238" s="735">
        <v>242.7</v>
      </c>
    </row>
    <row r="239" spans="1:13" ht="14.45" customHeight="1" x14ac:dyDescent="0.2">
      <c r="A239" s="729" t="s">
        <v>642</v>
      </c>
      <c r="B239" s="730" t="s">
        <v>2200</v>
      </c>
      <c r="C239" s="730" t="s">
        <v>2201</v>
      </c>
      <c r="D239" s="730" t="s">
        <v>2202</v>
      </c>
      <c r="E239" s="730" t="s">
        <v>2203</v>
      </c>
      <c r="F239" s="734"/>
      <c r="G239" s="734"/>
      <c r="H239" s="748">
        <v>0</v>
      </c>
      <c r="I239" s="734">
        <v>100</v>
      </c>
      <c r="J239" s="734">
        <v>6578</v>
      </c>
      <c r="K239" s="748">
        <v>1</v>
      </c>
      <c r="L239" s="734">
        <v>100</v>
      </c>
      <c r="M239" s="735">
        <v>6578</v>
      </c>
    </row>
    <row r="240" spans="1:13" ht="14.45" customHeight="1" x14ac:dyDescent="0.2">
      <c r="A240" s="729" t="s">
        <v>642</v>
      </c>
      <c r="B240" s="730" t="s">
        <v>2200</v>
      </c>
      <c r="C240" s="730" t="s">
        <v>2542</v>
      </c>
      <c r="D240" s="730" t="s">
        <v>2202</v>
      </c>
      <c r="E240" s="730" t="s">
        <v>2543</v>
      </c>
      <c r="F240" s="734"/>
      <c r="G240" s="734"/>
      <c r="H240" s="748">
        <v>0</v>
      </c>
      <c r="I240" s="734">
        <v>3</v>
      </c>
      <c r="J240" s="734">
        <v>1171.5</v>
      </c>
      <c r="K240" s="748">
        <v>1</v>
      </c>
      <c r="L240" s="734">
        <v>3</v>
      </c>
      <c r="M240" s="735">
        <v>1171.5</v>
      </c>
    </row>
    <row r="241" spans="1:13" ht="14.45" customHeight="1" x14ac:dyDescent="0.2">
      <c r="A241" s="729" t="s">
        <v>642</v>
      </c>
      <c r="B241" s="730" t="s">
        <v>2200</v>
      </c>
      <c r="C241" s="730" t="s">
        <v>2544</v>
      </c>
      <c r="D241" s="730" t="s">
        <v>2202</v>
      </c>
      <c r="E241" s="730" t="s">
        <v>2545</v>
      </c>
      <c r="F241" s="734"/>
      <c r="G241" s="734"/>
      <c r="H241" s="748">
        <v>0</v>
      </c>
      <c r="I241" s="734">
        <v>6</v>
      </c>
      <c r="J241" s="734">
        <v>3762</v>
      </c>
      <c r="K241" s="748">
        <v>1</v>
      </c>
      <c r="L241" s="734">
        <v>6</v>
      </c>
      <c r="M241" s="735">
        <v>3762</v>
      </c>
    </row>
    <row r="242" spans="1:13" ht="14.45" customHeight="1" x14ac:dyDescent="0.2">
      <c r="A242" s="729" t="s">
        <v>642</v>
      </c>
      <c r="B242" s="730" t="s">
        <v>2412</v>
      </c>
      <c r="C242" s="730" t="s">
        <v>2413</v>
      </c>
      <c r="D242" s="730" t="s">
        <v>1254</v>
      </c>
      <c r="E242" s="730" t="s">
        <v>1255</v>
      </c>
      <c r="F242" s="734"/>
      <c r="G242" s="734"/>
      <c r="H242" s="748">
        <v>0</v>
      </c>
      <c r="I242" s="734">
        <v>25</v>
      </c>
      <c r="J242" s="734">
        <v>825.27499999999998</v>
      </c>
      <c r="K242" s="748">
        <v>1</v>
      </c>
      <c r="L242" s="734">
        <v>25</v>
      </c>
      <c r="M242" s="735">
        <v>825.27499999999998</v>
      </c>
    </row>
    <row r="243" spans="1:13" ht="14.45" customHeight="1" x14ac:dyDescent="0.2">
      <c r="A243" s="729" t="s">
        <v>642</v>
      </c>
      <c r="B243" s="730" t="s">
        <v>2412</v>
      </c>
      <c r="C243" s="730" t="s">
        <v>2414</v>
      </c>
      <c r="D243" s="730" t="s">
        <v>1254</v>
      </c>
      <c r="E243" s="730" t="s">
        <v>2415</v>
      </c>
      <c r="F243" s="734"/>
      <c r="G243" s="734"/>
      <c r="H243" s="748">
        <v>0</v>
      </c>
      <c r="I243" s="734">
        <v>8</v>
      </c>
      <c r="J243" s="734">
        <v>331.76</v>
      </c>
      <c r="K243" s="748">
        <v>1</v>
      </c>
      <c r="L243" s="734">
        <v>8</v>
      </c>
      <c r="M243" s="735">
        <v>331.76</v>
      </c>
    </row>
    <row r="244" spans="1:13" ht="14.45" customHeight="1" x14ac:dyDescent="0.2">
      <c r="A244" s="729" t="s">
        <v>642</v>
      </c>
      <c r="B244" s="730" t="s">
        <v>2412</v>
      </c>
      <c r="C244" s="730" t="s">
        <v>2416</v>
      </c>
      <c r="D244" s="730" t="s">
        <v>1254</v>
      </c>
      <c r="E244" s="730" t="s">
        <v>2417</v>
      </c>
      <c r="F244" s="734"/>
      <c r="G244" s="734"/>
      <c r="H244" s="748">
        <v>0</v>
      </c>
      <c r="I244" s="734">
        <v>2</v>
      </c>
      <c r="J244" s="734">
        <v>83.760000000000019</v>
      </c>
      <c r="K244" s="748">
        <v>1</v>
      </c>
      <c r="L244" s="734">
        <v>2</v>
      </c>
      <c r="M244" s="735">
        <v>83.760000000000019</v>
      </c>
    </row>
    <row r="245" spans="1:13" ht="14.45" customHeight="1" x14ac:dyDescent="0.2">
      <c r="A245" s="729" t="s">
        <v>642</v>
      </c>
      <c r="B245" s="730" t="s">
        <v>2546</v>
      </c>
      <c r="C245" s="730" t="s">
        <v>2547</v>
      </c>
      <c r="D245" s="730" t="s">
        <v>2548</v>
      </c>
      <c r="E245" s="730" t="s">
        <v>2549</v>
      </c>
      <c r="F245" s="734"/>
      <c r="G245" s="734"/>
      <c r="H245" s="748">
        <v>0</v>
      </c>
      <c r="I245" s="734">
        <v>1</v>
      </c>
      <c r="J245" s="734">
        <v>503.88</v>
      </c>
      <c r="K245" s="748">
        <v>1</v>
      </c>
      <c r="L245" s="734">
        <v>1</v>
      </c>
      <c r="M245" s="735">
        <v>503.88</v>
      </c>
    </row>
    <row r="246" spans="1:13" ht="14.45" customHeight="1" x14ac:dyDescent="0.2">
      <c r="A246" s="729" t="s">
        <v>642</v>
      </c>
      <c r="B246" s="730" t="s">
        <v>2426</v>
      </c>
      <c r="C246" s="730" t="s">
        <v>2430</v>
      </c>
      <c r="D246" s="730" t="s">
        <v>2428</v>
      </c>
      <c r="E246" s="730" t="s">
        <v>2431</v>
      </c>
      <c r="F246" s="734"/>
      <c r="G246" s="734"/>
      <c r="H246" s="748">
        <v>0</v>
      </c>
      <c r="I246" s="734">
        <v>2</v>
      </c>
      <c r="J246" s="734">
        <v>252.39999999999998</v>
      </c>
      <c r="K246" s="748">
        <v>1</v>
      </c>
      <c r="L246" s="734">
        <v>2</v>
      </c>
      <c r="M246" s="735">
        <v>252.39999999999998</v>
      </c>
    </row>
    <row r="247" spans="1:13" ht="14.45" customHeight="1" x14ac:dyDescent="0.2">
      <c r="A247" s="729" t="s">
        <v>642</v>
      </c>
      <c r="B247" s="730" t="s">
        <v>2439</v>
      </c>
      <c r="C247" s="730" t="s">
        <v>2440</v>
      </c>
      <c r="D247" s="730" t="s">
        <v>2441</v>
      </c>
      <c r="E247" s="730" t="s">
        <v>2442</v>
      </c>
      <c r="F247" s="734"/>
      <c r="G247" s="734"/>
      <c r="H247" s="748">
        <v>0</v>
      </c>
      <c r="I247" s="734">
        <v>4</v>
      </c>
      <c r="J247" s="734">
        <v>78.34</v>
      </c>
      <c r="K247" s="748">
        <v>1</v>
      </c>
      <c r="L247" s="734">
        <v>4</v>
      </c>
      <c r="M247" s="735">
        <v>78.34</v>
      </c>
    </row>
    <row r="248" spans="1:13" ht="14.45" customHeight="1" x14ac:dyDescent="0.2">
      <c r="A248" s="729" t="s">
        <v>642</v>
      </c>
      <c r="B248" s="730" t="s">
        <v>2439</v>
      </c>
      <c r="C248" s="730" t="s">
        <v>2443</v>
      </c>
      <c r="D248" s="730" t="s">
        <v>2441</v>
      </c>
      <c r="E248" s="730" t="s">
        <v>2444</v>
      </c>
      <c r="F248" s="734"/>
      <c r="G248" s="734"/>
      <c r="H248" s="748">
        <v>0</v>
      </c>
      <c r="I248" s="734">
        <v>6</v>
      </c>
      <c r="J248" s="734">
        <v>54.800000000000004</v>
      </c>
      <c r="K248" s="748">
        <v>1</v>
      </c>
      <c r="L248" s="734">
        <v>6</v>
      </c>
      <c r="M248" s="735">
        <v>54.800000000000004</v>
      </c>
    </row>
    <row r="249" spans="1:13" ht="14.45" customHeight="1" x14ac:dyDescent="0.2">
      <c r="A249" s="729" t="s">
        <v>642</v>
      </c>
      <c r="B249" s="730" t="s">
        <v>2550</v>
      </c>
      <c r="C249" s="730" t="s">
        <v>2551</v>
      </c>
      <c r="D249" s="730" t="s">
        <v>2552</v>
      </c>
      <c r="E249" s="730" t="s">
        <v>2553</v>
      </c>
      <c r="F249" s="734"/>
      <c r="G249" s="734"/>
      <c r="H249" s="748">
        <v>0</v>
      </c>
      <c r="I249" s="734">
        <v>5</v>
      </c>
      <c r="J249" s="734">
        <v>777.60000000000014</v>
      </c>
      <c r="K249" s="748">
        <v>1</v>
      </c>
      <c r="L249" s="734">
        <v>5</v>
      </c>
      <c r="M249" s="735">
        <v>777.60000000000014</v>
      </c>
    </row>
    <row r="250" spans="1:13" ht="14.45" customHeight="1" x14ac:dyDescent="0.2">
      <c r="A250" s="729" t="s">
        <v>642</v>
      </c>
      <c r="B250" s="730" t="s">
        <v>2550</v>
      </c>
      <c r="C250" s="730" t="s">
        <v>2554</v>
      </c>
      <c r="D250" s="730" t="s">
        <v>2552</v>
      </c>
      <c r="E250" s="730" t="s">
        <v>2555</v>
      </c>
      <c r="F250" s="734"/>
      <c r="G250" s="734"/>
      <c r="H250" s="748">
        <v>0</v>
      </c>
      <c r="I250" s="734">
        <v>23</v>
      </c>
      <c r="J250" s="734">
        <v>1551.13</v>
      </c>
      <c r="K250" s="748">
        <v>1</v>
      </c>
      <c r="L250" s="734">
        <v>23</v>
      </c>
      <c r="M250" s="735">
        <v>1551.13</v>
      </c>
    </row>
    <row r="251" spans="1:13" ht="14.45" customHeight="1" x14ac:dyDescent="0.2">
      <c r="A251" s="729" t="s">
        <v>642</v>
      </c>
      <c r="B251" s="730" t="s">
        <v>2550</v>
      </c>
      <c r="C251" s="730" t="s">
        <v>2556</v>
      </c>
      <c r="D251" s="730" t="s">
        <v>2552</v>
      </c>
      <c r="E251" s="730" t="s">
        <v>2557</v>
      </c>
      <c r="F251" s="734"/>
      <c r="G251" s="734"/>
      <c r="H251" s="748">
        <v>0</v>
      </c>
      <c r="I251" s="734">
        <v>23</v>
      </c>
      <c r="J251" s="734">
        <v>6443.6900340215843</v>
      </c>
      <c r="K251" s="748">
        <v>1</v>
      </c>
      <c r="L251" s="734">
        <v>23</v>
      </c>
      <c r="M251" s="735">
        <v>6443.6900340215843</v>
      </c>
    </row>
    <row r="252" spans="1:13" ht="14.45" customHeight="1" x14ac:dyDescent="0.2">
      <c r="A252" s="729" t="s">
        <v>642</v>
      </c>
      <c r="B252" s="730" t="s">
        <v>2208</v>
      </c>
      <c r="C252" s="730" t="s">
        <v>2209</v>
      </c>
      <c r="D252" s="730" t="s">
        <v>910</v>
      </c>
      <c r="E252" s="730" t="s">
        <v>2210</v>
      </c>
      <c r="F252" s="734"/>
      <c r="G252" s="734"/>
      <c r="H252" s="748">
        <v>0</v>
      </c>
      <c r="I252" s="734">
        <v>13</v>
      </c>
      <c r="J252" s="734">
        <v>287.17</v>
      </c>
      <c r="K252" s="748">
        <v>1</v>
      </c>
      <c r="L252" s="734">
        <v>13</v>
      </c>
      <c r="M252" s="735">
        <v>287.17</v>
      </c>
    </row>
    <row r="253" spans="1:13" ht="14.45" customHeight="1" x14ac:dyDescent="0.2">
      <c r="A253" s="729" t="s">
        <v>642</v>
      </c>
      <c r="B253" s="730" t="s">
        <v>2208</v>
      </c>
      <c r="C253" s="730" t="s">
        <v>2211</v>
      </c>
      <c r="D253" s="730" t="s">
        <v>910</v>
      </c>
      <c r="E253" s="730" t="s">
        <v>2212</v>
      </c>
      <c r="F253" s="734"/>
      <c r="G253" s="734"/>
      <c r="H253" s="748">
        <v>0</v>
      </c>
      <c r="I253" s="734">
        <v>4</v>
      </c>
      <c r="J253" s="734">
        <v>181.96</v>
      </c>
      <c r="K253" s="748">
        <v>1</v>
      </c>
      <c r="L253" s="734">
        <v>4</v>
      </c>
      <c r="M253" s="735">
        <v>181.96</v>
      </c>
    </row>
    <row r="254" spans="1:13" ht="14.45" customHeight="1" x14ac:dyDescent="0.2">
      <c r="A254" s="729" t="s">
        <v>642</v>
      </c>
      <c r="B254" s="730" t="s">
        <v>2213</v>
      </c>
      <c r="C254" s="730" t="s">
        <v>2214</v>
      </c>
      <c r="D254" s="730" t="s">
        <v>2215</v>
      </c>
      <c r="E254" s="730" t="s">
        <v>2216</v>
      </c>
      <c r="F254" s="734"/>
      <c r="G254" s="734"/>
      <c r="H254" s="748">
        <v>0</v>
      </c>
      <c r="I254" s="734">
        <v>2</v>
      </c>
      <c r="J254" s="734">
        <v>182.85999999999996</v>
      </c>
      <c r="K254" s="748">
        <v>1</v>
      </c>
      <c r="L254" s="734">
        <v>2</v>
      </c>
      <c r="M254" s="735">
        <v>182.85999999999996</v>
      </c>
    </row>
    <row r="255" spans="1:13" ht="14.45" customHeight="1" x14ac:dyDescent="0.2">
      <c r="A255" s="729" t="s">
        <v>642</v>
      </c>
      <c r="B255" s="730" t="s">
        <v>2213</v>
      </c>
      <c r="C255" s="730" t="s">
        <v>2217</v>
      </c>
      <c r="D255" s="730" t="s">
        <v>2215</v>
      </c>
      <c r="E255" s="730" t="s">
        <v>2218</v>
      </c>
      <c r="F255" s="734"/>
      <c r="G255" s="734"/>
      <c r="H255" s="748">
        <v>0</v>
      </c>
      <c r="I255" s="734">
        <v>1</v>
      </c>
      <c r="J255" s="734">
        <v>183.28999999999996</v>
      </c>
      <c r="K255" s="748">
        <v>1</v>
      </c>
      <c r="L255" s="734">
        <v>1</v>
      </c>
      <c r="M255" s="735">
        <v>183.28999999999996</v>
      </c>
    </row>
    <row r="256" spans="1:13" ht="14.45" customHeight="1" x14ac:dyDescent="0.2">
      <c r="A256" s="729" t="s">
        <v>642</v>
      </c>
      <c r="B256" s="730" t="s">
        <v>2445</v>
      </c>
      <c r="C256" s="730" t="s">
        <v>2448</v>
      </c>
      <c r="D256" s="730" t="s">
        <v>2449</v>
      </c>
      <c r="E256" s="730" t="s">
        <v>2450</v>
      </c>
      <c r="F256" s="734"/>
      <c r="G256" s="734"/>
      <c r="H256" s="748">
        <v>0</v>
      </c>
      <c r="I256" s="734">
        <v>1</v>
      </c>
      <c r="J256" s="734">
        <v>91.44</v>
      </c>
      <c r="K256" s="748">
        <v>1</v>
      </c>
      <c r="L256" s="734">
        <v>1</v>
      </c>
      <c r="M256" s="735">
        <v>91.44</v>
      </c>
    </row>
    <row r="257" spans="1:13" ht="14.45" customHeight="1" x14ac:dyDescent="0.2">
      <c r="A257" s="729" t="s">
        <v>642</v>
      </c>
      <c r="B257" s="730" t="s">
        <v>2457</v>
      </c>
      <c r="C257" s="730" t="s">
        <v>2558</v>
      </c>
      <c r="D257" s="730" t="s">
        <v>1532</v>
      </c>
      <c r="E257" s="730" t="s">
        <v>1106</v>
      </c>
      <c r="F257" s="734"/>
      <c r="G257" s="734"/>
      <c r="H257" s="748">
        <v>0</v>
      </c>
      <c r="I257" s="734">
        <v>1</v>
      </c>
      <c r="J257" s="734">
        <v>72.300000000000011</v>
      </c>
      <c r="K257" s="748">
        <v>1</v>
      </c>
      <c r="L257" s="734">
        <v>1</v>
      </c>
      <c r="M257" s="735">
        <v>72.300000000000011</v>
      </c>
    </row>
    <row r="258" spans="1:13" ht="14.45" customHeight="1" x14ac:dyDescent="0.2">
      <c r="A258" s="729" t="s">
        <v>642</v>
      </c>
      <c r="B258" s="730" t="s">
        <v>2457</v>
      </c>
      <c r="C258" s="730" t="s">
        <v>2458</v>
      </c>
      <c r="D258" s="730" t="s">
        <v>1018</v>
      </c>
      <c r="E258" s="730" t="s">
        <v>2459</v>
      </c>
      <c r="F258" s="734"/>
      <c r="G258" s="734"/>
      <c r="H258" s="748">
        <v>0</v>
      </c>
      <c r="I258" s="734">
        <v>1</v>
      </c>
      <c r="J258" s="734">
        <v>79.220000000000013</v>
      </c>
      <c r="K258" s="748">
        <v>1</v>
      </c>
      <c r="L258" s="734">
        <v>1</v>
      </c>
      <c r="M258" s="735">
        <v>79.220000000000013</v>
      </c>
    </row>
    <row r="259" spans="1:13" ht="14.45" customHeight="1" x14ac:dyDescent="0.2">
      <c r="A259" s="729" t="s">
        <v>642</v>
      </c>
      <c r="B259" s="730" t="s">
        <v>2559</v>
      </c>
      <c r="C259" s="730" t="s">
        <v>2560</v>
      </c>
      <c r="D259" s="730" t="s">
        <v>1686</v>
      </c>
      <c r="E259" s="730" t="s">
        <v>1687</v>
      </c>
      <c r="F259" s="734"/>
      <c r="G259" s="734"/>
      <c r="H259" s="748">
        <v>0</v>
      </c>
      <c r="I259" s="734">
        <v>2</v>
      </c>
      <c r="J259" s="734">
        <v>99.520007486100113</v>
      </c>
      <c r="K259" s="748">
        <v>1</v>
      </c>
      <c r="L259" s="734">
        <v>2</v>
      </c>
      <c r="M259" s="735">
        <v>99.520007486100113</v>
      </c>
    </row>
    <row r="260" spans="1:13" ht="14.45" customHeight="1" x14ac:dyDescent="0.2">
      <c r="A260" s="729" t="s">
        <v>642</v>
      </c>
      <c r="B260" s="730" t="s">
        <v>2219</v>
      </c>
      <c r="C260" s="730" t="s">
        <v>2469</v>
      </c>
      <c r="D260" s="730" t="s">
        <v>904</v>
      </c>
      <c r="E260" s="730" t="s">
        <v>702</v>
      </c>
      <c r="F260" s="734"/>
      <c r="G260" s="734"/>
      <c r="H260" s="748">
        <v>0</v>
      </c>
      <c r="I260" s="734">
        <v>1</v>
      </c>
      <c r="J260" s="734">
        <v>29.99</v>
      </c>
      <c r="K260" s="748">
        <v>1</v>
      </c>
      <c r="L260" s="734">
        <v>1</v>
      </c>
      <c r="M260" s="735">
        <v>29.99</v>
      </c>
    </row>
    <row r="261" spans="1:13" ht="14.45" customHeight="1" x14ac:dyDescent="0.2">
      <c r="A261" s="729" t="s">
        <v>642</v>
      </c>
      <c r="B261" s="730" t="s">
        <v>2472</v>
      </c>
      <c r="C261" s="730" t="s">
        <v>2476</v>
      </c>
      <c r="D261" s="730" t="s">
        <v>2474</v>
      </c>
      <c r="E261" s="730" t="s">
        <v>2477</v>
      </c>
      <c r="F261" s="734"/>
      <c r="G261" s="734"/>
      <c r="H261" s="748">
        <v>0</v>
      </c>
      <c r="I261" s="734">
        <v>1</v>
      </c>
      <c r="J261" s="734">
        <v>43.329999999999991</v>
      </c>
      <c r="K261" s="748">
        <v>1</v>
      </c>
      <c r="L261" s="734">
        <v>1</v>
      </c>
      <c r="M261" s="735">
        <v>43.329999999999991</v>
      </c>
    </row>
    <row r="262" spans="1:13" ht="14.45" customHeight="1" x14ac:dyDescent="0.2">
      <c r="A262" s="729" t="s">
        <v>642</v>
      </c>
      <c r="B262" s="730" t="s">
        <v>2222</v>
      </c>
      <c r="C262" s="730" t="s">
        <v>2561</v>
      </c>
      <c r="D262" s="730" t="s">
        <v>1706</v>
      </c>
      <c r="E262" s="730" t="s">
        <v>1419</v>
      </c>
      <c r="F262" s="734"/>
      <c r="G262" s="734"/>
      <c r="H262" s="748">
        <v>0</v>
      </c>
      <c r="I262" s="734">
        <v>2</v>
      </c>
      <c r="J262" s="734">
        <v>2230.54</v>
      </c>
      <c r="K262" s="748">
        <v>1</v>
      </c>
      <c r="L262" s="734">
        <v>2</v>
      </c>
      <c r="M262" s="735">
        <v>2230.54</v>
      </c>
    </row>
    <row r="263" spans="1:13" ht="14.45" customHeight="1" x14ac:dyDescent="0.2">
      <c r="A263" s="729" t="s">
        <v>642</v>
      </c>
      <c r="B263" s="730" t="s">
        <v>2222</v>
      </c>
      <c r="C263" s="730" t="s">
        <v>2483</v>
      </c>
      <c r="D263" s="730" t="s">
        <v>1408</v>
      </c>
      <c r="E263" s="730" t="s">
        <v>2227</v>
      </c>
      <c r="F263" s="734"/>
      <c r="G263" s="734"/>
      <c r="H263" s="748">
        <v>0</v>
      </c>
      <c r="I263" s="734">
        <v>6</v>
      </c>
      <c r="J263" s="734">
        <v>579.30000000000007</v>
      </c>
      <c r="K263" s="748">
        <v>1</v>
      </c>
      <c r="L263" s="734">
        <v>6</v>
      </c>
      <c r="M263" s="735">
        <v>579.30000000000007</v>
      </c>
    </row>
    <row r="264" spans="1:13" ht="14.45" customHeight="1" x14ac:dyDescent="0.2">
      <c r="A264" s="729" t="s">
        <v>642</v>
      </c>
      <c r="B264" s="730" t="s">
        <v>2222</v>
      </c>
      <c r="C264" s="730" t="s">
        <v>2228</v>
      </c>
      <c r="D264" s="730" t="s">
        <v>924</v>
      </c>
      <c r="E264" s="730" t="s">
        <v>2227</v>
      </c>
      <c r="F264" s="734"/>
      <c r="G264" s="734"/>
      <c r="H264" s="748">
        <v>0</v>
      </c>
      <c r="I264" s="734">
        <v>6</v>
      </c>
      <c r="J264" s="734">
        <v>579.29999999999995</v>
      </c>
      <c r="K264" s="748">
        <v>1</v>
      </c>
      <c r="L264" s="734">
        <v>6</v>
      </c>
      <c r="M264" s="735">
        <v>579.29999999999995</v>
      </c>
    </row>
    <row r="265" spans="1:13" ht="14.45" customHeight="1" x14ac:dyDescent="0.2">
      <c r="A265" s="729" t="s">
        <v>642</v>
      </c>
      <c r="B265" s="730" t="s">
        <v>2222</v>
      </c>
      <c r="C265" s="730" t="s">
        <v>2484</v>
      </c>
      <c r="D265" s="730" t="s">
        <v>1404</v>
      </c>
      <c r="E265" s="730" t="s">
        <v>919</v>
      </c>
      <c r="F265" s="734"/>
      <c r="G265" s="734"/>
      <c r="H265" s="748">
        <v>0</v>
      </c>
      <c r="I265" s="734">
        <v>2</v>
      </c>
      <c r="J265" s="734">
        <v>327.62</v>
      </c>
      <c r="K265" s="748">
        <v>1</v>
      </c>
      <c r="L265" s="734">
        <v>2</v>
      </c>
      <c r="M265" s="735">
        <v>327.62</v>
      </c>
    </row>
    <row r="266" spans="1:13" ht="14.45" customHeight="1" x14ac:dyDescent="0.2">
      <c r="A266" s="729" t="s">
        <v>642</v>
      </c>
      <c r="B266" s="730" t="s">
        <v>2222</v>
      </c>
      <c r="C266" s="730" t="s">
        <v>2562</v>
      </c>
      <c r="D266" s="730" t="s">
        <v>2563</v>
      </c>
      <c r="E266" s="730" t="s">
        <v>1703</v>
      </c>
      <c r="F266" s="734"/>
      <c r="G266" s="734"/>
      <c r="H266" s="748">
        <v>0</v>
      </c>
      <c r="I266" s="734">
        <v>2</v>
      </c>
      <c r="J266" s="734">
        <v>366.3</v>
      </c>
      <c r="K266" s="748">
        <v>1</v>
      </c>
      <c r="L266" s="734">
        <v>2</v>
      </c>
      <c r="M266" s="735">
        <v>366.3</v>
      </c>
    </row>
    <row r="267" spans="1:13" ht="14.45" customHeight="1" x14ac:dyDescent="0.2">
      <c r="A267" s="729" t="s">
        <v>642</v>
      </c>
      <c r="B267" s="730" t="s">
        <v>2222</v>
      </c>
      <c r="C267" s="730" t="s">
        <v>2564</v>
      </c>
      <c r="D267" s="730" t="s">
        <v>1704</v>
      </c>
      <c r="E267" s="730" t="s">
        <v>1705</v>
      </c>
      <c r="F267" s="734"/>
      <c r="G267" s="734"/>
      <c r="H267" s="748">
        <v>0</v>
      </c>
      <c r="I267" s="734">
        <v>2</v>
      </c>
      <c r="J267" s="734">
        <v>277.08</v>
      </c>
      <c r="K267" s="748">
        <v>1</v>
      </c>
      <c r="L267" s="734">
        <v>2</v>
      </c>
      <c r="M267" s="735">
        <v>277.08</v>
      </c>
    </row>
    <row r="268" spans="1:13" ht="14.45" customHeight="1" x14ac:dyDescent="0.2">
      <c r="A268" s="729" t="s">
        <v>646</v>
      </c>
      <c r="B268" s="730" t="s">
        <v>2231</v>
      </c>
      <c r="C268" s="730" t="s">
        <v>2232</v>
      </c>
      <c r="D268" s="730" t="s">
        <v>1033</v>
      </c>
      <c r="E268" s="730" t="s">
        <v>2233</v>
      </c>
      <c r="F268" s="734"/>
      <c r="G268" s="734"/>
      <c r="H268" s="748">
        <v>0</v>
      </c>
      <c r="I268" s="734">
        <v>3</v>
      </c>
      <c r="J268" s="734">
        <v>49.71</v>
      </c>
      <c r="K268" s="748">
        <v>1</v>
      </c>
      <c r="L268" s="734">
        <v>3</v>
      </c>
      <c r="M268" s="735">
        <v>49.71</v>
      </c>
    </row>
    <row r="269" spans="1:13" ht="14.45" customHeight="1" x14ac:dyDescent="0.2">
      <c r="A269" s="729" t="s">
        <v>646</v>
      </c>
      <c r="B269" s="730" t="s">
        <v>2143</v>
      </c>
      <c r="C269" s="730" t="s">
        <v>2148</v>
      </c>
      <c r="D269" s="730" t="s">
        <v>740</v>
      </c>
      <c r="E269" s="730" t="s">
        <v>2149</v>
      </c>
      <c r="F269" s="734"/>
      <c r="G269" s="734"/>
      <c r="H269" s="748">
        <v>0</v>
      </c>
      <c r="I269" s="734">
        <v>1</v>
      </c>
      <c r="J269" s="734">
        <v>721.16000000000008</v>
      </c>
      <c r="K269" s="748">
        <v>1</v>
      </c>
      <c r="L269" s="734">
        <v>1</v>
      </c>
      <c r="M269" s="735">
        <v>721.16000000000008</v>
      </c>
    </row>
    <row r="270" spans="1:13" ht="14.45" customHeight="1" x14ac:dyDescent="0.2">
      <c r="A270" s="729" t="s">
        <v>646</v>
      </c>
      <c r="B270" s="730" t="s">
        <v>2168</v>
      </c>
      <c r="C270" s="730" t="s">
        <v>2169</v>
      </c>
      <c r="D270" s="730" t="s">
        <v>896</v>
      </c>
      <c r="E270" s="730" t="s">
        <v>897</v>
      </c>
      <c r="F270" s="734"/>
      <c r="G270" s="734"/>
      <c r="H270" s="748">
        <v>0</v>
      </c>
      <c r="I270" s="734">
        <v>1</v>
      </c>
      <c r="J270" s="734">
        <v>80.069999999999993</v>
      </c>
      <c r="K270" s="748">
        <v>1</v>
      </c>
      <c r="L270" s="734">
        <v>1</v>
      </c>
      <c r="M270" s="735">
        <v>80.069999999999993</v>
      </c>
    </row>
    <row r="271" spans="1:13" ht="14.45" customHeight="1" x14ac:dyDescent="0.2">
      <c r="A271" s="729" t="s">
        <v>646</v>
      </c>
      <c r="B271" s="730" t="s">
        <v>2168</v>
      </c>
      <c r="C271" s="730" t="s">
        <v>2508</v>
      </c>
      <c r="D271" s="730" t="s">
        <v>690</v>
      </c>
      <c r="E271" s="730" t="s">
        <v>2509</v>
      </c>
      <c r="F271" s="734"/>
      <c r="G271" s="734"/>
      <c r="H271" s="748">
        <v>0</v>
      </c>
      <c r="I271" s="734">
        <v>1</v>
      </c>
      <c r="J271" s="734">
        <v>101.64</v>
      </c>
      <c r="K271" s="748">
        <v>1</v>
      </c>
      <c r="L271" s="734">
        <v>1</v>
      </c>
      <c r="M271" s="735">
        <v>101.64</v>
      </c>
    </row>
    <row r="272" spans="1:13" ht="14.45" customHeight="1" x14ac:dyDescent="0.2">
      <c r="A272" s="729" t="s">
        <v>646</v>
      </c>
      <c r="B272" s="730" t="s">
        <v>2184</v>
      </c>
      <c r="C272" s="730" t="s">
        <v>2565</v>
      </c>
      <c r="D272" s="730" t="s">
        <v>2189</v>
      </c>
      <c r="E272" s="730" t="s">
        <v>2566</v>
      </c>
      <c r="F272" s="734"/>
      <c r="G272" s="734"/>
      <c r="H272" s="748">
        <v>0</v>
      </c>
      <c r="I272" s="734">
        <v>1</v>
      </c>
      <c r="J272" s="734">
        <v>20.32</v>
      </c>
      <c r="K272" s="748">
        <v>1</v>
      </c>
      <c r="L272" s="734">
        <v>1</v>
      </c>
      <c r="M272" s="735">
        <v>20.32</v>
      </c>
    </row>
    <row r="273" spans="1:13" ht="14.45" customHeight="1" x14ac:dyDescent="0.2">
      <c r="A273" s="729" t="s">
        <v>646</v>
      </c>
      <c r="B273" s="730" t="s">
        <v>2412</v>
      </c>
      <c r="C273" s="730" t="s">
        <v>2413</v>
      </c>
      <c r="D273" s="730" t="s">
        <v>1254</v>
      </c>
      <c r="E273" s="730" t="s">
        <v>1255</v>
      </c>
      <c r="F273" s="734"/>
      <c r="G273" s="734"/>
      <c r="H273" s="748">
        <v>0</v>
      </c>
      <c r="I273" s="734">
        <v>9</v>
      </c>
      <c r="J273" s="734">
        <v>297.09899999999999</v>
      </c>
      <c r="K273" s="748">
        <v>1</v>
      </c>
      <c r="L273" s="734">
        <v>9</v>
      </c>
      <c r="M273" s="735">
        <v>297.09899999999999</v>
      </c>
    </row>
    <row r="274" spans="1:13" ht="14.45" customHeight="1" x14ac:dyDescent="0.2">
      <c r="A274" s="729" t="s">
        <v>646</v>
      </c>
      <c r="B274" s="730" t="s">
        <v>2412</v>
      </c>
      <c r="C274" s="730" t="s">
        <v>2416</v>
      </c>
      <c r="D274" s="730" t="s">
        <v>1254</v>
      </c>
      <c r="E274" s="730" t="s">
        <v>2417</v>
      </c>
      <c r="F274" s="734"/>
      <c r="G274" s="734"/>
      <c r="H274" s="748">
        <v>0</v>
      </c>
      <c r="I274" s="734">
        <v>2</v>
      </c>
      <c r="J274" s="734">
        <v>83.760000000000019</v>
      </c>
      <c r="K274" s="748">
        <v>1</v>
      </c>
      <c r="L274" s="734">
        <v>2</v>
      </c>
      <c r="M274" s="735">
        <v>83.760000000000019</v>
      </c>
    </row>
    <row r="275" spans="1:13" ht="14.45" customHeight="1" x14ac:dyDescent="0.2">
      <c r="A275" s="729" t="s">
        <v>646</v>
      </c>
      <c r="B275" s="730" t="s">
        <v>2439</v>
      </c>
      <c r="C275" s="730" t="s">
        <v>2567</v>
      </c>
      <c r="D275" s="730" t="s">
        <v>2441</v>
      </c>
      <c r="E275" s="730" t="s">
        <v>2568</v>
      </c>
      <c r="F275" s="734"/>
      <c r="G275" s="734"/>
      <c r="H275" s="748">
        <v>0</v>
      </c>
      <c r="I275" s="734">
        <v>1</v>
      </c>
      <c r="J275" s="734">
        <v>29.339999999999996</v>
      </c>
      <c r="K275" s="748">
        <v>1</v>
      </c>
      <c r="L275" s="734">
        <v>1</v>
      </c>
      <c r="M275" s="735">
        <v>29.339999999999996</v>
      </c>
    </row>
    <row r="276" spans="1:13" ht="14.45" customHeight="1" x14ac:dyDescent="0.2">
      <c r="A276" s="729" t="s">
        <v>649</v>
      </c>
      <c r="B276" s="730" t="s">
        <v>2231</v>
      </c>
      <c r="C276" s="730" t="s">
        <v>2232</v>
      </c>
      <c r="D276" s="730" t="s">
        <v>1033</v>
      </c>
      <c r="E276" s="730" t="s">
        <v>2233</v>
      </c>
      <c r="F276" s="734"/>
      <c r="G276" s="734"/>
      <c r="H276" s="748">
        <v>0</v>
      </c>
      <c r="I276" s="734">
        <v>1921</v>
      </c>
      <c r="J276" s="734">
        <v>31811.841</v>
      </c>
      <c r="K276" s="748">
        <v>1</v>
      </c>
      <c r="L276" s="734">
        <v>1921</v>
      </c>
      <c r="M276" s="735">
        <v>31811.841</v>
      </c>
    </row>
    <row r="277" spans="1:13" ht="14.45" customHeight="1" x14ac:dyDescent="0.2">
      <c r="A277" s="729" t="s">
        <v>649</v>
      </c>
      <c r="B277" s="730" t="s">
        <v>2231</v>
      </c>
      <c r="C277" s="730" t="s">
        <v>2236</v>
      </c>
      <c r="D277" s="730" t="s">
        <v>1033</v>
      </c>
      <c r="E277" s="730" t="s">
        <v>2237</v>
      </c>
      <c r="F277" s="734"/>
      <c r="G277" s="734"/>
      <c r="H277" s="748">
        <v>0</v>
      </c>
      <c r="I277" s="734">
        <v>2</v>
      </c>
      <c r="J277" s="734">
        <v>85.699999999999989</v>
      </c>
      <c r="K277" s="748">
        <v>1</v>
      </c>
      <c r="L277" s="734">
        <v>2</v>
      </c>
      <c r="M277" s="735">
        <v>85.699999999999989</v>
      </c>
    </row>
    <row r="278" spans="1:13" ht="14.45" customHeight="1" x14ac:dyDescent="0.2">
      <c r="A278" s="729" t="s">
        <v>649</v>
      </c>
      <c r="B278" s="730" t="s">
        <v>2143</v>
      </c>
      <c r="C278" s="730" t="s">
        <v>2144</v>
      </c>
      <c r="D278" s="730" t="s">
        <v>738</v>
      </c>
      <c r="E278" s="730" t="s">
        <v>2145</v>
      </c>
      <c r="F278" s="734"/>
      <c r="G278" s="734"/>
      <c r="H278" s="748">
        <v>0</v>
      </c>
      <c r="I278" s="734">
        <v>15</v>
      </c>
      <c r="J278" s="734">
        <v>49498.35</v>
      </c>
      <c r="K278" s="748">
        <v>1</v>
      </c>
      <c r="L278" s="734">
        <v>15</v>
      </c>
      <c r="M278" s="735">
        <v>49498.35</v>
      </c>
    </row>
    <row r="279" spans="1:13" ht="14.45" customHeight="1" x14ac:dyDescent="0.2">
      <c r="A279" s="729" t="s">
        <v>649</v>
      </c>
      <c r="B279" s="730" t="s">
        <v>2143</v>
      </c>
      <c r="C279" s="730" t="s">
        <v>2569</v>
      </c>
      <c r="D279" s="730" t="s">
        <v>745</v>
      </c>
      <c r="E279" s="730" t="s">
        <v>2570</v>
      </c>
      <c r="F279" s="734"/>
      <c r="G279" s="734"/>
      <c r="H279" s="748">
        <v>0</v>
      </c>
      <c r="I279" s="734">
        <v>15</v>
      </c>
      <c r="J279" s="734">
        <v>16592.400000000001</v>
      </c>
      <c r="K279" s="748">
        <v>1</v>
      </c>
      <c r="L279" s="734">
        <v>15</v>
      </c>
      <c r="M279" s="735">
        <v>16592.400000000001</v>
      </c>
    </row>
    <row r="280" spans="1:13" ht="14.45" customHeight="1" x14ac:dyDescent="0.2">
      <c r="A280" s="729" t="s">
        <v>649</v>
      </c>
      <c r="B280" s="730" t="s">
        <v>2143</v>
      </c>
      <c r="C280" s="730" t="s">
        <v>2148</v>
      </c>
      <c r="D280" s="730" t="s">
        <v>740</v>
      </c>
      <c r="E280" s="730" t="s">
        <v>2149</v>
      </c>
      <c r="F280" s="734"/>
      <c r="G280" s="734"/>
      <c r="H280" s="748">
        <v>0</v>
      </c>
      <c r="I280" s="734">
        <v>51</v>
      </c>
      <c r="J280" s="734">
        <v>36779.159999999996</v>
      </c>
      <c r="K280" s="748">
        <v>1</v>
      </c>
      <c r="L280" s="734">
        <v>51</v>
      </c>
      <c r="M280" s="735">
        <v>36779.159999999996</v>
      </c>
    </row>
    <row r="281" spans="1:13" ht="14.45" customHeight="1" x14ac:dyDescent="0.2">
      <c r="A281" s="729" t="s">
        <v>649</v>
      </c>
      <c r="B281" s="730" t="s">
        <v>2143</v>
      </c>
      <c r="C281" s="730" t="s">
        <v>2253</v>
      </c>
      <c r="D281" s="730" t="s">
        <v>740</v>
      </c>
      <c r="E281" s="730" t="s">
        <v>2254</v>
      </c>
      <c r="F281" s="734"/>
      <c r="G281" s="734"/>
      <c r="H281" s="748">
        <v>0</v>
      </c>
      <c r="I281" s="734">
        <v>43</v>
      </c>
      <c r="J281" s="734">
        <v>12496.659999999998</v>
      </c>
      <c r="K281" s="748">
        <v>1</v>
      </c>
      <c r="L281" s="734">
        <v>43</v>
      </c>
      <c r="M281" s="735">
        <v>12496.659999999998</v>
      </c>
    </row>
    <row r="282" spans="1:13" ht="14.45" customHeight="1" x14ac:dyDescent="0.2">
      <c r="A282" s="729" t="s">
        <v>649</v>
      </c>
      <c r="B282" s="730" t="s">
        <v>2143</v>
      </c>
      <c r="C282" s="730" t="s">
        <v>2150</v>
      </c>
      <c r="D282" s="730" t="s">
        <v>740</v>
      </c>
      <c r="E282" s="730" t="s">
        <v>2151</v>
      </c>
      <c r="F282" s="734"/>
      <c r="G282" s="734"/>
      <c r="H282" s="748">
        <v>0</v>
      </c>
      <c r="I282" s="734">
        <v>34</v>
      </c>
      <c r="J282" s="734">
        <v>21224.5</v>
      </c>
      <c r="K282" s="748">
        <v>1</v>
      </c>
      <c r="L282" s="734">
        <v>34</v>
      </c>
      <c r="M282" s="735">
        <v>21224.5</v>
      </c>
    </row>
    <row r="283" spans="1:13" ht="14.45" customHeight="1" x14ac:dyDescent="0.2">
      <c r="A283" s="729" t="s">
        <v>649</v>
      </c>
      <c r="B283" s="730" t="s">
        <v>2143</v>
      </c>
      <c r="C283" s="730" t="s">
        <v>2152</v>
      </c>
      <c r="D283" s="730" t="s">
        <v>740</v>
      </c>
      <c r="E283" s="730" t="s">
        <v>2153</v>
      </c>
      <c r="F283" s="734"/>
      <c r="G283" s="734"/>
      <c r="H283" s="748">
        <v>0</v>
      </c>
      <c r="I283" s="734">
        <v>15</v>
      </c>
      <c r="J283" s="734">
        <v>13703.249999999998</v>
      </c>
      <c r="K283" s="748">
        <v>1</v>
      </c>
      <c r="L283" s="734">
        <v>15</v>
      </c>
      <c r="M283" s="735">
        <v>13703.249999999998</v>
      </c>
    </row>
    <row r="284" spans="1:13" ht="14.45" customHeight="1" x14ac:dyDescent="0.2">
      <c r="A284" s="729" t="s">
        <v>649</v>
      </c>
      <c r="B284" s="730" t="s">
        <v>2143</v>
      </c>
      <c r="C284" s="730" t="s">
        <v>2154</v>
      </c>
      <c r="D284" s="730" t="s">
        <v>740</v>
      </c>
      <c r="E284" s="730" t="s">
        <v>2155</v>
      </c>
      <c r="F284" s="734"/>
      <c r="G284" s="734"/>
      <c r="H284" s="748">
        <v>0</v>
      </c>
      <c r="I284" s="734">
        <v>45</v>
      </c>
      <c r="J284" s="734">
        <v>18399.150000000001</v>
      </c>
      <c r="K284" s="748">
        <v>1</v>
      </c>
      <c r="L284" s="734">
        <v>45</v>
      </c>
      <c r="M284" s="735">
        <v>18399.150000000001</v>
      </c>
    </row>
    <row r="285" spans="1:13" ht="14.45" customHeight="1" x14ac:dyDescent="0.2">
      <c r="A285" s="729" t="s">
        <v>649</v>
      </c>
      <c r="B285" s="730" t="s">
        <v>2571</v>
      </c>
      <c r="C285" s="730" t="s">
        <v>2572</v>
      </c>
      <c r="D285" s="730" t="s">
        <v>2573</v>
      </c>
      <c r="E285" s="730" t="s">
        <v>2574</v>
      </c>
      <c r="F285" s="734"/>
      <c r="G285" s="734"/>
      <c r="H285" s="748">
        <v>0</v>
      </c>
      <c r="I285" s="734">
        <v>3</v>
      </c>
      <c r="J285" s="734">
        <v>4530.5399999999991</v>
      </c>
      <c r="K285" s="748">
        <v>1</v>
      </c>
      <c r="L285" s="734">
        <v>3</v>
      </c>
      <c r="M285" s="735">
        <v>4530.5399999999991</v>
      </c>
    </row>
    <row r="286" spans="1:13" ht="14.45" customHeight="1" x14ac:dyDescent="0.2">
      <c r="A286" s="729" t="s">
        <v>649</v>
      </c>
      <c r="B286" s="730" t="s">
        <v>2501</v>
      </c>
      <c r="C286" s="730" t="s">
        <v>2575</v>
      </c>
      <c r="D286" s="730" t="s">
        <v>2503</v>
      </c>
      <c r="E286" s="730" t="s">
        <v>2576</v>
      </c>
      <c r="F286" s="734"/>
      <c r="G286" s="734"/>
      <c r="H286" s="748">
        <v>0</v>
      </c>
      <c r="I286" s="734">
        <v>1</v>
      </c>
      <c r="J286" s="734">
        <v>2223.86</v>
      </c>
      <c r="K286" s="748">
        <v>1</v>
      </c>
      <c r="L286" s="734">
        <v>1</v>
      </c>
      <c r="M286" s="735">
        <v>2223.86</v>
      </c>
    </row>
    <row r="287" spans="1:13" ht="14.45" customHeight="1" x14ac:dyDescent="0.2">
      <c r="A287" s="729" t="s">
        <v>649</v>
      </c>
      <c r="B287" s="730" t="s">
        <v>2160</v>
      </c>
      <c r="C287" s="730" t="s">
        <v>2161</v>
      </c>
      <c r="D287" s="730" t="s">
        <v>837</v>
      </c>
      <c r="E287" s="730" t="s">
        <v>2162</v>
      </c>
      <c r="F287" s="734"/>
      <c r="G287" s="734"/>
      <c r="H287" s="748">
        <v>0</v>
      </c>
      <c r="I287" s="734">
        <v>300</v>
      </c>
      <c r="J287" s="734">
        <v>201070.60000000003</v>
      </c>
      <c r="K287" s="748">
        <v>1</v>
      </c>
      <c r="L287" s="734">
        <v>300</v>
      </c>
      <c r="M287" s="735">
        <v>201070.60000000003</v>
      </c>
    </row>
    <row r="288" spans="1:13" ht="14.45" customHeight="1" x14ac:dyDescent="0.2">
      <c r="A288" s="729" t="s">
        <v>649</v>
      </c>
      <c r="B288" s="730" t="s">
        <v>2260</v>
      </c>
      <c r="C288" s="730" t="s">
        <v>2577</v>
      </c>
      <c r="D288" s="730" t="s">
        <v>2262</v>
      </c>
      <c r="E288" s="730" t="s">
        <v>2578</v>
      </c>
      <c r="F288" s="734"/>
      <c r="G288" s="734"/>
      <c r="H288" s="748">
        <v>0</v>
      </c>
      <c r="I288" s="734">
        <v>1</v>
      </c>
      <c r="J288" s="734">
        <v>51.83</v>
      </c>
      <c r="K288" s="748">
        <v>1</v>
      </c>
      <c r="L288" s="734">
        <v>1</v>
      </c>
      <c r="M288" s="735">
        <v>51.83</v>
      </c>
    </row>
    <row r="289" spans="1:13" ht="14.45" customHeight="1" x14ac:dyDescent="0.2">
      <c r="A289" s="729" t="s">
        <v>649</v>
      </c>
      <c r="B289" s="730" t="s">
        <v>2260</v>
      </c>
      <c r="C289" s="730" t="s">
        <v>2579</v>
      </c>
      <c r="D289" s="730" t="s">
        <v>2262</v>
      </c>
      <c r="E289" s="730" t="s">
        <v>2580</v>
      </c>
      <c r="F289" s="734"/>
      <c r="G289" s="734"/>
      <c r="H289" s="748">
        <v>0</v>
      </c>
      <c r="I289" s="734">
        <v>1</v>
      </c>
      <c r="J289" s="734">
        <v>77.739999999999995</v>
      </c>
      <c r="K289" s="748">
        <v>1</v>
      </c>
      <c r="L289" s="734">
        <v>1</v>
      </c>
      <c r="M289" s="735">
        <v>77.739999999999995</v>
      </c>
    </row>
    <row r="290" spans="1:13" ht="14.45" customHeight="1" x14ac:dyDescent="0.2">
      <c r="A290" s="729" t="s">
        <v>649</v>
      </c>
      <c r="B290" s="730" t="s">
        <v>2268</v>
      </c>
      <c r="C290" s="730" t="s">
        <v>2272</v>
      </c>
      <c r="D290" s="730" t="s">
        <v>2270</v>
      </c>
      <c r="E290" s="730" t="s">
        <v>2273</v>
      </c>
      <c r="F290" s="734"/>
      <c r="G290" s="734"/>
      <c r="H290" s="748">
        <v>0</v>
      </c>
      <c r="I290" s="734">
        <v>2</v>
      </c>
      <c r="J290" s="734">
        <v>116.78000000000003</v>
      </c>
      <c r="K290" s="748">
        <v>1</v>
      </c>
      <c r="L290" s="734">
        <v>2</v>
      </c>
      <c r="M290" s="735">
        <v>116.78000000000003</v>
      </c>
    </row>
    <row r="291" spans="1:13" ht="14.45" customHeight="1" x14ac:dyDescent="0.2">
      <c r="A291" s="729" t="s">
        <v>649</v>
      </c>
      <c r="B291" s="730" t="s">
        <v>2268</v>
      </c>
      <c r="C291" s="730" t="s">
        <v>2276</v>
      </c>
      <c r="D291" s="730" t="s">
        <v>2270</v>
      </c>
      <c r="E291" s="730" t="s">
        <v>2277</v>
      </c>
      <c r="F291" s="734"/>
      <c r="G291" s="734"/>
      <c r="H291" s="748">
        <v>0</v>
      </c>
      <c r="I291" s="734">
        <v>1</v>
      </c>
      <c r="J291" s="734">
        <v>151.24</v>
      </c>
      <c r="K291" s="748">
        <v>1</v>
      </c>
      <c r="L291" s="734">
        <v>1</v>
      </c>
      <c r="M291" s="735">
        <v>151.24</v>
      </c>
    </row>
    <row r="292" spans="1:13" ht="14.45" customHeight="1" x14ac:dyDescent="0.2">
      <c r="A292" s="729" t="s">
        <v>649</v>
      </c>
      <c r="B292" s="730" t="s">
        <v>2168</v>
      </c>
      <c r="C292" s="730" t="s">
        <v>2511</v>
      </c>
      <c r="D292" s="730" t="s">
        <v>1518</v>
      </c>
      <c r="E292" s="730" t="s">
        <v>1519</v>
      </c>
      <c r="F292" s="734"/>
      <c r="G292" s="734"/>
      <c r="H292" s="748">
        <v>0</v>
      </c>
      <c r="I292" s="734">
        <v>7</v>
      </c>
      <c r="J292" s="734">
        <v>618.38000000000011</v>
      </c>
      <c r="K292" s="748">
        <v>1</v>
      </c>
      <c r="L292" s="734">
        <v>7</v>
      </c>
      <c r="M292" s="735">
        <v>618.38000000000011</v>
      </c>
    </row>
    <row r="293" spans="1:13" ht="14.45" customHeight="1" x14ac:dyDescent="0.2">
      <c r="A293" s="729" t="s">
        <v>649</v>
      </c>
      <c r="B293" s="730" t="s">
        <v>2173</v>
      </c>
      <c r="C293" s="730" t="s">
        <v>2174</v>
      </c>
      <c r="D293" s="730" t="s">
        <v>998</v>
      </c>
      <c r="E293" s="730" t="s">
        <v>696</v>
      </c>
      <c r="F293" s="734"/>
      <c r="G293" s="734"/>
      <c r="H293" s="748">
        <v>0</v>
      </c>
      <c r="I293" s="734">
        <v>1</v>
      </c>
      <c r="J293" s="734">
        <v>26.11000000000001</v>
      </c>
      <c r="K293" s="748">
        <v>1</v>
      </c>
      <c r="L293" s="734">
        <v>1</v>
      </c>
      <c r="M293" s="735">
        <v>26.11000000000001</v>
      </c>
    </row>
    <row r="294" spans="1:13" ht="14.45" customHeight="1" x14ac:dyDescent="0.2">
      <c r="A294" s="729" t="s">
        <v>649</v>
      </c>
      <c r="B294" s="730" t="s">
        <v>2294</v>
      </c>
      <c r="C294" s="730" t="s">
        <v>2295</v>
      </c>
      <c r="D294" s="730" t="s">
        <v>2296</v>
      </c>
      <c r="E294" s="730" t="s">
        <v>2297</v>
      </c>
      <c r="F294" s="734"/>
      <c r="G294" s="734"/>
      <c r="H294" s="748">
        <v>0</v>
      </c>
      <c r="I294" s="734">
        <v>1</v>
      </c>
      <c r="J294" s="734">
        <v>21.110000000000003</v>
      </c>
      <c r="K294" s="748">
        <v>1</v>
      </c>
      <c r="L294" s="734">
        <v>1</v>
      </c>
      <c r="M294" s="735">
        <v>21.110000000000003</v>
      </c>
    </row>
    <row r="295" spans="1:13" ht="14.45" customHeight="1" x14ac:dyDescent="0.2">
      <c r="A295" s="729" t="s">
        <v>649</v>
      </c>
      <c r="B295" s="730" t="s">
        <v>2307</v>
      </c>
      <c r="C295" s="730" t="s">
        <v>2308</v>
      </c>
      <c r="D295" s="730" t="s">
        <v>2309</v>
      </c>
      <c r="E295" s="730" t="s">
        <v>2310</v>
      </c>
      <c r="F295" s="734"/>
      <c r="G295" s="734"/>
      <c r="H295" s="748">
        <v>0</v>
      </c>
      <c r="I295" s="734">
        <v>1</v>
      </c>
      <c r="J295" s="734">
        <v>33.11</v>
      </c>
      <c r="K295" s="748">
        <v>1</v>
      </c>
      <c r="L295" s="734">
        <v>1</v>
      </c>
      <c r="M295" s="735">
        <v>33.11</v>
      </c>
    </row>
    <row r="296" spans="1:13" ht="14.45" customHeight="1" x14ac:dyDescent="0.2">
      <c r="A296" s="729" t="s">
        <v>649</v>
      </c>
      <c r="B296" s="730" t="s">
        <v>2307</v>
      </c>
      <c r="C296" s="730" t="s">
        <v>2581</v>
      </c>
      <c r="D296" s="730" t="s">
        <v>2309</v>
      </c>
      <c r="E296" s="730" t="s">
        <v>2582</v>
      </c>
      <c r="F296" s="734"/>
      <c r="G296" s="734"/>
      <c r="H296" s="748">
        <v>0</v>
      </c>
      <c r="I296" s="734">
        <v>1</v>
      </c>
      <c r="J296" s="734">
        <v>50.29</v>
      </c>
      <c r="K296" s="748">
        <v>1</v>
      </c>
      <c r="L296" s="734">
        <v>1</v>
      </c>
      <c r="M296" s="735">
        <v>50.29</v>
      </c>
    </row>
    <row r="297" spans="1:13" ht="14.45" customHeight="1" x14ac:dyDescent="0.2">
      <c r="A297" s="729" t="s">
        <v>649</v>
      </c>
      <c r="B297" s="730" t="s">
        <v>2175</v>
      </c>
      <c r="C297" s="730" t="s">
        <v>2583</v>
      </c>
      <c r="D297" s="730" t="s">
        <v>1642</v>
      </c>
      <c r="E297" s="730" t="s">
        <v>702</v>
      </c>
      <c r="F297" s="734"/>
      <c r="G297" s="734"/>
      <c r="H297" s="748">
        <v>0</v>
      </c>
      <c r="I297" s="734">
        <v>2</v>
      </c>
      <c r="J297" s="734">
        <v>282.56</v>
      </c>
      <c r="K297" s="748">
        <v>1</v>
      </c>
      <c r="L297" s="734">
        <v>2</v>
      </c>
      <c r="M297" s="735">
        <v>282.56</v>
      </c>
    </row>
    <row r="298" spans="1:13" ht="14.45" customHeight="1" x14ac:dyDescent="0.2">
      <c r="A298" s="729" t="s">
        <v>649</v>
      </c>
      <c r="B298" s="730" t="s">
        <v>2178</v>
      </c>
      <c r="C298" s="730" t="s">
        <v>2179</v>
      </c>
      <c r="D298" s="730" t="s">
        <v>2180</v>
      </c>
      <c r="E298" s="730" t="s">
        <v>2181</v>
      </c>
      <c r="F298" s="734"/>
      <c r="G298" s="734"/>
      <c r="H298" s="748">
        <v>0</v>
      </c>
      <c r="I298" s="734">
        <v>5</v>
      </c>
      <c r="J298" s="734">
        <v>62.1</v>
      </c>
      <c r="K298" s="748">
        <v>1</v>
      </c>
      <c r="L298" s="734">
        <v>5</v>
      </c>
      <c r="M298" s="735">
        <v>62.1</v>
      </c>
    </row>
    <row r="299" spans="1:13" ht="14.45" customHeight="1" x14ac:dyDescent="0.2">
      <c r="A299" s="729" t="s">
        <v>649</v>
      </c>
      <c r="B299" s="730" t="s">
        <v>2315</v>
      </c>
      <c r="C299" s="730" t="s">
        <v>2316</v>
      </c>
      <c r="D299" s="730" t="s">
        <v>2317</v>
      </c>
      <c r="E299" s="730" t="s">
        <v>2318</v>
      </c>
      <c r="F299" s="734"/>
      <c r="G299" s="734"/>
      <c r="H299" s="748">
        <v>0</v>
      </c>
      <c r="I299" s="734">
        <v>1</v>
      </c>
      <c r="J299" s="734">
        <v>158.97999999999999</v>
      </c>
      <c r="K299" s="748">
        <v>1</v>
      </c>
      <c r="L299" s="734">
        <v>1</v>
      </c>
      <c r="M299" s="735">
        <v>158.97999999999999</v>
      </c>
    </row>
    <row r="300" spans="1:13" ht="14.45" customHeight="1" x14ac:dyDescent="0.2">
      <c r="A300" s="729" t="s">
        <v>649</v>
      </c>
      <c r="B300" s="730" t="s">
        <v>2315</v>
      </c>
      <c r="C300" s="730" t="s">
        <v>2584</v>
      </c>
      <c r="D300" s="730" t="s">
        <v>2317</v>
      </c>
      <c r="E300" s="730" t="s">
        <v>2585</v>
      </c>
      <c r="F300" s="734"/>
      <c r="G300" s="734"/>
      <c r="H300" s="748">
        <v>0</v>
      </c>
      <c r="I300" s="734">
        <v>1</v>
      </c>
      <c r="J300" s="734">
        <v>185.26</v>
      </c>
      <c r="K300" s="748">
        <v>1</v>
      </c>
      <c r="L300" s="734">
        <v>1</v>
      </c>
      <c r="M300" s="735">
        <v>185.26</v>
      </c>
    </row>
    <row r="301" spans="1:13" ht="14.45" customHeight="1" x14ac:dyDescent="0.2">
      <c r="A301" s="729" t="s">
        <v>649</v>
      </c>
      <c r="B301" s="730" t="s">
        <v>2315</v>
      </c>
      <c r="C301" s="730" t="s">
        <v>2586</v>
      </c>
      <c r="D301" s="730" t="s">
        <v>2317</v>
      </c>
      <c r="E301" s="730" t="s">
        <v>2587</v>
      </c>
      <c r="F301" s="734"/>
      <c r="G301" s="734"/>
      <c r="H301" s="748">
        <v>0</v>
      </c>
      <c r="I301" s="734">
        <v>1</v>
      </c>
      <c r="J301" s="734">
        <v>254.25</v>
      </c>
      <c r="K301" s="748">
        <v>1</v>
      </c>
      <c r="L301" s="734">
        <v>1</v>
      </c>
      <c r="M301" s="735">
        <v>254.25</v>
      </c>
    </row>
    <row r="302" spans="1:13" ht="14.45" customHeight="1" x14ac:dyDescent="0.2">
      <c r="A302" s="729" t="s">
        <v>649</v>
      </c>
      <c r="B302" s="730" t="s">
        <v>2319</v>
      </c>
      <c r="C302" s="730" t="s">
        <v>2320</v>
      </c>
      <c r="D302" s="730" t="s">
        <v>2321</v>
      </c>
      <c r="E302" s="730" t="s">
        <v>2322</v>
      </c>
      <c r="F302" s="734"/>
      <c r="G302" s="734"/>
      <c r="H302" s="748">
        <v>0</v>
      </c>
      <c r="I302" s="734">
        <v>1</v>
      </c>
      <c r="J302" s="734">
        <v>18.21</v>
      </c>
      <c r="K302" s="748">
        <v>1</v>
      </c>
      <c r="L302" s="734">
        <v>1</v>
      </c>
      <c r="M302" s="735">
        <v>18.21</v>
      </c>
    </row>
    <row r="303" spans="1:13" ht="14.45" customHeight="1" x14ac:dyDescent="0.2">
      <c r="A303" s="729" t="s">
        <v>649</v>
      </c>
      <c r="B303" s="730" t="s">
        <v>2323</v>
      </c>
      <c r="C303" s="730" t="s">
        <v>2324</v>
      </c>
      <c r="D303" s="730" t="s">
        <v>1205</v>
      </c>
      <c r="E303" s="730" t="s">
        <v>2325</v>
      </c>
      <c r="F303" s="734"/>
      <c r="G303" s="734"/>
      <c r="H303" s="748">
        <v>0</v>
      </c>
      <c r="I303" s="734">
        <v>1</v>
      </c>
      <c r="J303" s="734">
        <v>19.090000000000003</v>
      </c>
      <c r="K303" s="748">
        <v>1</v>
      </c>
      <c r="L303" s="734">
        <v>1</v>
      </c>
      <c r="M303" s="735">
        <v>19.090000000000003</v>
      </c>
    </row>
    <row r="304" spans="1:13" ht="14.45" customHeight="1" x14ac:dyDescent="0.2">
      <c r="A304" s="729" t="s">
        <v>649</v>
      </c>
      <c r="B304" s="730" t="s">
        <v>2184</v>
      </c>
      <c r="C304" s="730" t="s">
        <v>2185</v>
      </c>
      <c r="D304" s="730" t="s">
        <v>2186</v>
      </c>
      <c r="E304" s="730" t="s">
        <v>2187</v>
      </c>
      <c r="F304" s="734"/>
      <c r="G304" s="734"/>
      <c r="H304" s="748">
        <v>0</v>
      </c>
      <c r="I304" s="734">
        <v>4</v>
      </c>
      <c r="J304" s="734">
        <v>388.28000000000003</v>
      </c>
      <c r="K304" s="748">
        <v>1</v>
      </c>
      <c r="L304" s="734">
        <v>4</v>
      </c>
      <c r="M304" s="735">
        <v>388.28000000000003</v>
      </c>
    </row>
    <row r="305" spans="1:13" ht="14.45" customHeight="1" x14ac:dyDescent="0.2">
      <c r="A305" s="729" t="s">
        <v>649</v>
      </c>
      <c r="B305" s="730" t="s">
        <v>2184</v>
      </c>
      <c r="C305" s="730" t="s">
        <v>2188</v>
      </c>
      <c r="D305" s="730" t="s">
        <v>2189</v>
      </c>
      <c r="E305" s="730" t="s">
        <v>2190</v>
      </c>
      <c r="F305" s="734"/>
      <c r="G305" s="734"/>
      <c r="H305" s="748">
        <v>0</v>
      </c>
      <c r="I305" s="734">
        <v>2</v>
      </c>
      <c r="J305" s="734">
        <v>243.89999865280458</v>
      </c>
      <c r="K305" s="748">
        <v>1</v>
      </c>
      <c r="L305" s="734">
        <v>2</v>
      </c>
      <c r="M305" s="735">
        <v>243.89999865280458</v>
      </c>
    </row>
    <row r="306" spans="1:13" ht="14.45" customHeight="1" x14ac:dyDescent="0.2">
      <c r="A306" s="729" t="s">
        <v>649</v>
      </c>
      <c r="B306" s="730" t="s">
        <v>2333</v>
      </c>
      <c r="C306" s="730" t="s">
        <v>2588</v>
      </c>
      <c r="D306" s="730" t="s">
        <v>2589</v>
      </c>
      <c r="E306" s="730" t="s">
        <v>2590</v>
      </c>
      <c r="F306" s="734"/>
      <c r="G306" s="734"/>
      <c r="H306" s="748">
        <v>0</v>
      </c>
      <c r="I306" s="734">
        <v>1</v>
      </c>
      <c r="J306" s="734">
        <v>180.41</v>
      </c>
      <c r="K306" s="748">
        <v>1</v>
      </c>
      <c r="L306" s="734">
        <v>1</v>
      </c>
      <c r="M306" s="735">
        <v>180.41</v>
      </c>
    </row>
    <row r="307" spans="1:13" ht="14.45" customHeight="1" x14ac:dyDescent="0.2">
      <c r="A307" s="729" t="s">
        <v>649</v>
      </c>
      <c r="B307" s="730" t="s">
        <v>2333</v>
      </c>
      <c r="C307" s="730" t="s">
        <v>2334</v>
      </c>
      <c r="D307" s="730" t="s">
        <v>1315</v>
      </c>
      <c r="E307" s="730" t="s">
        <v>2335</v>
      </c>
      <c r="F307" s="734"/>
      <c r="G307" s="734"/>
      <c r="H307" s="748">
        <v>0</v>
      </c>
      <c r="I307" s="734">
        <v>10</v>
      </c>
      <c r="J307" s="734">
        <v>648.99999999999977</v>
      </c>
      <c r="K307" s="748">
        <v>1</v>
      </c>
      <c r="L307" s="734">
        <v>10</v>
      </c>
      <c r="M307" s="735">
        <v>648.99999999999977</v>
      </c>
    </row>
    <row r="308" spans="1:13" ht="14.45" customHeight="1" x14ac:dyDescent="0.2">
      <c r="A308" s="729" t="s">
        <v>649</v>
      </c>
      <c r="B308" s="730" t="s">
        <v>2333</v>
      </c>
      <c r="C308" s="730" t="s">
        <v>2591</v>
      </c>
      <c r="D308" s="730" t="s">
        <v>1315</v>
      </c>
      <c r="E308" s="730" t="s">
        <v>2592</v>
      </c>
      <c r="F308" s="734"/>
      <c r="G308" s="734"/>
      <c r="H308" s="748">
        <v>0</v>
      </c>
      <c r="I308" s="734">
        <v>10</v>
      </c>
      <c r="J308" s="734">
        <v>1702.7999999999993</v>
      </c>
      <c r="K308" s="748">
        <v>1</v>
      </c>
      <c r="L308" s="734">
        <v>10</v>
      </c>
      <c r="M308" s="735">
        <v>1702.7999999999993</v>
      </c>
    </row>
    <row r="309" spans="1:13" ht="14.45" customHeight="1" x14ac:dyDescent="0.2">
      <c r="A309" s="729" t="s">
        <v>649</v>
      </c>
      <c r="B309" s="730" t="s">
        <v>2336</v>
      </c>
      <c r="C309" s="730" t="s">
        <v>2593</v>
      </c>
      <c r="D309" s="730" t="s">
        <v>1099</v>
      </c>
      <c r="E309" s="730" t="s">
        <v>1786</v>
      </c>
      <c r="F309" s="734"/>
      <c r="G309" s="734"/>
      <c r="H309" s="748">
        <v>0</v>
      </c>
      <c r="I309" s="734">
        <v>3</v>
      </c>
      <c r="J309" s="734">
        <v>276.26999999999992</v>
      </c>
      <c r="K309" s="748">
        <v>1</v>
      </c>
      <c r="L309" s="734">
        <v>3</v>
      </c>
      <c r="M309" s="735">
        <v>276.26999999999992</v>
      </c>
    </row>
    <row r="310" spans="1:13" ht="14.45" customHeight="1" x14ac:dyDescent="0.2">
      <c r="A310" s="729" t="s">
        <v>649</v>
      </c>
      <c r="B310" s="730" t="s">
        <v>2342</v>
      </c>
      <c r="C310" s="730" t="s">
        <v>2343</v>
      </c>
      <c r="D310" s="730" t="s">
        <v>2344</v>
      </c>
      <c r="E310" s="730" t="s">
        <v>2345</v>
      </c>
      <c r="F310" s="734"/>
      <c r="G310" s="734"/>
      <c r="H310" s="748">
        <v>0</v>
      </c>
      <c r="I310" s="734">
        <v>51</v>
      </c>
      <c r="J310" s="734">
        <v>114124.23</v>
      </c>
      <c r="K310" s="748">
        <v>1</v>
      </c>
      <c r="L310" s="734">
        <v>51</v>
      </c>
      <c r="M310" s="735">
        <v>114124.23</v>
      </c>
    </row>
    <row r="311" spans="1:13" ht="14.45" customHeight="1" x14ac:dyDescent="0.2">
      <c r="A311" s="729" t="s">
        <v>649</v>
      </c>
      <c r="B311" s="730" t="s">
        <v>2191</v>
      </c>
      <c r="C311" s="730" t="s">
        <v>2192</v>
      </c>
      <c r="D311" s="730" t="s">
        <v>2193</v>
      </c>
      <c r="E311" s="730" t="s">
        <v>2194</v>
      </c>
      <c r="F311" s="734">
        <v>100</v>
      </c>
      <c r="G311" s="734">
        <v>10734</v>
      </c>
      <c r="H311" s="748">
        <v>1</v>
      </c>
      <c r="I311" s="734"/>
      <c r="J311" s="734"/>
      <c r="K311" s="748">
        <v>0</v>
      </c>
      <c r="L311" s="734">
        <v>100</v>
      </c>
      <c r="M311" s="735">
        <v>10734</v>
      </c>
    </row>
    <row r="312" spans="1:13" ht="14.45" customHeight="1" x14ac:dyDescent="0.2">
      <c r="A312" s="729" t="s">
        <v>649</v>
      </c>
      <c r="B312" s="730" t="s">
        <v>2594</v>
      </c>
      <c r="C312" s="730" t="s">
        <v>2595</v>
      </c>
      <c r="D312" s="730" t="s">
        <v>2596</v>
      </c>
      <c r="E312" s="730" t="s">
        <v>2597</v>
      </c>
      <c r="F312" s="734"/>
      <c r="G312" s="734"/>
      <c r="H312" s="748">
        <v>0</v>
      </c>
      <c r="I312" s="734">
        <v>3</v>
      </c>
      <c r="J312" s="734">
        <v>1580.25</v>
      </c>
      <c r="K312" s="748">
        <v>1</v>
      </c>
      <c r="L312" s="734">
        <v>3</v>
      </c>
      <c r="M312" s="735">
        <v>1580.25</v>
      </c>
    </row>
    <row r="313" spans="1:13" ht="14.45" customHeight="1" x14ac:dyDescent="0.2">
      <c r="A313" s="729" t="s">
        <v>649</v>
      </c>
      <c r="B313" s="730" t="s">
        <v>2195</v>
      </c>
      <c r="C313" s="730" t="s">
        <v>2346</v>
      </c>
      <c r="D313" s="730" t="s">
        <v>2347</v>
      </c>
      <c r="E313" s="730" t="s">
        <v>2348</v>
      </c>
      <c r="F313" s="734">
        <v>4.8</v>
      </c>
      <c r="G313" s="734">
        <v>2000.184</v>
      </c>
      <c r="H313" s="748">
        <v>1</v>
      </c>
      <c r="I313" s="734"/>
      <c r="J313" s="734"/>
      <c r="K313" s="748">
        <v>0</v>
      </c>
      <c r="L313" s="734">
        <v>4.8</v>
      </c>
      <c r="M313" s="735">
        <v>2000.184</v>
      </c>
    </row>
    <row r="314" spans="1:13" ht="14.45" customHeight="1" x14ac:dyDescent="0.2">
      <c r="A314" s="729" t="s">
        <v>649</v>
      </c>
      <c r="B314" s="730" t="s">
        <v>2349</v>
      </c>
      <c r="C314" s="730" t="s">
        <v>2350</v>
      </c>
      <c r="D314" s="730" t="s">
        <v>2351</v>
      </c>
      <c r="E314" s="730" t="s">
        <v>1462</v>
      </c>
      <c r="F314" s="734">
        <v>15.8</v>
      </c>
      <c r="G314" s="734">
        <v>11818.4</v>
      </c>
      <c r="H314" s="748">
        <v>1</v>
      </c>
      <c r="I314" s="734"/>
      <c r="J314" s="734"/>
      <c r="K314" s="748">
        <v>0</v>
      </c>
      <c r="L314" s="734">
        <v>15.8</v>
      </c>
      <c r="M314" s="735">
        <v>11818.4</v>
      </c>
    </row>
    <row r="315" spans="1:13" ht="14.45" customHeight="1" x14ac:dyDescent="0.2">
      <c r="A315" s="729" t="s">
        <v>649</v>
      </c>
      <c r="B315" s="730" t="s">
        <v>2353</v>
      </c>
      <c r="C315" s="730" t="s">
        <v>2598</v>
      </c>
      <c r="D315" s="730" t="s">
        <v>2358</v>
      </c>
      <c r="E315" s="730" t="s">
        <v>2599</v>
      </c>
      <c r="F315" s="734"/>
      <c r="G315" s="734"/>
      <c r="H315" s="748">
        <v>0</v>
      </c>
      <c r="I315" s="734">
        <v>2</v>
      </c>
      <c r="J315" s="734">
        <v>280.06</v>
      </c>
      <c r="K315" s="748">
        <v>1</v>
      </c>
      <c r="L315" s="734">
        <v>2</v>
      </c>
      <c r="M315" s="735">
        <v>280.06</v>
      </c>
    </row>
    <row r="316" spans="1:13" ht="14.45" customHeight="1" x14ac:dyDescent="0.2">
      <c r="A316" s="729" t="s">
        <v>649</v>
      </c>
      <c r="B316" s="730" t="s">
        <v>2360</v>
      </c>
      <c r="C316" s="730" t="s">
        <v>2361</v>
      </c>
      <c r="D316" s="730" t="s">
        <v>1463</v>
      </c>
      <c r="E316" s="730" t="s">
        <v>1464</v>
      </c>
      <c r="F316" s="734"/>
      <c r="G316" s="734"/>
      <c r="H316" s="748">
        <v>0</v>
      </c>
      <c r="I316" s="734">
        <v>2688</v>
      </c>
      <c r="J316" s="734">
        <v>55505.52</v>
      </c>
      <c r="K316" s="748">
        <v>1</v>
      </c>
      <c r="L316" s="734">
        <v>2688</v>
      </c>
      <c r="M316" s="735">
        <v>55505.52</v>
      </c>
    </row>
    <row r="317" spans="1:13" ht="14.45" customHeight="1" x14ac:dyDescent="0.2">
      <c r="A317" s="729" t="s">
        <v>649</v>
      </c>
      <c r="B317" s="730" t="s">
        <v>2360</v>
      </c>
      <c r="C317" s="730" t="s">
        <v>2600</v>
      </c>
      <c r="D317" s="730" t="s">
        <v>1463</v>
      </c>
      <c r="E317" s="730" t="s">
        <v>1928</v>
      </c>
      <c r="F317" s="734">
        <v>3</v>
      </c>
      <c r="G317" s="734">
        <v>1448.31</v>
      </c>
      <c r="H317" s="748">
        <v>1</v>
      </c>
      <c r="I317" s="734"/>
      <c r="J317" s="734"/>
      <c r="K317" s="748">
        <v>0</v>
      </c>
      <c r="L317" s="734">
        <v>3</v>
      </c>
      <c r="M317" s="735">
        <v>1448.31</v>
      </c>
    </row>
    <row r="318" spans="1:13" ht="14.45" customHeight="1" x14ac:dyDescent="0.2">
      <c r="A318" s="729" t="s">
        <v>649</v>
      </c>
      <c r="B318" s="730" t="s">
        <v>2362</v>
      </c>
      <c r="C318" s="730" t="s">
        <v>2527</v>
      </c>
      <c r="D318" s="730" t="s">
        <v>1447</v>
      </c>
      <c r="E318" s="730" t="s">
        <v>1717</v>
      </c>
      <c r="F318" s="734"/>
      <c r="G318" s="734"/>
      <c r="H318" s="748">
        <v>0</v>
      </c>
      <c r="I318" s="734">
        <v>1.5</v>
      </c>
      <c r="J318" s="734">
        <v>741.64499999999998</v>
      </c>
      <c r="K318" s="748">
        <v>1</v>
      </c>
      <c r="L318" s="734">
        <v>1.5</v>
      </c>
      <c r="M318" s="735">
        <v>741.64499999999998</v>
      </c>
    </row>
    <row r="319" spans="1:13" ht="14.45" customHeight="1" x14ac:dyDescent="0.2">
      <c r="A319" s="729" t="s">
        <v>649</v>
      </c>
      <c r="B319" s="730" t="s">
        <v>2362</v>
      </c>
      <c r="C319" s="730" t="s">
        <v>2363</v>
      </c>
      <c r="D319" s="730" t="s">
        <v>1447</v>
      </c>
      <c r="E319" s="730" t="s">
        <v>1448</v>
      </c>
      <c r="F319" s="734"/>
      <c r="G319" s="734"/>
      <c r="H319" s="748">
        <v>0</v>
      </c>
      <c r="I319" s="734">
        <v>30</v>
      </c>
      <c r="J319" s="734">
        <v>21481.119999999999</v>
      </c>
      <c r="K319" s="748">
        <v>1</v>
      </c>
      <c r="L319" s="734">
        <v>30</v>
      </c>
      <c r="M319" s="735">
        <v>21481.119999999999</v>
      </c>
    </row>
    <row r="320" spans="1:13" ht="14.45" customHeight="1" x14ac:dyDescent="0.2">
      <c r="A320" s="729" t="s">
        <v>649</v>
      </c>
      <c r="B320" s="730" t="s">
        <v>2601</v>
      </c>
      <c r="C320" s="730" t="s">
        <v>2602</v>
      </c>
      <c r="D320" s="730" t="s">
        <v>1801</v>
      </c>
      <c r="E320" s="730" t="s">
        <v>1802</v>
      </c>
      <c r="F320" s="734">
        <v>2</v>
      </c>
      <c r="G320" s="734">
        <v>2574.3599999999997</v>
      </c>
      <c r="H320" s="748">
        <v>1</v>
      </c>
      <c r="I320" s="734"/>
      <c r="J320" s="734"/>
      <c r="K320" s="748">
        <v>0</v>
      </c>
      <c r="L320" s="734">
        <v>2</v>
      </c>
      <c r="M320" s="735">
        <v>2574.3599999999997</v>
      </c>
    </row>
    <row r="321" spans="1:13" ht="14.45" customHeight="1" x14ac:dyDescent="0.2">
      <c r="A321" s="729" t="s">
        <v>649</v>
      </c>
      <c r="B321" s="730" t="s">
        <v>2603</v>
      </c>
      <c r="C321" s="730" t="s">
        <v>2604</v>
      </c>
      <c r="D321" s="730" t="s">
        <v>2605</v>
      </c>
      <c r="E321" s="730" t="s">
        <v>2606</v>
      </c>
      <c r="F321" s="734">
        <v>7.5</v>
      </c>
      <c r="G321" s="734">
        <v>4082.9250000000002</v>
      </c>
      <c r="H321" s="748">
        <v>1</v>
      </c>
      <c r="I321" s="734"/>
      <c r="J321" s="734"/>
      <c r="K321" s="748">
        <v>0</v>
      </c>
      <c r="L321" s="734">
        <v>7.5</v>
      </c>
      <c r="M321" s="735">
        <v>4082.9250000000002</v>
      </c>
    </row>
    <row r="322" spans="1:13" ht="14.45" customHeight="1" x14ac:dyDescent="0.2">
      <c r="A322" s="729" t="s">
        <v>649</v>
      </c>
      <c r="B322" s="730" t="s">
        <v>2607</v>
      </c>
      <c r="C322" s="730" t="s">
        <v>2608</v>
      </c>
      <c r="D322" s="730" t="s">
        <v>1926</v>
      </c>
      <c r="E322" s="730" t="s">
        <v>1927</v>
      </c>
      <c r="F322" s="734">
        <v>1</v>
      </c>
      <c r="G322" s="734">
        <v>4210.45</v>
      </c>
      <c r="H322" s="748">
        <v>1</v>
      </c>
      <c r="I322" s="734"/>
      <c r="J322" s="734"/>
      <c r="K322" s="748">
        <v>0</v>
      </c>
      <c r="L322" s="734">
        <v>1</v>
      </c>
      <c r="M322" s="735">
        <v>4210.45</v>
      </c>
    </row>
    <row r="323" spans="1:13" ht="14.45" customHeight="1" x14ac:dyDescent="0.2">
      <c r="A323" s="729" t="s">
        <v>649</v>
      </c>
      <c r="B323" s="730" t="s">
        <v>2364</v>
      </c>
      <c r="C323" s="730" t="s">
        <v>2365</v>
      </c>
      <c r="D323" s="730" t="s">
        <v>2366</v>
      </c>
      <c r="E323" s="730" t="s">
        <v>2367</v>
      </c>
      <c r="F323" s="734"/>
      <c r="G323" s="734"/>
      <c r="H323" s="748">
        <v>0</v>
      </c>
      <c r="I323" s="734">
        <v>8</v>
      </c>
      <c r="J323" s="734">
        <v>5368</v>
      </c>
      <c r="K323" s="748">
        <v>1</v>
      </c>
      <c r="L323" s="734">
        <v>8</v>
      </c>
      <c r="M323" s="735">
        <v>5368</v>
      </c>
    </row>
    <row r="324" spans="1:13" ht="14.45" customHeight="1" x14ac:dyDescent="0.2">
      <c r="A324" s="729" t="s">
        <v>649</v>
      </c>
      <c r="B324" s="730" t="s">
        <v>2371</v>
      </c>
      <c r="C324" s="730" t="s">
        <v>2609</v>
      </c>
      <c r="D324" s="730" t="s">
        <v>2373</v>
      </c>
      <c r="E324" s="730" t="s">
        <v>2610</v>
      </c>
      <c r="F324" s="734"/>
      <c r="G324" s="734"/>
      <c r="H324" s="748">
        <v>0</v>
      </c>
      <c r="I324" s="734">
        <v>98</v>
      </c>
      <c r="J324" s="734">
        <v>3272.0200000000004</v>
      </c>
      <c r="K324" s="748">
        <v>1</v>
      </c>
      <c r="L324" s="734">
        <v>98</v>
      </c>
      <c r="M324" s="735">
        <v>3272.0200000000004</v>
      </c>
    </row>
    <row r="325" spans="1:13" ht="14.45" customHeight="1" x14ac:dyDescent="0.2">
      <c r="A325" s="729" t="s">
        <v>649</v>
      </c>
      <c r="B325" s="730" t="s">
        <v>2371</v>
      </c>
      <c r="C325" s="730" t="s">
        <v>2372</v>
      </c>
      <c r="D325" s="730" t="s">
        <v>2373</v>
      </c>
      <c r="E325" s="730" t="s">
        <v>2374</v>
      </c>
      <c r="F325" s="734"/>
      <c r="G325" s="734"/>
      <c r="H325" s="748">
        <v>0</v>
      </c>
      <c r="I325" s="734">
        <v>110</v>
      </c>
      <c r="J325" s="734">
        <v>5816.8</v>
      </c>
      <c r="K325" s="748">
        <v>1</v>
      </c>
      <c r="L325" s="734">
        <v>110</v>
      </c>
      <c r="M325" s="735">
        <v>5816.8</v>
      </c>
    </row>
    <row r="326" spans="1:13" ht="14.45" customHeight="1" x14ac:dyDescent="0.2">
      <c r="A326" s="729" t="s">
        <v>649</v>
      </c>
      <c r="B326" s="730" t="s">
        <v>2375</v>
      </c>
      <c r="C326" s="730" t="s">
        <v>2376</v>
      </c>
      <c r="D326" s="730" t="s">
        <v>2377</v>
      </c>
      <c r="E326" s="730" t="s">
        <v>2378</v>
      </c>
      <c r="F326" s="734"/>
      <c r="G326" s="734"/>
      <c r="H326" s="748">
        <v>0</v>
      </c>
      <c r="I326" s="734">
        <v>22</v>
      </c>
      <c r="J326" s="734">
        <v>14951.359999999999</v>
      </c>
      <c r="K326" s="748">
        <v>1</v>
      </c>
      <c r="L326" s="734">
        <v>22</v>
      </c>
      <c r="M326" s="735">
        <v>14951.359999999999</v>
      </c>
    </row>
    <row r="327" spans="1:13" ht="14.45" customHeight="1" x14ac:dyDescent="0.2">
      <c r="A327" s="729" t="s">
        <v>649</v>
      </c>
      <c r="B327" s="730" t="s">
        <v>2379</v>
      </c>
      <c r="C327" s="730" t="s">
        <v>2382</v>
      </c>
      <c r="D327" s="730" t="s">
        <v>1449</v>
      </c>
      <c r="E327" s="730" t="s">
        <v>2383</v>
      </c>
      <c r="F327" s="734"/>
      <c r="G327" s="734"/>
      <c r="H327" s="748">
        <v>0</v>
      </c>
      <c r="I327" s="734">
        <v>4</v>
      </c>
      <c r="J327" s="734">
        <v>1507.68</v>
      </c>
      <c r="K327" s="748">
        <v>1</v>
      </c>
      <c r="L327" s="734">
        <v>4</v>
      </c>
      <c r="M327" s="735">
        <v>1507.68</v>
      </c>
    </row>
    <row r="328" spans="1:13" ht="14.45" customHeight="1" x14ac:dyDescent="0.2">
      <c r="A328" s="729" t="s">
        <v>649</v>
      </c>
      <c r="B328" s="730" t="s">
        <v>2379</v>
      </c>
      <c r="C328" s="730" t="s">
        <v>2384</v>
      </c>
      <c r="D328" s="730" t="s">
        <v>1449</v>
      </c>
      <c r="E328" s="730" t="s">
        <v>1450</v>
      </c>
      <c r="F328" s="734">
        <v>35</v>
      </c>
      <c r="G328" s="734">
        <v>6596.1</v>
      </c>
      <c r="H328" s="748">
        <v>1</v>
      </c>
      <c r="I328" s="734"/>
      <c r="J328" s="734"/>
      <c r="K328" s="748">
        <v>0</v>
      </c>
      <c r="L328" s="734">
        <v>35</v>
      </c>
      <c r="M328" s="735">
        <v>6596.1</v>
      </c>
    </row>
    <row r="329" spans="1:13" ht="14.45" customHeight="1" x14ac:dyDescent="0.2">
      <c r="A329" s="729" t="s">
        <v>649</v>
      </c>
      <c r="B329" s="730" t="s">
        <v>2534</v>
      </c>
      <c r="C329" s="730" t="s">
        <v>2535</v>
      </c>
      <c r="D329" s="730" t="s">
        <v>1715</v>
      </c>
      <c r="E329" s="730" t="s">
        <v>1716</v>
      </c>
      <c r="F329" s="734"/>
      <c r="G329" s="734"/>
      <c r="H329" s="748">
        <v>0</v>
      </c>
      <c r="I329" s="734">
        <v>10.4</v>
      </c>
      <c r="J329" s="734">
        <v>11554.4</v>
      </c>
      <c r="K329" s="748">
        <v>1</v>
      </c>
      <c r="L329" s="734">
        <v>10.4</v>
      </c>
      <c r="M329" s="735">
        <v>11554.4</v>
      </c>
    </row>
    <row r="330" spans="1:13" ht="14.45" customHeight="1" x14ac:dyDescent="0.2">
      <c r="A330" s="729" t="s">
        <v>649</v>
      </c>
      <c r="B330" s="730" t="s">
        <v>2385</v>
      </c>
      <c r="C330" s="730" t="s">
        <v>2386</v>
      </c>
      <c r="D330" s="730" t="s">
        <v>2387</v>
      </c>
      <c r="E330" s="730" t="s">
        <v>2388</v>
      </c>
      <c r="F330" s="734"/>
      <c r="G330" s="734"/>
      <c r="H330" s="748">
        <v>0</v>
      </c>
      <c r="I330" s="734">
        <v>23.5</v>
      </c>
      <c r="J330" s="734">
        <v>7496.499789718695</v>
      </c>
      <c r="K330" s="748">
        <v>1</v>
      </c>
      <c r="L330" s="734">
        <v>23.5</v>
      </c>
      <c r="M330" s="735">
        <v>7496.499789718695</v>
      </c>
    </row>
    <row r="331" spans="1:13" ht="14.45" customHeight="1" x14ac:dyDescent="0.2">
      <c r="A331" s="729" t="s">
        <v>649</v>
      </c>
      <c r="B331" s="730" t="s">
        <v>2385</v>
      </c>
      <c r="C331" s="730" t="s">
        <v>2611</v>
      </c>
      <c r="D331" s="730" t="s">
        <v>2387</v>
      </c>
      <c r="E331" s="730" t="s">
        <v>2612</v>
      </c>
      <c r="F331" s="734"/>
      <c r="G331" s="734"/>
      <c r="H331" s="748">
        <v>0</v>
      </c>
      <c r="I331" s="734">
        <v>14</v>
      </c>
      <c r="J331" s="734">
        <v>8932</v>
      </c>
      <c r="K331" s="748">
        <v>1</v>
      </c>
      <c r="L331" s="734">
        <v>14</v>
      </c>
      <c r="M331" s="735">
        <v>8932</v>
      </c>
    </row>
    <row r="332" spans="1:13" ht="14.45" customHeight="1" x14ac:dyDescent="0.2">
      <c r="A332" s="729" t="s">
        <v>649</v>
      </c>
      <c r="B332" s="730" t="s">
        <v>2385</v>
      </c>
      <c r="C332" s="730" t="s">
        <v>2389</v>
      </c>
      <c r="D332" s="730" t="s">
        <v>2390</v>
      </c>
      <c r="E332" s="730" t="s">
        <v>2391</v>
      </c>
      <c r="F332" s="734"/>
      <c r="G332" s="734"/>
      <c r="H332" s="748">
        <v>0</v>
      </c>
      <c r="I332" s="734">
        <v>1</v>
      </c>
      <c r="J332" s="734">
        <v>1132.9100000000003</v>
      </c>
      <c r="K332" s="748">
        <v>1</v>
      </c>
      <c r="L332" s="734">
        <v>1</v>
      </c>
      <c r="M332" s="735">
        <v>1132.9100000000003</v>
      </c>
    </row>
    <row r="333" spans="1:13" ht="14.45" customHeight="1" x14ac:dyDescent="0.2">
      <c r="A333" s="729" t="s">
        <v>649</v>
      </c>
      <c r="B333" s="730" t="s">
        <v>2613</v>
      </c>
      <c r="C333" s="730" t="s">
        <v>2614</v>
      </c>
      <c r="D333" s="730" t="s">
        <v>2615</v>
      </c>
      <c r="E333" s="730" t="s">
        <v>2616</v>
      </c>
      <c r="F333" s="734">
        <v>20</v>
      </c>
      <c r="G333" s="734">
        <v>72600</v>
      </c>
      <c r="H333" s="748">
        <v>1</v>
      </c>
      <c r="I333" s="734"/>
      <c r="J333" s="734"/>
      <c r="K333" s="748">
        <v>0</v>
      </c>
      <c r="L333" s="734">
        <v>20</v>
      </c>
      <c r="M333" s="735">
        <v>72600</v>
      </c>
    </row>
    <row r="334" spans="1:13" ht="14.45" customHeight="1" x14ac:dyDescent="0.2">
      <c r="A334" s="729" t="s">
        <v>649</v>
      </c>
      <c r="B334" s="730" t="s">
        <v>2198</v>
      </c>
      <c r="C334" s="730" t="s">
        <v>2617</v>
      </c>
      <c r="D334" s="730" t="s">
        <v>947</v>
      </c>
      <c r="E334" s="730" t="s">
        <v>1743</v>
      </c>
      <c r="F334" s="734">
        <v>5</v>
      </c>
      <c r="G334" s="734">
        <v>2706.79</v>
      </c>
      <c r="H334" s="748">
        <v>1</v>
      </c>
      <c r="I334" s="734"/>
      <c r="J334" s="734"/>
      <c r="K334" s="748">
        <v>0</v>
      </c>
      <c r="L334" s="734">
        <v>5</v>
      </c>
      <c r="M334" s="735">
        <v>2706.79</v>
      </c>
    </row>
    <row r="335" spans="1:13" ht="14.45" customHeight="1" x14ac:dyDescent="0.2">
      <c r="A335" s="729" t="s">
        <v>649</v>
      </c>
      <c r="B335" s="730" t="s">
        <v>2618</v>
      </c>
      <c r="C335" s="730" t="s">
        <v>2619</v>
      </c>
      <c r="D335" s="730" t="s">
        <v>1774</v>
      </c>
      <c r="E335" s="730" t="s">
        <v>1775</v>
      </c>
      <c r="F335" s="734"/>
      <c r="G335" s="734"/>
      <c r="H335" s="748">
        <v>0</v>
      </c>
      <c r="I335" s="734">
        <v>20</v>
      </c>
      <c r="J335" s="734">
        <v>10933.199999999997</v>
      </c>
      <c r="K335" s="748">
        <v>1</v>
      </c>
      <c r="L335" s="734">
        <v>20</v>
      </c>
      <c r="M335" s="735">
        <v>10933.199999999997</v>
      </c>
    </row>
    <row r="336" spans="1:13" ht="14.45" customHeight="1" x14ac:dyDescent="0.2">
      <c r="A336" s="729" t="s">
        <v>649</v>
      </c>
      <c r="B336" s="730" t="s">
        <v>2400</v>
      </c>
      <c r="C336" s="730" t="s">
        <v>2401</v>
      </c>
      <c r="D336" s="730" t="s">
        <v>1161</v>
      </c>
      <c r="E336" s="730" t="s">
        <v>2402</v>
      </c>
      <c r="F336" s="734"/>
      <c r="G336" s="734"/>
      <c r="H336" s="748">
        <v>0</v>
      </c>
      <c r="I336" s="734">
        <v>8</v>
      </c>
      <c r="J336" s="734">
        <v>2889.84</v>
      </c>
      <c r="K336" s="748">
        <v>1</v>
      </c>
      <c r="L336" s="734">
        <v>8</v>
      </c>
      <c r="M336" s="735">
        <v>2889.84</v>
      </c>
    </row>
    <row r="337" spans="1:13" ht="14.45" customHeight="1" x14ac:dyDescent="0.2">
      <c r="A337" s="729" t="s">
        <v>649</v>
      </c>
      <c r="B337" s="730" t="s">
        <v>2400</v>
      </c>
      <c r="C337" s="730" t="s">
        <v>2403</v>
      </c>
      <c r="D337" s="730" t="s">
        <v>1161</v>
      </c>
      <c r="E337" s="730" t="s">
        <v>2404</v>
      </c>
      <c r="F337" s="734"/>
      <c r="G337" s="734"/>
      <c r="H337" s="748">
        <v>0</v>
      </c>
      <c r="I337" s="734">
        <v>1</v>
      </c>
      <c r="J337" s="734">
        <v>753.9</v>
      </c>
      <c r="K337" s="748">
        <v>1</v>
      </c>
      <c r="L337" s="734">
        <v>1</v>
      </c>
      <c r="M337" s="735">
        <v>753.9</v>
      </c>
    </row>
    <row r="338" spans="1:13" ht="14.45" customHeight="1" x14ac:dyDescent="0.2">
      <c r="A338" s="729" t="s">
        <v>649</v>
      </c>
      <c r="B338" s="730" t="s">
        <v>2405</v>
      </c>
      <c r="C338" s="730" t="s">
        <v>2620</v>
      </c>
      <c r="D338" s="730" t="s">
        <v>2407</v>
      </c>
      <c r="E338" s="730" t="s">
        <v>2621</v>
      </c>
      <c r="F338" s="734"/>
      <c r="G338" s="734"/>
      <c r="H338" s="748">
        <v>0</v>
      </c>
      <c r="I338" s="734">
        <v>1</v>
      </c>
      <c r="J338" s="734">
        <v>576.73</v>
      </c>
      <c r="K338" s="748">
        <v>1</v>
      </c>
      <c r="L338" s="734">
        <v>1</v>
      </c>
      <c r="M338" s="735">
        <v>576.73</v>
      </c>
    </row>
    <row r="339" spans="1:13" ht="14.45" customHeight="1" x14ac:dyDescent="0.2">
      <c r="A339" s="729" t="s">
        <v>649</v>
      </c>
      <c r="B339" s="730" t="s">
        <v>2540</v>
      </c>
      <c r="C339" s="730" t="s">
        <v>2541</v>
      </c>
      <c r="D339" s="730" t="s">
        <v>1647</v>
      </c>
      <c r="E339" s="730" t="s">
        <v>1648</v>
      </c>
      <c r="F339" s="734"/>
      <c r="G339" s="734"/>
      <c r="H339" s="748">
        <v>0</v>
      </c>
      <c r="I339" s="734">
        <v>404</v>
      </c>
      <c r="J339" s="734">
        <v>199980.00021957277</v>
      </c>
      <c r="K339" s="748">
        <v>1</v>
      </c>
      <c r="L339" s="734">
        <v>404</v>
      </c>
      <c r="M339" s="735">
        <v>199980.00021957277</v>
      </c>
    </row>
    <row r="340" spans="1:13" ht="14.45" customHeight="1" x14ac:dyDescent="0.2">
      <c r="A340" s="729" t="s">
        <v>649</v>
      </c>
      <c r="B340" s="730" t="s">
        <v>2409</v>
      </c>
      <c r="C340" s="730" t="s">
        <v>2411</v>
      </c>
      <c r="D340" s="730" t="s">
        <v>961</v>
      </c>
      <c r="E340" s="730" t="s">
        <v>963</v>
      </c>
      <c r="F340" s="734"/>
      <c r="G340" s="734"/>
      <c r="H340" s="748">
        <v>0</v>
      </c>
      <c r="I340" s="734">
        <v>2</v>
      </c>
      <c r="J340" s="734">
        <v>97.08</v>
      </c>
      <c r="K340" s="748">
        <v>1</v>
      </c>
      <c r="L340" s="734">
        <v>2</v>
      </c>
      <c r="M340" s="735">
        <v>97.08</v>
      </c>
    </row>
    <row r="341" spans="1:13" ht="14.45" customHeight="1" x14ac:dyDescent="0.2">
      <c r="A341" s="729" t="s">
        <v>649</v>
      </c>
      <c r="B341" s="730" t="s">
        <v>2622</v>
      </c>
      <c r="C341" s="730" t="s">
        <v>2623</v>
      </c>
      <c r="D341" s="730" t="s">
        <v>1854</v>
      </c>
      <c r="E341" s="730" t="s">
        <v>1855</v>
      </c>
      <c r="F341" s="734">
        <v>80</v>
      </c>
      <c r="G341" s="734">
        <v>54970.97</v>
      </c>
      <c r="H341" s="748">
        <v>1</v>
      </c>
      <c r="I341" s="734"/>
      <c r="J341" s="734"/>
      <c r="K341" s="748">
        <v>0</v>
      </c>
      <c r="L341" s="734">
        <v>80</v>
      </c>
      <c r="M341" s="735">
        <v>54970.97</v>
      </c>
    </row>
    <row r="342" spans="1:13" ht="14.45" customHeight="1" x14ac:dyDescent="0.2">
      <c r="A342" s="729" t="s">
        <v>649</v>
      </c>
      <c r="B342" s="730" t="s">
        <v>2200</v>
      </c>
      <c r="C342" s="730" t="s">
        <v>2201</v>
      </c>
      <c r="D342" s="730" t="s">
        <v>2202</v>
      </c>
      <c r="E342" s="730" t="s">
        <v>2203</v>
      </c>
      <c r="F342" s="734"/>
      <c r="G342" s="734"/>
      <c r="H342" s="748">
        <v>0</v>
      </c>
      <c r="I342" s="734">
        <v>713</v>
      </c>
      <c r="J342" s="734">
        <v>46901.14</v>
      </c>
      <c r="K342" s="748">
        <v>1</v>
      </c>
      <c r="L342" s="734">
        <v>713</v>
      </c>
      <c r="M342" s="735">
        <v>46901.14</v>
      </c>
    </row>
    <row r="343" spans="1:13" ht="14.45" customHeight="1" x14ac:dyDescent="0.2">
      <c r="A343" s="729" t="s">
        <v>649</v>
      </c>
      <c r="B343" s="730" t="s">
        <v>2200</v>
      </c>
      <c r="C343" s="730" t="s">
        <v>2542</v>
      </c>
      <c r="D343" s="730" t="s">
        <v>2202</v>
      </c>
      <c r="E343" s="730" t="s">
        <v>2543</v>
      </c>
      <c r="F343" s="734"/>
      <c r="G343" s="734"/>
      <c r="H343" s="748">
        <v>0</v>
      </c>
      <c r="I343" s="734">
        <v>124</v>
      </c>
      <c r="J343" s="734">
        <v>48422</v>
      </c>
      <c r="K343" s="748">
        <v>1</v>
      </c>
      <c r="L343" s="734">
        <v>124</v>
      </c>
      <c r="M343" s="735">
        <v>48422</v>
      </c>
    </row>
    <row r="344" spans="1:13" ht="14.45" customHeight="1" x14ac:dyDescent="0.2">
      <c r="A344" s="729" t="s">
        <v>649</v>
      </c>
      <c r="B344" s="730" t="s">
        <v>2200</v>
      </c>
      <c r="C344" s="730" t="s">
        <v>2544</v>
      </c>
      <c r="D344" s="730" t="s">
        <v>2202</v>
      </c>
      <c r="E344" s="730" t="s">
        <v>2545</v>
      </c>
      <c r="F344" s="734"/>
      <c r="G344" s="734"/>
      <c r="H344" s="748">
        <v>0</v>
      </c>
      <c r="I344" s="734">
        <v>88</v>
      </c>
      <c r="J344" s="734">
        <v>55176</v>
      </c>
      <c r="K344" s="748">
        <v>1</v>
      </c>
      <c r="L344" s="734">
        <v>88</v>
      </c>
      <c r="M344" s="735">
        <v>55176</v>
      </c>
    </row>
    <row r="345" spans="1:13" ht="14.45" customHeight="1" x14ac:dyDescent="0.2">
      <c r="A345" s="729" t="s">
        <v>649</v>
      </c>
      <c r="B345" s="730" t="s">
        <v>2412</v>
      </c>
      <c r="C345" s="730" t="s">
        <v>2413</v>
      </c>
      <c r="D345" s="730" t="s">
        <v>1254</v>
      </c>
      <c r="E345" s="730" t="s">
        <v>1255</v>
      </c>
      <c r="F345" s="734"/>
      <c r="G345" s="734"/>
      <c r="H345" s="748">
        <v>0</v>
      </c>
      <c r="I345" s="734">
        <v>4</v>
      </c>
      <c r="J345" s="734">
        <v>132.04400000000001</v>
      </c>
      <c r="K345" s="748">
        <v>1</v>
      </c>
      <c r="L345" s="734">
        <v>4</v>
      </c>
      <c r="M345" s="735">
        <v>132.04400000000001</v>
      </c>
    </row>
    <row r="346" spans="1:13" ht="14.45" customHeight="1" x14ac:dyDescent="0.2">
      <c r="A346" s="729" t="s">
        <v>649</v>
      </c>
      <c r="B346" s="730" t="s">
        <v>2412</v>
      </c>
      <c r="C346" s="730" t="s">
        <v>2416</v>
      </c>
      <c r="D346" s="730" t="s">
        <v>1254</v>
      </c>
      <c r="E346" s="730" t="s">
        <v>2417</v>
      </c>
      <c r="F346" s="734"/>
      <c r="G346" s="734"/>
      <c r="H346" s="748">
        <v>0</v>
      </c>
      <c r="I346" s="734">
        <v>17</v>
      </c>
      <c r="J346" s="734">
        <v>711.96</v>
      </c>
      <c r="K346" s="748">
        <v>1</v>
      </c>
      <c r="L346" s="734">
        <v>17</v>
      </c>
      <c r="M346" s="735">
        <v>711.96</v>
      </c>
    </row>
    <row r="347" spans="1:13" ht="14.45" customHeight="1" x14ac:dyDescent="0.2">
      <c r="A347" s="729" t="s">
        <v>649</v>
      </c>
      <c r="B347" s="730" t="s">
        <v>2426</v>
      </c>
      <c r="C347" s="730" t="s">
        <v>2427</v>
      </c>
      <c r="D347" s="730" t="s">
        <v>2428</v>
      </c>
      <c r="E347" s="730" t="s">
        <v>2429</v>
      </c>
      <c r="F347" s="734"/>
      <c r="G347" s="734"/>
      <c r="H347" s="748">
        <v>0</v>
      </c>
      <c r="I347" s="734">
        <v>1</v>
      </c>
      <c r="J347" s="734">
        <v>114.03000000000003</v>
      </c>
      <c r="K347" s="748">
        <v>1</v>
      </c>
      <c r="L347" s="734">
        <v>1</v>
      </c>
      <c r="M347" s="735">
        <v>114.03000000000003</v>
      </c>
    </row>
    <row r="348" spans="1:13" ht="14.45" customHeight="1" x14ac:dyDescent="0.2">
      <c r="A348" s="729" t="s">
        <v>649</v>
      </c>
      <c r="B348" s="730" t="s">
        <v>2435</v>
      </c>
      <c r="C348" s="730" t="s">
        <v>2624</v>
      </c>
      <c r="D348" s="730" t="s">
        <v>2625</v>
      </c>
      <c r="E348" s="730" t="s">
        <v>2626</v>
      </c>
      <c r="F348" s="734">
        <v>1</v>
      </c>
      <c r="G348" s="734">
        <v>59.529999999999987</v>
      </c>
      <c r="H348" s="748">
        <v>1</v>
      </c>
      <c r="I348" s="734"/>
      <c r="J348" s="734"/>
      <c r="K348" s="748">
        <v>0</v>
      </c>
      <c r="L348" s="734">
        <v>1</v>
      </c>
      <c r="M348" s="735">
        <v>59.529999999999987</v>
      </c>
    </row>
    <row r="349" spans="1:13" ht="14.45" customHeight="1" x14ac:dyDescent="0.2">
      <c r="A349" s="729" t="s">
        <v>649</v>
      </c>
      <c r="B349" s="730" t="s">
        <v>2435</v>
      </c>
      <c r="C349" s="730" t="s">
        <v>2627</v>
      </c>
      <c r="D349" s="730" t="s">
        <v>2437</v>
      </c>
      <c r="E349" s="730" t="s">
        <v>2628</v>
      </c>
      <c r="F349" s="734"/>
      <c r="G349" s="734"/>
      <c r="H349" s="748">
        <v>0</v>
      </c>
      <c r="I349" s="734">
        <v>1</v>
      </c>
      <c r="J349" s="734">
        <v>125.81000000000003</v>
      </c>
      <c r="K349" s="748">
        <v>1</v>
      </c>
      <c r="L349" s="734">
        <v>1</v>
      </c>
      <c r="M349" s="735">
        <v>125.81000000000003</v>
      </c>
    </row>
    <row r="350" spans="1:13" ht="14.45" customHeight="1" x14ac:dyDescent="0.2">
      <c r="A350" s="729" t="s">
        <v>649</v>
      </c>
      <c r="B350" s="730" t="s">
        <v>2550</v>
      </c>
      <c r="C350" s="730" t="s">
        <v>2629</v>
      </c>
      <c r="D350" s="730" t="s">
        <v>2630</v>
      </c>
      <c r="E350" s="730" t="s">
        <v>2557</v>
      </c>
      <c r="F350" s="734">
        <v>207</v>
      </c>
      <c r="G350" s="734">
        <v>53110.36</v>
      </c>
      <c r="H350" s="748">
        <v>1</v>
      </c>
      <c r="I350" s="734"/>
      <c r="J350" s="734"/>
      <c r="K350" s="748">
        <v>0</v>
      </c>
      <c r="L350" s="734">
        <v>207</v>
      </c>
      <c r="M350" s="735">
        <v>53110.36</v>
      </c>
    </row>
    <row r="351" spans="1:13" ht="14.45" customHeight="1" x14ac:dyDescent="0.2">
      <c r="A351" s="729" t="s">
        <v>649</v>
      </c>
      <c r="B351" s="730" t="s">
        <v>2550</v>
      </c>
      <c r="C351" s="730" t="s">
        <v>2551</v>
      </c>
      <c r="D351" s="730" t="s">
        <v>2552</v>
      </c>
      <c r="E351" s="730" t="s">
        <v>2553</v>
      </c>
      <c r="F351" s="734"/>
      <c r="G351" s="734"/>
      <c r="H351" s="748">
        <v>0</v>
      </c>
      <c r="I351" s="734">
        <v>3</v>
      </c>
      <c r="J351" s="734">
        <v>466.56000000000006</v>
      </c>
      <c r="K351" s="748">
        <v>1</v>
      </c>
      <c r="L351" s="734">
        <v>3</v>
      </c>
      <c r="M351" s="735">
        <v>466.56000000000006</v>
      </c>
    </row>
    <row r="352" spans="1:13" ht="14.45" customHeight="1" x14ac:dyDescent="0.2">
      <c r="A352" s="729" t="s">
        <v>649</v>
      </c>
      <c r="B352" s="730" t="s">
        <v>2550</v>
      </c>
      <c r="C352" s="730" t="s">
        <v>2554</v>
      </c>
      <c r="D352" s="730" t="s">
        <v>2552</v>
      </c>
      <c r="E352" s="730" t="s">
        <v>2555</v>
      </c>
      <c r="F352" s="734"/>
      <c r="G352" s="734"/>
      <c r="H352" s="748">
        <v>0</v>
      </c>
      <c r="I352" s="734">
        <v>416</v>
      </c>
      <c r="J352" s="734">
        <v>34795.95901857764</v>
      </c>
      <c r="K352" s="748">
        <v>1</v>
      </c>
      <c r="L352" s="734">
        <v>416</v>
      </c>
      <c r="M352" s="735">
        <v>34795.95901857764</v>
      </c>
    </row>
    <row r="353" spans="1:13" ht="14.45" customHeight="1" x14ac:dyDescent="0.2">
      <c r="A353" s="729" t="s">
        <v>649</v>
      </c>
      <c r="B353" s="730" t="s">
        <v>2550</v>
      </c>
      <c r="C353" s="730" t="s">
        <v>2631</v>
      </c>
      <c r="D353" s="730" t="s">
        <v>2552</v>
      </c>
      <c r="E353" s="730" t="s">
        <v>2632</v>
      </c>
      <c r="F353" s="734"/>
      <c r="G353" s="734"/>
      <c r="H353" s="748">
        <v>0</v>
      </c>
      <c r="I353" s="734">
        <v>12</v>
      </c>
      <c r="J353" s="734">
        <v>3362.76</v>
      </c>
      <c r="K353" s="748">
        <v>1</v>
      </c>
      <c r="L353" s="734">
        <v>12</v>
      </c>
      <c r="M353" s="735">
        <v>3362.76</v>
      </c>
    </row>
    <row r="354" spans="1:13" ht="14.45" customHeight="1" x14ac:dyDescent="0.2">
      <c r="A354" s="729" t="s">
        <v>649</v>
      </c>
      <c r="B354" s="730" t="s">
        <v>2633</v>
      </c>
      <c r="C354" s="730" t="s">
        <v>2634</v>
      </c>
      <c r="D354" s="730" t="s">
        <v>1777</v>
      </c>
      <c r="E354" s="730" t="s">
        <v>1778</v>
      </c>
      <c r="F354" s="734"/>
      <c r="G354" s="734"/>
      <c r="H354" s="748">
        <v>0</v>
      </c>
      <c r="I354" s="734">
        <v>1</v>
      </c>
      <c r="J354" s="734">
        <v>4238.01</v>
      </c>
      <c r="K354" s="748">
        <v>1</v>
      </c>
      <c r="L354" s="734">
        <v>1</v>
      </c>
      <c r="M354" s="735">
        <v>4238.01</v>
      </c>
    </row>
    <row r="355" spans="1:13" ht="14.45" customHeight="1" x14ac:dyDescent="0.2">
      <c r="A355" s="729" t="s">
        <v>649</v>
      </c>
      <c r="B355" s="730" t="s">
        <v>2635</v>
      </c>
      <c r="C355" s="730" t="s">
        <v>2636</v>
      </c>
      <c r="D355" s="730" t="s">
        <v>2637</v>
      </c>
      <c r="E355" s="730" t="s">
        <v>2638</v>
      </c>
      <c r="F355" s="734">
        <v>1</v>
      </c>
      <c r="G355" s="734">
        <v>291.28000000000003</v>
      </c>
      <c r="H355" s="748">
        <v>1</v>
      </c>
      <c r="I355" s="734"/>
      <c r="J355" s="734"/>
      <c r="K355" s="748">
        <v>0</v>
      </c>
      <c r="L355" s="734">
        <v>1</v>
      </c>
      <c r="M355" s="735">
        <v>291.28000000000003</v>
      </c>
    </row>
    <row r="356" spans="1:13" ht="14.45" customHeight="1" x14ac:dyDescent="0.2">
      <c r="A356" s="729" t="s">
        <v>649</v>
      </c>
      <c r="B356" s="730" t="s">
        <v>2222</v>
      </c>
      <c r="C356" s="730" t="s">
        <v>2561</v>
      </c>
      <c r="D356" s="730" t="s">
        <v>1706</v>
      </c>
      <c r="E356" s="730" t="s">
        <v>1419</v>
      </c>
      <c r="F356" s="734"/>
      <c r="G356" s="734"/>
      <c r="H356" s="748">
        <v>0</v>
      </c>
      <c r="I356" s="734">
        <v>1</v>
      </c>
      <c r="J356" s="734">
        <v>1115.2699999999998</v>
      </c>
      <c r="K356" s="748">
        <v>1</v>
      </c>
      <c r="L356" s="734">
        <v>1</v>
      </c>
      <c r="M356" s="735">
        <v>1115.2699999999998</v>
      </c>
    </row>
    <row r="357" spans="1:13" ht="14.45" customHeight="1" x14ac:dyDescent="0.2">
      <c r="A357" s="729" t="s">
        <v>649</v>
      </c>
      <c r="B357" s="730" t="s">
        <v>2222</v>
      </c>
      <c r="C357" s="730" t="s">
        <v>2639</v>
      </c>
      <c r="D357" s="730" t="s">
        <v>1893</v>
      </c>
      <c r="E357" s="730" t="s">
        <v>1705</v>
      </c>
      <c r="F357" s="734"/>
      <c r="G357" s="734"/>
      <c r="H357" s="748">
        <v>0</v>
      </c>
      <c r="I357" s="734">
        <v>2</v>
      </c>
      <c r="J357" s="734">
        <v>277.08</v>
      </c>
      <c r="K357" s="748">
        <v>1</v>
      </c>
      <c r="L357" s="734">
        <v>2</v>
      </c>
      <c r="M357" s="735">
        <v>277.08</v>
      </c>
    </row>
    <row r="358" spans="1:13" ht="14.45" customHeight="1" x14ac:dyDescent="0.2">
      <c r="A358" s="729" t="s">
        <v>649</v>
      </c>
      <c r="B358" s="730" t="s">
        <v>2222</v>
      </c>
      <c r="C358" s="730" t="s">
        <v>2640</v>
      </c>
      <c r="D358" s="730" t="s">
        <v>1894</v>
      </c>
      <c r="E358" s="730" t="s">
        <v>1705</v>
      </c>
      <c r="F358" s="734"/>
      <c r="G358" s="734"/>
      <c r="H358" s="748">
        <v>0</v>
      </c>
      <c r="I358" s="734">
        <v>2</v>
      </c>
      <c r="J358" s="734">
        <v>277.07999999999993</v>
      </c>
      <c r="K358" s="748">
        <v>1</v>
      </c>
      <c r="L358" s="734">
        <v>2</v>
      </c>
      <c r="M358" s="735">
        <v>277.07999999999993</v>
      </c>
    </row>
    <row r="359" spans="1:13" ht="14.45" customHeight="1" x14ac:dyDescent="0.2">
      <c r="A359" s="729" t="s">
        <v>649</v>
      </c>
      <c r="B359" s="730" t="s">
        <v>2222</v>
      </c>
      <c r="C359" s="730" t="s">
        <v>2641</v>
      </c>
      <c r="D359" s="730" t="s">
        <v>1706</v>
      </c>
      <c r="E359" s="730" t="s">
        <v>1897</v>
      </c>
      <c r="F359" s="734"/>
      <c r="G359" s="734"/>
      <c r="H359" s="748">
        <v>0</v>
      </c>
      <c r="I359" s="734">
        <v>124</v>
      </c>
      <c r="J359" s="734">
        <v>6890.68</v>
      </c>
      <c r="K359" s="748">
        <v>1</v>
      </c>
      <c r="L359" s="734">
        <v>124</v>
      </c>
      <c r="M359" s="735">
        <v>6890.68</v>
      </c>
    </row>
    <row r="360" spans="1:13" ht="14.45" customHeight="1" x14ac:dyDescent="0.2">
      <c r="A360" s="729" t="s">
        <v>649</v>
      </c>
      <c r="B360" s="730" t="s">
        <v>2222</v>
      </c>
      <c r="C360" s="730" t="s">
        <v>2642</v>
      </c>
      <c r="D360" s="730" t="s">
        <v>1898</v>
      </c>
      <c r="E360" s="730" t="s">
        <v>2643</v>
      </c>
      <c r="F360" s="734"/>
      <c r="G360" s="734"/>
      <c r="H360" s="748">
        <v>0</v>
      </c>
      <c r="I360" s="734">
        <v>244</v>
      </c>
      <c r="J360" s="734">
        <v>38398.28</v>
      </c>
      <c r="K360" s="748">
        <v>1</v>
      </c>
      <c r="L360" s="734">
        <v>244</v>
      </c>
      <c r="M360" s="735">
        <v>38398.28</v>
      </c>
    </row>
    <row r="361" spans="1:13" ht="14.45" customHeight="1" x14ac:dyDescent="0.2">
      <c r="A361" s="729" t="s">
        <v>649</v>
      </c>
      <c r="B361" s="730" t="s">
        <v>2222</v>
      </c>
      <c r="C361" s="730" t="s">
        <v>2644</v>
      </c>
      <c r="D361" s="730" t="s">
        <v>1892</v>
      </c>
      <c r="E361" s="730" t="s">
        <v>1705</v>
      </c>
      <c r="F361" s="734"/>
      <c r="G361" s="734"/>
      <c r="H361" s="748">
        <v>0</v>
      </c>
      <c r="I361" s="734">
        <v>2</v>
      </c>
      <c r="J361" s="734">
        <v>223.61999999999995</v>
      </c>
      <c r="K361" s="748">
        <v>1</v>
      </c>
      <c r="L361" s="734">
        <v>2</v>
      </c>
      <c r="M361" s="735">
        <v>223.61999999999995</v>
      </c>
    </row>
    <row r="362" spans="1:13" ht="14.45" customHeight="1" x14ac:dyDescent="0.2">
      <c r="A362" s="729" t="s">
        <v>649</v>
      </c>
      <c r="B362" s="730" t="s">
        <v>2222</v>
      </c>
      <c r="C362" s="730" t="s">
        <v>2484</v>
      </c>
      <c r="D362" s="730" t="s">
        <v>1404</v>
      </c>
      <c r="E362" s="730" t="s">
        <v>919</v>
      </c>
      <c r="F362" s="734"/>
      <c r="G362" s="734"/>
      <c r="H362" s="748">
        <v>0</v>
      </c>
      <c r="I362" s="734">
        <v>8</v>
      </c>
      <c r="J362" s="734">
        <v>1310.48</v>
      </c>
      <c r="K362" s="748">
        <v>1</v>
      </c>
      <c r="L362" s="734">
        <v>8</v>
      </c>
      <c r="M362" s="735">
        <v>1310.48</v>
      </c>
    </row>
    <row r="363" spans="1:13" ht="14.45" customHeight="1" x14ac:dyDescent="0.2">
      <c r="A363" s="729" t="s">
        <v>649</v>
      </c>
      <c r="B363" s="730" t="s">
        <v>2222</v>
      </c>
      <c r="C363" s="730" t="s">
        <v>2645</v>
      </c>
      <c r="D363" s="730" t="s">
        <v>1895</v>
      </c>
      <c r="E363" s="730" t="s">
        <v>919</v>
      </c>
      <c r="F363" s="734"/>
      <c r="G363" s="734"/>
      <c r="H363" s="748">
        <v>0</v>
      </c>
      <c r="I363" s="734">
        <v>2</v>
      </c>
      <c r="J363" s="734">
        <v>215.42000000000004</v>
      </c>
      <c r="K363" s="748">
        <v>1</v>
      </c>
      <c r="L363" s="734">
        <v>2</v>
      </c>
      <c r="M363" s="735">
        <v>215.42000000000004</v>
      </c>
    </row>
    <row r="364" spans="1:13" ht="14.45" customHeight="1" x14ac:dyDescent="0.2">
      <c r="A364" s="729" t="s">
        <v>649</v>
      </c>
      <c r="B364" s="730" t="s">
        <v>2222</v>
      </c>
      <c r="C364" s="730" t="s">
        <v>2646</v>
      </c>
      <c r="D364" s="730" t="s">
        <v>1896</v>
      </c>
      <c r="E364" s="730" t="s">
        <v>919</v>
      </c>
      <c r="F364" s="734"/>
      <c r="G364" s="734"/>
      <c r="H364" s="748">
        <v>0</v>
      </c>
      <c r="I364" s="734">
        <v>2</v>
      </c>
      <c r="J364" s="734">
        <v>215.42000000000004</v>
      </c>
      <c r="K364" s="748">
        <v>1</v>
      </c>
      <c r="L364" s="734">
        <v>2</v>
      </c>
      <c r="M364" s="735">
        <v>215.42000000000004</v>
      </c>
    </row>
    <row r="365" spans="1:13" ht="14.45" customHeight="1" x14ac:dyDescent="0.2">
      <c r="A365" s="729" t="s">
        <v>649</v>
      </c>
      <c r="B365" s="730" t="s">
        <v>2222</v>
      </c>
      <c r="C365" s="730" t="s">
        <v>2229</v>
      </c>
      <c r="D365" s="730" t="s">
        <v>926</v>
      </c>
      <c r="E365" s="730" t="s">
        <v>919</v>
      </c>
      <c r="F365" s="734"/>
      <c r="G365" s="734"/>
      <c r="H365" s="748">
        <v>0</v>
      </c>
      <c r="I365" s="734">
        <v>5</v>
      </c>
      <c r="J365" s="734">
        <v>707.09999999999991</v>
      </c>
      <c r="K365" s="748">
        <v>1</v>
      </c>
      <c r="L365" s="734">
        <v>5</v>
      </c>
      <c r="M365" s="735">
        <v>707.09999999999991</v>
      </c>
    </row>
    <row r="366" spans="1:13" ht="14.45" customHeight="1" x14ac:dyDescent="0.2">
      <c r="A366" s="729" t="s">
        <v>649</v>
      </c>
      <c r="B366" s="730" t="s">
        <v>2222</v>
      </c>
      <c r="C366" s="730" t="s">
        <v>2230</v>
      </c>
      <c r="D366" s="730" t="s">
        <v>925</v>
      </c>
      <c r="E366" s="730" t="s">
        <v>919</v>
      </c>
      <c r="F366" s="734"/>
      <c r="G366" s="734"/>
      <c r="H366" s="748">
        <v>0</v>
      </c>
      <c r="I366" s="734">
        <v>5</v>
      </c>
      <c r="J366" s="734">
        <v>707.0999999999998</v>
      </c>
      <c r="K366" s="748">
        <v>1</v>
      </c>
      <c r="L366" s="734">
        <v>5</v>
      </c>
      <c r="M366" s="735">
        <v>707.0999999999998</v>
      </c>
    </row>
    <row r="367" spans="1:13" ht="14.45" customHeight="1" x14ac:dyDescent="0.2">
      <c r="A367" s="729" t="s">
        <v>652</v>
      </c>
      <c r="B367" s="730" t="s">
        <v>2160</v>
      </c>
      <c r="C367" s="730" t="s">
        <v>2647</v>
      </c>
      <c r="D367" s="730" t="s">
        <v>837</v>
      </c>
      <c r="E367" s="730" t="s">
        <v>2648</v>
      </c>
      <c r="F367" s="734"/>
      <c r="G367" s="734"/>
      <c r="H367" s="748">
        <v>0</v>
      </c>
      <c r="I367" s="734">
        <v>2</v>
      </c>
      <c r="J367" s="734">
        <v>280.24</v>
      </c>
      <c r="K367" s="748">
        <v>1</v>
      </c>
      <c r="L367" s="734">
        <v>2</v>
      </c>
      <c r="M367" s="735">
        <v>280.24</v>
      </c>
    </row>
    <row r="368" spans="1:13" ht="14.45" customHeight="1" x14ac:dyDescent="0.2">
      <c r="A368" s="729" t="s">
        <v>652</v>
      </c>
      <c r="B368" s="730" t="s">
        <v>2333</v>
      </c>
      <c r="C368" s="730" t="s">
        <v>2334</v>
      </c>
      <c r="D368" s="730" t="s">
        <v>1315</v>
      </c>
      <c r="E368" s="730" t="s">
        <v>2335</v>
      </c>
      <c r="F368" s="734"/>
      <c r="G368" s="734"/>
      <c r="H368" s="748">
        <v>0</v>
      </c>
      <c r="I368" s="734">
        <v>22</v>
      </c>
      <c r="J368" s="734">
        <v>1427.8</v>
      </c>
      <c r="K368" s="748">
        <v>1</v>
      </c>
      <c r="L368" s="734">
        <v>22</v>
      </c>
      <c r="M368" s="735">
        <v>1427.8</v>
      </c>
    </row>
    <row r="369" spans="1:13" ht="14.45" customHeight="1" x14ac:dyDescent="0.2">
      <c r="A369" s="729" t="s">
        <v>652</v>
      </c>
      <c r="B369" s="730" t="s">
        <v>2439</v>
      </c>
      <c r="C369" s="730" t="s">
        <v>2567</v>
      </c>
      <c r="D369" s="730" t="s">
        <v>2441</v>
      </c>
      <c r="E369" s="730" t="s">
        <v>2568</v>
      </c>
      <c r="F369" s="734"/>
      <c r="G369" s="734"/>
      <c r="H369" s="748">
        <v>0</v>
      </c>
      <c r="I369" s="734">
        <v>2</v>
      </c>
      <c r="J369" s="734">
        <v>58.679999999999993</v>
      </c>
      <c r="K369" s="748">
        <v>1</v>
      </c>
      <c r="L369" s="734">
        <v>2</v>
      </c>
      <c r="M369" s="735">
        <v>58.679999999999993</v>
      </c>
    </row>
    <row r="370" spans="1:13" ht="14.45" customHeight="1" x14ac:dyDescent="0.2">
      <c r="A370" s="729" t="s">
        <v>652</v>
      </c>
      <c r="B370" s="730" t="s">
        <v>2550</v>
      </c>
      <c r="C370" s="730" t="s">
        <v>2556</v>
      </c>
      <c r="D370" s="730" t="s">
        <v>2552</v>
      </c>
      <c r="E370" s="730" t="s">
        <v>2557</v>
      </c>
      <c r="F370" s="734"/>
      <c r="G370" s="734"/>
      <c r="H370" s="748">
        <v>0</v>
      </c>
      <c r="I370" s="734">
        <v>12</v>
      </c>
      <c r="J370" s="734">
        <v>3361.8799999999997</v>
      </c>
      <c r="K370" s="748">
        <v>1</v>
      </c>
      <c r="L370" s="734">
        <v>12</v>
      </c>
      <c r="M370" s="735">
        <v>3361.8799999999997</v>
      </c>
    </row>
    <row r="371" spans="1:13" ht="14.45" customHeight="1" x14ac:dyDescent="0.2">
      <c r="A371" s="729" t="s">
        <v>652</v>
      </c>
      <c r="B371" s="730" t="s">
        <v>2208</v>
      </c>
      <c r="C371" s="730" t="s">
        <v>2211</v>
      </c>
      <c r="D371" s="730" t="s">
        <v>910</v>
      </c>
      <c r="E371" s="730" t="s">
        <v>2212</v>
      </c>
      <c r="F371" s="734"/>
      <c r="G371" s="734"/>
      <c r="H371" s="748">
        <v>0</v>
      </c>
      <c r="I371" s="734">
        <v>8</v>
      </c>
      <c r="J371" s="734">
        <v>363.92</v>
      </c>
      <c r="K371" s="748">
        <v>1</v>
      </c>
      <c r="L371" s="734">
        <v>8</v>
      </c>
      <c r="M371" s="735">
        <v>363.92</v>
      </c>
    </row>
    <row r="372" spans="1:13" ht="14.45" customHeight="1" x14ac:dyDescent="0.2">
      <c r="A372" s="729" t="s">
        <v>655</v>
      </c>
      <c r="B372" s="730" t="s">
        <v>2156</v>
      </c>
      <c r="C372" s="730" t="s">
        <v>2157</v>
      </c>
      <c r="D372" s="730" t="s">
        <v>2158</v>
      </c>
      <c r="E372" s="730" t="s">
        <v>2159</v>
      </c>
      <c r="F372" s="734"/>
      <c r="G372" s="734"/>
      <c r="H372" s="748">
        <v>0</v>
      </c>
      <c r="I372" s="734">
        <v>10</v>
      </c>
      <c r="J372" s="734">
        <v>1389.5</v>
      </c>
      <c r="K372" s="748">
        <v>1</v>
      </c>
      <c r="L372" s="734">
        <v>10</v>
      </c>
      <c r="M372" s="735">
        <v>1389.5</v>
      </c>
    </row>
    <row r="373" spans="1:13" ht="14.45" customHeight="1" x14ac:dyDescent="0.2">
      <c r="A373" s="729" t="s">
        <v>655</v>
      </c>
      <c r="B373" s="730" t="s">
        <v>2571</v>
      </c>
      <c r="C373" s="730" t="s">
        <v>2572</v>
      </c>
      <c r="D373" s="730" t="s">
        <v>2573</v>
      </c>
      <c r="E373" s="730" t="s">
        <v>2574</v>
      </c>
      <c r="F373" s="734"/>
      <c r="G373" s="734"/>
      <c r="H373" s="748">
        <v>0</v>
      </c>
      <c r="I373" s="734">
        <v>7</v>
      </c>
      <c r="J373" s="734">
        <v>10553.939999999999</v>
      </c>
      <c r="K373" s="748">
        <v>1</v>
      </c>
      <c r="L373" s="734">
        <v>7</v>
      </c>
      <c r="M373" s="735">
        <v>10553.939999999999</v>
      </c>
    </row>
    <row r="374" spans="1:13" ht="14.45" customHeight="1" x14ac:dyDescent="0.2">
      <c r="A374" s="729" t="s">
        <v>655</v>
      </c>
      <c r="B374" s="730" t="s">
        <v>2571</v>
      </c>
      <c r="C374" s="730" t="s">
        <v>2649</v>
      </c>
      <c r="D374" s="730" t="s">
        <v>2573</v>
      </c>
      <c r="E374" s="730" t="s">
        <v>2650</v>
      </c>
      <c r="F374" s="734"/>
      <c r="G374" s="734"/>
      <c r="H374" s="748">
        <v>0</v>
      </c>
      <c r="I374" s="734">
        <v>31</v>
      </c>
      <c r="J374" s="734">
        <v>14818.310000000001</v>
      </c>
      <c r="K374" s="748">
        <v>1</v>
      </c>
      <c r="L374" s="734">
        <v>31</v>
      </c>
      <c r="M374" s="735">
        <v>14818.310000000001</v>
      </c>
    </row>
    <row r="375" spans="1:13" ht="14.45" customHeight="1" x14ac:dyDescent="0.2">
      <c r="A375" s="729" t="s">
        <v>655</v>
      </c>
      <c r="B375" s="730" t="s">
        <v>2160</v>
      </c>
      <c r="C375" s="730" t="s">
        <v>2161</v>
      </c>
      <c r="D375" s="730" t="s">
        <v>837</v>
      </c>
      <c r="E375" s="730" t="s">
        <v>2162</v>
      </c>
      <c r="F375" s="734"/>
      <c r="G375" s="734"/>
      <c r="H375" s="748">
        <v>0</v>
      </c>
      <c r="I375" s="734">
        <v>6</v>
      </c>
      <c r="J375" s="734">
        <v>3283.0999999999995</v>
      </c>
      <c r="K375" s="748">
        <v>1</v>
      </c>
      <c r="L375" s="734">
        <v>6</v>
      </c>
      <c r="M375" s="735">
        <v>3283.0999999999995</v>
      </c>
    </row>
    <row r="376" spans="1:13" ht="14.45" customHeight="1" x14ac:dyDescent="0.2">
      <c r="A376" s="729" t="s">
        <v>655</v>
      </c>
      <c r="B376" s="730" t="s">
        <v>2160</v>
      </c>
      <c r="C376" s="730" t="s">
        <v>2647</v>
      </c>
      <c r="D376" s="730" t="s">
        <v>837</v>
      </c>
      <c r="E376" s="730" t="s">
        <v>2648</v>
      </c>
      <c r="F376" s="734"/>
      <c r="G376" s="734"/>
      <c r="H376" s="748">
        <v>0</v>
      </c>
      <c r="I376" s="734">
        <v>8</v>
      </c>
      <c r="J376" s="734">
        <v>848.56</v>
      </c>
      <c r="K376" s="748">
        <v>1</v>
      </c>
      <c r="L376" s="734">
        <v>8</v>
      </c>
      <c r="M376" s="735">
        <v>848.56</v>
      </c>
    </row>
    <row r="377" spans="1:13" ht="14.45" customHeight="1" x14ac:dyDescent="0.2">
      <c r="A377" s="729" t="s">
        <v>655</v>
      </c>
      <c r="B377" s="730" t="s">
        <v>2191</v>
      </c>
      <c r="C377" s="730" t="s">
        <v>2192</v>
      </c>
      <c r="D377" s="730" t="s">
        <v>2193</v>
      </c>
      <c r="E377" s="730" t="s">
        <v>2194</v>
      </c>
      <c r="F377" s="734">
        <v>5</v>
      </c>
      <c r="G377" s="734">
        <v>536.70000000000005</v>
      </c>
      <c r="H377" s="748">
        <v>1</v>
      </c>
      <c r="I377" s="734"/>
      <c r="J377" s="734"/>
      <c r="K377" s="748">
        <v>0</v>
      </c>
      <c r="L377" s="734">
        <v>5</v>
      </c>
      <c r="M377" s="735">
        <v>536.70000000000005</v>
      </c>
    </row>
    <row r="378" spans="1:13" ht="14.45" customHeight="1" x14ac:dyDescent="0.2">
      <c r="A378" s="729" t="s">
        <v>655</v>
      </c>
      <c r="B378" s="730" t="s">
        <v>2198</v>
      </c>
      <c r="C378" s="730" t="s">
        <v>2399</v>
      </c>
      <c r="D378" s="730" t="s">
        <v>1955</v>
      </c>
      <c r="E378" s="730" t="s">
        <v>1394</v>
      </c>
      <c r="F378" s="734"/>
      <c r="G378" s="734"/>
      <c r="H378" s="748">
        <v>0</v>
      </c>
      <c r="I378" s="734">
        <v>2</v>
      </c>
      <c r="J378" s="734">
        <v>495.80000000000013</v>
      </c>
      <c r="K378" s="748">
        <v>1</v>
      </c>
      <c r="L378" s="734">
        <v>2</v>
      </c>
      <c r="M378" s="735">
        <v>495.80000000000013</v>
      </c>
    </row>
    <row r="379" spans="1:13" ht="14.45" customHeight="1" x14ac:dyDescent="0.2">
      <c r="A379" s="729" t="s">
        <v>655</v>
      </c>
      <c r="B379" s="730" t="s">
        <v>2400</v>
      </c>
      <c r="C379" s="730" t="s">
        <v>2401</v>
      </c>
      <c r="D379" s="730" t="s">
        <v>1161</v>
      </c>
      <c r="E379" s="730" t="s">
        <v>2402</v>
      </c>
      <c r="F379" s="734"/>
      <c r="G379" s="734"/>
      <c r="H379" s="748">
        <v>0</v>
      </c>
      <c r="I379" s="734">
        <v>4</v>
      </c>
      <c r="J379" s="734">
        <v>1441.3700000000001</v>
      </c>
      <c r="K379" s="748">
        <v>1</v>
      </c>
      <c r="L379" s="734">
        <v>4</v>
      </c>
      <c r="M379" s="735">
        <v>1441.3700000000001</v>
      </c>
    </row>
    <row r="380" spans="1:13" ht="14.45" customHeight="1" x14ac:dyDescent="0.2">
      <c r="A380" s="729" t="s">
        <v>655</v>
      </c>
      <c r="B380" s="730" t="s">
        <v>2200</v>
      </c>
      <c r="C380" s="730" t="s">
        <v>2201</v>
      </c>
      <c r="D380" s="730" t="s">
        <v>2202</v>
      </c>
      <c r="E380" s="730" t="s">
        <v>2203</v>
      </c>
      <c r="F380" s="734"/>
      <c r="G380" s="734"/>
      <c r="H380" s="748">
        <v>0</v>
      </c>
      <c r="I380" s="734">
        <v>3</v>
      </c>
      <c r="J380" s="734">
        <v>197.34</v>
      </c>
      <c r="K380" s="748">
        <v>1</v>
      </c>
      <c r="L380" s="734">
        <v>3</v>
      </c>
      <c r="M380" s="735">
        <v>197.34</v>
      </c>
    </row>
    <row r="381" spans="1:13" ht="14.45" customHeight="1" x14ac:dyDescent="0.2">
      <c r="A381" s="729" t="s">
        <v>655</v>
      </c>
      <c r="B381" s="730" t="s">
        <v>2412</v>
      </c>
      <c r="C381" s="730" t="s">
        <v>2414</v>
      </c>
      <c r="D381" s="730" t="s">
        <v>1254</v>
      </c>
      <c r="E381" s="730" t="s">
        <v>2415</v>
      </c>
      <c r="F381" s="734"/>
      <c r="G381" s="734"/>
      <c r="H381" s="748">
        <v>0</v>
      </c>
      <c r="I381" s="734">
        <v>2</v>
      </c>
      <c r="J381" s="734">
        <v>82.94</v>
      </c>
      <c r="K381" s="748">
        <v>1</v>
      </c>
      <c r="L381" s="734">
        <v>2</v>
      </c>
      <c r="M381" s="735">
        <v>82.94</v>
      </c>
    </row>
    <row r="382" spans="1:13" ht="14.45" customHeight="1" x14ac:dyDescent="0.2">
      <c r="A382" s="729" t="s">
        <v>655</v>
      </c>
      <c r="B382" s="730" t="s">
        <v>2439</v>
      </c>
      <c r="C382" s="730" t="s">
        <v>2443</v>
      </c>
      <c r="D382" s="730" t="s">
        <v>2441</v>
      </c>
      <c r="E382" s="730" t="s">
        <v>2444</v>
      </c>
      <c r="F382" s="734"/>
      <c r="G382" s="734"/>
      <c r="H382" s="748">
        <v>0</v>
      </c>
      <c r="I382" s="734">
        <v>1</v>
      </c>
      <c r="J382" s="734">
        <v>9.1599999999999984</v>
      </c>
      <c r="K382" s="748">
        <v>1</v>
      </c>
      <c r="L382" s="734">
        <v>1</v>
      </c>
      <c r="M382" s="735">
        <v>9.1599999999999984</v>
      </c>
    </row>
    <row r="383" spans="1:13" ht="14.45" customHeight="1" x14ac:dyDescent="0.2">
      <c r="A383" s="729" t="s">
        <v>655</v>
      </c>
      <c r="B383" s="730" t="s">
        <v>2651</v>
      </c>
      <c r="C383" s="730" t="s">
        <v>2652</v>
      </c>
      <c r="D383" s="730" t="s">
        <v>1991</v>
      </c>
      <c r="E383" s="730" t="s">
        <v>1992</v>
      </c>
      <c r="F383" s="734"/>
      <c r="G383" s="734"/>
      <c r="H383" s="748">
        <v>0</v>
      </c>
      <c r="I383" s="734">
        <v>1</v>
      </c>
      <c r="J383" s="734">
        <v>394.33999999999986</v>
      </c>
      <c r="K383" s="748">
        <v>1</v>
      </c>
      <c r="L383" s="734">
        <v>1</v>
      </c>
      <c r="M383" s="735">
        <v>394.33999999999986</v>
      </c>
    </row>
    <row r="384" spans="1:13" ht="14.45" customHeight="1" x14ac:dyDescent="0.2">
      <c r="A384" s="729" t="s">
        <v>655</v>
      </c>
      <c r="B384" s="730" t="s">
        <v>2651</v>
      </c>
      <c r="C384" s="730" t="s">
        <v>2653</v>
      </c>
      <c r="D384" s="730" t="s">
        <v>2654</v>
      </c>
      <c r="E384" s="730" t="s">
        <v>1990</v>
      </c>
      <c r="F384" s="734"/>
      <c r="G384" s="734"/>
      <c r="H384" s="748">
        <v>0</v>
      </c>
      <c r="I384" s="734">
        <v>1</v>
      </c>
      <c r="J384" s="734">
        <v>434.03999999999996</v>
      </c>
      <c r="K384" s="748">
        <v>1</v>
      </c>
      <c r="L384" s="734">
        <v>1</v>
      </c>
      <c r="M384" s="735">
        <v>434.03999999999996</v>
      </c>
    </row>
    <row r="385" spans="1:13" ht="14.45" customHeight="1" x14ac:dyDescent="0.2">
      <c r="A385" s="729" t="s">
        <v>658</v>
      </c>
      <c r="B385" s="730" t="s">
        <v>2655</v>
      </c>
      <c r="C385" s="730" t="s">
        <v>2656</v>
      </c>
      <c r="D385" s="730" t="s">
        <v>2657</v>
      </c>
      <c r="E385" s="730" t="s">
        <v>2658</v>
      </c>
      <c r="F385" s="734"/>
      <c r="G385" s="734"/>
      <c r="H385" s="748">
        <v>0</v>
      </c>
      <c r="I385" s="734">
        <v>5</v>
      </c>
      <c r="J385" s="734">
        <v>463991.88</v>
      </c>
      <c r="K385" s="748">
        <v>1</v>
      </c>
      <c r="L385" s="734">
        <v>5</v>
      </c>
      <c r="M385" s="735">
        <v>463991.88</v>
      </c>
    </row>
    <row r="386" spans="1:13" ht="14.45" customHeight="1" x14ac:dyDescent="0.2">
      <c r="A386" s="729" t="s">
        <v>658</v>
      </c>
      <c r="B386" s="730" t="s">
        <v>2655</v>
      </c>
      <c r="C386" s="730" t="s">
        <v>2659</v>
      </c>
      <c r="D386" s="730" t="s">
        <v>2657</v>
      </c>
      <c r="E386" s="730" t="s">
        <v>2660</v>
      </c>
      <c r="F386" s="734"/>
      <c r="G386" s="734"/>
      <c r="H386" s="748">
        <v>0</v>
      </c>
      <c r="I386" s="734">
        <v>3</v>
      </c>
      <c r="J386" s="734">
        <v>649587.51</v>
      </c>
      <c r="K386" s="748">
        <v>1</v>
      </c>
      <c r="L386" s="734">
        <v>3</v>
      </c>
      <c r="M386" s="735">
        <v>649587.51</v>
      </c>
    </row>
    <row r="387" spans="1:13" ht="14.45" customHeight="1" x14ac:dyDescent="0.2">
      <c r="A387" s="729" t="s">
        <v>658</v>
      </c>
      <c r="B387" s="730" t="s">
        <v>2655</v>
      </c>
      <c r="C387" s="730" t="s">
        <v>2661</v>
      </c>
      <c r="D387" s="730" t="s">
        <v>2657</v>
      </c>
      <c r="E387" s="730" t="s">
        <v>2662</v>
      </c>
      <c r="F387" s="734"/>
      <c r="G387" s="734"/>
      <c r="H387" s="748">
        <v>0</v>
      </c>
      <c r="I387" s="734">
        <v>21</v>
      </c>
      <c r="J387" s="734">
        <v>1948765.9099999997</v>
      </c>
      <c r="K387" s="748">
        <v>1</v>
      </c>
      <c r="L387" s="734">
        <v>21</v>
      </c>
      <c r="M387" s="735">
        <v>1948765.9099999997</v>
      </c>
    </row>
    <row r="388" spans="1:13" ht="14.45" customHeight="1" x14ac:dyDescent="0.2">
      <c r="A388" s="729" t="s">
        <v>658</v>
      </c>
      <c r="B388" s="730" t="s">
        <v>2655</v>
      </c>
      <c r="C388" s="730" t="s">
        <v>2663</v>
      </c>
      <c r="D388" s="730" t="s">
        <v>2657</v>
      </c>
      <c r="E388" s="730" t="s">
        <v>2664</v>
      </c>
      <c r="F388" s="734"/>
      <c r="G388" s="734"/>
      <c r="H388" s="748">
        <v>0</v>
      </c>
      <c r="I388" s="734">
        <v>15</v>
      </c>
      <c r="J388" s="734">
        <v>1391975.6416840204</v>
      </c>
      <c r="K388" s="748">
        <v>1</v>
      </c>
      <c r="L388" s="734">
        <v>15</v>
      </c>
      <c r="M388" s="735">
        <v>1391975.6416840204</v>
      </c>
    </row>
    <row r="389" spans="1:13" ht="14.45" customHeight="1" x14ac:dyDescent="0.2">
      <c r="A389" s="729" t="s">
        <v>658</v>
      </c>
      <c r="B389" s="730" t="s">
        <v>2655</v>
      </c>
      <c r="C389" s="730" t="s">
        <v>2665</v>
      </c>
      <c r="D389" s="730" t="s">
        <v>2657</v>
      </c>
      <c r="E389" s="730" t="s">
        <v>2666</v>
      </c>
      <c r="F389" s="734"/>
      <c r="G389" s="734"/>
      <c r="H389" s="748">
        <v>0</v>
      </c>
      <c r="I389" s="734">
        <v>18</v>
      </c>
      <c r="J389" s="734">
        <v>1670370.7774999994</v>
      </c>
      <c r="K389" s="748">
        <v>1</v>
      </c>
      <c r="L389" s="734">
        <v>18</v>
      </c>
      <c r="M389" s="735">
        <v>1670370.7774999994</v>
      </c>
    </row>
    <row r="390" spans="1:13" ht="14.45" customHeight="1" x14ac:dyDescent="0.2">
      <c r="A390" s="729" t="s">
        <v>658</v>
      </c>
      <c r="B390" s="730" t="s">
        <v>2655</v>
      </c>
      <c r="C390" s="730" t="s">
        <v>2667</v>
      </c>
      <c r="D390" s="730" t="s">
        <v>2657</v>
      </c>
      <c r="E390" s="730" t="s">
        <v>2668</v>
      </c>
      <c r="F390" s="734"/>
      <c r="G390" s="734"/>
      <c r="H390" s="748">
        <v>0</v>
      </c>
      <c r="I390" s="734">
        <v>5</v>
      </c>
      <c r="J390" s="734">
        <v>463991.8888556051</v>
      </c>
      <c r="K390" s="748">
        <v>1</v>
      </c>
      <c r="L390" s="734">
        <v>5</v>
      </c>
      <c r="M390" s="735">
        <v>463991.8888556051</v>
      </c>
    </row>
    <row r="391" spans="1:13" ht="14.45" customHeight="1" x14ac:dyDescent="0.2">
      <c r="A391" s="729" t="s">
        <v>658</v>
      </c>
      <c r="B391" s="730" t="s">
        <v>2669</v>
      </c>
      <c r="C391" s="730" t="s">
        <v>2670</v>
      </c>
      <c r="D391" s="730" t="s">
        <v>2004</v>
      </c>
      <c r="E391" s="730" t="s">
        <v>2005</v>
      </c>
      <c r="F391" s="734">
        <v>95</v>
      </c>
      <c r="G391" s="734">
        <v>171941.44999999995</v>
      </c>
      <c r="H391" s="748">
        <v>1</v>
      </c>
      <c r="I391" s="734"/>
      <c r="J391" s="734"/>
      <c r="K391" s="748">
        <v>0</v>
      </c>
      <c r="L391" s="734">
        <v>95</v>
      </c>
      <c r="M391" s="735">
        <v>171941.44999999995</v>
      </c>
    </row>
    <row r="392" spans="1:13" ht="14.45" customHeight="1" x14ac:dyDescent="0.2">
      <c r="A392" s="729" t="s">
        <v>658</v>
      </c>
      <c r="B392" s="730" t="s">
        <v>2669</v>
      </c>
      <c r="C392" s="730" t="s">
        <v>2671</v>
      </c>
      <c r="D392" s="730" t="s">
        <v>2002</v>
      </c>
      <c r="E392" s="730" t="s">
        <v>2003</v>
      </c>
      <c r="F392" s="734">
        <v>75</v>
      </c>
      <c r="G392" s="734">
        <v>221905.56000000006</v>
      </c>
      <c r="H392" s="748">
        <v>1</v>
      </c>
      <c r="I392" s="734"/>
      <c r="J392" s="734"/>
      <c r="K392" s="748">
        <v>0</v>
      </c>
      <c r="L392" s="734">
        <v>75</v>
      </c>
      <c r="M392" s="735">
        <v>221905.56000000006</v>
      </c>
    </row>
    <row r="393" spans="1:13" ht="14.45" customHeight="1" thickBot="1" x14ac:dyDescent="0.25">
      <c r="A393" s="736" t="s">
        <v>658</v>
      </c>
      <c r="B393" s="737" t="s">
        <v>2672</v>
      </c>
      <c r="C393" s="737" t="s">
        <v>2673</v>
      </c>
      <c r="D393" s="737" t="s">
        <v>2000</v>
      </c>
      <c r="E393" s="737" t="s">
        <v>2001</v>
      </c>
      <c r="F393" s="741"/>
      <c r="G393" s="741"/>
      <c r="H393" s="749">
        <v>0</v>
      </c>
      <c r="I393" s="741">
        <v>258</v>
      </c>
      <c r="J393" s="741">
        <v>256224.96000000002</v>
      </c>
      <c r="K393" s="749">
        <v>1</v>
      </c>
      <c r="L393" s="741">
        <v>258</v>
      </c>
      <c r="M393" s="742">
        <v>256224.96000000002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76E65ABA-91C3-42C7-A6FC-E7FBFE7C0C5E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2048</v>
      </c>
      <c r="C3" s="395">
        <f>SUM(C6:C1048576)</f>
        <v>1528</v>
      </c>
      <c r="D3" s="395">
        <f>SUM(D6:D1048576)</f>
        <v>888</v>
      </c>
      <c r="E3" s="396">
        <f>SUM(E6:E1048576)</f>
        <v>283</v>
      </c>
      <c r="F3" s="393">
        <f>IF(SUM($B3:$E3)=0,"",B3/SUM($B3:$E3))</f>
        <v>0.43143037708026122</v>
      </c>
      <c r="G3" s="391">
        <f t="shared" ref="G3:I3" si="0">IF(SUM($B3:$E3)=0,"",C3/SUM($B3:$E3))</f>
        <v>0.32188750789972614</v>
      </c>
      <c r="H3" s="391">
        <f t="shared" si="0"/>
        <v>0.1870655150621445</v>
      </c>
      <c r="I3" s="392">
        <f t="shared" si="0"/>
        <v>5.9616599957868124E-2</v>
      </c>
      <c r="J3" s="395">
        <f>SUM(J6:J1048576)</f>
        <v>278</v>
      </c>
      <c r="K3" s="395">
        <f>SUM(K6:K1048576)</f>
        <v>535</v>
      </c>
      <c r="L3" s="395">
        <f>SUM(L6:L1048576)</f>
        <v>888</v>
      </c>
      <c r="M3" s="396">
        <f>SUM(M6:M1048576)</f>
        <v>209</v>
      </c>
      <c r="N3" s="393">
        <f>IF(SUM($J3:$M3)=0,"",J3/SUM($J3:$M3))</f>
        <v>0.14554973821989528</v>
      </c>
      <c r="O3" s="391">
        <f t="shared" ref="O3:Q3" si="1">IF(SUM($J3:$M3)=0,"",K3/SUM($J3:$M3))</f>
        <v>0.28010471204188481</v>
      </c>
      <c r="P3" s="391">
        <f t="shared" si="1"/>
        <v>0.46492146596858641</v>
      </c>
      <c r="Q3" s="392">
        <f t="shared" si="1"/>
        <v>0.1094240837696335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2675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2023</v>
      </c>
      <c r="B7" s="780">
        <v>50</v>
      </c>
      <c r="C7" s="734">
        <v>276</v>
      </c>
      <c r="D7" s="734">
        <v>31</v>
      </c>
      <c r="E7" s="735"/>
      <c r="F7" s="777">
        <v>0.14005602240896359</v>
      </c>
      <c r="G7" s="748">
        <v>0.77310924369747902</v>
      </c>
      <c r="H7" s="748">
        <v>8.683473389355742E-2</v>
      </c>
      <c r="I7" s="783">
        <v>0</v>
      </c>
      <c r="J7" s="780">
        <v>11</v>
      </c>
      <c r="K7" s="734">
        <v>87</v>
      </c>
      <c r="L7" s="734">
        <v>31</v>
      </c>
      <c r="M7" s="735"/>
      <c r="N7" s="777">
        <v>8.5271317829457363E-2</v>
      </c>
      <c r="O7" s="748">
        <v>0.67441860465116277</v>
      </c>
      <c r="P7" s="748">
        <v>0.24031007751937986</v>
      </c>
      <c r="Q7" s="771">
        <v>0</v>
      </c>
    </row>
    <row r="8" spans="1:17" ht="14.45" customHeight="1" x14ac:dyDescent="0.2">
      <c r="A8" s="774" t="s">
        <v>2027</v>
      </c>
      <c r="B8" s="780">
        <v>669</v>
      </c>
      <c r="C8" s="734">
        <v>444</v>
      </c>
      <c r="D8" s="734">
        <v>446</v>
      </c>
      <c r="E8" s="735"/>
      <c r="F8" s="777">
        <v>0.42912123155869147</v>
      </c>
      <c r="G8" s="748">
        <v>0.2847979474021809</v>
      </c>
      <c r="H8" s="748">
        <v>0.28608082103912763</v>
      </c>
      <c r="I8" s="783">
        <v>0</v>
      </c>
      <c r="J8" s="780">
        <v>49</v>
      </c>
      <c r="K8" s="734">
        <v>151</v>
      </c>
      <c r="L8" s="734">
        <v>446</v>
      </c>
      <c r="M8" s="735"/>
      <c r="N8" s="777">
        <v>7.5851393188854491E-2</v>
      </c>
      <c r="O8" s="748">
        <v>0.23374613003095976</v>
      </c>
      <c r="P8" s="748">
        <v>0.69040247678018574</v>
      </c>
      <c r="Q8" s="771">
        <v>0</v>
      </c>
    </row>
    <row r="9" spans="1:17" ht="14.45" customHeight="1" x14ac:dyDescent="0.2">
      <c r="A9" s="774" t="s">
        <v>2028</v>
      </c>
      <c r="B9" s="780">
        <v>353</v>
      </c>
      <c r="C9" s="734">
        <v>425</v>
      </c>
      <c r="D9" s="734">
        <v>205</v>
      </c>
      <c r="E9" s="735"/>
      <c r="F9" s="777">
        <v>0.35910478128179046</v>
      </c>
      <c r="G9" s="748">
        <v>0.43234994913530012</v>
      </c>
      <c r="H9" s="748">
        <v>0.20854526958290945</v>
      </c>
      <c r="I9" s="783">
        <v>0</v>
      </c>
      <c r="J9" s="780">
        <v>30</v>
      </c>
      <c r="K9" s="734">
        <v>146</v>
      </c>
      <c r="L9" s="734">
        <v>205</v>
      </c>
      <c r="M9" s="735"/>
      <c r="N9" s="777">
        <v>7.874015748031496E-2</v>
      </c>
      <c r="O9" s="748">
        <v>0.38320209973753283</v>
      </c>
      <c r="P9" s="748">
        <v>0.53805774278215224</v>
      </c>
      <c r="Q9" s="771">
        <v>0</v>
      </c>
    </row>
    <row r="10" spans="1:17" ht="14.45" customHeight="1" x14ac:dyDescent="0.2">
      <c r="A10" s="774" t="s">
        <v>2024</v>
      </c>
      <c r="B10" s="780">
        <v>109</v>
      </c>
      <c r="C10" s="734">
        <v>3</v>
      </c>
      <c r="D10" s="734"/>
      <c r="E10" s="735"/>
      <c r="F10" s="777">
        <v>0.9732142857142857</v>
      </c>
      <c r="G10" s="748">
        <v>2.6785714285714284E-2</v>
      </c>
      <c r="H10" s="748">
        <v>0</v>
      </c>
      <c r="I10" s="783">
        <v>0</v>
      </c>
      <c r="J10" s="780">
        <v>43</v>
      </c>
      <c r="K10" s="734">
        <v>3</v>
      </c>
      <c r="L10" s="734"/>
      <c r="M10" s="735"/>
      <c r="N10" s="777">
        <v>0.93478260869565222</v>
      </c>
      <c r="O10" s="748">
        <v>6.5217391304347824E-2</v>
      </c>
      <c r="P10" s="748">
        <v>0</v>
      </c>
      <c r="Q10" s="771">
        <v>0</v>
      </c>
    </row>
    <row r="11" spans="1:17" ht="14.45" customHeight="1" x14ac:dyDescent="0.2">
      <c r="A11" s="774" t="s">
        <v>2029</v>
      </c>
      <c r="B11" s="780">
        <v>498</v>
      </c>
      <c r="C11" s="734">
        <v>312</v>
      </c>
      <c r="D11" s="734">
        <v>206</v>
      </c>
      <c r="E11" s="735"/>
      <c r="F11" s="777">
        <v>0.49015748031496065</v>
      </c>
      <c r="G11" s="748">
        <v>0.30708661417322836</v>
      </c>
      <c r="H11" s="748">
        <v>0.20275590551181102</v>
      </c>
      <c r="I11" s="783">
        <v>0</v>
      </c>
      <c r="J11" s="780">
        <v>71</v>
      </c>
      <c r="K11" s="734">
        <v>111</v>
      </c>
      <c r="L11" s="734">
        <v>206</v>
      </c>
      <c r="M11" s="735"/>
      <c r="N11" s="777">
        <v>0.18298969072164947</v>
      </c>
      <c r="O11" s="748">
        <v>0.28608247422680411</v>
      </c>
      <c r="P11" s="748">
        <v>0.53092783505154639</v>
      </c>
      <c r="Q11" s="771">
        <v>0</v>
      </c>
    </row>
    <row r="12" spans="1:17" ht="14.45" customHeight="1" x14ac:dyDescent="0.2">
      <c r="A12" s="774" t="s">
        <v>2026</v>
      </c>
      <c r="B12" s="780">
        <v>170</v>
      </c>
      <c r="C12" s="734">
        <v>27</v>
      </c>
      <c r="D12" s="734"/>
      <c r="E12" s="735"/>
      <c r="F12" s="777">
        <v>0.86294416243654826</v>
      </c>
      <c r="G12" s="748">
        <v>0.13705583756345177</v>
      </c>
      <c r="H12" s="748">
        <v>0</v>
      </c>
      <c r="I12" s="783">
        <v>0</v>
      </c>
      <c r="J12" s="780">
        <v>37</v>
      </c>
      <c r="K12" s="734">
        <v>18</v>
      </c>
      <c r="L12" s="734"/>
      <c r="M12" s="735"/>
      <c r="N12" s="777">
        <v>0.67272727272727273</v>
      </c>
      <c r="O12" s="748">
        <v>0.32727272727272727</v>
      </c>
      <c r="P12" s="748">
        <v>0</v>
      </c>
      <c r="Q12" s="771">
        <v>0</v>
      </c>
    </row>
    <row r="13" spans="1:17" ht="14.45" customHeight="1" x14ac:dyDescent="0.2">
      <c r="A13" s="774" t="s">
        <v>2025</v>
      </c>
      <c r="B13" s="780">
        <v>199</v>
      </c>
      <c r="C13" s="734">
        <v>41</v>
      </c>
      <c r="D13" s="734"/>
      <c r="E13" s="735"/>
      <c r="F13" s="777">
        <v>0.82916666666666672</v>
      </c>
      <c r="G13" s="748">
        <v>0.17083333333333334</v>
      </c>
      <c r="H13" s="748">
        <v>0</v>
      </c>
      <c r="I13" s="783">
        <v>0</v>
      </c>
      <c r="J13" s="780">
        <v>37</v>
      </c>
      <c r="K13" s="734">
        <v>19</v>
      </c>
      <c r="L13" s="734"/>
      <c r="M13" s="735"/>
      <c r="N13" s="777">
        <v>0.6607142857142857</v>
      </c>
      <c r="O13" s="748">
        <v>0.3392857142857143</v>
      </c>
      <c r="P13" s="748">
        <v>0</v>
      </c>
      <c r="Q13" s="771">
        <v>0</v>
      </c>
    </row>
    <row r="14" spans="1:17" ht="14.45" customHeight="1" thickBot="1" x14ac:dyDescent="0.25">
      <c r="A14" s="775" t="s">
        <v>2030</v>
      </c>
      <c r="B14" s="781"/>
      <c r="C14" s="741"/>
      <c r="D14" s="741"/>
      <c r="E14" s="742">
        <v>283</v>
      </c>
      <c r="F14" s="778">
        <v>0</v>
      </c>
      <c r="G14" s="749">
        <v>0</v>
      </c>
      <c r="H14" s="749">
        <v>0</v>
      </c>
      <c r="I14" s="784">
        <v>1</v>
      </c>
      <c r="J14" s="781"/>
      <c r="K14" s="741"/>
      <c r="L14" s="741"/>
      <c r="M14" s="742">
        <v>209</v>
      </c>
      <c r="N14" s="778">
        <v>0</v>
      </c>
      <c r="O14" s="749">
        <v>0</v>
      </c>
      <c r="P14" s="749">
        <v>0</v>
      </c>
      <c r="Q14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D62572CE-F305-458B-84B9-D5B8E67B9551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2676</v>
      </c>
      <c r="C5" s="715">
        <v>5116319.7299999902</v>
      </c>
      <c r="D5" s="715">
        <v>3525</v>
      </c>
      <c r="E5" s="715">
        <v>1697863.5800000012</v>
      </c>
      <c r="F5" s="785">
        <v>0.33185251696535478</v>
      </c>
      <c r="G5" s="715">
        <v>1375</v>
      </c>
      <c r="H5" s="785">
        <v>0.39007092198581561</v>
      </c>
      <c r="I5" s="715">
        <v>3418456.1499999883</v>
      </c>
      <c r="J5" s="785">
        <v>0.66814748303464511</v>
      </c>
      <c r="K5" s="715">
        <v>2150</v>
      </c>
      <c r="L5" s="785">
        <v>0.60992907801418439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2677</v>
      </c>
      <c r="C6" s="715">
        <v>5116202.6999999899</v>
      </c>
      <c r="D6" s="715">
        <v>3503.5</v>
      </c>
      <c r="E6" s="715">
        <v>1697746.5500000012</v>
      </c>
      <c r="F6" s="785">
        <v>0.33183723350132405</v>
      </c>
      <c r="G6" s="715">
        <v>1357.5</v>
      </c>
      <c r="H6" s="785">
        <v>0.38746967318395892</v>
      </c>
      <c r="I6" s="715">
        <v>3418456.1499999883</v>
      </c>
      <c r="J6" s="785">
        <v>0.6681627664986759</v>
      </c>
      <c r="K6" s="715">
        <v>2146</v>
      </c>
      <c r="L6" s="785">
        <v>0.61253032681604114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2678</v>
      </c>
      <c r="C7" s="715">
        <v>117.03</v>
      </c>
      <c r="D7" s="715">
        <v>21.5</v>
      </c>
      <c r="E7" s="715">
        <v>117.03</v>
      </c>
      <c r="F7" s="785">
        <v>1</v>
      </c>
      <c r="G7" s="715">
        <v>17.5</v>
      </c>
      <c r="H7" s="785">
        <v>0.81395348837209303</v>
      </c>
      <c r="I7" s="715">
        <v>0</v>
      </c>
      <c r="J7" s="785">
        <v>0</v>
      </c>
      <c r="K7" s="715">
        <v>4</v>
      </c>
      <c r="L7" s="785">
        <v>0.18604651162790697</v>
      </c>
      <c r="M7" s="715" t="s">
        <v>1</v>
      </c>
      <c r="N7" s="270"/>
    </row>
    <row r="8" spans="1:14" ht="14.45" customHeight="1" x14ac:dyDescent="0.2">
      <c r="A8" s="711" t="s">
        <v>2679</v>
      </c>
      <c r="B8" s="712" t="s">
        <v>3</v>
      </c>
      <c r="C8" s="715">
        <v>5116319.7299999902</v>
      </c>
      <c r="D8" s="715">
        <v>3525</v>
      </c>
      <c r="E8" s="715">
        <v>1697863.5800000012</v>
      </c>
      <c r="F8" s="785">
        <v>0.33185251696535478</v>
      </c>
      <c r="G8" s="715">
        <v>1375</v>
      </c>
      <c r="H8" s="785">
        <v>0.39007092198581561</v>
      </c>
      <c r="I8" s="715">
        <v>3418456.1499999883</v>
      </c>
      <c r="J8" s="785">
        <v>0.66814748303464511</v>
      </c>
      <c r="K8" s="715">
        <v>2150</v>
      </c>
      <c r="L8" s="785">
        <v>0.60992907801418439</v>
      </c>
      <c r="M8" s="715" t="s">
        <v>635</v>
      </c>
      <c r="N8" s="270"/>
    </row>
    <row r="10" spans="1:14" ht="14.45" customHeight="1" x14ac:dyDescent="0.2">
      <c r="A10" s="711">
        <v>1</v>
      </c>
      <c r="B10" s="712" t="s">
        <v>2676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2680</v>
      </c>
      <c r="B11" s="712" t="s">
        <v>2677</v>
      </c>
      <c r="C11" s="715">
        <v>22544.260000000002</v>
      </c>
      <c r="D11" s="715">
        <v>36</v>
      </c>
      <c r="E11" s="715">
        <v>8520.9300000000021</v>
      </c>
      <c r="F11" s="785">
        <v>0.37796450182884694</v>
      </c>
      <c r="G11" s="715">
        <v>11</v>
      </c>
      <c r="H11" s="785">
        <v>0.30555555555555558</v>
      </c>
      <c r="I11" s="715">
        <v>14023.33</v>
      </c>
      <c r="J11" s="785">
        <v>0.622035498171153</v>
      </c>
      <c r="K11" s="715">
        <v>25</v>
      </c>
      <c r="L11" s="785">
        <v>0.69444444444444442</v>
      </c>
      <c r="M11" s="715" t="s">
        <v>1</v>
      </c>
      <c r="N11" s="270"/>
    </row>
    <row r="12" spans="1:14" ht="14.45" customHeight="1" x14ac:dyDescent="0.2">
      <c r="A12" s="711" t="s">
        <v>2680</v>
      </c>
      <c r="B12" s="712" t="s">
        <v>2681</v>
      </c>
      <c r="C12" s="715">
        <v>22544.260000000002</v>
      </c>
      <c r="D12" s="715">
        <v>36</v>
      </c>
      <c r="E12" s="715">
        <v>8520.9300000000021</v>
      </c>
      <c r="F12" s="785">
        <v>0.37796450182884694</v>
      </c>
      <c r="G12" s="715">
        <v>11</v>
      </c>
      <c r="H12" s="785">
        <v>0.30555555555555558</v>
      </c>
      <c r="I12" s="715">
        <v>14023.33</v>
      </c>
      <c r="J12" s="785">
        <v>0.622035498171153</v>
      </c>
      <c r="K12" s="715">
        <v>25</v>
      </c>
      <c r="L12" s="785">
        <v>0.69444444444444442</v>
      </c>
      <c r="M12" s="715" t="s">
        <v>641</v>
      </c>
      <c r="N12" s="270"/>
    </row>
    <row r="13" spans="1:14" ht="14.45" customHeight="1" x14ac:dyDescent="0.2">
      <c r="A13" s="711" t="s">
        <v>329</v>
      </c>
      <c r="B13" s="712" t="s">
        <v>329</v>
      </c>
      <c r="C13" s="715" t="s">
        <v>329</v>
      </c>
      <c r="D13" s="715" t="s">
        <v>329</v>
      </c>
      <c r="E13" s="715" t="s">
        <v>329</v>
      </c>
      <c r="F13" s="785" t="s">
        <v>329</v>
      </c>
      <c r="G13" s="715" t="s">
        <v>329</v>
      </c>
      <c r="H13" s="785" t="s">
        <v>329</v>
      </c>
      <c r="I13" s="715" t="s">
        <v>329</v>
      </c>
      <c r="J13" s="785" t="s">
        <v>329</v>
      </c>
      <c r="K13" s="715" t="s">
        <v>329</v>
      </c>
      <c r="L13" s="785" t="s">
        <v>329</v>
      </c>
      <c r="M13" s="715" t="s">
        <v>644</v>
      </c>
      <c r="N13" s="270"/>
    </row>
    <row r="14" spans="1:14" ht="14.45" customHeight="1" x14ac:dyDescent="0.2">
      <c r="A14" s="711" t="s">
        <v>2682</v>
      </c>
      <c r="B14" s="712" t="s">
        <v>2677</v>
      </c>
      <c r="C14" s="715">
        <v>5022409.4299999885</v>
      </c>
      <c r="D14" s="715">
        <v>3436.5</v>
      </c>
      <c r="E14" s="715">
        <v>1631268.3800000011</v>
      </c>
      <c r="F14" s="785">
        <v>0.32479796853200893</v>
      </c>
      <c r="G14" s="715">
        <v>1328.5</v>
      </c>
      <c r="H14" s="785">
        <v>0.38658518841844902</v>
      </c>
      <c r="I14" s="715">
        <v>3391141.0499999877</v>
      </c>
      <c r="J14" s="785">
        <v>0.67520203146799118</v>
      </c>
      <c r="K14" s="715">
        <v>2108</v>
      </c>
      <c r="L14" s="785">
        <v>0.61341481158155098</v>
      </c>
      <c r="M14" s="715" t="s">
        <v>1</v>
      </c>
      <c r="N14" s="270"/>
    </row>
    <row r="15" spans="1:14" ht="14.45" customHeight="1" x14ac:dyDescent="0.2">
      <c r="A15" s="711" t="s">
        <v>2682</v>
      </c>
      <c r="B15" s="712" t="s">
        <v>2678</v>
      </c>
      <c r="C15" s="715">
        <v>117.03</v>
      </c>
      <c r="D15" s="715">
        <v>20.5</v>
      </c>
      <c r="E15" s="715">
        <v>117.03</v>
      </c>
      <c r="F15" s="785">
        <v>1</v>
      </c>
      <c r="G15" s="715">
        <v>17.5</v>
      </c>
      <c r="H15" s="785">
        <v>0.85365853658536583</v>
      </c>
      <c r="I15" s="715">
        <v>0</v>
      </c>
      <c r="J15" s="785">
        <v>0</v>
      </c>
      <c r="K15" s="715">
        <v>3</v>
      </c>
      <c r="L15" s="785">
        <v>0.14634146341463414</v>
      </c>
      <c r="M15" s="715" t="s">
        <v>1</v>
      </c>
      <c r="N15" s="270"/>
    </row>
    <row r="16" spans="1:14" ht="14.45" customHeight="1" x14ac:dyDescent="0.2">
      <c r="A16" s="711" t="s">
        <v>2682</v>
      </c>
      <c r="B16" s="712" t="s">
        <v>2683</v>
      </c>
      <c r="C16" s="715">
        <v>5022526.4599999888</v>
      </c>
      <c r="D16" s="715">
        <v>3457</v>
      </c>
      <c r="E16" s="715">
        <v>1631385.4100000011</v>
      </c>
      <c r="F16" s="785">
        <v>0.32481370142946042</v>
      </c>
      <c r="G16" s="715">
        <v>1346</v>
      </c>
      <c r="H16" s="785">
        <v>0.3893549320219844</v>
      </c>
      <c r="I16" s="715">
        <v>3391141.0499999877</v>
      </c>
      <c r="J16" s="785">
        <v>0.67518629857053958</v>
      </c>
      <c r="K16" s="715">
        <v>2111</v>
      </c>
      <c r="L16" s="785">
        <v>0.61064506797801565</v>
      </c>
      <c r="M16" s="715" t="s">
        <v>641</v>
      </c>
      <c r="N16" s="270"/>
    </row>
    <row r="17" spans="1:14" ht="14.45" customHeight="1" x14ac:dyDescent="0.2">
      <c r="A17" s="711" t="s">
        <v>329</v>
      </c>
      <c r="B17" s="712" t="s">
        <v>329</v>
      </c>
      <c r="C17" s="715" t="s">
        <v>329</v>
      </c>
      <c r="D17" s="715" t="s">
        <v>329</v>
      </c>
      <c r="E17" s="715" t="s">
        <v>329</v>
      </c>
      <c r="F17" s="785" t="s">
        <v>329</v>
      </c>
      <c r="G17" s="715" t="s">
        <v>329</v>
      </c>
      <c r="H17" s="785" t="s">
        <v>329</v>
      </c>
      <c r="I17" s="715" t="s">
        <v>329</v>
      </c>
      <c r="J17" s="785" t="s">
        <v>329</v>
      </c>
      <c r="K17" s="715" t="s">
        <v>329</v>
      </c>
      <c r="L17" s="785" t="s">
        <v>329</v>
      </c>
      <c r="M17" s="715" t="s">
        <v>644</v>
      </c>
      <c r="N17" s="270"/>
    </row>
    <row r="18" spans="1:14" ht="14.45" customHeight="1" x14ac:dyDescent="0.2">
      <c r="A18" s="711" t="s">
        <v>2684</v>
      </c>
      <c r="B18" s="712" t="s">
        <v>2677</v>
      </c>
      <c r="C18" s="715">
        <v>544.16000000000008</v>
      </c>
      <c r="D18" s="715">
        <v>2</v>
      </c>
      <c r="E18" s="715" t="s">
        <v>329</v>
      </c>
      <c r="F18" s="785">
        <v>0</v>
      </c>
      <c r="G18" s="715" t="s">
        <v>329</v>
      </c>
      <c r="H18" s="785">
        <v>0</v>
      </c>
      <c r="I18" s="715">
        <v>544.16000000000008</v>
      </c>
      <c r="J18" s="785">
        <v>1</v>
      </c>
      <c r="K18" s="715">
        <v>2</v>
      </c>
      <c r="L18" s="785">
        <v>1</v>
      </c>
      <c r="M18" s="715" t="s">
        <v>1</v>
      </c>
      <c r="N18" s="270"/>
    </row>
    <row r="19" spans="1:14" ht="14.45" customHeight="1" x14ac:dyDescent="0.2">
      <c r="A19" s="711" t="s">
        <v>2684</v>
      </c>
      <c r="B19" s="712" t="s">
        <v>2685</v>
      </c>
      <c r="C19" s="715">
        <v>544.16000000000008</v>
      </c>
      <c r="D19" s="715">
        <v>2</v>
      </c>
      <c r="E19" s="715" t="s">
        <v>329</v>
      </c>
      <c r="F19" s="785">
        <v>0</v>
      </c>
      <c r="G19" s="715" t="s">
        <v>329</v>
      </c>
      <c r="H19" s="785">
        <v>0</v>
      </c>
      <c r="I19" s="715">
        <v>544.16000000000008</v>
      </c>
      <c r="J19" s="785">
        <v>1</v>
      </c>
      <c r="K19" s="715">
        <v>2</v>
      </c>
      <c r="L19" s="785">
        <v>1</v>
      </c>
      <c r="M19" s="715" t="s">
        <v>641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644</v>
      </c>
      <c r="N20" s="270"/>
    </row>
    <row r="21" spans="1:14" ht="14.45" customHeight="1" x14ac:dyDescent="0.2">
      <c r="A21" s="711" t="s">
        <v>2686</v>
      </c>
      <c r="B21" s="712" t="s">
        <v>2677</v>
      </c>
      <c r="C21" s="715">
        <v>65171.640000000007</v>
      </c>
      <c r="D21" s="715">
        <v>24</v>
      </c>
      <c r="E21" s="715">
        <v>57957.240000000005</v>
      </c>
      <c r="F21" s="785">
        <v>0.88930154281831786</v>
      </c>
      <c r="G21" s="715">
        <v>18</v>
      </c>
      <c r="H21" s="785">
        <v>0.75</v>
      </c>
      <c r="I21" s="715">
        <v>7214.4000000000005</v>
      </c>
      <c r="J21" s="785">
        <v>0.11069845718168209</v>
      </c>
      <c r="K21" s="715">
        <v>6</v>
      </c>
      <c r="L21" s="785">
        <v>0.25</v>
      </c>
      <c r="M21" s="715" t="s">
        <v>1</v>
      </c>
      <c r="N21" s="270"/>
    </row>
    <row r="22" spans="1:14" ht="14.45" customHeight="1" x14ac:dyDescent="0.2">
      <c r="A22" s="711" t="s">
        <v>2686</v>
      </c>
      <c r="B22" s="712" t="s">
        <v>2687</v>
      </c>
      <c r="C22" s="715">
        <v>65171.640000000007</v>
      </c>
      <c r="D22" s="715">
        <v>24</v>
      </c>
      <c r="E22" s="715">
        <v>57957.240000000005</v>
      </c>
      <c r="F22" s="785">
        <v>0.88930154281831786</v>
      </c>
      <c r="G22" s="715">
        <v>18</v>
      </c>
      <c r="H22" s="785">
        <v>0.75</v>
      </c>
      <c r="I22" s="715">
        <v>7214.4000000000005</v>
      </c>
      <c r="J22" s="785">
        <v>0.11069845718168209</v>
      </c>
      <c r="K22" s="715">
        <v>6</v>
      </c>
      <c r="L22" s="785">
        <v>0.25</v>
      </c>
      <c r="M22" s="715" t="s">
        <v>641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644</v>
      </c>
      <c r="N23" s="270"/>
    </row>
    <row r="24" spans="1:14" ht="14.45" customHeight="1" x14ac:dyDescent="0.2">
      <c r="A24" s="711" t="s">
        <v>2688</v>
      </c>
      <c r="B24" s="712" t="s">
        <v>2677</v>
      </c>
      <c r="C24" s="715">
        <v>5533.21</v>
      </c>
      <c r="D24" s="715">
        <v>5</v>
      </c>
      <c r="E24" s="715" t="s">
        <v>329</v>
      </c>
      <c r="F24" s="785">
        <v>0</v>
      </c>
      <c r="G24" s="715" t="s">
        <v>329</v>
      </c>
      <c r="H24" s="785">
        <v>0</v>
      </c>
      <c r="I24" s="715">
        <v>5533.21</v>
      </c>
      <c r="J24" s="785">
        <v>1</v>
      </c>
      <c r="K24" s="715">
        <v>5</v>
      </c>
      <c r="L24" s="785">
        <v>1</v>
      </c>
      <c r="M24" s="715" t="s">
        <v>1</v>
      </c>
      <c r="N24" s="270"/>
    </row>
    <row r="25" spans="1:14" ht="14.45" customHeight="1" x14ac:dyDescent="0.2">
      <c r="A25" s="711" t="s">
        <v>2688</v>
      </c>
      <c r="B25" s="712" t="s">
        <v>2678</v>
      </c>
      <c r="C25" s="715">
        <v>0</v>
      </c>
      <c r="D25" s="715">
        <v>1</v>
      </c>
      <c r="E25" s="715" t="s">
        <v>329</v>
      </c>
      <c r="F25" s="785" t="s">
        <v>329</v>
      </c>
      <c r="G25" s="715" t="s">
        <v>329</v>
      </c>
      <c r="H25" s="785">
        <v>0</v>
      </c>
      <c r="I25" s="715">
        <v>0</v>
      </c>
      <c r="J25" s="785" t="s">
        <v>329</v>
      </c>
      <c r="K25" s="715">
        <v>1</v>
      </c>
      <c r="L25" s="785">
        <v>1</v>
      </c>
      <c r="M25" s="715" t="s">
        <v>1</v>
      </c>
      <c r="N25" s="270"/>
    </row>
    <row r="26" spans="1:14" ht="14.45" customHeight="1" x14ac:dyDescent="0.2">
      <c r="A26" s="711" t="s">
        <v>2688</v>
      </c>
      <c r="B26" s="712" t="s">
        <v>2689</v>
      </c>
      <c r="C26" s="715">
        <v>5533.21</v>
      </c>
      <c r="D26" s="715">
        <v>6</v>
      </c>
      <c r="E26" s="715" t="s">
        <v>329</v>
      </c>
      <c r="F26" s="785">
        <v>0</v>
      </c>
      <c r="G26" s="715" t="s">
        <v>329</v>
      </c>
      <c r="H26" s="785">
        <v>0</v>
      </c>
      <c r="I26" s="715">
        <v>5533.21</v>
      </c>
      <c r="J26" s="785">
        <v>1</v>
      </c>
      <c r="K26" s="715">
        <v>6</v>
      </c>
      <c r="L26" s="785">
        <v>1</v>
      </c>
      <c r="M26" s="715" t="s">
        <v>641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644</v>
      </c>
      <c r="N27" s="270"/>
    </row>
    <row r="28" spans="1:14" ht="14.45" customHeight="1" x14ac:dyDescent="0.2">
      <c r="A28" s="711" t="s">
        <v>2679</v>
      </c>
      <c r="B28" s="712" t="s">
        <v>2690</v>
      </c>
      <c r="C28" s="715">
        <v>5116319.7299999883</v>
      </c>
      <c r="D28" s="715">
        <v>3525</v>
      </c>
      <c r="E28" s="715">
        <v>1697863.580000001</v>
      </c>
      <c r="F28" s="785">
        <v>0.33185251696535489</v>
      </c>
      <c r="G28" s="715">
        <v>1375</v>
      </c>
      <c r="H28" s="785">
        <v>0.39007092198581561</v>
      </c>
      <c r="I28" s="715">
        <v>3418456.1499999878</v>
      </c>
      <c r="J28" s="785">
        <v>0.66814748303464522</v>
      </c>
      <c r="K28" s="715">
        <v>2150</v>
      </c>
      <c r="L28" s="785">
        <v>0.60992907801418439</v>
      </c>
      <c r="M28" s="715" t="s">
        <v>635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2691</v>
      </c>
    </row>
    <row r="31" spans="1:14" ht="14.45" customHeight="1" x14ac:dyDescent="0.2">
      <c r="A31" s="786" t="s">
        <v>2692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9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8">
    <cfRule type="expression" dxfId="49" priority="4">
      <formula>AND(LEFT(M10,6)&lt;&gt;"mezera",M10&lt;&gt;"")</formula>
    </cfRule>
  </conditionalFormatting>
  <conditionalFormatting sqref="A10:A28">
    <cfRule type="expression" dxfId="48" priority="2">
      <formula>AND(M10&lt;&gt;"",M10&lt;&gt;"mezeraKL")</formula>
    </cfRule>
  </conditionalFormatting>
  <conditionalFormatting sqref="F10:F28">
    <cfRule type="cellIs" dxfId="47" priority="1" operator="lessThan">
      <formula>0.6</formula>
    </cfRule>
  </conditionalFormatting>
  <conditionalFormatting sqref="B10:L28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8">
    <cfRule type="expression" dxfId="44" priority="6">
      <formula>$M10&lt;&gt;""</formula>
    </cfRule>
  </conditionalFormatting>
  <hyperlinks>
    <hyperlink ref="A2" location="Obsah!A1" display="Zpět na Obsah  KL 01  1.-4.měsíc" xr:uid="{59816209-F86E-4E37-B8D0-AE66C1C4135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2693</v>
      </c>
      <c r="B5" s="779">
        <v>114034.85999999999</v>
      </c>
      <c r="C5" s="723">
        <v>1</v>
      </c>
      <c r="D5" s="792">
        <v>85</v>
      </c>
      <c r="E5" s="795" t="s">
        <v>2693</v>
      </c>
      <c r="F5" s="779">
        <v>37107.419999999991</v>
      </c>
      <c r="G5" s="747">
        <v>0.32540417903788366</v>
      </c>
      <c r="H5" s="727">
        <v>38</v>
      </c>
      <c r="I5" s="770">
        <v>0.44705882352941179</v>
      </c>
      <c r="J5" s="798">
        <v>76927.439999999988</v>
      </c>
      <c r="K5" s="747">
        <v>0.67459582096211634</v>
      </c>
      <c r="L5" s="727">
        <v>47</v>
      </c>
      <c r="M5" s="770">
        <v>0.55294117647058827</v>
      </c>
    </row>
    <row r="6" spans="1:13" ht="14.45" customHeight="1" x14ac:dyDescent="0.2">
      <c r="A6" s="789" t="s">
        <v>2694</v>
      </c>
      <c r="B6" s="780">
        <v>18016.27</v>
      </c>
      <c r="C6" s="730">
        <v>1</v>
      </c>
      <c r="D6" s="793">
        <v>18</v>
      </c>
      <c r="E6" s="796" t="s">
        <v>2694</v>
      </c>
      <c r="F6" s="780">
        <v>12501.02</v>
      </c>
      <c r="G6" s="748">
        <v>0.69387392617894827</v>
      </c>
      <c r="H6" s="734">
        <v>8</v>
      </c>
      <c r="I6" s="771">
        <v>0.44444444444444442</v>
      </c>
      <c r="J6" s="799">
        <v>5515.25</v>
      </c>
      <c r="K6" s="748">
        <v>0.30612607382105173</v>
      </c>
      <c r="L6" s="734">
        <v>10</v>
      </c>
      <c r="M6" s="771">
        <v>0.55555555555555558</v>
      </c>
    </row>
    <row r="7" spans="1:13" ht="14.45" customHeight="1" x14ac:dyDescent="0.2">
      <c r="A7" s="789" t="s">
        <v>2695</v>
      </c>
      <c r="B7" s="780">
        <v>46462.570000000007</v>
      </c>
      <c r="C7" s="730">
        <v>1</v>
      </c>
      <c r="D7" s="793">
        <v>31</v>
      </c>
      <c r="E7" s="796" t="s">
        <v>2695</v>
      </c>
      <c r="F7" s="780">
        <v>19283.160000000003</v>
      </c>
      <c r="G7" s="748">
        <v>0.41502568626746217</v>
      </c>
      <c r="H7" s="734">
        <v>15</v>
      </c>
      <c r="I7" s="771">
        <v>0.4838709677419355</v>
      </c>
      <c r="J7" s="799">
        <v>27179.41</v>
      </c>
      <c r="K7" s="748">
        <v>0.58497431373253772</v>
      </c>
      <c r="L7" s="734">
        <v>16</v>
      </c>
      <c r="M7" s="771">
        <v>0.5161290322580645</v>
      </c>
    </row>
    <row r="8" spans="1:13" ht="14.45" customHeight="1" x14ac:dyDescent="0.2">
      <c r="A8" s="789" t="s">
        <v>2696</v>
      </c>
      <c r="B8" s="780">
        <v>5172.75</v>
      </c>
      <c r="C8" s="730">
        <v>1</v>
      </c>
      <c r="D8" s="793">
        <v>17</v>
      </c>
      <c r="E8" s="796" t="s">
        <v>2696</v>
      </c>
      <c r="F8" s="780">
        <v>1786.05</v>
      </c>
      <c r="G8" s="748">
        <v>0.34528055676381036</v>
      </c>
      <c r="H8" s="734">
        <v>8</v>
      </c>
      <c r="I8" s="771">
        <v>0.47058823529411764</v>
      </c>
      <c r="J8" s="799">
        <v>3386.7</v>
      </c>
      <c r="K8" s="748">
        <v>0.65471944323618958</v>
      </c>
      <c r="L8" s="734">
        <v>9</v>
      </c>
      <c r="M8" s="771">
        <v>0.52941176470588236</v>
      </c>
    </row>
    <row r="9" spans="1:13" ht="14.45" customHeight="1" x14ac:dyDescent="0.2">
      <c r="A9" s="789" t="s">
        <v>2697</v>
      </c>
      <c r="B9" s="780">
        <v>491543.29000000004</v>
      </c>
      <c r="C9" s="730">
        <v>1</v>
      </c>
      <c r="D9" s="793">
        <v>164</v>
      </c>
      <c r="E9" s="796" t="s">
        <v>2697</v>
      </c>
      <c r="F9" s="780">
        <v>77599.590000000011</v>
      </c>
      <c r="G9" s="748">
        <v>0.15786928960010826</v>
      </c>
      <c r="H9" s="734">
        <v>55</v>
      </c>
      <c r="I9" s="771">
        <v>0.33536585365853661</v>
      </c>
      <c r="J9" s="799">
        <v>413943.7</v>
      </c>
      <c r="K9" s="748">
        <v>0.84213071039989174</v>
      </c>
      <c r="L9" s="734">
        <v>109</v>
      </c>
      <c r="M9" s="771">
        <v>0.66463414634146345</v>
      </c>
    </row>
    <row r="10" spans="1:13" ht="14.45" customHeight="1" x14ac:dyDescent="0.2">
      <c r="A10" s="789" t="s">
        <v>2698</v>
      </c>
      <c r="B10" s="780">
        <v>40960.83</v>
      </c>
      <c r="C10" s="730">
        <v>1</v>
      </c>
      <c r="D10" s="793">
        <v>58</v>
      </c>
      <c r="E10" s="796" t="s">
        <v>2698</v>
      </c>
      <c r="F10" s="780">
        <v>20504.86</v>
      </c>
      <c r="G10" s="748">
        <v>0.50059678966466259</v>
      </c>
      <c r="H10" s="734">
        <v>25</v>
      </c>
      <c r="I10" s="771">
        <v>0.43103448275862066</v>
      </c>
      <c r="J10" s="799">
        <v>20455.97</v>
      </c>
      <c r="K10" s="748">
        <v>0.49940321033533747</v>
      </c>
      <c r="L10" s="734">
        <v>33</v>
      </c>
      <c r="M10" s="771">
        <v>0.56896551724137934</v>
      </c>
    </row>
    <row r="11" spans="1:13" ht="14.45" customHeight="1" x14ac:dyDescent="0.2">
      <c r="A11" s="789" t="s">
        <v>2699</v>
      </c>
      <c r="B11" s="780">
        <v>2218.3000000000002</v>
      </c>
      <c r="C11" s="730">
        <v>1</v>
      </c>
      <c r="D11" s="793">
        <v>6</v>
      </c>
      <c r="E11" s="796" t="s">
        <v>2699</v>
      </c>
      <c r="F11" s="780">
        <v>2139.8200000000002</v>
      </c>
      <c r="G11" s="748">
        <v>0.96462155704819008</v>
      </c>
      <c r="H11" s="734">
        <v>4</v>
      </c>
      <c r="I11" s="771">
        <v>0.66666666666666663</v>
      </c>
      <c r="J11" s="799">
        <v>78.48</v>
      </c>
      <c r="K11" s="748">
        <v>3.5378442951809946E-2</v>
      </c>
      <c r="L11" s="734">
        <v>2</v>
      </c>
      <c r="M11" s="771">
        <v>0.33333333333333331</v>
      </c>
    </row>
    <row r="12" spans="1:13" ht="14.45" customHeight="1" x14ac:dyDescent="0.2">
      <c r="A12" s="789" t="s">
        <v>2700</v>
      </c>
      <c r="B12" s="780">
        <v>475699.6</v>
      </c>
      <c r="C12" s="730">
        <v>1</v>
      </c>
      <c r="D12" s="793">
        <v>389</v>
      </c>
      <c r="E12" s="796" t="s">
        <v>2700</v>
      </c>
      <c r="F12" s="780">
        <v>286731.58999999997</v>
      </c>
      <c r="G12" s="748">
        <v>0.60275768573276067</v>
      </c>
      <c r="H12" s="734">
        <v>195</v>
      </c>
      <c r="I12" s="771">
        <v>0.50128534704370176</v>
      </c>
      <c r="J12" s="799">
        <v>188968.01</v>
      </c>
      <c r="K12" s="748">
        <v>0.39724231426723927</v>
      </c>
      <c r="L12" s="734">
        <v>194</v>
      </c>
      <c r="M12" s="771">
        <v>0.49871465295629819</v>
      </c>
    </row>
    <row r="13" spans="1:13" ht="14.45" customHeight="1" x14ac:dyDescent="0.2">
      <c r="A13" s="789" t="s">
        <v>2701</v>
      </c>
      <c r="B13" s="780">
        <v>532657.54999999981</v>
      </c>
      <c r="C13" s="730">
        <v>1</v>
      </c>
      <c r="D13" s="793">
        <v>714</v>
      </c>
      <c r="E13" s="796" t="s">
        <v>2701</v>
      </c>
      <c r="F13" s="780">
        <v>234149.37000000002</v>
      </c>
      <c r="G13" s="748">
        <v>0.43958706677489151</v>
      </c>
      <c r="H13" s="734">
        <v>291</v>
      </c>
      <c r="I13" s="771">
        <v>0.40756302521008403</v>
      </c>
      <c r="J13" s="799">
        <v>298508.17999999982</v>
      </c>
      <c r="K13" s="748">
        <v>0.56041293322510854</v>
      </c>
      <c r="L13" s="734">
        <v>423</v>
      </c>
      <c r="M13" s="771">
        <v>0.59243697478991597</v>
      </c>
    </row>
    <row r="14" spans="1:13" ht="14.45" customHeight="1" x14ac:dyDescent="0.2">
      <c r="A14" s="789" t="s">
        <v>2702</v>
      </c>
      <c r="B14" s="780">
        <v>11197.300000000003</v>
      </c>
      <c r="C14" s="730">
        <v>1</v>
      </c>
      <c r="D14" s="793">
        <v>17</v>
      </c>
      <c r="E14" s="796" t="s">
        <v>2702</v>
      </c>
      <c r="F14" s="780">
        <v>1171.9199999999998</v>
      </c>
      <c r="G14" s="748">
        <v>0.1046609450492529</v>
      </c>
      <c r="H14" s="734">
        <v>7</v>
      </c>
      <c r="I14" s="771">
        <v>0.41176470588235292</v>
      </c>
      <c r="J14" s="799">
        <v>10025.380000000003</v>
      </c>
      <c r="K14" s="748">
        <v>0.89533905495074706</v>
      </c>
      <c r="L14" s="734">
        <v>10</v>
      </c>
      <c r="M14" s="771">
        <v>0.58823529411764708</v>
      </c>
    </row>
    <row r="15" spans="1:13" ht="14.45" customHeight="1" x14ac:dyDescent="0.2">
      <c r="A15" s="789" t="s">
        <v>2703</v>
      </c>
      <c r="B15" s="780">
        <v>19771.29</v>
      </c>
      <c r="C15" s="730">
        <v>1</v>
      </c>
      <c r="D15" s="793">
        <v>18</v>
      </c>
      <c r="E15" s="796" t="s">
        <v>2703</v>
      </c>
      <c r="F15" s="780">
        <v>13624.920000000002</v>
      </c>
      <c r="G15" s="748">
        <v>0.68912650616120652</v>
      </c>
      <c r="H15" s="734">
        <v>9</v>
      </c>
      <c r="I15" s="771">
        <v>0.5</v>
      </c>
      <c r="J15" s="799">
        <v>6146.369999999999</v>
      </c>
      <c r="K15" s="748">
        <v>0.31087349383879348</v>
      </c>
      <c r="L15" s="734">
        <v>9</v>
      </c>
      <c r="M15" s="771">
        <v>0.5</v>
      </c>
    </row>
    <row r="16" spans="1:13" ht="14.45" customHeight="1" x14ac:dyDescent="0.2">
      <c r="A16" s="789" t="s">
        <v>2704</v>
      </c>
      <c r="B16" s="780">
        <v>72652.38</v>
      </c>
      <c r="C16" s="730">
        <v>1</v>
      </c>
      <c r="D16" s="793">
        <v>77</v>
      </c>
      <c r="E16" s="796" t="s">
        <v>2704</v>
      </c>
      <c r="F16" s="780">
        <v>37945.410000000003</v>
      </c>
      <c r="G16" s="748">
        <v>0.52228722582797704</v>
      </c>
      <c r="H16" s="734">
        <v>38</v>
      </c>
      <c r="I16" s="771">
        <v>0.4935064935064935</v>
      </c>
      <c r="J16" s="799">
        <v>34706.97</v>
      </c>
      <c r="K16" s="748">
        <v>0.47771277417202296</v>
      </c>
      <c r="L16" s="734">
        <v>39</v>
      </c>
      <c r="M16" s="771">
        <v>0.50649350649350644</v>
      </c>
    </row>
    <row r="17" spans="1:13" ht="14.45" customHeight="1" x14ac:dyDescent="0.2">
      <c r="A17" s="789" t="s">
        <v>2705</v>
      </c>
      <c r="B17" s="780">
        <v>100434.72000000002</v>
      </c>
      <c r="C17" s="730">
        <v>1</v>
      </c>
      <c r="D17" s="793">
        <v>85</v>
      </c>
      <c r="E17" s="796" t="s">
        <v>2705</v>
      </c>
      <c r="F17" s="780">
        <v>38666.010000000009</v>
      </c>
      <c r="G17" s="748">
        <v>0.38498648674482294</v>
      </c>
      <c r="H17" s="734">
        <v>29</v>
      </c>
      <c r="I17" s="771">
        <v>0.3411764705882353</v>
      </c>
      <c r="J17" s="799">
        <v>61768.710000000006</v>
      </c>
      <c r="K17" s="748">
        <v>0.61501351325517706</v>
      </c>
      <c r="L17" s="734">
        <v>56</v>
      </c>
      <c r="M17" s="771">
        <v>0.6588235294117647</v>
      </c>
    </row>
    <row r="18" spans="1:13" ht="14.45" customHeight="1" x14ac:dyDescent="0.2">
      <c r="A18" s="789" t="s">
        <v>2706</v>
      </c>
      <c r="B18" s="780">
        <v>137011.25</v>
      </c>
      <c r="C18" s="730">
        <v>1</v>
      </c>
      <c r="D18" s="793">
        <v>181</v>
      </c>
      <c r="E18" s="796" t="s">
        <v>2706</v>
      </c>
      <c r="F18" s="780">
        <v>52170.380000000005</v>
      </c>
      <c r="G18" s="748">
        <v>0.38077442545776352</v>
      </c>
      <c r="H18" s="734">
        <v>60</v>
      </c>
      <c r="I18" s="771">
        <v>0.33149171270718231</v>
      </c>
      <c r="J18" s="799">
        <v>84840.87000000001</v>
      </c>
      <c r="K18" s="748">
        <v>0.61922557454223659</v>
      </c>
      <c r="L18" s="734">
        <v>121</v>
      </c>
      <c r="M18" s="771">
        <v>0.66850828729281764</v>
      </c>
    </row>
    <row r="19" spans="1:13" ht="14.45" customHeight="1" x14ac:dyDescent="0.2">
      <c r="A19" s="789" t="s">
        <v>2707</v>
      </c>
      <c r="B19" s="780">
        <v>11949.02</v>
      </c>
      <c r="C19" s="730">
        <v>1</v>
      </c>
      <c r="D19" s="793">
        <v>10</v>
      </c>
      <c r="E19" s="796" t="s">
        <v>2707</v>
      </c>
      <c r="F19" s="780">
        <v>5491.45</v>
      </c>
      <c r="G19" s="748">
        <v>0.45957325370616164</v>
      </c>
      <c r="H19" s="734">
        <v>5</v>
      </c>
      <c r="I19" s="771">
        <v>0.5</v>
      </c>
      <c r="J19" s="799">
        <v>6457.5700000000015</v>
      </c>
      <c r="K19" s="748">
        <v>0.54042674629383847</v>
      </c>
      <c r="L19" s="734">
        <v>5</v>
      </c>
      <c r="M19" s="771">
        <v>0.5</v>
      </c>
    </row>
    <row r="20" spans="1:13" ht="14.45" customHeight="1" x14ac:dyDescent="0.2">
      <c r="A20" s="789" t="s">
        <v>2708</v>
      </c>
      <c r="B20" s="780">
        <v>25587.400000000005</v>
      </c>
      <c r="C20" s="730">
        <v>1</v>
      </c>
      <c r="D20" s="793">
        <v>32</v>
      </c>
      <c r="E20" s="796" t="s">
        <v>2708</v>
      </c>
      <c r="F20" s="780">
        <v>12259.940000000004</v>
      </c>
      <c r="G20" s="748">
        <v>0.47913973283725592</v>
      </c>
      <c r="H20" s="734">
        <v>16</v>
      </c>
      <c r="I20" s="771">
        <v>0.5</v>
      </c>
      <c r="J20" s="799">
        <v>13327.460000000001</v>
      </c>
      <c r="K20" s="748">
        <v>0.52086026716274414</v>
      </c>
      <c r="L20" s="734">
        <v>16</v>
      </c>
      <c r="M20" s="771">
        <v>0.5</v>
      </c>
    </row>
    <row r="21" spans="1:13" ht="14.45" customHeight="1" x14ac:dyDescent="0.2">
      <c r="A21" s="789" t="s">
        <v>2709</v>
      </c>
      <c r="B21" s="780">
        <v>12985.949999999997</v>
      </c>
      <c r="C21" s="730">
        <v>1</v>
      </c>
      <c r="D21" s="793">
        <v>26</v>
      </c>
      <c r="E21" s="796" t="s">
        <v>2709</v>
      </c>
      <c r="F21" s="780">
        <v>1613.46</v>
      </c>
      <c r="G21" s="748">
        <v>0.12424658958335742</v>
      </c>
      <c r="H21" s="734">
        <v>5</v>
      </c>
      <c r="I21" s="771">
        <v>0.19230769230769232</v>
      </c>
      <c r="J21" s="799">
        <v>11372.489999999998</v>
      </c>
      <c r="K21" s="748">
        <v>0.87575341041664267</v>
      </c>
      <c r="L21" s="734">
        <v>21</v>
      </c>
      <c r="M21" s="771">
        <v>0.80769230769230771</v>
      </c>
    </row>
    <row r="22" spans="1:13" ht="14.45" customHeight="1" x14ac:dyDescent="0.2">
      <c r="A22" s="789" t="s">
        <v>2710</v>
      </c>
      <c r="B22" s="780">
        <v>131749.39000000004</v>
      </c>
      <c r="C22" s="730">
        <v>1</v>
      </c>
      <c r="D22" s="793">
        <v>86</v>
      </c>
      <c r="E22" s="796" t="s">
        <v>2710</v>
      </c>
      <c r="F22" s="780">
        <v>58161.580000000024</v>
      </c>
      <c r="G22" s="748">
        <v>0.44145616158071022</v>
      </c>
      <c r="H22" s="734">
        <v>35</v>
      </c>
      <c r="I22" s="771">
        <v>0.40697674418604651</v>
      </c>
      <c r="J22" s="799">
        <v>73587.810000000012</v>
      </c>
      <c r="K22" s="748">
        <v>0.55854383841928978</v>
      </c>
      <c r="L22" s="734">
        <v>51</v>
      </c>
      <c r="M22" s="771">
        <v>0.59302325581395354</v>
      </c>
    </row>
    <row r="23" spans="1:13" ht="14.45" customHeight="1" x14ac:dyDescent="0.2">
      <c r="A23" s="789" t="s">
        <v>2711</v>
      </c>
      <c r="B23" s="780">
        <v>82548.069999999992</v>
      </c>
      <c r="C23" s="730">
        <v>1</v>
      </c>
      <c r="D23" s="793">
        <v>39</v>
      </c>
      <c r="E23" s="796" t="s">
        <v>2711</v>
      </c>
      <c r="F23" s="780">
        <v>26906.109999999997</v>
      </c>
      <c r="G23" s="748">
        <v>0.32594474952594288</v>
      </c>
      <c r="H23" s="734">
        <v>16</v>
      </c>
      <c r="I23" s="771">
        <v>0.41025641025641024</v>
      </c>
      <c r="J23" s="799">
        <v>55641.959999999992</v>
      </c>
      <c r="K23" s="748">
        <v>0.67405525047405712</v>
      </c>
      <c r="L23" s="734">
        <v>23</v>
      </c>
      <c r="M23" s="771">
        <v>0.58974358974358976</v>
      </c>
    </row>
    <row r="24" spans="1:13" ht="14.45" customHeight="1" x14ac:dyDescent="0.2">
      <c r="A24" s="789" t="s">
        <v>2712</v>
      </c>
      <c r="B24" s="780">
        <v>656543.91999999993</v>
      </c>
      <c r="C24" s="730">
        <v>1</v>
      </c>
      <c r="D24" s="793">
        <v>225</v>
      </c>
      <c r="E24" s="796" t="s">
        <v>2712</v>
      </c>
      <c r="F24" s="780">
        <v>172999.72999999992</v>
      </c>
      <c r="G24" s="748">
        <v>0.26350062003468089</v>
      </c>
      <c r="H24" s="734">
        <v>63</v>
      </c>
      <c r="I24" s="771">
        <v>0.28000000000000003</v>
      </c>
      <c r="J24" s="799">
        <v>483544.19</v>
      </c>
      <c r="K24" s="748">
        <v>0.73649937996531911</v>
      </c>
      <c r="L24" s="734">
        <v>162</v>
      </c>
      <c r="M24" s="771">
        <v>0.72</v>
      </c>
    </row>
    <row r="25" spans="1:13" ht="14.45" customHeight="1" x14ac:dyDescent="0.2">
      <c r="A25" s="789" t="s">
        <v>2713</v>
      </c>
      <c r="B25" s="780">
        <v>371.52</v>
      </c>
      <c r="C25" s="730">
        <v>1</v>
      </c>
      <c r="D25" s="793">
        <v>1</v>
      </c>
      <c r="E25" s="796" t="s">
        <v>2713</v>
      </c>
      <c r="F25" s="780"/>
      <c r="G25" s="748">
        <v>0</v>
      </c>
      <c r="H25" s="734"/>
      <c r="I25" s="771">
        <v>0</v>
      </c>
      <c r="J25" s="799">
        <v>371.52</v>
      </c>
      <c r="K25" s="748">
        <v>1</v>
      </c>
      <c r="L25" s="734">
        <v>1</v>
      </c>
      <c r="M25" s="771">
        <v>1</v>
      </c>
    </row>
    <row r="26" spans="1:13" ht="14.45" customHeight="1" x14ac:dyDescent="0.2">
      <c r="A26" s="789" t="s">
        <v>2714</v>
      </c>
      <c r="B26" s="780">
        <v>12400.75</v>
      </c>
      <c r="C26" s="730">
        <v>1</v>
      </c>
      <c r="D26" s="793">
        <v>14</v>
      </c>
      <c r="E26" s="796" t="s">
        <v>2714</v>
      </c>
      <c r="F26" s="780">
        <v>5832.9800000000005</v>
      </c>
      <c r="G26" s="748">
        <v>0.47037316291353348</v>
      </c>
      <c r="H26" s="734">
        <v>8</v>
      </c>
      <c r="I26" s="771">
        <v>0.5714285714285714</v>
      </c>
      <c r="J26" s="799">
        <v>6567.77</v>
      </c>
      <c r="K26" s="748">
        <v>0.52962683708646663</v>
      </c>
      <c r="L26" s="734">
        <v>6</v>
      </c>
      <c r="M26" s="771">
        <v>0.42857142857142855</v>
      </c>
    </row>
    <row r="27" spans="1:13" ht="14.45" customHeight="1" x14ac:dyDescent="0.2">
      <c r="A27" s="789" t="s">
        <v>2715</v>
      </c>
      <c r="B27" s="780">
        <v>53921.69</v>
      </c>
      <c r="C27" s="730">
        <v>1</v>
      </c>
      <c r="D27" s="793">
        <v>19</v>
      </c>
      <c r="E27" s="796" t="s">
        <v>2715</v>
      </c>
      <c r="F27" s="780">
        <v>46707.29</v>
      </c>
      <c r="G27" s="748">
        <v>0.86620597388546239</v>
      </c>
      <c r="H27" s="734">
        <v>14</v>
      </c>
      <c r="I27" s="771">
        <v>0.73684210526315785</v>
      </c>
      <c r="J27" s="799">
        <v>7214.4000000000005</v>
      </c>
      <c r="K27" s="748">
        <v>0.13379402611453758</v>
      </c>
      <c r="L27" s="734">
        <v>5</v>
      </c>
      <c r="M27" s="771">
        <v>0.26315789473684209</v>
      </c>
    </row>
    <row r="28" spans="1:13" ht="14.45" customHeight="1" x14ac:dyDescent="0.2">
      <c r="A28" s="789" t="s">
        <v>2716</v>
      </c>
      <c r="B28" s="780">
        <v>15973.800000000003</v>
      </c>
      <c r="C28" s="730">
        <v>1</v>
      </c>
      <c r="D28" s="793">
        <v>15</v>
      </c>
      <c r="E28" s="796" t="s">
        <v>2716</v>
      </c>
      <c r="F28" s="780">
        <v>6743.8</v>
      </c>
      <c r="G28" s="748">
        <v>0.42217881781417066</v>
      </c>
      <c r="H28" s="734">
        <v>7</v>
      </c>
      <c r="I28" s="771">
        <v>0.46666666666666667</v>
      </c>
      <c r="J28" s="799">
        <v>9230.0000000000018</v>
      </c>
      <c r="K28" s="748">
        <v>0.57782118218582934</v>
      </c>
      <c r="L28" s="734">
        <v>8</v>
      </c>
      <c r="M28" s="771">
        <v>0.53333333333333333</v>
      </c>
    </row>
    <row r="29" spans="1:13" ht="14.45" customHeight="1" x14ac:dyDescent="0.2">
      <c r="A29" s="789" t="s">
        <v>2717</v>
      </c>
      <c r="B29" s="780">
        <v>190072.78000000003</v>
      </c>
      <c r="C29" s="730">
        <v>1</v>
      </c>
      <c r="D29" s="793">
        <v>137</v>
      </c>
      <c r="E29" s="796" t="s">
        <v>2717</v>
      </c>
      <c r="F29" s="780">
        <v>55697.17</v>
      </c>
      <c r="G29" s="748">
        <v>0.29303075379862381</v>
      </c>
      <c r="H29" s="734">
        <v>44</v>
      </c>
      <c r="I29" s="771">
        <v>0.32116788321167883</v>
      </c>
      <c r="J29" s="799">
        <v>134375.61000000002</v>
      </c>
      <c r="K29" s="748">
        <v>0.70696924620137613</v>
      </c>
      <c r="L29" s="734">
        <v>93</v>
      </c>
      <c r="M29" s="771">
        <v>0.67883211678832112</v>
      </c>
    </row>
    <row r="30" spans="1:13" ht="14.45" customHeight="1" x14ac:dyDescent="0.2">
      <c r="A30" s="789" t="s">
        <v>2718</v>
      </c>
      <c r="B30" s="780">
        <v>54409.850000000006</v>
      </c>
      <c r="C30" s="730">
        <v>1</v>
      </c>
      <c r="D30" s="793">
        <v>53</v>
      </c>
      <c r="E30" s="796" t="s">
        <v>2718</v>
      </c>
      <c r="F30" s="780">
        <v>7645.5600000000013</v>
      </c>
      <c r="G30" s="748">
        <v>0.14051793930694534</v>
      </c>
      <c r="H30" s="734">
        <v>15</v>
      </c>
      <c r="I30" s="771">
        <v>0.28301886792452829</v>
      </c>
      <c r="J30" s="799">
        <v>46764.29</v>
      </c>
      <c r="K30" s="748">
        <v>0.85948206069305455</v>
      </c>
      <c r="L30" s="734">
        <v>38</v>
      </c>
      <c r="M30" s="771">
        <v>0.71698113207547165</v>
      </c>
    </row>
    <row r="31" spans="1:13" ht="14.45" customHeight="1" x14ac:dyDescent="0.2">
      <c r="A31" s="789" t="s">
        <v>2719</v>
      </c>
      <c r="B31" s="780">
        <v>563678.45000000007</v>
      </c>
      <c r="C31" s="730">
        <v>1</v>
      </c>
      <c r="D31" s="793">
        <v>85</v>
      </c>
      <c r="E31" s="796" t="s">
        <v>2719</v>
      </c>
      <c r="F31" s="780">
        <v>95610.39999999998</v>
      </c>
      <c r="G31" s="748">
        <v>0.16961868952059453</v>
      </c>
      <c r="H31" s="734">
        <v>20</v>
      </c>
      <c r="I31" s="771">
        <v>0.23529411764705882</v>
      </c>
      <c r="J31" s="799">
        <v>468068.05000000005</v>
      </c>
      <c r="K31" s="748">
        <v>0.83038131047940544</v>
      </c>
      <c r="L31" s="734">
        <v>65</v>
      </c>
      <c r="M31" s="771">
        <v>0.76470588235294112</v>
      </c>
    </row>
    <row r="32" spans="1:13" ht="14.45" customHeight="1" x14ac:dyDescent="0.2">
      <c r="A32" s="789" t="s">
        <v>2720</v>
      </c>
      <c r="B32" s="780">
        <v>11652.250000000002</v>
      </c>
      <c r="C32" s="730">
        <v>1</v>
      </c>
      <c r="D32" s="793">
        <v>31</v>
      </c>
      <c r="E32" s="796" t="s">
        <v>2720</v>
      </c>
      <c r="F32" s="780">
        <v>10300.730000000001</v>
      </c>
      <c r="G32" s="748">
        <v>0.88401210066725311</v>
      </c>
      <c r="H32" s="734">
        <v>23</v>
      </c>
      <c r="I32" s="771">
        <v>0.74193548387096775</v>
      </c>
      <c r="J32" s="799">
        <v>1351.52</v>
      </c>
      <c r="K32" s="748">
        <v>0.11598789933274688</v>
      </c>
      <c r="L32" s="734">
        <v>8</v>
      </c>
      <c r="M32" s="771">
        <v>0.25806451612903225</v>
      </c>
    </row>
    <row r="33" spans="1:13" ht="14.45" customHeight="1" x14ac:dyDescent="0.2">
      <c r="A33" s="789" t="s">
        <v>2721</v>
      </c>
      <c r="B33" s="780">
        <v>117332.18999999997</v>
      </c>
      <c r="C33" s="730">
        <v>1</v>
      </c>
      <c r="D33" s="793">
        <v>55</v>
      </c>
      <c r="E33" s="796" t="s">
        <v>2721</v>
      </c>
      <c r="F33" s="780">
        <v>39069.149999999994</v>
      </c>
      <c r="G33" s="748">
        <v>0.33297895488015694</v>
      </c>
      <c r="H33" s="734">
        <v>17</v>
      </c>
      <c r="I33" s="771">
        <v>0.30909090909090908</v>
      </c>
      <c r="J33" s="799">
        <v>78263.039999999979</v>
      </c>
      <c r="K33" s="748">
        <v>0.66702104511984306</v>
      </c>
      <c r="L33" s="734">
        <v>38</v>
      </c>
      <c r="M33" s="771">
        <v>0.69090909090909092</v>
      </c>
    </row>
    <row r="34" spans="1:13" ht="14.45" customHeight="1" x14ac:dyDescent="0.2">
      <c r="A34" s="789" t="s">
        <v>2722</v>
      </c>
      <c r="B34" s="780">
        <v>22471.839999999997</v>
      </c>
      <c r="C34" s="730">
        <v>1</v>
      </c>
      <c r="D34" s="793">
        <v>28</v>
      </c>
      <c r="E34" s="796" t="s">
        <v>2722</v>
      </c>
      <c r="F34" s="780">
        <v>7157.16</v>
      </c>
      <c r="G34" s="748">
        <v>0.31849461370319482</v>
      </c>
      <c r="H34" s="734">
        <v>19</v>
      </c>
      <c r="I34" s="771">
        <v>0.6785714285714286</v>
      </c>
      <c r="J34" s="799">
        <v>15314.679999999998</v>
      </c>
      <c r="K34" s="748">
        <v>0.68150538629680524</v>
      </c>
      <c r="L34" s="734">
        <v>9</v>
      </c>
      <c r="M34" s="771">
        <v>0.32142857142857145</v>
      </c>
    </row>
    <row r="35" spans="1:13" ht="14.45" customHeight="1" x14ac:dyDescent="0.2">
      <c r="A35" s="789" t="s">
        <v>2723</v>
      </c>
      <c r="B35" s="780">
        <v>112370.49</v>
      </c>
      <c r="C35" s="730">
        <v>1</v>
      </c>
      <c r="D35" s="793">
        <v>124</v>
      </c>
      <c r="E35" s="796" t="s">
        <v>2723</v>
      </c>
      <c r="F35" s="780">
        <v>69690.410000000018</v>
      </c>
      <c r="G35" s="748">
        <v>0.62018426723955744</v>
      </c>
      <c r="H35" s="734">
        <v>61</v>
      </c>
      <c r="I35" s="771">
        <v>0.49193548387096775</v>
      </c>
      <c r="J35" s="799">
        <v>42680.079999999987</v>
      </c>
      <c r="K35" s="748">
        <v>0.37981573276044256</v>
      </c>
      <c r="L35" s="734">
        <v>63</v>
      </c>
      <c r="M35" s="771">
        <v>0.50806451612903225</v>
      </c>
    </row>
    <row r="36" spans="1:13" ht="14.45" customHeight="1" x14ac:dyDescent="0.2">
      <c r="A36" s="789" t="s">
        <v>2724</v>
      </c>
      <c r="B36" s="780">
        <v>24303.079999999998</v>
      </c>
      <c r="C36" s="730">
        <v>1</v>
      </c>
      <c r="D36" s="793">
        <v>24</v>
      </c>
      <c r="E36" s="796" t="s">
        <v>2724</v>
      </c>
      <c r="F36" s="780">
        <v>5963.3899999999994</v>
      </c>
      <c r="G36" s="748">
        <v>0.24537589474255939</v>
      </c>
      <c r="H36" s="734">
        <v>6</v>
      </c>
      <c r="I36" s="771">
        <v>0.25</v>
      </c>
      <c r="J36" s="799">
        <v>18339.689999999999</v>
      </c>
      <c r="K36" s="748">
        <v>0.75462410525744061</v>
      </c>
      <c r="L36" s="734">
        <v>18</v>
      </c>
      <c r="M36" s="771">
        <v>0.75</v>
      </c>
    </row>
    <row r="37" spans="1:13" ht="14.45" customHeight="1" x14ac:dyDescent="0.2">
      <c r="A37" s="789" t="s">
        <v>2725</v>
      </c>
      <c r="B37" s="780">
        <v>37168.73000000001</v>
      </c>
      <c r="C37" s="730">
        <v>1</v>
      </c>
      <c r="D37" s="793">
        <v>26</v>
      </c>
      <c r="E37" s="796" t="s">
        <v>2725</v>
      </c>
      <c r="F37" s="780">
        <v>6655.1100000000006</v>
      </c>
      <c r="G37" s="748">
        <v>0.17905131544715139</v>
      </c>
      <c r="H37" s="734">
        <v>6</v>
      </c>
      <c r="I37" s="771">
        <v>0.23076923076923078</v>
      </c>
      <c r="J37" s="799">
        <v>30513.620000000006</v>
      </c>
      <c r="K37" s="748">
        <v>0.82094868455284853</v>
      </c>
      <c r="L37" s="734">
        <v>20</v>
      </c>
      <c r="M37" s="771">
        <v>0.76923076923076927</v>
      </c>
    </row>
    <row r="38" spans="1:13" ht="14.45" customHeight="1" x14ac:dyDescent="0.2">
      <c r="A38" s="789" t="s">
        <v>2726</v>
      </c>
      <c r="B38" s="780">
        <v>13504.17</v>
      </c>
      <c r="C38" s="730">
        <v>1</v>
      </c>
      <c r="D38" s="793">
        <v>16</v>
      </c>
      <c r="E38" s="796" t="s">
        <v>2726</v>
      </c>
      <c r="F38" s="780">
        <v>842.95999999999992</v>
      </c>
      <c r="G38" s="748">
        <v>6.2422199957494602E-2</v>
      </c>
      <c r="H38" s="734">
        <v>3</v>
      </c>
      <c r="I38" s="771">
        <v>0.1875</v>
      </c>
      <c r="J38" s="799">
        <v>12661.210000000001</v>
      </c>
      <c r="K38" s="748">
        <v>0.93757780004250546</v>
      </c>
      <c r="L38" s="734">
        <v>13</v>
      </c>
      <c r="M38" s="771">
        <v>0.8125</v>
      </c>
    </row>
    <row r="39" spans="1:13" ht="14.45" customHeight="1" x14ac:dyDescent="0.2">
      <c r="A39" s="789" t="s">
        <v>2727</v>
      </c>
      <c r="B39" s="780">
        <v>62090.05000000001</v>
      </c>
      <c r="C39" s="730">
        <v>1</v>
      </c>
      <c r="D39" s="793">
        <v>39</v>
      </c>
      <c r="E39" s="796" t="s">
        <v>2727</v>
      </c>
      <c r="F39" s="780">
        <v>29224.03</v>
      </c>
      <c r="G39" s="748">
        <v>0.47067170987944112</v>
      </c>
      <c r="H39" s="734">
        <v>20</v>
      </c>
      <c r="I39" s="771">
        <v>0.51282051282051277</v>
      </c>
      <c r="J39" s="799">
        <v>32866.020000000011</v>
      </c>
      <c r="K39" s="748">
        <v>0.52932829012055882</v>
      </c>
      <c r="L39" s="734">
        <v>19</v>
      </c>
      <c r="M39" s="771">
        <v>0.48717948717948717</v>
      </c>
    </row>
    <row r="40" spans="1:13" ht="14.45" customHeight="1" x14ac:dyDescent="0.2">
      <c r="A40" s="789" t="s">
        <v>2728</v>
      </c>
      <c r="B40" s="780">
        <v>101878.83000000002</v>
      </c>
      <c r="C40" s="730">
        <v>1</v>
      </c>
      <c r="D40" s="793">
        <v>100</v>
      </c>
      <c r="E40" s="796" t="s">
        <v>2728</v>
      </c>
      <c r="F40" s="780">
        <v>16966.340000000004</v>
      </c>
      <c r="G40" s="748">
        <v>0.16653449985634897</v>
      </c>
      <c r="H40" s="734">
        <v>27</v>
      </c>
      <c r="I40" s="771">
        <v>0.27</v>
      </c>
      <c r="J40" s="799">
        <v>84912.49</v>
      </c>
      <c r="K40" s="748">
        <v>0.83346550014365095</v>
      </c>
      <c r="L40" s="734">
        <v>73</v>
      </c>
      <c r="M40" s="771">
        <v>0.73</v>
      </c>
    </row>
    <row r="41" spans="1:13" ht="14.45" customHeight="1" x14ac:dyDescent="0.2">
      <c r="A41" s="789" t="s">
        <v>2729</v>
      </c>
      <c r="B41" s="780">
        <v>212432.11000000004</v>
      </c>
      <c r="C41" s="730">
        <v>1</v>
      </c>
      <c r="D41" s="793">
        <v>170</v>
      </c>
      <c r="E41" s="796" t="s">
        <v>2729</v>
      </c>
      <c r="F41" s="780">
        <v>86550.110000000044</v>
      </c>
      <c r="G41" s="748">
        <v>0.40742480032797312</v>
      </c>
      <c r="H41" s="734">
        <v>72</v>
      </c>
      <c r="I41" s="771">
        <v>0.42352941176470588</v>
      </c>
      <c r="J41" s="799">
        <v>125881.99999999999</v>
      </c>
      <c r="K41" s="748">
        <v>0.59257519967202676</v>
      </c>
      <c r="L41" s="734">
        <v>98</v>
      </c>
      <c r="M41" s="771">
        <v>0.57647058823529407</v>
      </c>
    </row>
    <row r="42" spans="1:13" ht="14.45" customHeight="1" x14ac:dyDescent="0.2">
      <c r="A42" s="789" t="s">
        <v>2730</v>
      </c>
      <c r="B42" s="780">
        <v>21582.22</v>
      </c>
      <c r="C42" s="730">
        <v>1</v>
      </c>
      <c r="D42" s="793">
        <v>10</v>
      </c>
      <c r="E42" s="796" t="s">
        <v>2730</v>
      </c>
      <c r="F42" s="780">
        <v>280.59000000000003</v>
      </c>
      <c r="G42" s="748">
        <v>1.3000979509985536E-2</v>
      </c>
      <c r="H42" s="734">
        <v>1</v>
      </c>
      <c r="I42" s="771">
        <v>0.1</v>
      </c>
      <c r="J42" s="799">
        <v>21301.63</v>
      </c>
      <c r="K42" s="748">
        <v>0.98699902049001442</v>
      </c>
      <c r="L42" s="734">
        <v>9</v>
      </c>
      <c r="M42" s="771">
        <v>0.9</v>
      </c>
    </row>
    <row r="43" spans="1:13" ht="14.45" customHeight="1" x14ac:dyDescent="0.2">
      <c r="A43" s="789" t="s">
        <v>2731</v>
      </c>
      <c r="B43" s="780">
        <v>263755.76</v>
      </c>
      <c r="C43" s="730">
        <v>1</v>
      </c>
      <c r="D43" s="793">
        <v>56</v>
      </c>
      <c r="E43" s="796" t="s">
        <v>2731</v>
      </c>
      <c r="F43" s="780">
        <v>17102.46</v>
      </c>
      <c r="G43" s="748">
        <v>6.4842034160694728E-2</v>
      </c>
      <c r="H43" s="734">
        <v>10</v>
      </c>
      <c r="I43" s="771">
        <v>0.17857142857142858</v>
      </c>
      <c r="J43" s="799">
        <v>246653.3</v>
      </c>
      <c r="K43" s="748">
        <v>0.93515796583930522</v>
      </c>
      <c r="L43" s="734">
        <v>46</v>
      </c>
      <c r="M43" s="771">
        <v>0.8214285714285714</v>
      </c>
    </row>
    <row r="44" spans="1:13" ht="14.45" customHeight="1" x14ac:dyDescent="0.2">
      <c r="A44" s="789" t="s">
        <v>2732</v>
      </c>
      <c r="B44" s="780">
        <v>153970.07</v>
      </c>
      <c r="C44" s="730">
        <v>1</v>
      </c>
      <c r="D44" s="793">
        <v>170</v>
      </c>
      <c r="E44" s="796" t="s">
        <v>2732</v>
      </c>
      <c r="F44" s="780">
        <v>53260.209999999992</v>
      </c>
      <c r="G44" s="748">
        <v>0.34591274784768228</v>
      </c>
      <c r="H44" s="734">
        <v>58</v>
      </c>
      <c r="I44" s="771">
        <v>0.3411764705882353</v>
      </c>
      <c r="J44" s="799">
        <v>100709.86000000003</v>
      </c>
      <c r="K44" s="748">
        <v>0.65408725215231778</v>
      </c>
      <c r="L44" s="734">
        <v>112</v>
      </c>
      <c r="M44" s="771">
        <v>0.6588235294117647</v>
      </c>
    </row>
    <row r="45" spans="1:13" ht="14.45" customHeight="1" x14ac:dyDescent="0.2">
      <c r="A45" s="789" t="s">
        <v>2733</v>
      </c>
      <c r="B45" s="780">
        <v>75510.070000000007</v>
      </c>
      <c r="C45" s="730">
        <v>1</v>
      </c>
      <c r="D45" s="793">
        <v>65</v>
      </c>
      <c r="E45" s="796" t="s">
        <v>2733</v>
      </c>
      <c r="F45" s="780">
        <v>23384.18</v>
      </c>
      <c r="G45" s="748">
        <v>0.30968293368023625</v>
      </c>
      <c r="H45" s="734">
        <v>21</v>
      </c>
      <c r="I45" s="771">
        <v>0.32307692307692309</v>
      </c>
      <c r="J45" s="799">
        <v>52125.890000000007</v>
      </c>
      <c r="K45" s="748">
        <v>0.69031706631976375</v>
      </c>
      <c r="L45" s="734">
        <v>44</v>
      </c>
      <c r="M45" s="771">
        <v>0.67692307692307696</v>
      </c>
    </row>
    <row r="46" spans="1:13" ht="14.45" customHeight="1" x14ac:dyDescent="0.2">
      <c r="A46" s="789" t="s">
        <v>2734</v>
      </c>
      <c r="B46" s="780">
        <v>4216.57</v>
      </c>
      <c r="C46" s="730">
        <v>1</v>
      </c>
      <c r="D46" s="793">
        <v>5</v>
      </c>
      <c r="E46" s="796" t="s">
        <v>2734</v>
      </c>
      <c r="F46" s="780"/>
      <c r="G46" s="748">
        <v>0</v>
      </c>
      <c r="H46" s="734"/>
      <c r="I46" s="771">
        <v>0</v>
      </c>
      <c r="J46" s="799">
        <v>4216.57</v>
      </c>
      <c r="K46" s="748">
        <v>1</v>
      </c>
      <c r="L46" s="734">
        <v>5</v>
      </c>
      <c r="M46" s="771">
        <v>1</v>
      </c>
    </row>
    <row r="47" spans="1:13" ht="14.45" customHeight="1" thickBot="1" x14ac:dyDescent="0.25">
      <c r="A47" s="790" t="s">
        <v>2735</v>
      </c>
      <c r="B47" s="781">
        <v>2055.75</v>
      </c>
      <c r="C47" s="737">
        <v>1</v>
      </c>
      <c r="D47" s="794">
        <v>4</v>
      </c>
      <c r="E47" s="797" t="s">
        <v>2735</v>
      </c>
      <c r="F47" s="781">
        <v>365.76</v>
      </c>
      <c r="G47" s="749">
        <v>0.17792046698285297</v>
      </c>
      <c r="H47" s="741">
        <v>1</v>
      </c>
      <c r="I47" s="772">
        <v>0.25</v>
      </c>
      <c r="J47" s="800">
        <v>1689.99</v>
      </c>
      <c r="K47" s="749">
        <v>0.82207953301714698</v>
      </c>
      <c r="L47" s="741">
        <v>3</v>
      </c>
      <c r="M47" s="772">
        <v>0.75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C5A15B0B-4387-41A5-8186-438FEBBDE8C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50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4400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5116319.7299999893</v>
      </c>
      <c r="N3" s="70">
        <f>SUBTOTAL(9,N7:N1048576)</f>
        <v>8931</v>
      </c>
      <c r="O3" s="70">
        <f>SUBTOTAL(9,O7:O1048576)</f>
        <v>3525</v>
      </c>
      <c r="P3" s="70">
        <f>SUBTOTAL(9,P7:P1048576)</f>
        <v>1697863.5800000012</v>
      </c>
      <c r="Q3" s="71">
        <f>IF(M3=0,0,P3/M3)</f>
        <v>0.33185251696535484</v>
      </c>
      <c r="R3" s="70">
        <f>SUBTOTAL(9,R7:R1048576)</f>
        <v>3403</v>
      </c>
      <c r="S3" s="71">
        <f>IF(N3=0,0,R3/N3)</f>
        <v>0.38103235919829809</v>
      </c>
      <c r="T3" s="70">
        <f>SUBTOTAL(9,T7:T1048576)</f>
        <v>1375</v>
      </c>
      <c r="U3" s="72">
        <f>IF(O3=0,0,T3/O3)</f>
        <v>0.39007092198581561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2676</v>
      </c>
      <c r="C7" s="807" t="s">
        <v>2682</v>
      </c>
      <c r="D7" s="808" t="s">
        <v>4395</v>
      </c>
      <c r="E7" s="809" t="s">
        <v>2695</v>
      </c>
      <c r="F7" s="807" t="s">
        <v>2677</v>
      </c>
      <c r="G7" s="807" t="s">
        <v>2736</v>
      </c>
      <c r="H7" s="807" t="s">
        <v>329</v>
      </c>
      <c r="I7" s="807" t="s">
        <v>2737</v>
      </c>
      <c r="J7" s="807" t="s">
        <v>2738</v>
      </c>
      <c r="K7" s="807" t="s">
        <v>2216</v>
      </c>
      <c r="L7" s="810">
        <v>30.79</v>
      </c>
      <c r="M7" s="810">
        <v>92.37</v>
      </c>
      <c r="N7" s="807">
        <v>3</v>
      </c>
      <c r="O7" s="811">
        <v>0.5</v>
      </c>
      <c r="P7" s="810">
        <v>92.37</v>
      </c>
      <c r="Q7" s="812">
        <v>1</v>
      </c>
      <c r="R7" s="807">
        <v>3</v>
      </c>
      <c r="S7" s="812">
        <v>1</v>
      </c>
      <c r="T7" s="811">
        <v>0.5</v>
      </c>
      <c r="U7" s="231">
        <v>1</v>
      </c>
    </row>
    <row r="8" spans="1:21" ht="14.45" customHeight="1" x14ac:dyDescent="0.2">
      <c r="A8" s="821">
        <v>1</v>
      </c>
      <c r="B8" s="822" t="s">
        <v>2676</v>
      </c>
      <c r="C8" s="822" t="s">
        <v>2682</v>
      </c>
      <c r="D8" s="823" t="s">
        <v>4395</v>
      </c>
      <c r="E8" s="824" t="s">
        <v>2695</v>
      </c>
      <c r="F8" s="822" t="s">
        <v>2677</v>
      </c>
      <c r="G8" s="822" t="s">
        <v>2739</v>
      </c>
      <c r="H8" s="822" t="s">
        <v>329</v>
      </c>
      <c r="I8" s="822" t="s">
        <v>2740</v>
      </c>
      <c r="J8" s="822" t="s">
        <v>2741</v>
      </c>
      <c r="K8" s="822" t="s">
        <v>2742</v>
      </c>
      <c r="L8" s="825">
        <v>1544.99</v>
      </c>
      <c r="M8" s="825">
        <v>4634.97</v>
      </c>
      <c r="N8" s="822">
        <v>3</v>
      </c>
      <c r="O8" s="826">
        <v>0.5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</v>
      </c>
      <c r="B9" s="822" t="s">
        <v>2676</v>
      </c>
      <c r="C9" s="822" t="s">
        <v>2682</v>
      </c>
      <c r="D9" s="823" t="s">
        <v>4395</v>
      </c>
      <c r="E9" s="824" t="s">
        <v>2695</v>
      </c>
      <c r="F9" s="822" t="s">
        <v>2677</v>
      </c>
      <c r="G9" s="822" t="s">
        <v>2743</v>
      </c>
      <c r="H9" s="822" t="s">
        <v>329</v>
      </c>
      <c r="I9" s="822" t="s">
        <v>2744</v>
      </c>
      <c r="J9" s="822" t="s">
        <v>2745</v>
      </c>
      <c r="K9" s="822" t="s">
        <v>2746</v>
      </c>
      <c r="L9" s="825">
        <v>47.46</v>
      </c>
      <c r="M9" s="825">
        <v>142.38</v>
      </c>
      <c r="N9" s="822">
        <v>3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</v>
      </c>
      <c r="B10" s="822" t="s">
        <v>2676</v>
      </c>
      <c r="C10" s="822" t="s">
        <v>2682</v>
      </c>
      <c r="D10" s="823" t="s">
        <v>4395</v>
      </c>
      <c r="E10" s="824" t="s">
        <v>2695</v>
      </c>
      <c r="F10" s="822" t="s">
        <v>2677</v>
      </c>
      <c r="G10" s="822" t="s">
        <v>2743</v>
      </c>
      <c r="H10" s="822" t="s">
        <v>329</v>
      </c>
      <c r="I10" s="822" t="s">
        <v>2747</v>
      </c>
      <c r="J10" s="822" t="s">
        <v>2745</v>
      </c>
      <c r="K10" s="822" t="s">
        <v>2748</v>
      </c>
      <c r="L10" s="825">
        <v>23.72</v>
      </c>
      <c r="M10" s="825">
        <v>71.16</v>
      </c>
      <c r="N10" s="822">
        <v>3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</v>
      </c>
      <c r="B11" s="822" t="s">
        <v>2676</v>
      </c>
      <c r="C11" s="822" t="s">
        <v>2682</v>
      </c>
      <c r="D11" s="823" t="s">
        <v>4395</v>
      </c>
      <c r="E11" s="824" t="s">
        <v>2695</v>
      </c>
      <c r="F11" s="822" t="s">
        <v>2677</v>
      </c>
      <c r="G11" s="822" t="s">
        <v>2749</v>
      </c>
      <c r="H11" s="822" t="s">
        <v>673</v>
      </c>
      <c r="I11" s="822" t="s">
        <v>2269</v>
      </c>
      <c r="J11" s="822" t="s">
        <v>2270</v>
      </c>
      <c r="K11" s="822" t="s">
        <v>2271</v>
      </c>
      <c r="L11" s="825">
        <v>42.51</v>
      </c>
      <c r="M11" s="825">
        <v>42.51</v>
      </c>
      <c r="N11" s="822">
        <v>1</v>
      </c>
      <c r="O11" s="826">
        <v>0.5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</v>
      </c>
      <c r="B12" s="822" t="s">
        <v>2676</v>
      </c>
      <c r="C12" s="822" t="s">
        <v>2682</v>
      </c>
      <c r="D12" s="823" t="s">
        <v>4395</v>
      </c>
      <c r="E12" s="824" t="s">
        <v>2695</v>
      </c>
      <c r="F12" s="822" t="s">
        <v>2677</v>
      </c>
      <c r="G12" s="822" t="s">
        <v>2750</v>
      </c>
      <c r="H12" s="822" t="s">
        <v>329</v>
      </c>
      <c r="I12" s="822" t="s">
        <v>2751</v>
      </c>
      <c r="J12" s="822" t="s">
        <v>1171</v>
      </c>
      <c r="K12" s="822" t="s">
        <v>2752</v>
      </c>
      <c r="L12" s="825">
        <v>98.89</v>
      </c>
      <c r="M12" s="825">
        <v>395.56</v>
      </c>
      <c r="N12" s="822">
        <v>4</v>
      </c>
      <c r="O12" s="826">
        <v>0.5</v>
      </c>
      <c r="P12" s="825">
        <v>395.56</v>
      </c>
      <c r="Q12" s="827">
        <v>1</v>
      </c>
      <c r="R12" s="822">
        <v>4</v>
      </c>
      <c r="S12" s="827">
        <v>1</v>
      </c>
      <c r="T12" s="826">
        <v>0.5</v>
      </c>
      <c r="U12" s="828">
        <v>1</v>
      </c>
    </row>
    <row r="13" spans="1:21" ht="14.45" customHeight="1" x14ac:dyDescent="0.2">
      <c r="A13" s="821">
        <v>1</v>
      </c>
      <c r="B13" s="822" t="s">
        <v>2676</v>
      </c>
      <c r="C13" s="822" t="s">
        <v>2682</v>
      </c>
      <c r="D13" s="823" t="s">
        <v>4395</v>
      </c>
      <c r="E13" s="824" t="s">
        <v>2695</v>
      </c>
      <c r="F13" s="822" t="s">
        <v>2677</v>
      </c>
      <c r="G13" s="822" t="s">
        <v>2753</v>
      </c>
      <c r="H13" s="822" t="s">
        <v>329</v>
      </c>
      <c r="I13" s="822" t="s">
        <v>2754</v>
      </c>
      <c r="J13" s="822" t="s">
        <v>2755</v>
      </c>
      <c r="K13" s="822" t="s">
        <v>2756</v>
      </c>
      <c r="L13" s="825">
        <v>49.04</v>
      </c>
      <c r="M13" s="825">
        <v>98.08</v>
      </c>
      <c r="N13" s="822">
        <v>2</v>
      </c>
      <c r="O13" s="826">
        <v>0.5</v>
      </c>
      <c r="P13" s="825">
        <v>98.08</v>
      </c>
      <c r="Q13" s="827">
        <v>1</v>
      </c>
      <c r="R13" s="822">
        <v>2</v>
      </c>
      <c r="S13" s="827">
        <v>1</v>
      </c>
      <c r="T13" s="826">
        <v>0.5</v>
      </c>
      <c r="U13" s="828">
        <v>1</v>
      </c>
    </row>
    <row r="14" spans="1:21" ht="14.45" customHeight="1" x14ac:dyDescent="0.2">
      <c r="A14" s="821">
        <v>1</v>
      </c>
      <c r="B14" s="822" t="s">
        <v>2676</v>
      </c>
      <c r="C14" s="822" t="s">
        <v>2682</v>
      </c>
      <c r="D14" s="823" t="s">
        <v>4395</v>
      </c>
      <c r="E14" s="824" t="s">
        <v>2695</v>
      </c>
      <c r="F14" s="822" t="s">
        <v>2677</v>
      </c>
      <c r="G14" s="822" t="s">
        <v>2757</v>
      </c>
      <c r="H14" s="822" t="s">
        <v>329</v>
      </c>
      <c r="I14" s="822" t="s">
        <v>2758</v>
      </c>
      <c r="J14" s="822" t="s">
        <v>2759</v>
      </c>
      <c r="K14" s="822" t="s">
        <v>2760</v>
      </c>
      <c r="L14" s="825">
        <v>8.7899999999999991</v>
      </c>
      <c r="M14" s="825">
        <v>52.739999999999995</v>
      </c>
      <c r="N14" s="822">
        <v>6</v>
      </c>
      <c r="O14" s="826">
        <v>0.5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</v>
      </c>
      <c r="B15" s="822" t="s">
        <v>2676</v>
      </c>
      <c r="C15" s="822" t="s">
        <v>2682</v>
      </c>
      <c r="D15" s="823" t="s">
        <v>4395</v>
      </c>
      <c r="E15" s="824" t="s">
        <v>2695</v>
      </c>
      <c r="F15" s="822" t="s">
        <v>2677</v>
      </c>
      <c r="G15" s="822" t="s">
        <v>2761</v>
      </c>
      <c r="H15" s="822" t="s">
        <v>673</v>
      </c>
      <c r="I15" s="822" t="s">
        <v>2157</v>
      </c>
      <c r="J15" s="822" t="s">
        <v>2158</v>
      </c>
      <c r="K15" s="822" t="s">
        <v>2159</v>
      </c>
      <c r="L15" s="825">
        <v>186.87</v>
      </c>
      <c r="M15" s="825">
        <v>747.48</v>
      </c>
      <c r="N15" s="822">
        <v>4</v>
      </c>
      <c r="O15" s="826">
        <v>3</v>
      </c>
      <c r="P15" s="825">
        <v>560.61</v>
      </c>
      <c r="Q15" s="827">
        <v>0.75</v>
      </c>
      <c r="R15" s="822">
        <v>3</v>
      </c>
      <c r="S15" s="827">
        <v>0.75</v>
      </c>
      <c r="T15" s="826">
        <v>2</v>
      </c>
      <c r="U15" s="828">
        <v>0.66666666666666663</v>
      </c>
    </row>
    <row r="16" spans="1:21" ht="14.45" customHeight="1" x14ac:dyDescent="0.2">
      <c r="A16" s="821">
        <v>1</v>
      </c>
      <c r="B16" s="822" t="s">
        <v>2676</v>
      </c>
      <c r="C16" s="822" t="s">
        <v>2682</v>
      </c>
      <c r="D16" s="823" t="s">
        <v>4395</v>
      </c>
      <c r="E16" s="824" t="s">
        <v>2695</v>
      </c>
      <c r="F16" s="822" t="s">
        <v>2677</v>
      </c>
      <c r="G16" s="822" t="s">
        <v>2762</v>
      </c>
      <c r="H16" s="822" t="s">
        <v>329</v>
      </c>
      <c r="I16" s="822" t="s">
        <v>2763</v>
      </c>
      <c r="J16" s="822" t="s">
        <v>684</v>
      </c>
      <c r="K16" s="822" t="s">
        <v>2764</v>
      </c>
      <c r="L16" s="825">
        <v>31.65</v>
      </c>
      <c r="M16" s="825">
        <v>31.65</v>
      </c>
      <c r="N16" s="822">
        <v>1</v>
      </c>
      <c r="O16" s="826">
        <v>0.5</v>
      </c>
      <c r="P16" s="825">
        <v>31.65</v>
      </c>
      <c r="Q16" s="827">
        <v>1</v>
      </c>
      <c r="R16" s="822">
        <v>1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1</v>
      </c>
      <c r="B17" s="822" t="s">
        <v>2676</v>
      </c>
      <c r="C17" s="822" t="s">
        <v>2682</v>
      </c>
      <c r="D17" s="823" t="s">
        <v>4395</v>
      </c>
      <c r="E17" s="824" t="s">
        <v>2695</v>
      </c>
      <c r="F17" s="822" t="s">
        <v>2677</v>
      </c>
      <c r="G17" s="822" t="s">
        <v>2765</v>
      </c>
      <c r="H17" s="822" t="s">
        <v>673</v>
      </c>
      <c r="I17" s="822" t="s">
        <v>2766</v>
      </c>
      <c r="J17" s="822" t="s">
        <v>2321</v>
      </c>
      <c r="K17" s="822" t="s">
        <v>2767</v>
      </c>
      <c r="L17" s="825">
        <v>118.65</v>
      </c>
      <c r="M17" s="825">
        <v>118.65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2676</v>
      </c>
      <c r="C18" s="822" t="s">
        <v>2682</v>
      </c>
      <c r="D18" s="823" t="s">
        <v>4395</v>
      </c>
      <c r="E18" s="824" t="s">
        <v>2695</v>
      </c>
      <c r="F18" s="822" t="s">
        <v>2677</v>
      </c>
      <c r="G18" s="822" t="s">
        <v>2768</v>
      </c>
      <c r="H18" s="822" t="s">
        <v>329</v>
      </c>
      <c r="I18" s="822" t="s">
        <v>2769</v>
      </c>
      <c r="J18" s="822" t="s">
        <v>719</v>
      </c>
      <c r="K18" s="822" t="s">
        <v>2259</v>
      </c>
      <c r="L18" s="825">
        <v>38.56</v>
      </c>
      <c r="M18" s="825">
        <v>38.56</v>
      </c>
      <c r="N18" s="822">
        <v>1</v>
      </c>
      <c r="O18" s="826">
        <v>1</v>
      </c>
      <c r="P18" s="825">
        <v>38.56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</v>
      </c>
      <c r="B19" s="822" t="s">
        <v>2676</v>
      </c>
      <c r="C19" s="822" t="s">
        <v>2682</v>
      </c>
      <c r="D19" s="823" t="s">
        <v>4395</v>
      </c>
      <c r="E19" s="824" t="s">
        <v>2695</v>
      </c>
      <c r="F19" s="822" t="s">
        <v>2677</v>
      </c>
      <c r="G19" s="822" t="s">
        <v>2770</v>
      </c>
      <c r="H19" s="822" t="s">
        <v>329</v>
      </c>
      <c r="I19" s="822" t="s">
        <v>2771</v>
      </c>
      <c r="J19" s="822" t="s">
        <v>2772</v>
      </c>
      <c r="K19" s="822" t="s">
        <v>2773</v>
      </c>
      <c r="L19" s="825">
        <v>0</v>
      </c>
      <c r="M19" s="825">
        <v>0</v>
      </c>
      <c r="N19" s="822">
        <v>1</v>
      </c>
      <c r="O19" s="826">
        <v>1</v>
      </c>
      <c r="P19" s="825">
        <v>0</v>
      </c>
      <c r="Q19" s="827"/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1</v>
      </c>
      <c r="B20" s="822" t="s">
        <v>2676</v>
      </c>
      <c r="C20" s="822" t="s">
        <v>2682</v>
      </c>
      <c r="D20" s="823" t="s">
        <v>4395</v>
      </c>
      <c r="E20" s="824" t="s">
        <v>2695</v>
      </c>
      <c r="F20" s="822" t="s">
        <v>2677</v>
      </c>
      <c r="G20" s="822" t="s">
        <v>2774</v>
      </c>
      <c r="H20" s="822" t="s">
        <v>673</v>
      </c>
      <c r="I20" s="822" t="s">
        <v>2510</v>
      </c>
      <c r="J20" s="822" t="s">
        <v>690</v>
      </c>
      <c r="K20" s="822" t="s">
        <v>1520</v>
      </c>
      <c r="L20" s="825">
        <v>10.65</v>
      </c>
      <c r="M20" s="825">
        <v>31.950000000000003</v>
      </c>
      <c r="N20" s="822">
        <v>3</v>
      </c>
      <c r="O20" s="826">
        <v>1.5</v>
      </c>
      <c r="P20" s="825">
        <v>10.65</v>
      </c>
      <c r="Q20" s="827">
        <v>0.33333333333333331</v>
      </c>
      <c r="R20" s="822">
        <v>1</v>
      </c>
      <c r="S20" s="827">
        <v>0.33333333333333331</v>
      </c>
      <c r="T20" s="826">
        <v>0.5</v>
      </c>
      <c r="U20" s="828">
        <v>0.33333333333333331</v>
      </c>
    </row>
    <row r="21" spans="1:21" ht="14.45" customHeight="1" x14ac:dyDescent="0.2">
      <c r="A21" s="821">
        <v>1</v>
      </c>
      <c r="B21" s="822" t="s">
        <v>2676</v>
      </c>
      <c r="C21" s="822" t="s">
        <v>2682</v>
      </c>
      <c r="D21" s="823" t="s">
        <v>4395</v>
      </c>
      <c r="E21" s="824" t="s">
        <v>2695</v>
      </c>
      <c r="F21" s="822" t="s">
        <v>2677</v>
      </c>
      <c r="G21" s="822" t="s">
        <v>2775</v>
      </c>
      <c r="H21" s="822" t="s">
        <v>673</v>
      </c>
      <c r="I21" s="822" t="s">
        <v>2176</v>
      </c>
      <c r="J21" s="822" t="s">
        <v>850</v>
      </c>
      <c r="K21" s="822" t="s">
        <v>2177</v>
      </c>
      <c r="L21" s="825">
        <v>103.4</v>
      </c>
      <c r="M21" s="825">
        <v>206.8</v>
      </c>
      <c r="N21" s="822">
        <v>2</v>
      </c>
      <c r="O21" s="826">
        <v>1.5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1</v>
      </c>
      <c r="B22" s="822" t="s">
        <v>2676</v>
      </c>
      <c r="C22" s="822" t="s">
        <v>2682</v>
      </c>
      <c r="D22" s="823" t="s">
        <v>4395</v>
      </c>
      <c r="E22" s="824" t="s">
        <v>2695</v>
      </c>
      <c r="F22" s="822" t="s">
        <v>2677</v>
      </c>
      <c r="G22" s="822" t="s">
        <v>2776</v>
      </c>
      <c r="H22" s="822" t="s">
        <v>673</v>
      </c>
      <c r="I22" s="822" t="s">
        <v>2313</v>
      </c>
      <c r="J22" s="822" t="s">
        <v>2180</v>
      </c>
      <c r="K22" s="822" t="s">
        <v>2314</v>
      </c>
      <c r="L22" s="825">
        <v>7.47</v>
      </c>
      <c r="M22" s="825">
        <v>7.47</v>
      </c>
      <c r="N22" s="822">
        <v>1</v>
      </c>
      <c r="O22" s="826">
        <v>1</v>
      </c>
      <c r="P22" s="825">
        <v>7.47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1</v>
      </c>
      <c r="B23" s="822" t="s">
        <v>2676</v>
      </c>
      <c r="C23" s="822" t="s">
        <v>2682</v>
      </c>
      <c r="D23" s="823" t="s">
        <v>4395</v>
      </c>
      <c r="E23" s="824" t="s">
        <v>2695</v>
      </c>
      <c r="F23" s="822" t="s">
        <v>2677</v>
      </c>
      <c r="G23" s="822" t="s">
        <v>2777</v>
      </c>
      <c r="H23" s="822" t="s">
        <v>329</v>
      </c>
      <c r="I23" s="822" t="s">
        <v>2778</v>
      </c>
      <c r="J23" s="822" t="s">
        <v>2779</v>
      </c>
      <c r="K23" s="822" t="s">
        <v>2780</v>
      </c>
      <c r="L23" s="825">
        <v>4472.93</v>
      </c>
      <c r="M23" s="825">
        <v>4472.93</v>
      </c>
      <c r="N23" s="822">
        <v>1</v>
      </c>
      <c r="O23" s="826">
        <v>1</v>
      </c>
      <c r="P23" s="825">
        <v>4472.93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1</v>
      </c>
      <c r="B24" s="822" t="s">
        <v>2676</v>
      </c>
      <c r="C24" s="822" t="s">
        <v>2682</v>
      </c>
      <c r="D24" s="823" t="s">
        <v>4395</v>
      </c>
      <c r="E24" s="824" t="s">
        <v>2695</v>
      </c>
      <c r="F24" s="822" t="s">
        <v>2677</v>
      </c>
      <c r="G24" s="822" t="s">
        <v>2781</v>
      </c>
      <c r="H24" s="822" t="s">
        <v>329</v>
      </c>
      <c r="I24" s="822" t="s">
        <v>2782</v>
      </c>
      <c r="J24" s="822" t="s">
        <v>2783</v>
      </c>
      <c r="K24" s="822" t="s">
        <v>2784</v>
      </c>
      <c r="L24" s="825">
        <v>130.51</v>
      </c>
      <c r="M24" s="825">
        <v>130.51</v>
      </c>
      <c r="N24" s="822">
        <v>1</v>
      </c>
      <c r="O24" s="826">
        <v>0.5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</v>
      </c>
      <c r="B25" s="822" t="s">
        <v>2676</v>
      </c>
      <c r="C25" s="822" t="s">
        <v>2682</v>
      </c>
      <c r="D25" s="823" t="s">
        <v>4395</v>
      </c>
      <c r="E25" s="824" t="s">
        <v>2695</v>
      </c>
      <c r="F25" s="822" t="s">
        <v>2677</v>
      </c>
      <c r="G25" s="822" t="s">
        <v>2785</v>
      </c>
      <c r="H25" s="822" t="s">
        <v>329</v>
      </c>
      <c r="I25" s="822" t="s">
        <v>2786</v>
      </c>
      <c r="J25" s="822" t="s">
        <v>1377</v>
      </c>
      <c r="K25" s="822" t="s">
        <v>2787</v>
      </c>
      <c r="L25" s="825">
        <v>26.12</v>
      </c>
      <c r="M25" s="825">
        <v>52.24</v>
      </c>
      <c r="N25" s="822">
        <v>2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</v>
      </c>
      <c r="B26" s="822" t="s">
        <v>2676</v>
      </c>
      <c r="C26" s="822" t="s">
        <v>2682</v>
      </c>
      <c r="D26" s="823" t="s">
        <v>4395</v>
      </c>
      <c r="E26" s="824" t="s">
        <v>2695</v>
      </c>
      <c r="F26" s="822" t="s">
        <v>2677</v>
      </c>
      <c r="G26" s="822" t="s">
        <v>2788</v>
      </c>
      <c r="H26" s="822" t="s">
        <v>673</v>
      </c>
      <c r="I26" s="822" t="s">
        <v>2519</v>
      </c>
      <c r="J26" s="822" t="s">
        <v>2520</v>
      </c>
      <c r="K26" s="822" t="s">
        <v>2521</v>
      </c>
      <c r="L26" s="825">
        <v>102.85</v>
      </c>
      <c r="M26" s="825">
        <v>308.54999999999995</v>
      </c>
      <c r="N26" s="822">
        <v>3</v>
      </c>
      <c r="O26" s="826">
        <v>1</v>
      </c>
      <c r="P26" s="825">
        <v>308.54999999999995</v>
      </c>
      <c r="Q26" s="827">
        <v>1</v>
      </c>
      <c r="R26" s="822">
        <v>3</v>
      </c>
      <c r="S26" s="827">
        <v>1</v>
      </c>
      <c r="T26" s="826">
        <v>1</v>
      </c>
      <c r="U26" s="828">
        <v>1</v>
      </c>
    </row>
    <row r="27" spans="1:21" ht="14.45" customHeight="1" x14ac:dyDescent="0.2">
      <c r="A27" s="821">
        <v>1</v>
      </c>
      <c r="B27" s="822" t="s">
        <v>2676</v>
      </c>
      <c r="C27" s="822" t="s">
        <v>2682</v>
      </c>
      <c r="D27" s="823" t="s">
        <v>4395</v>
      </c>
      <c r="E27" s="824" t="s">
        <v>2695</v>
      </c>
      <c r="F27" s="822" t="s">
        <v>2677</v>
      </c>
      <c r="G27" s="822" t="s">
        <v>2789</v>
      </c>
      <c r="H27" s="822" t="s">
        <v>673</v>
      </c>
      <c r="I27" s="822" t="s">
        <v>2790</v>
      </c>
      <c r="J27" s="822" t="s">
        <v>2503</v>
      </c>
      <c r="K27" s="822" t="s">
        <v>2791</v>
      </c>
      <c r="L27" s="825">
        <v>1369.26</v>
      </c>
      <c r="M27" s="825">
        <v>8215.56</v>
      </c>
      <c r="N27" s="822">
        <v>6</v>
      </c>
      <c r="O27" s="826">
        <v>2</v>
      </c>
      <c r="P27" s="825">
        <v>4107.78</v>
      </c>
      <c r="Q27" s="827">
        <v>0.5</v>
      </c>
      <c r="R27" s="822">
        <v>3</v>
      </c>
      <c r="S27" s="827">
        <v>0.5</v>
      </c>
      <c r="T27" s="826">
        <v>1</v>
      </c>
      <c r="U27" s="828">
        <v>0.5</v>
      </c>
    </row>
    <row r="28" spans="1:21" ht="14.45" customHeight="1" x14ac:dyDescent="0.2">
      <c r="A28" s="821">
        <v>1</v>
      </c>
      <c r="B28" s="822" t="s">
        <v>2676</v>
      </c>
      <c r="C28" s="822" t="s">
        <v>2682</v>
      </c>
      <c r="D28" s="823" t="s">
        <v>4395</v>
      </c>
      <c r="E28" s="824" t="s">
        <v>2695</v>
      </c>
      <c r="F28" s="822" t="s">
        <v>2677</v>
      </c>
      <c r="G28" s="822" t="s">
        <v>2792</v>
      </c>
      <c r="H28" s="822" t="s">
        <v>329</v>
      </c>
      <c r="I28" s="822" t="s">
        <v>2793</v>
      </c>
      <c r="J28" s="822" t="s">
        <v>2794</v>
      </c>
      <c r="K28" s="822" t="s">
        <v>2795</v>
      </c>
      <c r="L28" s="825">
        <v>327.49</v>
      </c>
      <c r="M28" s="825">
        <v>327.49</v>
      </c>
      <c r="N28" s="822">
        <v>1</v>
      </c>
      <c r="O28" s="826">
        <v>1</v>
      </c>
      <c r="P28" s="825">
        <v>327.49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</v>
      </c>
      <c r="B29" s="822" t="s">
        <v>2676</v>
      </c>
      <c r="C29" s="822" t="s">
        <v>2682</v>
      </c>
      <c r="D29" s="823" t="s">
        <v>4395</v>
      </c>
      <c r="E29" s="824" t="s">
        <v>2695</v>
      </c>
      <c r="F29" s="822" t="s">
        <v>2677</v>
      </c>
      <c r="G29" s="822" t="s">
        <v>2796</v>
      </c>
      <c r="H29" s="822" t="s">
        <v>329</v>
      </c>
      <c r="I29" s="822" t="s">
        <v>2797</v>
      </c>
      <c r="J29" s="822" t="s">
        <v>1695</v>
      </c>
      <c r="K29" s="822" t="s">
        <v>2798</v>
      </c>
      <c r="L29" s="825">
        <v>1150.08</v>
      </c>
      <c r="M29" s="825">
        <v>1150.08</v>
      </c>
      <c r="N29" s="822">
        <v>1</v>
      </c>
      <c r="O29" s="826">
        <v>0.5</v>
      </c>
      <c r="P29" s="825">
        <v>1150.08</v>
      </c>
      <c r="Q29" s="827">
        <v>1</v>
      </c>
      <c r="R29" s="822">
        <v>1</v>
      </c>
      <c r="S29" s="827">
        <v>1</v>
      </c>
      <c r="T29" s="826">
        <v>0.5</v>
      </c>
      <c r="U29" s="828">
        <v>1</v>
      </c>
    </row>
    <row r="30" spans="1:21" ht="14.45" customHeight="1" x14ac:dyDescent="0.2">
      <c r="A30" s="821">
        <v>1</v>
      </c>
      <c r="B30" s="822" t="s">
        <v>2676</v>
      </c>
      <c r="C30" s="822" t="s">
        <v>2682</v>
      </c>
      <c r="D30" s="823" t="s">
        <v>4395</v>
      </c>
      <c r="E30" s="824" t="s">
        <v>2695</v>
      </c>
      <c r="F30" s="822" t="s">
        <v>2677</v>
      </c>
      <c r="G30" s="822" t="s">
        <v>2799</v>
      </c>
      <c r="H30" s="822" t="s">
        <v>329</v>
      </c>
      <c r="I30" s="822" t="s">
        <v>2800</v>
      </c>
      <c r="J30" s="822" t="s">
        <v>724</v>
      </c>
      <c r="K30" s="822" t="s">
        <v>1565</v>
      </c>
      <c r="L30" s="825">
        <v>3317.7</v>
      </c>
      <c r="M30" s="825">
        <v>13270.8</v>
      </c>
      <c r="N30" s="822">
        <v>4</v>
      </c>
      <c r="O30" s="826">
        <v>2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</v>
      </c>
      <c r="B31" s="822" t="s">
        <v>2676</v>
      </c>
      <c r="C31" s="822" t="s">
        <v>2682</v>
      </c>
      <c r="D31" s="823" t="s">
        <v>4395</v>
      </c>
      <c r="E31" s="824" t="s">
        <v>2695</v>
      </c>
      <c r="F31" s="822" t="s">
        <v>2677</v>
      </c>
      <c r="G31" s="822" t="s">
        <v>2799</v>
      </c>
      <c r="H31" s="822" t="s">
        <v>329</v>
      </c>
      <c r="I31" s="822" t="s">
        <v>2801</v>
      </c>
      <c r="J31" s="822" t="s">
        <v>724</v>
      </c>
      <c r="K31" s="822" t="s">
        <v>725</v>
      </c>
      <c r="L31" s="825">
        <v>1704.59</v>
      </c>
      <c r="M31" s="825">
        <v>5113.7699999999995</v>
      </c>
      <c r="N31" s="822">
        <v>3</v>
      </c>
      <c r="O31" s="826">
        <v>2</v>
      </c>
      <c r="P31" s="825">
        <v>1704.59</v>
      </c>
      <c r="Q31" s="827">
        <v>0.33333333333333337</v>
      </c>
      <c r="R31" s="822">
        <v>1</v>
      </c>
      <c r="S31" s="827">
        <v>0.33333333333333331</v>
      </c>
      <c r="T31" s="826">
        <v>1</v>
      </c>
      <c r="U31" s="828">
        <v>0.5</v>
      </c>
    </row>
    <row r="32" spans="1:21" ht="14.45" customHeight="1" x14ac:dyDescent="0.2">
      <c r="A32" s="821">
        <v>1</v>
      </c>
      <c r="B32" s="822" t="s">
        <v>2676</v>
      </c>
      <c r="C32" s="822" t="s">
        <v>2682</v>
      </c>
      <c r="D32" s="823" t="s">
        <v>4395</v>
      </c>
      <c r="E32" s="824" t="s">
        <v>2695</v>
      </c>
      <c r="F32" s="822" t="s">
        <v>2677</v>
      </c>
      <c r="G32" s="822" t="s">
        <v>2802</v>
      </c>
      <c r="H32" s="822" t="s">
        <v>329</v>
      </c>
      <c r="I32" s="822" t="s">
        <v>2803</v>
      </c>
      <c r="J32" s="822" t="s">
        <v>703</v>
      </c>
      <c r="K32" s="822" t="s">
        <v>2804</v>
      </c>
      <c r="L32" s="825">
        <v>83.38</v>
      </c>
      <c r="M32" s="825">
        <v>83.38</v>
      </c>
      <c r="N32" s="822">
        <v>1</v>
      </c>
      <c r="O32" s="826">
        <v>0.5</v>
      </c>
      <c r="P32" s="825">
        <v>83.38</v>
      </c>
      <c r="Q32" s="827">
        <v>1</v>
      </c>
      <c r="R32" s="822">
        <v>1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1</v>
      </c>
      <c r="B33" s="822" t="s">
        <v>2676</v>
      </c>
      <c r="C33" s="822" t="s">
        <v>2682</v>
      </c>
      <c r="D33" s="823" t="s">
        <v>4395</v>
      </c>
      <c r="E33" s="824" t="s">
        <v>2695</v>
      </c>
      <c r="F33" s="822" t="s">
        <v>2677</v>
      </c>
      <c r="G33" s="822" t="s">
        <v>2805</v>
      </c>
      <c r="H33" s="822" t="s">
        <v>329</v>
      </c>
      <c r="I33" s="822" t="s">
        <v>2806</v>
      </c>
      <c r="J33" s="822" t="s">
        <v>2807</v>
      </c>
      <c r="K33" s="822" t="s">
        <v>2808</v>
      </c>
      <c r="L33" s="825">
        <v>1842.55</v>
      </c>
      <c r="M33" s="825">
        <v>5527.65</v>
      </c>
      <c r="N33" s="822">
        <v>3</v>
      </c>
      <c r="O33" s="826">
        <v>1</v>
      </c>
      <c r="P33" s="825">
        <v>5527.65</v>
      </c>
      <c r="Q33" s="827">
        <v>1</v>
      </c>
      <c r="R33" s="822">
        <v>3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1</v>
      </c>
      <c r="B34" s="822" t="s">
        <v>2676</v>
      </c>
      <c r="C34" s="822" t="s">
        <v>2682</v>
      </c>
      <c r="D34" s="823" t="s">
        <v>4395</v>
      </c>
      <c r="E34" s="824" t="s">
        <v>2695</v>
      </c>
      <c r="F34" s="822" t="s">
        <v>2677</v>
      </c>
      <c r="G34" s="822" t="s">
        <v>2809</v>
      </c>
      <c r="H34" s="822" t="s">
        <v>329</v>
      </c>
      <c r="I34" s="822" t="s">
        <v>2810</v>
      </c>
      <c r="J34" s="822" t="s">
        <v>822</v>
      </c>
      <c r="K34" s="822" t="s">
        <v>823</v>
      </c>
      <c r="L34" s="825">
        <v>121.92</v>
      </c>
      <c r="M34" s="825">
        <v>1097.28</v>
      </c>
      <c r="N34" s="822">
        <v>9</v>
      </c>
      <c r="O34" s="826">
        <v>2</v>
      </c>
      <c r="P34" s="825">
        <v>365.76</v>
      </c>
      <c r="Q34" s="827">
        <v>0.33333333333333331</v>
      </c>
      <c r="R34" s="822">
        <v>3</v>
      </c>
      <c r="S34" s="827">
        <v>0.33333333333333331</v>
      </c>
      <c r="T34" s="826">
        <v>0.5</v>
      </c>
      <c r="U34" s="828">
        <v>0.25</v>
      </c>
    </row>
    <row r="35" spans="1:21" ht="14.45" customHeight="1" x14ac:dyDescent="0.2">
      <c r="A35" s="821">
        <v>1</v>
      </c>
      <c r="B35" s="822" t="s">
        <v>2676</v>
      </c>
      <c r="C35" s="822" t="s">
        <v>2682</v>
      </c>
      <c r="D35" s="823" t="s">
        <v>4395</v>
      </c>
      <c r="E35" s="824" t="s">
        <v>2696</v>
      </c>
      <c r="F35" s="822" t="s">
        <v>2677</v>
      </c>
      <c r="G35" s="822" t="s">
        <v>2811</v>
      </c>
      <c r="H35" s="822" t="s">
        <v>329</v>
      </c>
      <c r="I35" s="822" t="s">
        <v>2812</v>
      </c>
      <c r="J35" s="822" t="s">
        <v>2813</v>
      </c>
      <c r="K35" s="822" t="s">
        <v>1294</v>
      </c>
      <c r="L35" s="825">
        <v>70.48</v>
      </c>
      <c r="M35" s="825">
        <v>140.96</v>
      </c>
      <c r="N35" s="822">
        <v>2</v>
      </c>
      <c r="O35" s="826">
        <v>1</v>
      </c>
      <c r="P35" s="825">
        <v>140.96</v>
      </c>
      <c r="Q35" s="827">
        <v>1</v>
      </c>
      <c r="R35" s="822">
        <v>2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1</v>
      </c>
      <c r="B36" s="822" t="s">
        <v>2676</v>
      </c>
      <c r="C36" s="822" t="s">
        <v>2682</v>
      </c>
      <c r="D36" s="823" t="s">
        <v>4395</v>
      </c>
      <c r="E36" s="824" t="s">
        <v>2696</v>
      </c>
      <c r="F36" s="822" t="s">
        <v>2677</v>
      </c>
      <c r="G36" s="822" t="s">
        <v>2814</v>
      </c>
      <c r="H36" s="822" t="s">
        <v>673</v>
      </c>
      <c r="I36" s="822" t="s">
        <v>2410</v>
      </c>
      <c r="J36" s="822" t="s">
        <v>961</v>
      </c>
      <c r="K36" s="822" t="s">
        <v>962</v>
      </c>
      <c r="L36" s="825">
        <v>72.55</v>
      </c>
      <c r="M36" s="825">
        <v>145.1</v>
      </c>
      <c r="N36" s="822">
        <v>2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</v>
      </c>
      <c r="B37" s="822" t="s">
        <v>2676</v>
      </c>
      <c r="C37" s="822" t="s">
        <v>2682</v>
      </c>
      <c r="D37" s="823" t="s">
        <v>4395</v>
      </c>
      <c r="E37" s="824" t="s">
        <v>2696</v>
      </c>
      <c r="F37" s="822" t="s">
        <v>2677</v>
      </c>
      <c r="G37" s="822" t="s">
        <v>2815</v>
      </c>
      <c r="H37" s="822" t="s">
        <v>329</v>
      </c>
      <c r="I37" s="822" t="s">
        <v>2816</v>
      </c>
      <c r="J37" s="822" t="s">
        <v>2817</v>
      </c>
      <c r="K37" s="822" t="s">
        <v>677</v>
      </c>
      <c r="L37" s="825">
        <v>117.03</v>
      </c>
      <c r="M37" s="825">
        <v>117.03</v>
      </c>
      <c r="N37" s="822">
        <v>1</v>
      </c>
      <c r="O37" s="826">
        <v>0.5</v>
      </c>
      <c r="P37" s="825">
        <v>117.03</v>
      </c>
      <c r="Q37" s="827">
        <v>1</v>
      </c>
      <c r="R37" s="822">
        <v>1</v>
      </c>
      <c r="S37" s="827">
        <v>1</v>
      </c>
      <c r="T37" s="826">
        <v>0.5</v>
      </c>
      <c r="U37" s="828">
        <v>1</v>
      </c>
    </row>
    <row r="38" spans="1:21" ht="14.45" customHeight="1" x14ac:dyDescent="0.2">
      <c r="A38" s="821">
        <v>1</v>
      </c>
      <c r="B38" s="822" t="s">
        <v>2676</v>
      </c>
      <c r="C38" s="822" t="s">
        <v>2682</v>
      </c>
      <c r="D38" s="823" t="s">
        <v>4395</v>
      </c>
      <c r="E38" s="824" t="s">
        <v>2696</v>
      </c>
      <c r="F38" s="822" t="s">
        <v>2677</v>
      </c>
      <c r="G38" s="822" t="s">
        <v>2818</v>
      </c>
      <c r="H38" s="822" t="s">
        <v>329</v>
      </c>
      <c r="I38" s="822" t="s">
        <v>2819</v>
      </c>
      <c r="J38" s="822" t="s">
        <v>2820</v>
      </c>
      <c r="K38" s="822" t="s">
        <v>2821</v>
      </c>
      <c r="L38" s="825">
        <v>0</v>
      </c>
      <c r="M38" s="825">
        <v>0</v>
      </c>
      <c r="N38" s="822">
        <v>1</v>
      </c>
      <c r="O38" s="826">
        <v>1</v>
      </c>
      <c r="P38" s="825">
        <v>0</v>
      </c>
      <c r="Q38" s="827"/>
      <c r="R38" s="822">
        <v>1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1</v>
      </c>
      <c r="B39" s="822" t="s">
        <v>2676</v>
      </c>
      <c r="C39" s="822" t="s">
        <v>2682</v>
      </c>
      <c r="D39" s="823" t="s">
        <v>4395</v>
      </c>
      <c r="E39" s="824" t="s">
        <v>2696</v>
      </c>
      <c r="F39" s="822" t="s">
        <v>2677</v>
      </c>
      <c r="G39" s="822" t="s">
        <v>2822</v>
      </c>
      <c r="H39" s="822" t="s">
        <v>673</v>
      </c>
      <c r="I39" s="822" t="s">
        <v>2823</v>
      </c>
      <c r="J39" s="822" t="s">
        <v>2824</v>
      </c>
      <c r="K39" s="822" t="s">
        <v>2825</v>
      </c>
      <c r="L39" s="825">
        <v>530.66</v>
      </c>
      <c r="M39" s="825">
        <v>530.66</v>
      </c>
      <c r="N39" s="822">
        <v>1</v>
      </c>
      <c r="O39" s="826">
        <v>0.5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</v>
      </c>
      <c r="B40" s="822" t="s">
        <v>2676</v>
      </c>
      <c r="C40" s="822" t="s">
        <v>2682</v>
      </c>
      <c r="D40" s="823" t="s">
        <v>4395</v>
      </c>
      <c r="E40" s="824" t="s">
        <v>2696</v>
      </c>
      <c r="F40" s="822" t="s">
        <v>2677</v>
      </c>
      <c r="G40" s="822" t="s">
        <v>2826</v>
      </c>
      <c r="H40" s="822" t="s">
        <v>329</v>
      </c>
      <c r="I40" s="822" t="s">
        <v>2827</v>
      </c>
      <c r="J40" s="822" t="s">
        <v>2828</v>
      </c>
      <c r="K40" s="822" t="s">
        <v>2787</v>
      </c>
      <c r="L40" s="825">
        <v>32.81</v>
      </c>
      <c r="M40" s="825">
        <v>196.86</v>
      </c>
      <c r="N40" s="822">
        <v>6</v>
      </c>
      <c r="O40" s="826">
        <v>1.5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</v>
      </c>
      <c r="B41" s="822" t="s">
        <v>2676</v>
      </c>
      <c r="C41" s="822" t="s">
        <v>2682</v>
      </c>
      <c r="D41" s="823" t="s">
        <v>4395</v>
      </c>
      <c r="E41" s="824" t="s">
        <v>2696</v>
      </c>
      <c r="F41" s="822" t="s">
        <v>2677</v>
      </c>
      <c r="G41" s="822" t="s">
        <v>2829</v>
      </c>
      <c r="H41" s="822" t="s">
        <v>673</v>
      </c>
      <c r="I41" s="822" t="s">
        <v>2401</v>
      </c>
      <c r="J41" s="822" t="s">
        <v>1161</v>
      </c>
      <c r="K41" s="822" t="s">
        <v>2402</v>
      </c>
      <c r="L41" s="825">
        <v>386.73</v>
      </c>
      <c r="M41" s="825">
        <v>773.46</v>
      </c>
      <c r="N41" s="822">
        <v>2</v>
      </c>
      <c r="O41" s="826">
        <v>1</v>
      </c>
      <c r="P41" s="825">
        <v>773.46</v>
      </c>
      <c r="Q41" s="827">
        <v>1</v>
      </c>
      <c r="R41" s="822">
        <v>2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1</v>
      </c>
      <c r="B42" s="822" t="s">
        <v>2676</v>
      </c>
      <c r="C42" s="822" t="s">
        <v>2682</v>
      </c>
      <c r="D42" s="823" t="s">
        <v>4395</v>
      </c>
      <c r="E42" s="824" t="s">
        <v>2696</v>
      </c>
      <c r="F42" s="822" t="s">
        <v>2677</v>
      </c>
      <c r="G42" s="822" t="s">
        <v>2830</v>
      </c>
      <c r="H42" s="822" t="s">
        <v>329</v>
      </c>
      <c r="I42" s="822" t="s">
        <v>2831</v>
      </c>
      <c r="J42" s="822" t="s">
        <v>1995</v>
      </c>
      <c r="K42" s="822" t="s">
        <v>2832</v>
      </c>
      <c r="L42" s="825">
        <v>0</v>
      </c>
      <c r="M42" s="825">
        <v>0</v>
      </c>
      <c r="N42" s="822">
        <v>1</v>
      </c>
      <c r="O42" s="826">
        <v>1</v>
      </c>
      <c r="P42" s="825">
        <v>0</v>
      </c>
      <c r="Q42" s="827"/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1</v>
      </c>
      <c r="B43" s="822" t="s">
        <v>2676</v>
      </c>
      <c r="C43" s="822" t="s">
        <v>2682</v>
      </c>
      <c r="D43" s="823" t="s">
        <v>4395</v>
      </c>
      <c r="E43" s="824" t="s">
        <v>2696</v>
      </c>
      <c r="F43" s="822" t="s">
        <v>2677</v>
      </c>
      <c r="G43" s="822" t="s">
        <v>2757</v>
      </c>
      <c r="H43" s="822" t="s">
        <v>329</v>
      </c>
      <c r="I43" s="822" t="s">
        <v>2833</v>
      </c>
      <c r="J43" s="822" t="s">
        <v>2834</v>
      </c>
      <c r="K43" s="822" t="s">
        <v>2835</v>
      </c>
      <c r="L43" s="825">
        <v>117.03</v>
      </c>
      <c r="M43" s="825">
        <v>351.09000000000003</v>
      </c>
      <c r="N43" s="822">
        <v>3</v>
      </c>
      <c r="O43" s="826">
        <v>0.5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</v>
      </c>
      <c r="B44" s="822" t="s">
        <v>2676</v>
      </c>
      <c r="C44" s="822" t="s">
        <v>2682</v>
      </c>
      <c r="D44" s="823" t="s">
        <v>4395</v>
      </c>
      <c r="E44" s="824" t="s">
        <v>2696</v>
      </c>
      <c r="F44" s="822" t="s">
        <v>2677</v>
      </c>
      <c r="G44" s="822" t="s">
        <v>2762</v>
      </c>
      <c r="H44" s="822" t="s">
        <v>329</v>
      </c>
      <c r="I44" s="822" t="s">
        <v>2836</v>
      </c>
      <c r="J44" s="822" t="s">
        <v>684</v>
      </c>
      <c r="K44" s="822" t="s">
        <v>972</v>
      </c>
      <c r="L44" s="825">
        <v>31.65</v>
      </c>
      <c r="M44" s="825">
        <v>63.3</v>
      </c>
      <c r="N44" s="822">
        <v>2</v>
      </c>
      <c r="O44" s="826">
        <v>0.5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</v>
      </c>
      <c r="B45" s="822" t="s">
        <v>2676</v>
      </c>
      <c r="C45" s="822" t="s">
        <v>2682</v>
      </c>
      <c r="D45" s="823" t="s">
        <v>4395</v>
      </c>
      <c r="E45" s="824" t="s">
        <v>2696</v>
      </c>
      <c r="F45" s="822" t="s">
        <v>2677</v>
      </c>
      <c r="G45" s="822" t="s">
        <v>2774</v>
      </c>
      <c r="H45" s="822" t="s">
        <v>673</v>
      </c>
      <c r="I45" s="822" t="s">
        <v>2170</v>
      </c>
      <c r="J45" s="822" t="s">
        <v>690</v>
      </c>
      <c r="K45" s="822" t="s">
        <v>691</v>
      </c>
      <c r="L45" s="825">
        <v>38.04</v>
      </c>
      <c r="M45" s="825">
        <v>38.04</v>
      </c>
      <c r="N45" s="822">
        <v>1</v>
      </c>
      <c r="O45" s="826">
        <v>0.5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</v>
      </c>
      <c r="B46" s="822" t="s">
        <v>2676</v>
      </c>
      <c r="C46" s="822" t="s">
        <v>2682</v>
      </c>
      <c r="D46" s="823" t="s">
        <v>4395</v>
      </c>
      <c r="E46" s="824" t="s">
        <v>2696</v>
      </c>
      <c r="F46" s="822" t="s">
        <v>2677</v>
      </c>
      <c r="G46" s="822" t="s">
        <v>2837</v>
      </c>
      <c r="H46" s="822" t="s">
        <v>673</v>
      </c>
      <c r="I46" s="822" t="s">
        <v>2838</v>
      </c>
      <c r="J46" s="822" t="s">
        <v>2317</v>
      </c>
      <c r="K46" s="822" t="s">
        <v>2839</v>
      </c>
      <c r="L46" s="825">
        <v>614.48</v>
      </c>
      <c r="M46" s="825">
        <v>614.48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</v>
      </c>
      <c r="B47" s="822" t="s">
        <v>2676</v>
      </c>
      <c r="C47" s="822" t="s">
        <v>2682</v>
      </c>
      <c r="D47" s="823" t="s">
        <v>4395</v>
      </c>
      <c r="E47" s="824" t="s">
        <v>2696</v>
      </c>
      <c r="F47" s="822" t="s">
        <v>2677</v>
      </c>
      <c r="G47" s="822" t="s">
        <v>2840</v>
      </c>
      <c r="H47" s="822" t="s">
        <v>329</v>
      </c>
      <c r="I47" s="822" t="s">
        <v>2841</v>
      </c>
      <c r="J47" s="822" t="s">
        <v>2842</v>
      </c>
      <c r="K47" s="822" t="s">
        <v>2843</v>
      </c>
      <c r="L47" s="825">
        <v>496.68</v>
      </c>
      <c r="M47" s="825">
        <v>496.68</v>
      </c>
      <c r="N47" s="822">
        <v>1</v>
      </c>
      <c r="O47" s="826">
        <v>1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</v>
      </c>
      <c r="B48" s="822" t="s">
        <v>2676</v>
      </c>
      <c r="C48" s="822" t="s">
        <v>2682</v>
      </c>
      <c r="D48" s="823" t="s">
        <v>4395</v>
      </c>
      <c r="E48" s="824" t="s">
        <v>2696</v>
      </c>
      <c r="F48" s="822" t="s">
        <v>2677</v>
      </c>
      <c r="G48" s="822" t="s">
        <v>2781</v>
      </c>
      <c r="H48" s="822" t="s">
        <v>329</v>
      </c>
      <c r="I48" s="822" t="s">
        <v>2844</v>
      </c>
      <c r="J48" s="822" t="s">
        <v>2783</v>
      </c>
      <c r="K48" s="822" t="s">
        <v>2001</v>
      </c>
      <c r="L48" s="825">
        <v>254.49</v>
      </c>
      <c r="M48" s="825">
        <v>254.49</v>
      </c>
      <c r="N48" s="822">
        <v>1</v>
      </c>
      <c r="O48" s="826">
        <v>1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1</v>
      </c>
      <c r="B49" s="822" t="s">
        <v>2676</v>
      </c>
      <c r="C49" s="822" t="s">
        <v>2682</v>
      </c>
      <c r="D49" s="823" t="s">
        <v>4395</v>
      </c>
      <c r="E49" s="824" t="s">
        <v>2696</v>
      </c>
      <c r="F49" s="822" t="s">
        <v>2677</v>
      </c>
      <c r="G49" s="822" t="s">
        <v>2845</v>
      </c>
      <c r="H49" s="822" t="s">
        <v>329</v>
      </c>
      <c r="I49" s="822" t="s">
        <v>2846</v>
      </c>
      <c r="J49" s="822" t="s">
        <v>2847</v>
      </c>
      <c r="K49" s="822" t="s">
        <v>2848</v>
      </c>
      <c r="L49" s="825">
        <v>74.58</v>
      </c>
      <c r="M49" s="825">
        <v>671.22</v>
      </c>
      <c r="N49" s="822">
        <v>9</v>
      </c>
      <c r="O49" s="826">
        <v>2.5</v>
      </c>
      <c r="P49" s="825">
        <v>671.22</v>
      </c>
      <c r="Q49" s="827">
        <v>1</v>
      </c>
      <c r="R49" s="822">
        <v>9</v>
      </c>
      <c r="S49" s="827">
        <v>1</v>
      </c>
      <c r="T49" s="826">
        <v>2.5</v>
      </c>
      <c r="U49" s="828">
        <v>1</v>
      </c>
    </row>
    <row r="50" spans="1:21" ht="14.45" customHeight="1" x14ac:dyDescent="0.2">
      <c r="A50" s="821">
        <v>1</v>
      </c>
      <c r="B50" s="822" t="s">
        <v>2676</v>
      </c>
      <c r="C50" s="822" t="s">
        <v>2682</v>
      </c>
      <c r="D50" s="823" t="s">
        <v>4395</v>
      </c>
      <c r="E50" s="824" t="s">
        <v>2696</v>
      </c>
      <c r="F50" s="822" t="s">
        <v>2677</v>
      </c>
      <c r="G50" s="822" t="s">
        <v>2849</v>
      </c>
      <c r="H50" s="822" t="s">
        <v>329</v>
      </c>
      <c r="I50" s="822" t="s">
        <v>2850</v>
      </c>
      <c r="J50" s="822" t="s">
        <v>2851</v>
      </c>
      <c r="K50" s="822" t="s">
        <v>2318</v>
      </c>
      <c r="L50" s="825">
        <v>66.2</v>
      </c>
      <c r="M50" s="825">
        <v>198.60000000000002</v>
      </c>
      <c r="N50" s="822">
        <v>3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</v>
      </c>
      <c r="B51" s="822" t="s">
        <v>2676</v>
      </c>
      <c r="C51" s="822" t="s">
        <v>2682</v>
      </c>
      <c r="D51" s="823" t="s">
        <v>4395</v>
      </c>
      <c r="E51" s="824" t="s">
        <v>2696</v>
      </c>
      <c r="F51" s="822" t="s">
        <v>2677</v>
      </c>
      <c r="G51" s="822" t="s">
        <v>2802</v>
      </c>
      <c r="H51" s="822" t="s">
        <v>329</v>
      </c>
      <c r="I51" s="822" t="s">
        <v>2803</v>
      </c>
      <c r="J51" s="822" t="s">
        <v>703</v>
      </c>
      <c r="K51" s="822" t="s">
        <v>2804</v>
      </c>
      <c r="L51" s="825">
        <v>83.38</v>
      </c>
      <c r="M51" s="825">
        <v>83.38</v>
      </c>
      <c r="N51" s="822">
        <v>1</v>
      </c>
      <c r="O51" s="826">
        <v>1</v>
      </c>
      <c r="P51" s="825">
        <v>83.38</v>
      </c>
      <c r="Q51" s="827">
        <v>1</v>
      </c>
      <c r="R51" s="822">
        <v>1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1</v>
      </c>
      <c r="B52" s="822" t="s">
        <v>2676</v>
      </c>
      <c r="C52" s="822" t="s">
        <v>2682</v>
      </c>
      <c r="D52" s="823" t="s">
        <v>4395</v>
      </c>
      <c r="E52" s="824" t="s">
        <v>2696</v>
      </c>
      <c r="F52" s="822" t="s">
        <v>2677</v>
      </c>
      <c r="G52" s="822" t="s">
        <v>2802</v>
      </c>
      <c r="H52" s="822" t="s">
        <v>329</v>
      </c>
      <c r="I52" s="822" t="s">
        <v>2852</v>
      </c>
      <c r="J52" s="822" t="s">
        <v>703</v>
      </c>
      <c r="K52" s="822" t="s">
        <v>2853</v>
      </c>
      <c r="L52" s="825">
        <v>131.63999999999999</v>
      </c>
      <c r="M52" s="825">
        <v>131.63999999999999</v>
      </c>
      <c r="N52" s="822">
        <v>1</v>
      </c>
      <c r="O52" s="826">
        <v>0.5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</v>
      </c>
      <c r="B53" s="822" t="s">
        <v>2676</v>
      </c>
      <c r="C53" s="822" t="s">
        <v>2682</v>
      </c>
      <c r="D53" s="823" t="s">
        <v>4395</v>
      </c>
      <c r="E53" s="824" t="s">
        <v>2696</v>
      </c>
      <c r="F53" s="822" t="s">
        <v>2677</v>
      </c>
      <c r="G53" s="822" t="s">
        <v>2809</v>
      </c>
      <c r="H53" s="822" t="s">
        <v>329</v>
      </c>
      <c r="I53" s="822" t="s">
        <v>2810</v>
      </c>
      <c r="J53" s="822" t="s">
        <v>822</v>
      </c>
      <c r="K53" s="822" t="s">
        <v>823</v>
      </c>
      <c r="L53" s="825">
        <v>121.92</v>
      </c>
      <c r="M53" s="825">
        <v>365.76</v>
      </c>
      <c r="N53" s="822">
        <v>3</v>
      </c>
      <c r="O53" s="826">
        <v>0.5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</v>
      </c>
      <c r="B54" s="822" t="s">
        <v>2676</v>
      </c>
      <c r="C54" s="822" t="s">
        <v>2682</v>
      </c>
      <c r="D54" s="823" t="s">
        <v>4395</v>
      </c>
      <c r="E54" s="824" t="s">
        <v>2698</v>
      </c>
      <c r="F54" s="822" t="s">
        <v>2677</v>
      </c>
      <c r="G54" s="822" t="s">
        <v>2814</v>
      </c>
      <c r="H54" s="822" t="s">
        <v>673</v>
      </c>
      <c r="I54" s="822" t="s">
        <v>2411</v>
      </c>
      <c r="J54" s="822" t="s">
        <v>961</v>
      </c>
      <c r="K54" s="822" t="s">
        <v>963</v>
      </c>
      <c r="L54" s="825">
        <v>65.28</v>
      </c>
      <c r="M54" s="825">
        <v>195.84</v>
      </c>
      <c r="N54" s="822">
        <v>3</v>
      </c>
      <c r="O54" s="826">
        <v>0.5</v>
      </c>
      <c r="P54" s="825">
        <v>195.84</v>
      </c>
      <c r="Q54" s="827">
        <v>1</v>
      </c>
      <c r="R54" s="822">
        <v>3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1</v>
      </c>
      <c r="B55" s="822" t="s">
        <v>2676</v>
      </c>
      <c r="C55" s="822" t="s">
        <v>2682</v>
      </c>
      <c r="D55" s="823" t="s">
        <v>4395</v>
      </c>
      <c r="E55" s="824" t="s">
        <v>2698</v>
      </c>
      <c r="F55" s="822" t="s">
        <v>2677</v>
      </c>
      <c r="G55" s="822" t="s">
        <v>2854</v>
      </c>
      <c r="H55" s="822" t="s">
        <v>673</v>
      </c>
      <c r="I55" s="822" t="s">
        <v>2855</v>
      </c>
      <c r="J55" s="822" t="s">
        <v>1042</v>
      </c>
      <c r="K55" s="822" t="s">
        <v>2856</v>
      </c>
      <c r="L55" s="825">
        <v>160.03</v>
      </c>
      <c r="M55" s="825">
        <v>320.06</v>
      </c>
      <c r="N55" s="822">
        <v>2</v>
      </c>
      <c r="O55" s="826">
        <v>0.5</v>
      </c>
      <c r="P55" s="825">
        <v>320.06</v>
      </c>
      <c r="Q55" s="827">
        <v>1</v>
      </c>
      <c r="R55" s="822">
        <v>2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1</v>
      </c>
      <c r="B56" s="822" t="s">
        <v>2676</v>
      </c>
      <c r="C56" s="822" t="s">
        <v>2682</v>
      </c>
      <c r="D56" s="823" t="s">
        <v>4395</v>
      </c>
      <c r="E56" s="824" t="s">
        <v>2698</v>
      </c>
      <c r="F56" s="822" t="s">
        <v>2677</v>
      </c>
      <c r="G56" s="822" t="s">
        <v>2857</v>
      </c>
      <c r="H56" s="822" t="s">
        <v>673</v>
      </c>
      <c r="I56" s="822" t="s">
        <v>2295</v>
      </c>
      <c r="J56" s="822" t="s">
        <v>2296</v>
      </c>
      <c r="K56" s="822" t="s">
        <v>2297</v>
      </c>
      <c r="L56" s="825">
        <v>93.27</v>
      </c>
      <c r="M56" s="825">
        <v>93.27</v>
      </c>
      <c r="N56" s="822">
        <v>1</v>
      </c>
      <c r="O56" s="826">
        <v>0.5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</v>
      </c>
      <c r="B57" s="822" t="s">
        <v>2676</v>
      </c>
      <c r="C57" s="822" t="s">
        <v>2682</v>
      </c>
      <c r="D57" s="823" t="s">
        <v>4395</v>
      </c>
      <c r="E57" s="824" t="s">
        <v>2698</v>
      </c>
      <c r="F57" s="822" t="s">
        <v>2677</v>
      </c>
      <c r="G57" s="822" t="s">
        <v>2857</v>
      </c>
      <c r="H57" s="822" t="s">
        <v>673</v>
      </c>
      <c r="I57" s="822" t="s">
        <v>2298</v>
      </c>
      <c r="J57" s="822" t="s">
        <v>2296</v>
      </c>
      <c r="K57" s="822" t="s">
        <v>2299</v>
      </c>
      <c r="L57" s="825">
        <v>186.55</v>
      </c>
      <c r="M57" s="825">
        <v>186.55</v>
      </c>
      <c r="N57" s="822">
        <v>1</v>
      </c>
      <c r="O57" s="826">
        <v>1</v>
      </c>
      <c r="P57" s="825">
        <v>186.55</v>
      </c>
      <c r="Q57" s="827">
        <v>1</v>
      </c>
      <c r="R57" s="822">
        <v>1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1</v>
      </c>
      <c r="B58" s="822" t="s">
        <v>2676</v>
      </c>
      <c r="C58" s="822" t="s">
        <v>2682</v>
      </c>
      <c r="D58" s="823" t="s">
        <v>4395</v>
      </c>
      <c r="E58" s="824" t="s">
        <v>2698</v>
      </c>
      <c r="F58" s="822" t="s">
        <v>2677</v>
      </c>
      <c r="G58" s="822" t="s">
        <v>2858</v>
      </c>
      <c r="H58" s="822" t="s">
        <v>673</v>
      </c>
      <c r="I58" s="822" t="s">
        <v>2185</v>
      </c>
      <c r="J58" s="822" t="s">
        <v>2186</v>
      </c>
      <c r="K58" s="822" t="s">
        <v>2187</v>
      </c>
      <c r="L58" s="825">
        <v>130.51</v>
      </c>
      <c r="M58" s="825">
        <v>130.51</v>
      </c>
      <c r="N58" s="822">
        <v>1</v>
      </c>
      <c r="O58" s="826">
        <v>0.5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</v>
      </c>
      <c r="B59" s="822" t="s">
        <v>2676</v>
      </c>
      <c r="C59" s="822" t="s">
        <v>2682</v>
      </c>
      <c r="D59" s="823" t="s">
        <v>4395</v>
      </c>
      <c r="E59" s="824" t="s">
        <v>2698</v>
      </c>
      <c r="F59" s="822" t="s">
        <v>2677</v>
      </c>
      <c r="G59" s="822" t="s">
        <v>2858</v>
      </c>
      <c r="H59" s="822" t="s">
        <v>673</v>
      </c>
      <c r="I59" s="822" t="s">
        <v>2188</v>
      </c>
      <c r="J59" s="822" t="s">
        <v>2189</v>
      </c>
      <c r="K59" s="822" t="s">
        <v>2190</v>
      </c>
      <c r="L59" s="825">
        <v>165.41</v>
      </c>
      <c r="M59" s="825">
        <v>496.23</v>
      </c>
      <c r="N59" s="822">
        <v>3</v>
      </c>
      <c r="O59" s="826">
        <v>1.5</v>
      </c>
      <c r="P59" s="825">
        <v>165.41</v>
      </c>
      <c r="Q59" s="827">
        <v>0.33333333333333331</v>
      </c>
      <c r="R59" s="822">
        <v>1</v>
      </c>
      <c r="S59" s="827">
        <v>0.33333333333333331</v>
      </c>
      <c r="T59" s="826">
        <v>0.5</v>
      </c>
      <c r="U59" s="828">
        <v>0.33333333333333331</v>
      </c>
    </row>
    <row r="60" spans="1:21" ht="14.45" customHeight="1" x14ac:dyDescent="0.2">
      <c r="A60" s="821">
        <v>1</v>
      </c>
      <c r="B60" s="822" t="s">
        <v>2676</v>
      </c>
      <c r="C60" s="822" t="s">
        <v>2682</v>
      </c>
      <c r="D60" s="823" t="s">
        <v>4395</v>
      </c>
      <c r="E60" s="824" t="s">
        <v>2698</v>
      </c>
      <c r="F60" s="822" t="s">
        <v>2677</v>
      </c>
      <c r="G60" s="822" t="s">
        <v>2858</v>
      </c>
      <c r="H60" s="822" t="s">
        <v>329</v>
      </c>
      <c r="I60" s="822" t="s">
        <v>2859</v>
      </c>
      <c r="J60" s="822" t="s">
        <v>2186</v>
      </c>
      <c r="K60" s="822" t="s">
        <v>2860</v>
      </c>
      <c r="L60" s="825">
        <v>91.9</v>
      </c>
      <c r="M60" s="825">
        <v>91.9</v>
      </c>
      <c r="N60" s="822">
        <v>1</v>
      </c>
      <c r="O60" s="826">
        <v>0.5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</v>
      </c>
      <c r="B61" s="822" t="s">
        <v>2676</v>
      </c>
      <c r="C61" s="822" t="s">
        <v>2682</v>
      </c>
      <c r="D61" s="823" t="s">
        <v>4395</v>
      </c>
      <c r="E61" s="824" t="s">
        <v>2698</v>
      </c>
      <c r="F61" s="822" t="s">
        <v>2677</v>
      </c>
      <c r="G61" s="822" t="s">
        <v>2861</v>
      </c>
      <c r="H61" s="822" t="s">
        <v>673</v>
      </c>
      <c r="I61" s="822" t="s">
        <v>2862</v>
      </c>
      <c r="J61" s="822" t="s">
        <v>2863</v>
      </c>
      <c r="K61" s="822" t="s">
        <v>2864</v>
      </c>
      <c r="L61" s="825">
        <v>108.78</v>
      </c>
      <c r="M61" s="825">
        <v>326.34000000000003</v>
      </c>
      <c r="N61" s="822">
        <v>3</v>
      </c>
      <c r="O61" s="826">
        <v>1</v>
      </c>
      <c r="P61" s="825">
        <v>326.34000000000003</v>
      </c>
      <c r="Q61" s="827">
        <v>1</v>
      </c>
      <c r="R61" s="822">
        <v>3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1</v>
      </c>
      <c r="B62" s="822" t="s">
        <v>2676</v>
      </c>
      <c r="C62" s="822" t="s">
        <v>2682</v>
      </c>
      <c r="D62" s="823" t="s">
        <v>4395</v>
      </c>
      <c r="E62" s="824" t="s">
        <v>2698</v>
      </c>
      <c r="F62" s="822" t="s">
        <v>2677</v>
      </c>
      <c r="G62" s="822" t="s">
        <v>2865</v>
      </c>
      <c r="H62" s="822" t="s">
        <v>329</v>
      </c>
      <c r="I62" s="822" t="s">
        <v>2866</v>
      </c>
      <c r="J62" s="822" t="s">
        <v>2867</v>
      </c>
      <c r="K62" s="822" t="s">
        <v>2868</v>
      </c>
      <c r="L62" s="825">
        <v>159.71</v>
      </c>
      <c r="M62" s="825">
        <v>479.13</v>
      </c>
      <c r="N62" s="822">
        <v>3</v>
      </c>
      <c r="O62" s="826">
        <v>1</v>
      </c>
      <c r="P62" s="825">
        <v>479.13</v>
      </c>
      <c r="Q62" s="827">
        <v>1</v>
      </c>
      <c r="R62" s="822">
        <v>3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1</v>
      </c>
      <c r="B63" s="822" t="s">
        <v>2676</v>
      </c>
      <c r="C63" s="822" t="s">
        <v>2682</v>
      </c>
      <c r="D63" s="823" t="s">
        <v>4395</v>
      </c>
      <c r="E63" s="824" t="s">
        <v>2698</v>
      </c>
      <c r="F63" s="822" t="s">
        <v>2677</v>
      </c>
      <c r="G63" s="822" t="s">
        <v>2869</v>
      </c>
      <c r="H63" s="822" t="s">
        <v>673</v>
      </c>
      <c r="I63" s="822" t="s">
        <v>2466</v>
      </c>
      <c r="J63" s="822" t="s">
        <v>2464</v>
      </c>
      <c r="K63" s="822" t="s">
        <v>994</v>
      </c>
      <c r="L63" s="825">
        <v>129.75</v>
      </c>
      <c r="M63" s="825">
        <v>259.5</v>
      </c>
      <c r="N63" s="822">
        <v>2</v>
      </c>
      <c r="O63" s="826">
        <v>0.5</v>
      </c>
      <c r="P63" s="825">
        <v>259.5</v>
      </c>
      <c r="Q63" s="827">
        <v>1</v>
      </c>
      <c r="R63" s="822">
        <v>2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1</v>
      </c>
      <c r="B64" s="822" t="s">
        <v>2676</v>
      </c>
      <c r="C64" s="822" t="s">
        <v>2682</v>
      </c>
      <c r="D64" s="823" t="s">
        <v>4395</v>
      </c>
      <c r="E64" s="824" t="s">
        <v>2698</v>
      </c>
      <c r="F64" s="822" t="s">
        <v>2677</v>
      </c>
      <c r="G64" s="822" t="s">
        <v>2815</v>
      </c>
      <c r="H64" s="822" t="s">
        <v>673</v>
      </c>
      <c r="I64" s="822" t="s">
        <v>2292</v>
      </c>
      <c r="J64" s="822" t="s">
        <v>998</v>
      </c>
      <c r="K64" s="822" t="s">
        <v>1000</v>
      </c>
      <c r="L64" s="825">
        <v>17.559999999999999</v>
      </c>
      <c r="M64" s="825">
        <v>52.679999999999993</v>
      </c>
      <c r="N64" s="822">
        <v>3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</v>
      </c>
      <c r="B65" s="822" t="s">
        <v>2676</v>
      </c>
      <c r="C65" s="822" t="s">
        <v>2682</v>
      </c>
      <c r="D65" s="823" t="s">
        <v>4395</v>
      </c>
      <c r="E65" s="824" t="s">
        <v>2698</v>
      </c>
      <c r="F65" s="822" t="s">
        <v>2677</v>
      </c>
      <c r="G65" s="822" t="s">
        <v>2739</v>
      </c>
      <c r="H65" s="822" t="s">
        <v>329</v>
      </c>
      <c r="I65" s="822" t="s">
        <v>2870</v>
      </c>
      <c r="J65" s="822" t="s">
        <v>2741</v>
      </c>
      <c r="K65" s="822" t="s">
        <v>2871</v>
      </c>
      <c r="L65" s="825">
        <v>5315.52</v>
      </c>
      <c r="M65" s="825">
        <v>5315.52</v>
      </c>
      <c r="N65" s="822">
        <v>1</v>
      </c>
      <c r="O65" s="826">
        <v>1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</v>
      </c>
      <c r="B66" s="822" t="s">
        <v>2676</v>
      </c>
      <c r="C66" s="822" t="s">
        <v>2682</v>
      </c>
      <c r="D66" s="823" t="s">
        <v>4395</v>
      </c>
      <c r="E66" s="824" t="s">
        <v>2698</v>
      </c>
      <c r="F66" s="822" t="s">
        <v>2677</v>
      </c>
      <c r="G66" s="822" t="s">
        <v>2743</v>
      </c>
      <c r="H66" s="822" t="s">
        <v>329</v>
      </c>
      <c r="I66" s="822" t="s">
        <v>2744</v>
      </c>
      <c r="J66" s="822" t="s">
        <v>2745</v>
      </c>
      <c r="K66" s="822" t="s">
        <v>2746</v>
      </c>
      <c r="L66" s="825">
        <v>47.46</v>
      </c>
      <c r="M66" s="825">
        <v>142.38</v>
      </c>
      <c r="N66" s="822">
        <v>3</v>
      </c>
      <c r="O66" s="826">
        <v>0.5</v>
      </c>
      <c r="P66" s="825">
        <v>142.38</v>
      </c>
      <c r="Q66" s="827">
        <v>1</v>
      </c>
      <c r="R66" s="822">
        <v>3</v>
      </c>
      <c r="S66" s="827">
        <v>1</v>
      </c>
      <c r="T66" s="826">
        <v>0.5</v>
      </c>
      <c r="U66" s="828">
        <v>1</v>
      </c>
    </row>
    <row r="67" spans="1:21" ht="14.45" customHeight="1" x14ac:dyDescent="0.2">
      <c r="A67" s="821">
        <v>1</v>
      </c>
      <c r="B67" s="822" t="s">
        <v>2676</v>
      </c>
      <c r="C67" s="822" t="s">
        <v>2682</v>
      </c>
      <c r="D67" s="823" t="s">
        <v>4395</v>
      </c>
      <c r="E67" s="824" t="s">
        <v>2698</v>
      </c>
      <c r="F67" s="822" t="s">
        <v>2677</v>
      </c>
      <c r="G67" s="822" t="s">
        <v>2743</v>
      </c>
      <c r="H67" s="822" t="s">
        <v>329</v>
      </c>
      <c r="I67" s="822" t="s">
        <v>2747</v>
      </c>
      <c r="J67" s="822" t="s">
        <v>2745</v>
      </c>
      <c r="K67" s="822" t="s">
        <v>2748</v>
      </c>
      <c r="L67" s="825">
        <v>23.72</v>
      </c>
      <c r="M67" s="825">
        <v>71.16</v>
      </c>
      <c r="N67" s="822">
        <v>3</v>
      </c>
      <c r="O67" s="826">
        <v>0.5</v>
      </c>
      <c r="P67" s="825">
        <v>71.16</v>
      </c>
      <c r="Q67" s="827">
        <v>1</v>
      </c>
      <c r="R67" s="822">
        <v>3</v>
      </c>
      <c r="S67" s="827">
        <v>1</v>
      </c>
      <c r="T67" s="826">
        <v>0.5</v>
      </c>
      <c r="U67" s="828">
        <v>1</v>
      </c>
    </row>
    <row r="68" spans="1:21" ht="14.45" customHeight="1" x14ac:dyDescent="0.2">
      <c r="A68" s="821">
        <v>1</v>
      </c>
      <c r="B68" s="822" t="s">
        <v>2676</v>
      </c>
      <c r="C68" s="822" t="s">
        <v>2682</v>
      </c>
      <c r="D68" s="823" t="s">
        <v>4395</v>
      </c>
      <c r="E68" s="824" t="s">
        <v>2698</v>
      </c>
      <c r="F68" s="822" t="s">
        <v>2677</v>
      </c>
      <c r="G68" s="822" t="s">
        <v>2872</v>
      </c>
      <c r="H68" s="822" t="s">
        <v>329</v>
      </c>
      <c r="I68" s="822" t="s">
        <v>2873</v>
      </c>
      <c r="J68" s="822" t="s">
        <v>1057</v>
      </c>
      <c r="K68" s="822" t="s">
        <v>2874</v>
      </c>
      <c r="L68" s="825">
        <v>273.33</v>
      </c>
      <c r="M68" s="825">
        <v>1366.65</v>
      </c>
      <c r="N68" s="822">
        <v>5</v>
      </c>
      <c r="O68" s="826">
        <v>3</v>
      </c>
      <c r="P68" s="825">
        <v>546.66</v>
      </c>
      <c r="Q68" s="827">
        <v>0.39999999999999997</v>
      </c>
      <c r="R68" s="822">
        <v>2</v>
      </c>
      <c r="S68" s="827">
        <v>0.4</v>
      </c>
      <c r="T68" s="826">
        <v>1</v>
      </c>
      <c r="U68" s="828">
        <v>0.33333333333333331</v>
      </c>
    </row>
    <row r="69" spans="1:21" ht="14.45" customHeight="1" x14ac:dyDescent="0.2">
      <c r="A69" s="821">
        <v>1</v>
      </c>
      <c r="B69" s="822" t="s">
        <v>2676</v>
      </c>
      <c r="C69" s="822" t="s">
        <v>2682</v>
      </c>
      <c r="D69" s="823" t="s">
        <v>4395</v>
      </c>
      <c r="E69" s="824" t="s">
        <v>2698</v>
      </c>
      <c r="F69" s="822" t="s">
        <v>2677</v>
      </c>
      <c r="G69" s="822" t="s">
        <v>2875</v>
      </c>
      <c r="H69" s="822" t="s">
        <v>329</v>
      </c>
      <c r="I69" s="822" t="s">
        <v>2876</v>
      </c>
      <c r="J69" s="822" t="s">
        <v>2877</v>
      </c>
      <c r="K69" s="822" t="s">
        <v>2878</v>
      </c>
      <c r="L69" s="825">
        <v>0</v>
      </c>
      <c r="M69" s="825">
        <v>0</v>
      </c>
      <c r="N69" s="822">
        <v>2</v>
      </c>
      <c r="O69" s="826">
        <v>1</v>
      </c>
      <c r="P69" s="825"/>
      <c r="Q69" s="827"/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</v>
      </c>
      <c r="B70" s="822" t="s">
        <v>2676</v>
      </c>
      <c r="C70" s="822" t="s">
        <v>2682</v>
      </c>
      <c r="D70" s="823" t="s">
        <v>4395</v>
      </c>
      <c r="E70" s="824" t="s">
        <v>2698</v>
      </c>
      <c r="F70" s="822" t="s">
        <v>2677</v>
      </c>
      <c r="G70" s="822" t="s">
        <v>2749</v>
      </c>
      <c r="H70" s="822" t="s">
        <v>673</v>
      </c>
      <c r="I70" s="822" t="s">
        <v>2269</v>
      </c>
      <c r="J70" s="822" t="s">
        <v>2270</v>
      </c>
      <c r="K70" s="822" t="s">
        <v>2271</v>
      </c>
      <c r="L70" s="825">
        <v>42.51</v>
      </c>
      <c r="M70" s="825">
        <v>42.51</v>
      </c>
      <c r="N70" s="822">
        <v>1</v>
      </c>
      <c r="O70" s="826">
        <v>0.5</v>
      </c>
      <c r="P70" s="825">
        <v>42.51</v>
      </c>
      <c r="Q70" s="827">
        <v>1</v>
      </c>
      <c r="R70" s="822">
        <v>1</v>
      </c>
      <c r="S70" s="827">
        <v>1</v>
      </c>
      <c r="T70" s="826">
        <v>0.5</v>
      </c>
      <c r="U70" s="828">
        <v>1</v>
      </c>
    </row>
    <row r="71" spans="1:21" ht="14.45" customHeight="1" x14ac:dyDescent="0.2">
      <c r="A71" s="821">
        <v>1</v>
      </c>
      <c r="B71" s="822" t="s">
        <v>2676</v>
      </c>
      <c r="C71" s="822" t="s">
        <v>2682</v>
      </c>
      <c r="D71" s="823" t="s">
        <v>4395</v>
      </c>
      <c r="E71" s="824" t="s">
        <v>2698</v>
      </c>
      <c r="F71" s="822" t="s">
        <v>2677</v>
      </c>
      <c r="G71" s="822" t="s">
        <v>2750</v>
      </c>
      <c r="H71" s="822" t="s">
        <v>329</v>
      </c>
      <c r="I71" s="822" t="s">
        <v>2879</v>
      </c>
      <c r="J71" s="822" t="s">
        <v>787</v>
      </c>
      <c r="K71" s="822" t="s">
        <v>2880</v>
      </c>
      <c r="L71" s="825">
        <v>59.33</v>
      </c>
      <c r="M71" s="825">
        <v>59.33</v>
      </c>
      <c r="N71" s="822">
        <v>1</v>
      </c>
      <c r="O71" s="826">
        <v>1</v>
      </c>
      <c r="P71" s="825">
        <v>59.33</v>
      </c>
      <c r="Q71" s="827">
        <v>1</v>
      </c>
      <c r="R71" s="822">
        <v>1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1</v>
      </c>
      <c r="B72" s="822" t="s">
        <v>2676</v>
      </c>
      <c r="C72" s="822" t="s">
        <v>2682</v>
      </c>
      <c r="D72" s="823" t="s">
        <v>4395</v>
      </c>
      <c r="E72" s="824" t="s">
        <v>2698</v>
      </c>
      <c r="F72" s="822" t="s">
        <v>2677</v>
      </c>
      <c r="G72" s="822" t="s">
        <v>2881</v>
      </c>
      <c r="H72" s="822" t="s">
        <v>329</v>
      </c>
      <c r="I72" s="822" t="s">
        <v>2882</v>
      </c>
      <c r="J72" s="822" t="s">
        <v>2883</v>
      </c>
      <c r="K72" s="822" t="s">
        <v>2884</v>
      </c>
      <c r="L72" s="825">
        <v>164.01</v>
      </c>
      <c r="M72" s="825">
        <v>164.01</v>
      </c>
      <c r="N72" s="822">
        <v>1</v>
      </c>
      <c r="O72" s="826">
        <v>0.5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</v>
      </c>
      <c r="B73" s="822" t="s">
        <v>2676</v>
      </c>
      <c r="C73" s="822" t="s">
        <v>2682</v>
      </c>
      <c r="D73" s="823" t="s">
        <v>4395</v>
      </c>
      <c r="E73" s="824" t="s">
        <v>2698</v>
      </c>
      <c r="F73" s="822" t="s">
        <v>2677</v>
      </c>
      <c r="G73" s="822" t="s">
        <v>2885</v>
      </c>
      <c r="H73" s="822" t="s">
        <v>329</v>
      </c>
      <c r="I73" s="822" t="s">
        <v>2886</v>
      </c>
      <c r="J73" s="822" t="s">
        <v>1582</v>
      </c>
      <c r="K73" s="822" t="s">
        <v>2259</v>
      </c>
      <c r="L73" s="825">
        <v>0</v>
      </c>
      <c r="M73" s="825">
        <v>0</v>
      </c>
      <c r="N73" s="822">
        <v>6</v>
      </c>
      <c r="O73" s="826">
        <v>1.5</v>
      </c>
      <c r="P73" s="825"/>
      <c r="Q73" s="827"/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</v>
      </c>
      <c r="B74" s="822" t="s">
        <v>2676</v>
      </c>
      <c r="C74" s="822" t="s">
        <v>2682</v>
      </c>
      <c r="D74" s="823" t="s">
        <v>4395</v>
      </c>
      <c r="E74" s="824" t="s">
        <v>2698</v>
      </c>
      <c r="F74" s="822" t="s">
        <v>2677</v>
      </c>
      <c r="G74" s="822" t="s">
        <v>2887</v>
      </c>
      <c r="H74" s="822" t="s">
        <v>329</v>
      </c>
      <c r="I74" s="822" t="s">
        <v>2888</v>
      </c>
      <c r="J74" s="822" t="s">
        <v>2889</v>
      </c>
      <c r="K74" s="822" t="s">
        <v>2890</v>
      </c>
      <c r="L74" s="825">
        <v>1965.69</v>
      </c>
      <c r="M74" s="825">
        <v>3931.38</v>
      </c>
      <c r="N74" s="822">
        <v>2</v>
      </c>
      <c r="O74" s="826">
        <v>0.5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</v>
      </c>
      <c r="B75" s="822" t="s">
        <v>2676</v>
      </c>
      <c r="C75" s="822" t="s">
        <v>2682</v>
      </c>
      <c r="D75" s="823" t="s">
        <v>4395</v>
      </c>
      <c r="E75" s="824" t="s">
        <v>2698</v>
      </c>
      <c r="F75" s="822" t="s">
        <v>2677</v>
      </c>
      <c r="G75" s="822" t="s">
        <v>2891</v>
      </c>
      <c r="H75" s="822" t="s">
        <v>329</v>
      </c>
      <c r="I75" s="822" t="s">
        <v>2892</v>
      </c>
      <c r="J75" s="822" t="s">
        <v>716</v>
      </c>
      <c r="K75" s="822" t="s">
        <v>2893</v>
      </c>
      <c r="L75" s="825">
        <v>25.53</v>
      </c>
      <c r="M75" s="825">
        <v>25.53</v>
      </c>
      <c r="N75" s="822">
        <v>1</v>
      </c>
      <c r="O75" s="826">
        <v>1</v>
      </c>
      <c r="P75" s="825">
        <v>25.53</v>
      </c>
      <c r="Q75" s="827">
        <v>1</v>
      </c>
      <c r="R75" s="822">
        <v>1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1</v>
      </c>
      <c r="B76" s="822" t="s">
        <v>2676</v>
      </c>
      <c r="C76" s="822" t="s">
        <v>2682</v>
      </c>
      <c r="D76" s="823" t="s">
        <v>4395</v>
      </c>
      <c r="E76" s="824" t="s">
        <v>2698</v>
      </c>
      <c r="F76" s="822" t="s">
        <v>2677</v>
      </c>
      <c r="G76" s="822" t="s">
        <v>2757</v>
      </c>
      <c r="H76" s="822" t="s">
        <v>329</v>
      </c>
      <c r="I76" s="822" t="s">
        <v>2894</v>
      </c>
      <c r="J76" s="822" t="s">
        <v>2834</v>
      </c>
      <c r="K76" s="822" t="s">
        <v>2895</v>
      </c>
      <c r="L76" s="825">
        <v>29.27</v>
      </c>
      <c r="M76" s="825">
        <v>29.27</v>
      </c>
      <c r="N76" s="822">
        <v>1</v>
      </c>
      <c r="O76" s="826">
        <v>1</v>
      </c>
      <c r="P76" s="825">
        <v>29.27</v>
      </c>
      <c r="Q76" s="827">
        <v>1</v>
      </c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1</v>
      </c>
      <c r="B77" s="822" t="s">
        <v>2676</v>
      </c>
      <c r="C77" s="822" t="s">
        <v>2682</v>
      </c>
      <c r="D77" s="823" t="s">
        <v>4395</v>
      </c>
      <c r="E77" s="824" t="s">
        <v>2698</v>
      </c>
      <c r="F77" s="822" t="s">
        <v>2677</v>
      </c>
      <c r="G77" s="822" t="s">
        <v>2757</v>
      </c>
      <c r="H77" s="822" t="s">
        <v>329</v>
      </c>
      <c r="I77" s="822" t="s">
        <v>2833</v>
      </c>
      <c r="J77" s="822" t="s">
        <v>2834</v>
      </c>
      <c r="K77" s="822" t="s">
        <v>2835</v>
      </c>
      <c r="L77" s="825">
        <v>117.03</v>
      </c>
      <c r="M77" s="825">
        <v>234.06</v>
      </c>
      <c r="N77" s="822">
        <v>2</v>
      </c>
      <c r="O77" s="826">
        <v>0.5</v>
      </c>
      <c r="P77" s="825">
        <v>234.06</v>
      </c>
      <c r="Q77" s="827">
        <v>1</v>
      </c>
      <c r="R77" s="822">
        <v>2</v>
      </c>
      <c r="S77" s="827">
        <v>1</v>
      </c>
      <c r="T77" s="826">
        <v>0.5</v>
      </c>
      <c r="U77" s="828">
        <v>1</v>
      </c>
    </row>
    <row r="78" spans="1:21" ht="14.45" customHeight="1" x14ac:dyDescent="0.2">
      <c r="A78" s="821">
        <v>1</v>
      </c>
      <c r="B78" s="822" t="s">
        <v>2676</v>
      </c>
      <c r="C78" s="822" t="s">
        <v>2682</v>
      </c>
      <c r="D78" s="823" t="s">
        <v>4395</v>
      </c>
      <c r="E78" s="824" t="s">
        <v>2698</v>
      </c>
      <c r="F78" s="822" t="s">
        <v>2677</v>
      </c>
      <c r="G78" s="822" t="s">
        <v>2757</v>
      </c>
      <c r="H78" s="822" t="s">
        <v>329</v>
      </c>
      <c r="I78" s="822" t="s">
        <v>2896</v>
      </c>
      <c r="J78" s="822" t="s">
        <v>2897</v>
      </c>
      <c r="K78" s="822" t="s">
        <v>2832</v>
      </c>
      <c r="L78" s="825">
        <v>35.11</v>
      </c>
      <c r="M78" s="825">
        <v>35.11</v>
      </c>
      <c r="N78" s="822">
        <v>1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</v>
      </c>
      <c r="B79" s="822" t="s">
        <v>2676</v>
      </c>
      <c r="C79" s="822" t="s">
        <v>2682</v>
      </c>
      <c r="D79" s="823" t="s">
        <v>4395</v>
      </c>
      <c r="E79" s="824" t="s">
        <v>2698</v>
      </c>
      <c r="F79" s="822" t="s">
        <v>2677</v>
      </c>
      <c r="G79" s="822" t="s">
        <v>2898</v>
      </c>
      <c r="H79" s="822" t="s">
        <v>329</v>
      </c>
      <c r="I79" s="822" t="s">
        <v>2899</v>
      </c>
      <c r="J79" s="822" t="s">
        <v>1534</v>
      </c>
      <c r="K79" s="822" t="s">
        <v>2900</v>
      </c>
      <c r="L79" s="825">
        <v>577.88</v>
      </c>
      <c r="M79" s="825">
        <v>1155.76</v>
      </c>
      <c r="N79" s="822">
        <v>2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</v>
      </c>
      <c r="B80" s="822" t="s">
        <v>2676</v>
      </c>
      <c r="C80" s="822" t="s">
        <v>2682</v>
      </c>
      <c r="D80" s="823" t="s">
        <v>4395</v>
      </c>
      <c r="E80" s="824" t="s">
        <v>2698</v>
      </c>
      <c r="F80" s="822" t="s">
        <v>2677</v>
      </c>
      <c r="G80" s="822" t="s">
        <v>2762</v>
      </c>
      <c r="H80" s="822" t="s">
        <v>329</v>
      </c>
      <c r="I80" s="822" t="s">
        <v>2901</v>
      </c>
      <c r="J80" s="822" t="s">
        <v>2902</v>
      </c>
      <c r="K80" s="822" t="s">
        <v>2903</v>
      </c>
      <c r="L80" s="825">
        <v>52.75</v>
      </c>
      <c r="M80" s="825">
        <v>158.25</v>
      </c>
      <c r="N80" s="822">
        <v>3</v>
      </c>
      <c r="O80" s="826">
        <v>1.5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</v>
      </c>
      <c r="B81" s="822" t="s">
        <v>2676</v>
      </c>
      <c r="C81" s="822" t="s">
        <v>2682</v>
      </c>
      <c r="D81" s="823" t="s">
        <v>4395</v>
      </c>
      <c r="E81" s="824" t="s">
        <v>2698</v>
      </c>
      <c r="F81" s="822" t="s">
        <v>2677</v>
      </c>
      <c r="G81" s="822" t="s">
        <v>2762</v>
      </c>
      <c r="H81" s="822" t="s">
        <v>329</v>
      </c>
      <c r="I81" s="822" t="s">
        <v>2836</v>
      </c>
      <c r="J81" s="822" t="s">
        <v>684</v>
      </c>
      <c r="K81" s="822" t="s">
        <v>972</v>
      </c>
      <c r="L81" s="825">
        <v>31.65</v>
      </c>
      <c r="M81" s="825">
        <v>31.65</v>
      </c>
      <c r="N81" s="822">
        <v>1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</v>
      </c>
      <c r="B82" s="822" t="s">
        <v>2676</v>
      </c>
      <c r="C82" s="822" t="s">
        <v>2682</v>
      </c>
      <c r="D82" s="823" t="s">
        <v>4395</v>
      </c>
      <c r="E82" s="824" t="s">
        <v>2698</v>
      </c>
      <c r="F82" s="822" t="s">
        <v>2677</v>
      </c>
      <c r="G82" s="822" t="s">
        <v>2904</v>
      </c>
      <c r="H82" s="822" t="s">
        <v>329</v>
      </c>
      <c r="I82" s="822" t="s">
        <v>2905</v>
      </c>
      <c r="J82" s="822" t="s">
        <v>1781</v>
      </c>
      <c r="K82" s="822" t="s">
        <v>2277</v>
      </c>
      <c r="L82" s="825">
        <v>158.76</v>
      </c>
      <c r="M82" s="825">
        <v>476.28</v>
      </c>
      <c r="N82" s="822">
        <v>3</v>
      </c>
      <c r="O82" s="826">
        <v>1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</v>
      </c>
      <c r="B83" s="822" t="s">
        <v>2676</v>
      </c>
      <c r="C83" s="822" t="s">
        <v>2682</v>
      </c>
      <c r="D83" s="823" t="s">
        <v>4395</v>
      </c>
      <c r="E83" s="824" t="s">
        <v>2698</v>
      </c>
      <c r="F83" s="822" t="s">
        <v>2677</v>
      </c>
      <c r="G83" s="822" t="s">
        <v>2906</v>
      </c>
      <c r="H83" s="822" t="s">
        <v>329</v>
      </c>
      <c r="I83" s="822" t="s">
        <v>2907</v>
      </c>
      <c r="J83" s="822" t="s">
        <v>1050</v>
      </c>
      <c r="K83" s="822" t="s">
        <v>1282</v>
      </c>
      <c r="L83" s="825">
        <v>53.57</v>
      </c>
      <c r="M83" s="825">
        <v>53.57</v>
      </c>
      <c r="N83" s="822">
        <v>1</v>
      </c>
      <c r="O83" s="826">
        <v>0.5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</v>
      </c>
      <c r="B84" s="822" t="s">
        <v>2676</v>
      </c>
      <c r="C84" s="822" t="s">
        <v>2682</v>
      </c>
      <c r="D84" s="823" t="s">
        <v>4395</v>
      </c>
      <c r="E84" s="824" t="s">
        <v>2698</v>
      </c>
      <c r="F84" s="822" t="s">
        <v>2677</v>
      </c>
      <c r="G84" s="822" t="s">
        <v>2774</v>
      </c>
      <c r="H84" s="822" t="s">
        <v>329</v>
      </c>
      <c r="I84" s="822" t="s">
        <v>2908</v>
      </c>
      <c r="J84" s="822" t="s">
        <v>690</v>
      </c>
      <c r="K84" s="822" t="s">
        <v>1520</v>
      </c>
      <c r="L84" s="825">
        <v>10.65</v>
      </c>
      <c r="M84" s="825">
        <v>10.65</v>
      </c>
      <c r="N84" s="822">
        <v>1</v>
      </c>
      <c r="O84" s="826">
        <v>1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</v>
      </c>
      <c r="B85" s="822" t="s">
        <v>2676</v>
      </c>
      <c r="C85" s="822" t="s">
        <v>2682</v>
      </c>
      <c r="D85" s="823" t="s">
        <v>4395</v>
      </c>
      <c r="E85" s="824" t="s">
        <v>2698</v>
      </c>
      <c r="F85" s="822" t="s">
        <v>2677</v>
      </c>
      <c r="G85" s="822" t="s">
        <v>2774</v>
      </c>
      <c r="H85" s="822" t="s">
        <v>673</v>
      </c>
      <c r="I85" s="822" t="s">
        <v>2282</v>
      </c>
      <c r="J85" s="822" t="s">
        <v>690</v>
      </c>
      <c r="K85" s="822" t="s">
        <v>990</v>
      </c>
      <c r="L85" s="825">
        <v>17.559999999999999</v>
      </c>
      <c r="M85" s="825">
        <v>17.559999999999999</v>
      </c>
      <c r="N85" s="822">
        <v>1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</v>
      </c>
      <c r="B86" s="822" t="s">
        <v>2676</v>
      </c>
      <c r="C86" s="822" t="s">
        <v>2682</v>
      </c>
      <c r="D86" s="823" t="s">
        <v>4395</v>
      </c>
      <c r="E86" s="824" t="s">
        <v>2698</v>
      </c>
      <c r="F86" s="822" t="s">
        <v>2677</v>
      </c>
      <c r="G86" s="822" t="s">
        <v>2909</v>
      </c>
      <c r="H86" s="822" t="s">
        <v>329</v>
      </c>
      <c r="I86" s="822" t="s">
        <v>2910</v>
      </c>
      <c r="J86" s="822" t="s">
        <v>2911</v>
      </c>
      <c r="K86" s="822" t="s">
        <v>2912</v>
      </c>
      <c r="L86" s="825">
        <v>32.76</v>
      </c>
      <c r="M86" s="825">
        <v>65.52</v>
      </c>
      <c r="N86" s="822">
        <v>2</v>
      </c>
      <c r="O86" s="826">
        <v>0.5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1</v>
      </c>
      <c r="B87" s="822" t="s">
        <v>2676</v>
      </c>
      <c r="C87" s="822" t="s">
        <v>2682</v>
      </c>
      <c r="D87" s="823" t="s">
        <v>4395</v>
      </c>
      <c r="E87" s="824" t="s">
        <v>2698</v>
      </c>
      <c r="F87" s="822" t="s">
        <v>2677</v>
      </c>
      <c r="G87" s="822" t="s">
        <v>2913</v>
      </c>
      <c r="H87" s="822" t="s">
        <v>329</v>
      </c>
      <c r="I87" s="822" t="s">
        <v>2914</v>
      </c>
      <c r="J87" s="822" t="s">
        <v>2915</v>
      </c>
      <c r="K87" s="822" t="s">
        <v>2916</v>
      </c>
      <c r="L87" s="825">
        <v>27.37</v>
      </c>
      <c r="M87" s="825">
        <v>27.37</v>
      </c>
      <c r="N87" s="822">
        <v>1</v>
      </c>
      <c r="O87" s="826">
        <v>0.5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</v>
      </c>
      <c r="B88" s="822" t="s">
        <v>2676</v>
      </c>
      <c r="C88" s="822" t="s">
        <v>2682</v>
      </c>
      <c r="D88" s="823" t="s">
        <v>4395</v>
      </c>
      <c r="E88" s="824" t="s">
        <v>2698</v>
      </c>
      <c r="F88" s="822" t="s">
        <v>2677</v>
      </c>
      <c r="G88" s="822" t="s">
        <v>2917</v>
      </c>
      <c r="H88" s="822" t="s">
        <v>329</v>
      </c>
      <c r="I88" s="822" t="s">
        <v>2918</v>
      </c>
      <c r="J88" s="822" t="s">
        <v>2919</v>
      </c>
      <c r="K88" s="822" t="s">
        <v>2920</v>
      </c>
      <c r="L88" s="825">
        <v>97.76</v>
      </c>
      <c r="M88" s="825">
        <v>97.76</v>
      </c>
      <c r="N88" s="822">
        <v>1</v>
      </c>
      <c r="O88" s="826">
        <v>0.5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</v>
      </c>
      <c r="B89" s="822" t="s">
        <v>2676</v>
      </c>
      <c r="C89" s="822" t="s">
        <v>2682</v>
      </c>
      <c r="D89" s="823" t="s">
        <v>4395</v>
      </c>
      <c r="E89" s="824" t="s">
        <v>2698</v>
      </c>
      <c r="F89" s="822" t="s">
        <v>2677</v>
      </c>
      <c r="G89" s="822" t="s">
        <v>2837</v>
      </c>
      <c r="H89" s="822" t="s">
        <v>673</v>
      </c>
      <c r="I89" s="822" t="s">
        <v>2921</v>
      </c>
      <c r="J89" s="822" t="s">
        <v>2317</v>
      </c>
      <c r="K89" s="822" t="s">
        <v>2922</v>
      </c>
      <c r="L89" s="825">
        <v>511.28</v>
      </c>
      <c r="M89" s="825">
        <v>511.28</v>
      </c>
      <c r="N89" s="822">
        <v>1</v>
      </c>
      <c r="O89" s="826">
        <v>0.5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</v>
      </c>
      <c r="B90" s="822" t="s">
        <v>2676</v>
      </c>
      <c r="C90" s="822" t="s">
        <v>2682</v>
      </c>
      <c r="D90" s="823" t="s">
        <v>4395</v>
      </c>
      <c r="E90" s="824" t="s">
        <v>2698</v>
      </c>
      <c r="F90" s="822" t="s">
        <v>2677</v>
      </c>
      <c r="G90" s="822" t="s">
        <v>2837</v>
      </c>
      <c r="H90" s="822" t="s">
        <v>673</v>
      </c>
      <c r="I90" s="822" t="s">
        <v>2923</v>
      </c>
      <c r="J90" s="822" t="s">
        <v>2317</v>
      </c>
      <c r="K90" s="822" t="s">
        <v>2924</v>
      </c>
      <c r="L90" s="825">
        <v>704.73</v>
      </c>
      <c r="M90" s="825">
        <v>704.73</v>
      </c>
      <c r="N90" s="822">
        <v>1</v>
      </c>
      <c r="O90" s="826">
        <v>0.5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</v>
      </c>
      <c r="B91" s="822" t="s">
        <v>2676</v>
      </c>
      <c r="C91" s="822" t="s">
        <v>2682</v>
      </c>
      <c r="D91" s="823" t="s">
        <v>4395</v>
      </c>
      <c r="E91" s="824" t="s">
        <v>2698</v>
      </c>
      <c r="F91" s="822" t="s">
        <v>2677</v>
      </c>
      <c r="G91" s="822" t="s">
        <v>2925</v>
      </c>
      <c r="H91" s="822" t="s">
        <v>329</v>
      </c>
      <c r="I91" s="822" t="s">
        <v>2926</v>
      </c>
      <c r="J91" s="822" t="s">
        <v>2927</v>
      </c>
      <c r="K91" s="822" t="s">
        <v>2928</v>
      </c>
      <c r="L91" s="825">
        <v>218.62</v>
      </c>
      <c r="M91" s="825">
        <v>437.24</v>
      </c>
      <c r="N91" s="822">
        <v>2</v>
      </c>
      <c r="O91" s="826">
        <v>2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</v>
      </c>
      <c r="B92" s="822" t="s">
        <v>2676</v>
      </c>
      <c r="C92" s="822" t="s">
        <v>2682</v>
      </c>
      <c r="D92" s="823" t="s">
        <v>4395</v>
      </c>
      <c r="E92" s="824" t="s">
        <v>2698</v>
      </c>
      <c r="F92" s="822" t="s">
        <v>2677</v>
      </c>
      <c r="G92" s="822" t="s">
        <v>2925</v>
      </c>
      <c r="H92" s="822" t="s">
        <v>329</v>
      </c>
      <c r="I92" s="822" t="s">
        <v>2929</v>
      </c>
      <c r="J92" s="822" t="s">
        <v>2927</v>
      </c>
      <c r="K92" s="822" t="s">
        <v>2930</v>
      </c>
      <c r="L92" s="825">
        <v>145.72999999999999</v>
      </c>
      <c r="M92" s="825">
        <v>145.72999999999999</v>
      </c>
      <c r="N92" s="822">
        <v>1</v>
      </c>
      <c r="O92" s="826">
        <v>1</v>
      </c>
      <c r="P92" s="825">
        <v>145.72999999999999</v>
      </c>
      <c r="Q92" s="827">
        <v>1</v>
      </c>
      <c r="R92" s="822">
        <v>1</v>
      </c>
      <c r="S92" s="827">
        <v>1</v>
      </c>
      <c r="T92" s="826">
        <v>1</v>
      </c>
      <c r="U92" s="828">
        <v>1</v>
      </c>
    </row>
    <row r="93" spans="1:21" ht="14.45" customHeight="1" x14ac:dyDescent="0.2">
      <c r="A93" s="821">
        <v>1</v>
      </c>
      <c r="B93" s="822" t="s">
        <v>2676</v>
      </c>
      <c r="C93" s="822" t="s">
        <v>2682</v>
      </c>
      <c r="D93" s="823" t="s">
        <v>4395</v>
      </c>
      <c r="E93" s="824" t="s">
        <v>2698</v>
      </c>
      <c r="F93" s="822" t="s">
        <v>2677</v>
      </c>
      <c r="G93" s="822" t="s">
        <v>2925</v>
      </c>
      <c r="H93" s="822" t="s">
        <v>329</v>
      </c>
      <c r="I93" s="822" t="s">
        <v>2931</v>
      </c>
      <c r="J93" s="822" t="s">
        <v>2927</v>
      </c>
      <c r="K93" s="822" t="s">
        <v>2932</v>
      </c>
      <c r="L93" s="825">
        <v>437.23</v>
      </c>
      <c r="M93" s="825">
        <v>437.23</v>
      </c>
      <c r="N93" s="822">
        <v>1</v>
      </c>
      <c r="O93" s="826">
        <v>0.5</v>
      </c>
      <c r="P93" s="825">
        <v>437.23</v>
      </c>
      <c r="Q93" s="827">
        <v>1</v>
      </c>
      <c r="R93" s="822">
        <v>1</v>
      </c>
      <c r="S93" s="827">
        <v>1</v>
      </c>
      <c r="T93" s="826">
        <v>0.5</v>
      </c>
      <c r="U93" s="828">
        <v>1</v>
      </c>
    </row>
    <row r="94" spans="1:21" ht="14.45" customHeight="1" x14ac:dyDescent="0.2">
      <c r="A94" s="821">
        <v>1</v>
      </c>
      <c r="B94" s="822" t="s">
        <v>2676</v>
      </c>
      <c r="C94" s="822" t="s">
        <v>2682</v>
      </c>
      <c r="D94" s="823" t="s">
        <v>4395</v>
      </c>
      <c r="E94" s="824" t="s">
        <v>2698</v>
      </c>
      <c r="F94" s="822" t="s">
        <v>2677</v>
      </c>
      <c r="G94" s="822" t="s">
        <v>2776</v>
      </c>
      <c r="H94" s="822" t="s">
        <v>673</v>
      </c>
      <c r="I94" s="822" t="s">
        <v>2313</v>
      </c>
      <c r="J94" s="822" t="s">
        <v>2180</v>
      </c>
      <c r="K94" s="822" t="s">
        <v>2314</v>
      </c>
      <c r="L94" s="825">
        <v>7.47</v>
      </c>
      <c r="M94" s="825">
        <v>29.88</v>
      </c>
      <c r="N94" s="822">
        <v>4</v>
      </c>
      <c r="O94" s="826">
        <v>1.5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</v>
      </c>
      <c r="B95" s="822" t="s">
        <v>2676</v>
      </c>
      <c r="C95" s="822" t="s">
        <v>2682</v>
      </c>
      <c r="D95" s="823" t="s">
        <v>4395</v>
      </c>
      <c r="E95" s="824" t="s">
        <v>2698</v>
      </c>
      <c r="F95" s="822" t="s">
        <v>2677</v>
      </c>
      <c r="G95" s="822" t="s">
        <v>2776</v>
      </c>
      <c r="H95" s="822" t="s">
        <v>673</v>
      </c>
      <c r="I95" s="822" t="s">
        <v>2179</v>
      </c>
      <c r="J95" s="822" t="s">
        <v>2180</v>
      </c>
      <c r="K95" s="822" t="s">
        <v>2181</v>
      </c>
      <c r="L95" s="825">
        <v>11.48</v>
      </c>
      <c r="M95" s="825">
        <v>34.44</v>
      </c>
      <c r="N95" s="822">
        <v>3</v>
      </c>
      <c r="O95" s="826">
        <v>0.5</v>
      </c>
      <c r="P95" s="825">
        <v>34.44</v>
      </c>
      <c r="Q95" s="827">
        <v>1</v>
      </c>
      <c r="R95" s="822">
        <v>3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1</v>
      </c>
      <c r="B96" s="822" t="s">
        <v>2676</v>
      </c>
      <c r="C96" s="822" t="s">
        <v>2682</v>
      </c>
      <c r="D96" s="823" t="s">
        <v>4395</v>
      </c>
      <c r="E96" s="824" t="s">
        <v>2698</v>
      </c>
      <c r="F96" s="822" t="s">
        <v>2677</v>
      </c>
      <c r="G96" s="822" t="s">
        <v>2933</v>
      </c>
      <c r="H96" s="822" t="s">
        <v>329</v>
      </c>
      <c r="I96" s="822" t="s">
        <v>2934</v>
      </c>
      <c r="J96" s="822" t="s">
        <v>1338</v>
      </c>
      <c r="K96" s="822" t="s">
        <v>859</v>
      </c>
      <c r="L96" s="825">
        <v>316.33</v>
      </c>
      <c r="M96" s="825">
        <v>632.66</v>
      </c>
      <c r="N96" s="822">
        <v>2</v>
      </c>
      <c r="O96" s="826">
        <v>0.5</v>
      </c>
      <c r="P96" s="825">
        <v>632.66</v>
      </c>
      <c r="Q96" s="827">
        <v>1</v>
      </c>
      <c r="R96" s="822">
        <v>2</v>
      </c>
      <c r="S96" s="827">
        <v>1</v>
      </c>
      <c r="T96" s="826">
        <v>0.5</v>
      </c>
      <c r="U96" s="828">
        <v>1</v>
      </c>
    </row>
    <row r="97" spans="1:21" ht="14.45" customHeight="1" x14ac:dyDescent="0.2">
      <c r="A97" s="821">
        <v>1</v>
      </c>
      <c r="B97" s="822" t="s">
        <v>2676</v>
      </c>
      <c r="C97" s="822" t="s">
        <v>2682</v>
      </c>
      <c r="D97" s="823" t="s">
        <v>4395</v>
      </c>
      <c r="E97" s="824" t="s">
        <v>2698</v>
      </c>
      <c r="F97" s="822" t="s">
        <v>2677</v>
      </c>
      <c r="G97" s="822" t="s">
        <v>2781</v>
      </c>
      <c r="H97" s="822" t="s">
        <v>329</v>
      </c>
      <c r="I97" s="822" t="s">
        <v>2935</v>
      </c>
      <c r="J97" s="822" t="s">
        <v>2783</v>
      </c>
      <c r="K97" s="822" t="s">
        <v>2471</v>
      </c>
      <c r="L97" s="825">
        <v>165.41</v>
      </c>
      <c r="M97" s="825">
        <v>496.23</v>
      </c>
      <c r="N97" s="822">
        <v>3</v>
      </c>
      <c r="O97" s="826">
        <v>2</v>
      </c>
      <c r="P97" s="825">
        <v>330.82</v>
      </c>
      <c r="Q97" s="827">
        <v>0.66666666666666663</v>
      </c>
      <c r="R97" s="822">
        <v>2</v>
      </c>
      <c r="S97" s="827">
        <v>0.66666666666666663</v>
      </c>
      <c r="T97" s="826">
        <v>1.5</v>
      </c>
      <c r="U97" s="828">
        <v>0.75</v>
      </c>
    </row>
    <row r="98" spans="1:21" ht="14.45" customHeight="1" x14ac:dyDescent="0.2">
      <c r="A98" s="821">
        <v>1</v>
      </c>
      <c r="B98" s="822" t="s">
        <v>2676</v>
      </c>
      <c r="C98" s="822" t="s">
        <v>2682</v>
      </c>
      <c r="D98" s="823" t="s">
        <v>4395</v>
      </c>
      <c r="E98" s="824" t="s">
        <v>2698</v>
      </c>
      <c r="F98" s="822" t="s">
        <v>2677</v>
      </c>
      <c r="G98" s="822" t="s">
        <v>2781</v>
      </c>
      <c r="H98" s="822" t="s">
        <v>329</v>
      </c>
      <c r="I98" s="822" t="s">
        <v>2936</v>
      </c>
      <c r="J98" s="822" t="s">
        <v>2783</v>
      </c>
      <c r="K98" s="822" t="s">
        <v>2937</v>
      </c>
      <c r="L98" s="825">
        <v>391.5</v>
      </c>
      <c r="M98" s="825">
        <v>391.5</v>
      </c>
      <c r="N98" s="822">
        <v>1</v>
      </c>
      <c r="O98" s="826">
        <v>0.5</v>
      </c>
      <c r="P98" s="825">
        <v>391.5</v>
      </c>
      <c r="Q98" s="827">
        <v>1</v>
      </c>
      <c r="R98" s="822">
        <v>1</v>
      </c>
      <c r="S98" s="827">
        <v>1</v>
      </c>
      <c r="T98" s="826">
        <v>0.5</v>
      </c>
      <c r="U98" s="828">
        <v>1</v>
      </c>
    </row>
    <row r="99" spans="1:21" ht="14.45" customHeight="1" x14ac:dyDescent="0.2">
      <c r="A99" s="821">
        <v>1</v>
      </c>
      <c r="B99" s="822" t="s">
        <v>2676</v>
      </c>
      <c r="C99" s="822" t="s">
        <v>2682</v>
      </c>
      <c r="D99" s="823" t="s">
        <v>4395</v>
      </c>
      <c r="E99" s="824" t="s">
        <v>2698</v>
      </c>
      <c r="F99" s="822" t="s">
        <v>2677</v>
      </c>
      <c r="G99" s="822" t="s">
        <v>2781</v>
      </c>
      <c r="H99" s="822" t="s">
        <v>329</v>
      </c>
      <c r="I99" s="822" t="s">
        <v>2938</v>
      </c>
      <c r="J99" s="822" t="s">
        <v>2939</v>
      </c>
      <c r="K99" s="822" t="s">
        <v>2940</v>
      </c>
      <c r="L99" s="825">
        <v>282.76</v>
      </c>
      <c r="M99" s="825">
        <v>282.76</v>
      </c>
      <c r="N99" s="822">
        <v>1</v>
      </c>
      <c r="O99" s="826">
        <v>0.5</v>
      </c>
      <c r="P99" s="825">
        <v>282.76</v>
      </c>
      <c r="Q99" s="827">
        <v>1</v>
      </c>
      <c r="R99" s="822">
        <v>1</v>
      </c>
      <c r="S99" s="827">
        <v>1</v>
      </c>
      <c r="T99" s="826">
        <v>0.5</v>
      </c>
      <c r="U99" s="828">
        <v>1</v>
      </c>
    </row>
    <row r="100" spans="1:21" ht="14.45" customHeight="1" x14ac:dyDescent="0.2">
      <c r="A100" s="821">
        <v>1</v>
      </c>
      <c r="B100" s="822" t="s">
        <v>2676</v>
      </c>
      <c r="C100" s="822" t="s">
        <v>2682</v>
      </c>
      <c r="D100" s="823" t="s">
        <v>4395</v>
      </c>
      <c r="E100" s="824" t="s">
        <v>2698</v>
      </c>
      <c r="F100" s="822" t="s">
        <v>2677</v>
      </c>
      <c r="G100" s="822" t="s">
        <v>2941</v>
      </c>
      <c r="H100" s="822" t="s">
        <v>329</v>
      </c>
      <c r="I100" s="822" t="s">
        <v>2942</v>
      </c>
      <c r="J100" s="822" t="s">
        <v>800</v>
      </c>
      <c r="K100" s="822" t="s">
        <v>2943</v>
      </c>
      <c r="L100" s="825">
        <v>0</v>
      </c>
      <c r="M100" s="825">
        <v>0</v>
      </c>
      <c r="N100" s="822">
        <v>2</v>
      </c>
      <c r="O100" s="826">
        <v>0.5</v>
      </c>
      <c r="P100" s="825"/>
      <c r="Q100" s="827"/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</v>
      </c>
      <c r="B101" s="822" t="s">
        <v>2676</v>
      </c>
      <c r="C101" s="822" t="s">
        <v>2682</v>
      </c>
      <c r="D101" s="823" t="s">
        <v>4395</v>
      </c>
      <c r="E101" s="824" t="s">
        <v>2698</v>
      </c>
      <c r="F101" s="822" t="s">
        <v>2677</v>
      </c>
      <c r="G101" s="822" t="s">
        <v>2944</v>
      </c>
      <c r="H101" s="822" t="s">
        <v>329</v>
      </c>
      <c r="I101" s="822" t="s">
        <v>2945</v>
      </c>
      <c r="J101" s="822" t="s">
        <v>2946</v>
      </c>
      <c r="K101" s="822" t="s">
        <v>2947</v>
      </c>
      <c r="L101" s="825">
        <v>120.14</v>
      </c>
      <c r="M101" s="825">
        <v>240.28</v>
      </c>
      <c r="N101" s="822">
        <v>2</v>
      </c>
      <c r="O101" s="826">
        <v>0.5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</v>
      </c>
      <c r="B102" s="822" t="s">
        <v>2676</v>
      </c>
      <c r="C102" s="822" t="s">
        <v>2682</v>
      </c>
      <c r="D102" s="823" t="s">
        <v>4395</v>
      </c>
      <c r="E102" s="824" t="s">
        <v>2698</v>
      </c>
      <c r="F102" s="822" t="s">
        <v>2677</v>
      </c>
      <c r="G102" s="822" t="s">
        <v>2785</v>
      </c>
      <c r="H102" s="822" t="s">
        <v>329</v>
      </c>
      <c r="I102" s="822" t="s">
        <v>2948</v>
      </c>
      <c r="J102" s="822" t="s">
        <v>1377</v>
      </c>
      <c r="K102" s="822" t="s">
        <v>2835</v>
      </c>
      <c r="L102" s="825">
        <v>130.57</v>
      </c>
      <c r="M102" s="825">
        <v>130.57</v>
      </c>
      <c r="N102" s="822">
        <v>1</v>
      </c>
      <c r="O102" s="826">
        <v>0.5</v>
      </c>
      <c r="P102" s="825">
        <v>130.57</v>
      </c>
      <c r="Q102" s="827">
        <v>1</v>
      </c>
      <c r="R102" s="822">
        <v>1</v>
      </c>
      <c r="S102" s="827">
        <v>1</v>
      </c>
      <c r="T102" s="826">
        <v>0.5</v>
      </c>
      <c r="U102" s="828">
        <v>1</v>
      </c>
    </row>
    <row r="103" spans="1:21" ht="14.45" customHeight="1" x14ac:dyDescent="0.2">
      <c r="A103" s="821">
        <v>1</v>
      </c>
      <c r="B103" s="822" t="s">
        <v>2676</v>
      </c>
      <c r="C103" s="822" t="s">
        <v>2682</v>
      </c>
      <c r="D103" s="823" t="s">
        <v>4395</v>
      </c>
      <c r="E103" s="824" t="s">
        <v>2698</v>
      </c>
      <c r="F103" s="822" t="s">
        <v>2677</v>
      </c>
      <c r="G103" s="822" t="s">
        <v>2949</v>
      </c>
      <c r="H103" s="822" t="s">
        <v>329</v>
      </c>
      <c r="I103" s="822" t="s">
        <v>2950</v>
      </c>
      <c r="J103" s="822" t="s">
        <v>2951</v>
      </c>
      <c r="K103" s="822" t="s">
        <v>2952</v>
      </c>
      <c r="L103" s="825">
        <v>118.65</v>
      </c>
      <c r="M103" s="825">
        <v>237.3</v>
      </c>
      <c r="N103" s="822">
        <v>2</v>
      </c>
      <c r="O103" s="826">
        <v>1</v>
      </c>
      <c r="P103" s="825">
        <v>237.3</v>
      </c>
      <c r="Q103" s="827">
        <v>1</v>
      </c>
      <c r="R103" s="822">
        <v>2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1</v>
      </c>
      <c r="B104" s="822" t="s">
        <v>2676</v>
      </c>
      <c r="C104" s="822" t="s">
        <v>2682</v>
      </c>
      <c r="D104" s="823" t="s">
        <v>4395</v>
      </c>
      <c r="E104" s="824" t="s">
        <v>2698</v>
      </c>
      <c r="F104" s="822" t="s">
        <v>2677</v>
      </c>
      <c r="G104" s="822" t="s">
        <v>2953</v>
      </c>
      <c r="H104" s="822" t="s">
        <v>329</v>
      </c>
      <c r="I104" s="822" t="s">
        <v>2954</v>
      </c>
      <c r="J104" s="822" t="s">
        <v>2955</v>
      </c>
      <c r="K104" s="822" t="s">
        <v>1524</v>
      </c>
      <c r="L104" s="825">
        <v>93.43</v>
      </c>
      <c r="M104" s="825">
        <v>93.43</v>
      </c>
      <c r="N104" s="822">
        <v>1</v>
      </c>
      <c r="O104" s="826">
        <v>0.5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</v>
      </c>
      <c r="B105" s="822" t="s">
        <v>2676</v>
      </c>
      <c r="C105" s="822" t="s">
        <v>2682</v>
      </c>
      <c r="D105" s="823" t="s">
        <v>4395</v>
      </c>
      <c r="E105" s="824" t="s">
        <v>2698</v>
      </c>
      <c r="F105" s="822" t="s">
        <v>2677</v>
      </c>
      <c r="G105" s="822" t="s">
        <v>2956</v>
      </c>
      <c r="H105" s="822" t="s">
        <v>329</v>
      </c>
      <c r="I105" s="822" t="s">
        <v>2957</v>
      </c>
      <c r="J105" s="822" t="s">
        <v>848</v>
      </c>
      <c r="K105" s="822" t="s">
        <v>2958</v>
      </c>
      <c r="L105" s="825">
        <v>393.94</v>
      </c>
      <c r="M105" s="825">
        <v>393.94</v>
      </c>
      <c r="N105" s="822">
        <v>1</v>
      </c>
      <c r="O105" s="826">
        <v>0.5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</v>
      </c>
      <c r="B106" s="822" t="s">
        <v>2676</v>
      </c>
      <c r="C106" s="822" t="s">
        <v>2682</v>
      </c>
      <c r="D106" s="823" t="s">
        <v>4395</v>
      </c>
      <c r="E106" s="824" t="s">
        <v>2698</v>
      </c>
      <c r="F106" s="822" t="s">
        <v>2677</v>
      </c>
      <c r="G106" s="822" t="s">
        <v>2956</v>
      </c>
      <c r="H106" s="822" t="s">
        <v>673</v>
      </c>
      <c r="I106" s="822" t="s">
        <v>2959</v>
      </c>
      <c r="J106" s="822" t="s">
        <v>2960</v>
      </c>
      <c r="K106" s="822" t="s">
        <v>2961</v>
      </c>
      <c r="L106" s="825">
        <v>131.32</v>
      </c>
      <c r="M106" s="825">
        <v>393.96</v>
      </c>
      <c r="N106" s="822">
        <v>3</v>
      </c>
      <c r="O106" s="826">
        <v>0.5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</v>
      </c>
      <c r="B107" s="822" t="s">
        <v>2676</v>
      </c>
      <c r="C107" s="822" t="s">
        <v>2682</v>
      </c>
      <c r="D107" s="823" t="s">
        <v>4395</v>
      </c>
      <c r="E107" s="824" t="s">
        <v>2698</v>
      </c>
      <c r="F107" s="822" t="s">
        <v>2677</v>
      </c>
      <c r="G107" s="822" t="s">
        <v>2962</v>
      </c>
      <c r="H107" s="822" t="s">
        <v>329</v>
      </c>
      <c r="I107" s="822" t="s">
        <v>2963</v>
      </c>
      <c r="J107" s="822" t="s">
        <v>2964</v>
      </c>
      <c r="K107" s="822" t="s">
        <v>2965</v>
      </c>
      <c r="L107" s="825">
        <v>43.94</v>
      </c>
      <c r="M107" s="825">
        <v>263.64</v>
      </c>
      <c r="N107" s="822">
        <v>6</v>
      </c>
      <c r="O107" s="826">
        <v>1.5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</v>
      </c>
      <c r="B108" s="822" t="s">
        <v>2676</v>
      </c>
      <c r="C108" s="822" t="s">
        <v>2682</v>
      </c>
      <c r="D108" s="823" t="s">
        <v>4395</v>
      </c>
      <c r="E108" s="824" t="s">
        <v>2698</v>
      </c>
      <c r="F108" s="822" t="s">
        <v>2677</v>
      </c>
      <c r="G108" s="822" t="s">
        <v>2966</v>
      </c>
      <c r="H108" s="822" t="s">
        <v>673</v>
      </c>
      <c r="I108" s="822" t="s">
        <v>2967</v>
      </c>
      <c r="J108" s="822" t="s">
        <v>785</v>
      </c>
      <c r="K108" s="822" t="s">
        <v>2968</v>
      </c>
      <c r="L108" s="825">
        <v>76.099999999999994</v>
      </c>
      <c r="M108" s="825">
        <v>304.39999999999998</v>
      </c>
      <c r="N108" s="822">
        <v>4</v>
      </c>
      <c r="O108" s="826">
        <v>1.5</v>
      </c>
      <c r="P108" s="825">
        <v>304.39999999999998</v>
      </c>
      <c r="Q108" s="827">
        <v>1</v>
      </c>
      <c r="R108" s="822">
        <v>4</v>
      </c>
      <c r="S108" s="827">
        <v>1</v>
      </c>
      <c r="T108" s="826">
        <v>1.5</v>
      </c>
      <c r="U108" s="828">
        <v>1</v>
      </c>
    </row>
    <row r="109" spans="1:21" ht="14.45" customHeight="1" x14ac:dyDescent="0.2">
      <c r="A109" s="821">
        <v>1</v>
      </c>
      <c r="B109" s="822" t="s">
        <v>2676</v>
      </c>
      <c r="C109" s="822" t="s">
        <v>2682</v>
      </c>
      <c r="D109" s="823" t="s">
        <v>4395</v>
      </c>
      <c r="E109" s="824" t="s">
        <v>2698</v>
      </c>
      <c r="F109" s="822" t="s">
        <v>2677</v>
      </c>
      <c r="G109" s="822" t="s">
        <v>2966</v>
      </c>
      <c r="H109" s="822" t="s">
        <v>329</v>
      </c>
      <c r="I109" s="822" t="s">
        <v>2969</v>
      </c>
      <c r="J109" s="822" t="s">
        <v>1164</v>
      </c>
      <c r="K109" s="822" t="s">
        <v>2970</v>
      </c>
      <c r="L109" s="825">
        <v>218.73</v>
      </c>
      <c r="M109" s="825">
        <v>218.73</v>
      </c>
      <c r="N109" s="822">
        <v>1</v>
      </c>
      <c r="O109" s="826">
        <v>1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</v>
      </c>
      <c r="B110" s="822" t="s">
        <v>2676</v>
      </c>
      <c r="C110" s="822" t="s">
        <v>2682</v>
      </c>
      <c r="D110" s="823" t="s">
        <v>4395</v>
      </c>
      <c r="E110" s="824" t="s">
        <v>2698</v>
      </c>
      <c r="F110" s="822" t="s">
        <v>2677</v>
      </c>
      <c r="G110" s="822" t="s">
        <v>2971</v>
      </c>
      <c r="H110" s="822" t="s">
        <v>673</v>
      </c>
      <c r="I110" s="822" t="s">
        <v>2211</v>
      </c>
      <c r="J110" s="822" t="s">
        <v>910</v>
      </c>
      <c r="K110" s="822" t="s">
        <v>2212</v>
      </c>
      <c r="L110" s="825">
        <v>0</v>
      </c>
      <c r="M110" s="825">
        <v>0</v>
      </c>
      <c r="N110" s="822">
        <v>1</v>
      </c>
      <c r="O110" s="826">
        <v>0.5</v>
      </c>
      <c r="P110" s="825">
        <v>0</v>
      </c>
      <c r="Q110" s="827"/>
      <c r="R110" s="822">
        <v>1</v>
      </c>
      <c r="S110" s="827">
        <v>1</v>
      </c>
      <c r="T110" s="826">
        <v>0.5</v>
      </c>
      <c r="U110" s="828">
        <v>1</v>
      </c>
    </row>
    <row r="111" spans="1:21" ht="14.45" customHeight="1" x14ac:dyDescent="0.2">
      <c r="A111" s="821">
        <v>1</v>
      </c>
      <c r="B111" s="822" t="s">
        <v>2676</v>
      </c>
      <c r="C111" s="822" t="s">
        <v>2682</v>
      </c>
      <c r="D111" s="823" t="s">
        <v>4395</v>
      </c>
      <c r="E111" s="824" t="s">
        <v>2698</v>
      </c>
      <c r="F111" s="822" t="s">
        <v>2677</v>
      </c>
      <c r="G111" s="822" t="s">
        <v>2971</v>
      </c>
      <c r="H111" s="822" t="s">
        <v>329</v>
      </c>
      <c r="I111" s="822" t="s">
        <v>2972</v>
      </c>
      <c r="J111" s="822" t="s">
        <v>2973</v>
      </c>
      <c r="K111" s="822" t="s">
        <v>2860</v>
      </c>
      <c r="L111" s="825">
        <v>0</v>
      </c>
      <c r="M111" s="825">
        <v>0</v>
      </c>
      <c r="N111" s="822">
        <v>1</v>
      </c>
      <c r="O111" s="826">
        <v>0.5</v>
      </c>
      <c r="P111" s="825"/>
      <c r="Q111" s="827"/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</v>
      </c>
      <c r="B112" s="822" t="s">
        <v>2676</v>
      </c>
      <c r="C112" s="822" t="s">
        <v>2682</v>
      </c>
      <c r="D112" s="823" t="s">
        <v>4395</v>
      </c>
      <c r="E112" s="824" t="s">
        <v>2698</v>
      </c>
      <c r="F112" s="822" t="s">
        <v>2677</v>
      </c>
      <c r="G112" s="822" t="s">
        <v>2974</v>
      </c>
      <c r="H112" s="822" t="s">
        <v>329</v>
      </c>
      <c r="I112" s="822" t="s">
        <v>2975</v>
      </c>
      <c r="J112" s="822" t="s">
        <v>1983</v>
      </c>
      <c r="K112" s="822" t="s">
        <v>2976</v>
      </c>
      <c r="L112" s="825">
        <v>36.51</v>
      </c>
      <c r="M112" s="825">
        <v>36.51</v>
      </c>
      <c r="N112" s="822">
        <v>1</v>
      </c>
      <c r="O112" s="826">
        <v>0.5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</v>
      </c>
      <c r="B113" s="822" t="s">
        <v>2676</v>
      </c>
      <c r="C113" s="822" t="s">
        <v>2682</v>
      </c>
      <c r="D113" s="823" t="s">
        <v>4395</v>
      </c>
      <c r="E113" s="824" t="s">
        <v>2698</v>
      </c>
      <c r="F113" s="822" t="s">
        <v>2677</v>
      </c>
      <c r="G113" s="822" t="s">
        <v>2789</v>
      </c>
      <c r="H113" s="822" t="s">
        <v>673</v>
      </c>
      <c r="I113" s="822" t="s">
        <v>2977</v>
      </c>
      <c r="J113" s="822" t="s">
        <v>2503</v>
      </c>
      <c r="K113" s="822" t="s">
        <v>2978</v>
      </c>
      <c r="L113" s="825">
        <v>5339.52</v>
      </c>
      <c r="M113" s="825">
        <v>5339.52</v>
      </c>
      <c r="N113" s="822">
        <v>1</v>
      </c>
      <c r="O113" s="826">
        <v>0.5</v>
      </c>
      <c r="P113" s="825">
        <v>5339.52</v>
      </c>
      <c r="Q113" s="827">
        <v>1</v>
      </c>
      <c r="R113" s="822">
        <v>1</v>
      </c>
      <c r="S113" s="827">
        <v>1</v>
      </c>
      <c r="T113" s="826">
        <v>0.5</v>
      </c>
      <c r="U113" s="828">
        <v>1</v>
      </c>
    </row>
    <row r="114" spans="1:21" ht="14.45" customHeight="1" x14ac:dyDescent="0.2">
      <c r="A114" s="821">
        <v>1</v>
      </c>
      <c r="B114" s="822" t="s">
        <v>2676</v>
      </c>
      <c r="C114" s="822" t="s">
        <v>2682</v>
      </c>
      <c r="D114" s="823" t="s">
        <v>4395</v>
      </c>
      <c r="E114" s="824" t="s">
        <v>2698</v>
      </c>
      <c r="F114" s="822" t="s">
        <v>2677</v>
      </c>
      <c r="G114" s="822" t="s">
        <v>2789</v>
      </c>
      <c r="H114" s="822" t="s">
        <v>673</v>
      </c>
      <c r="I114" s="822" t="s">
        <v>2977</v>
      </c>
      <c r="J114" s="822" t="s">
        <v>2503</v>
      </c>
      <c r="K114" s="822" t="s">
        <v>2978</v>
      </c>
      <c r="L114" s="825">
        <v>3833.94</v>
      </c>
      <c r="M114" s="825">
        <v>3833.94</v>
      </c>
      <c r="N114" s="822">
        <v>1</v>
      </c>
      <c r="O114" s="826">
        <v>0.5</v>
      </c>
      <c r="P114" s="825">
        <v>3833.94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1</v>
      </c>
      <c r="B115" s="822" t="s">
        <v>2676</v>
      </c>
      <c r="C115" s="822" t="s">
        <v>2682</v>
      </c>
      <c r="D115" s="823" t="s">
        <v>4395</v>
      </c>
      <c r="E115" s="824" t="s">
        <v>2698</v>
      </c>
      <c r="F115" s="822" t="s">
        <v>2677</v>
      </c>
      <c r="G115" s="822" t="s">
        <v>2789</v>
      </c>
      <c r="H115" s="822" t="s">
        <v>673</v>
      </c>
      <c r="I115" s="822" t="s">
        <v>2979</v>
      </c>
      <c r="J115" s="822" t="s">
        <v>2503</v>
      </c>
      <c r="K115" s="822" t="s">
        <v>2980</v>
      </c>
      <c r="L115" s="825">
        <v>1544.99</v>
      </c>
      <c r="M115" s="825">
        <v>4634.97</v>
      </c>
      <c r="N115" s="822">
        <v>3</v>
      </c>
      <c r="O115" s="826">
        <v>1</v>
      </c>
      <c r="P115" s="825">
        <v>4634.97</v>
      </c>
      <c r="Q115" s="827">
        <v>1</v>
      </c>
      <c r="R115" s="822">
        <v>3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1</v>
      </c>
      <c r="B116" s="822" t="s">
        <v>2676</v>
      </c>
      <c r="C116" s="822" t="s">
        <v>2682</v>
      </c>
      <c r="D116" s="823" t="s">
        <v>4395</v>
      </c>
      <c r="E116" s="824" t="s">
        <v>2698</v>
      </c>
      <c r="F116" s="822" t="s">
        <v>2677</v>
      </c>
      <c r="G116" s="822" t="s">
        <v>2789</v>
      </c>
      <c r="H116" s="822" t="s">
        <v>673</v>
      </c>
      <c r="I116" s="822" t="s">
        <v>2575</v>
      </c>
      <c r="J116" s="822" t="s">
        <v>2503</v>
      </c>
      <c r="K116" s="822" t="s">
        <v>2576</v>
      </c>
      <c r="L116" s="825">
        <v>2669.75</v>
      </c>
      <c r="M116" s="825">
        <v>2669.75</v>
      </c>
      <c r="N116" s="822">
        <v>1</v>
      </c>
      <c r="O116" s="826">
        <v>1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</v>
      </c>
      <c r="B117" s="822" t="s">
        <v>2676</v>
      </c>
      <c r="C117" s="822" t="s">
        <v>2682</v>
      </c>
      <c r="D117" s="823" t="s">
        <v>4395</v>
      </c>
      <c r="E117" s="824" t="s">
        <v>2698</v>
      </c>
      <c r="F117" s="822" t="s">
        <v>2677</v>
      </c>
      <c r="G117" s="822" t="s">
        <v>2792</v>
      </c>
      <c r="H117" s="822" t="s">
        <v>329</v>
      </c>
      <c r="I117" s="822" t="s">
        <v>2981</v>
      </c>
      <c r="J117" s="822" t="s">
        <v>2794</v>
      </c>
      <c r="K117" s="822" t="s">
        <v>2982</v>
      </c>
      <c r="L117" s="825">
        <v>544.38</v>
      </c>
      <c r="M117" s="825">
        <v>544.38</v>
      </c>
      <c r="N117" s="822">
        <v>1</v>
      </c>
      <c r="O117" s="826">
        <v>0.5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</v>
      </c>
      <c r="B118" s="822" t="s">
        <v>2676</v>
      </c>
      <c r="C118" s="822" t="s">
        <v>2682</v>
      </c>
      <c r="D118" s="823" t="s">
        <v>4395</v>
      </c>
      <c r="E118" s="824" t="s">
        <v>2698</v>
      </c>
      <c r="F118" s="822" t="s">
        <v>2677</v>
      </c>
      <c r="G118" s="822" t="s">
        <v>2792</v>
      </c>
      <c r="H118" s="822" t="s">
        <v>329</v>
      </c>
      <c r="I118" s="822" t="s">
        <v>2793</v>
      </c>
      <c r="J118" s="822" t="s">
        <v>2794</v>
      </c>
      <c r="K118" s="822" t="s">
        <v>2795</v>
      </c>
      <c r="L118" s="825">
        <v>327.49</v>
      </c>
      <c r="M118" s="825">
        <v>654.98</v>
      </c>
      <c r="N118" s="822">
        <v>2</v>
      </c>
      <c r="O118" s="826">
        <v>1</v>
      </c>
      <c r="P118" s="825">
        <v>327.49</v>
      </c>
      <c r="Q118" s="827">
        <v>0.5</v>
      </c>
      <c r="R118" s="822">
        <v>1</v>
      </c>
      <c r="S118" s="827">
        <v>0.5</v>
      </c>
      <c r="T118" s="826">
        <v>0.5</v>
      </c>
      <c r="U118" s="828">
        <v>0.5</v>
      </c>
    </row>
    <row r="119" spans="1:21" ht="14.45" customHeight="1" x14ac:dyDescent="0.2">
      <c r="A119" s="821">
        <v>1</v>
      </c>
      <c r="B119" s="822" t="s">
        <v>2676</v>
      </c>
      <c r="C119" s="822" t="s">
        <v>2682</v>
      </c>
      <c r="D119" s="823" t="s">
        <v>4395</v>
      </c>
      <c r="E119" s="824" t="s">
        <v>2698</v>
      </c>
      <c r="F119" s="822" t="s">
        <v>2677</v>
      </c>
      <c r="G119" s="822" t="s">
        <v>2983</v>
      </c>
      <c r="H119" s="822" t="s">
        <v>673</v>
      </c>
      <c r="I119" s="822" t="s">
        <v>2196</v>
      </c>
      <c r="J119" s="822" t="s">
        <v>928</v>
      </c>
      <c r="K119" s="822" t="s">
        <v>2197</v>
      </c>
      <c r="L119" s="825">
        <v>154.36000000000001</v>
      </c>
      <c r="M119" s="825">
        <v>308.72000000000003</v>
      </c>
      <c r="N119" s="822">
        <v>2</v>
      </c>
      <c r="O119" s="826">
        <v>1</v>
      </c>
      <c r="P119" s="825">
        <v>308.72000000000003</v>
      </c>
      <c r="Q119" s="827">
        <v>1</v>
      </c>
      <c r="R119" s="822">
        <v>2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1</v>
      </c>
      <c r="B120" s="822" t="s">
        <v>2676</v>
      </c>
      <c r="C120" s="822" t="s">
        <v>2682</v>
      </c>
      <c r="D120" s="823" t="s">
        <v>4395</v>
      </c>
      <c r="E120" s="824" t="s">
        <v>2698</v>
      </c>
      <c r="F120" s="822" t="s">
        <v>2677</v>
      </c>
      <c r="G120" s="822" t="s">
        <v>2984</v>
      </c>
      <c r="H120" s="822" t="s">
        <v>673</v>
      </c>
      <c r="I120" s="822" t="s">
        <v>2985</v>
      </c>
      <c r="J120" s="822" t="s">
        <v>2986</v>
      </c>
      <c r="K120" s="822" t="s">
        <v>2987</v>
      </c>
      <c r="L120" s="825">
        <v>49.08</v>
      </c>
      <c r="M120" s="825">
        <v>49.08</v>
      </c>
      <c r="N120" s="822">
        <v>1</v>
      </c>
      <c r="O120" s="826">
        <v>1</v>
      </c>
      <c r="P120" s="825">
        <v>49.08</v>
      </c>
      <c r="Q120" s="827">
        <v>1</v>
      </c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1</v>
      </c>
      <c r="B121" s="822" t="s">
        <v>2676</v>
      </c>
      <c r="C121" s="822" t="s">
        <v>2682</v>
      </c>
      <c r="D121" s="823" t="s">
        <v>4395</v>
      </c>
      <c r="E121" s="824" t="s">
        <v>2698</v>
      </c>
      <c r="F121" s="822" t="s">
        <v>2677</v>
      </c>
      <c r="G121" s="822" t="s">
        <v>2809</v>
      </c>
      <c r="H121" s="822" t="s">
        <v>329</v>
      </c>
      <c r="I121" s="822" t="s">
        <v>2810</v>
      </c>
      <c r="J121" s="822" t="s">
        <v>822</v>
      </c>
      <c r="K121" s="822" t="s">
        <v>823</v>
      </c>
      <c r="L121" s="825">
        <v>121.92</v>
      </c>
      <c r="M121" s="825">
        <v>365.76</v>
      </c>
      <c r="N121" s="822">
        <v>3</v>
      </c>
      <c r="O121" s="826">
        <v>0.5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</v>
      </c>
      <c r="B122" s="822" t="s">
        <v>2676</v>
      </c>
      <c r="C122" s="822" t="s">
        <v>2682</v>
      </c>
      <c r="D122" s="823" t="s">
        <v>4395</v>
      </c>
      <c r="E122" s="824" t="s">
        <v>2698</v>
      </c>
      <c r="F122" s="822" t="s">
        <v>2678</v>
      </c>
      <c r="G122" s="822" t="s">
        <v>2988</v>
      </c>
      <c r="H122" s="822" t="s">
        <v>329</v>
      </c>
      <c r="I122" s="822" t="s">
        <v>2989</v>
      </c>
      <c r="J122" s="822" t="s">
        <v>2990</v>
      </c>
      <c r="K122" s="822"/>
      <c r="L122" s="825">
        <v>0</v>
      </c>
      <c r="M122" s="825">
        <v>0</v>
      </c>
      <c r="N122" s="822">
        <v>2</v>
      </c>
      <c r="O122" s="826">
        <v>2</v>
      </c>
      <c r="P122" s="825">
        <v>0</v>
      </c>
      <c r="Q122" s="827"/>
      <c r="R122" s="822">
        <v>1</v>
      </c>
      <c r="S122" s="827">
        <v>0.5</v>
      </c>
      <c r="T122" s="826">
        <v>1</v>
      </c>
      <c r="U122" s="828">
        <v>0.5</v>
      </c>
    </row>
    <row r="123" spans="1:21" ht="14.45" customHeight="1" x14ac:dyDescent="0.2">
      <c r="A123" s="821">
        <v>1</v>
      </c>
      <c r="B123" s="822" t="s">
        <v>2676</v>
      </c>
      <c r="C123" s="822" t="s">
        <v>2682</v>
      </c>
      <c r="D123" s="823" t="s">
        <v>4395</v>
      </c>
      <c r="E123" s="824" t="s">
        <v>2700</v>
      </c>
      <c r="F123" s="822" t="s">
        <v>2677</v>
      </c>
      <c r="G123" s="822" t="s">
        <v>2814</v>
      </c>
      <c r="H123" s="822" t="s">
        <v>673</v>
      </c>
      <c r="I123" s="822" t="s">
        <v>2410</v>
      </c>
      <c r="J123" s="822" t="s">
        <v>961</v>
      </c>
      <c r="K123" s="822" t="s">
        <v>962</v>
      </c>
      <c r="L123" s="825">
        <v>72.55</v>
      </c>
      <c r="M123" s="825">
        <v>1378.4499999999998</v>
      </c>
      <c r="N123" s="822">
        <v>19</v>
      </c>
      <c r="O123" s="826">
        <v>10.5</v>
      </c>
      <c r="P123" s="825">
        <v>652.94999999999993</v>
      </c>
      <c r="Q123" s="827">
        <v>0.47368421052631582</v>
      </c>
      <c r="R123" s="822">
        <v>9</v>
      </c>
      <c r="S123" s="827">
        <v>0.47368421052631576</v>
      </c>
      <c r="T123" s="826">
        <v>4.5</v>
      </c>
      <c r="U123" s="828">
        <v>0.42857142857142855</v>
      </c>
    </row>
    <row r="124" spans="1:21" ht="14.45" customHeight="1" x14ac:dyDescent="0.2">
      <c r="A124" s="821">
        <v>1</v>
      </c>
      <c r="B124" s="822" t="s">
        <v>2676</v>
      </c>
      <c r="C124" s="822" t="s">
        <v>2682</v>
      </c>
      <c r="D124" s="823" t="s">
        <v>4395</v>
      </c>
      <c r="E124" s="824" t="s">
        <v>2700</v>
      </c>
      <c r="F124" s="822" t="s">
        <v>2677</v>
      </c>
      <c r="G124" s="822" t="s">
        <v>2814</v>
      </c>
      <c r="H124" s="822" t="s">
        <v>673</v>
      </c>
      <c r="I124" s="822" t="s">
        <v>2991</v>
      </c>
      <c r="J124" s="822" t="s">
        <v>961</v>
      </c>
      <c r="K124" s="822" t="s">
        <v>2992</v>
      </c>
      <c r="L124" s="825">
        <v>21.76</v>
      </c>
      <c r="M124" s="825">
        <v>43.52</v>
      </c>
      <c r="N124" s="822">
        <v>2</v>
      </c>
      <c r="O124" s="826">
        <v>0.5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</v>
      </c>
      <c r="B125" s="822" t="s">
        <v>2676</v>
      </c>
      <c r="C125" s="822" t="s">
        <v>2682</v>
      </c>
      <c r="D125" s="823" t="s">
        <v>4395</v>
      </c>
      <c r="E125" s="824" t="s">
        <v>2700</v>
      </c>
      <c r="F125" s="822" t="s">
        <v>2677</v>
      </c>
      <c r="G125" s="822" t="s">
        <v>2993</v>
      </c>
      <c r="H125" s="822" t="s">
        <v>673</v>
      </c>
      <c r="I125" s="822" t="s">
        <v>2440</v>
      </c>
      <c r="J125" s="822" t="s">
        <v>2441</v>
      </c>
      <c r="K125" s="822" t="s">
        <v>2442</v>
      </c>
      <c r="L125" s="825">
        <v>23.4</v>
      </c>
      <c r="M125" s="825">
        <v>116.99999999999999</v>
      </c>
      <c r="N125" s="822">
        <v>5</v>
      </c>
      <c r="O125" s="826">
        <v>1.5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</v>
      </c>
      <c r="B126" s="822" t="s">
        <v>2676</v>
      </c>
      <c r="C126" s="822" t="s">
        <v>2682</v>
      </c>
      <c r="D126" s="823" t="s">
        <v>4395</v>
      </c>
      <c r="E126" s="824" t="s">
        <v>2700</v>
      </c>
      <c r="F126" s="822" t="s">
        <v>2677</v>
      </c>
      <c r="G126" s="822" t="s">
        <v>2854</v>
      </c>
      <c r="H126" s="822" t="s">
        <v>673</v>
      </c>
      <c r="I126" s="822" t="s">
        <v>2258</v>
      </c>
      <c r="J126" s="822" t="s">
        <v>1042</v>
      </c>
      <c r="K126" s="822" t="s">
        <v>2259</v>
      </c>
      <c r="L126" s="825">
        <v>80.010000000000005</v>
      </c>
      <c r="M126" s="825">
        <v>1680.2100000000003</v>
      </c>
      <c r="N126" s="822">
        <v>21</v>
      </c>
      <c r="O126" s="826">
        <v>4</v>
      </c>
      <c r="P126" s="825">
        <v>720.09000000000015</v>
      </c>
      <c r="Q126" s="827">
        <v>0.4285714285714286</v>
      </c>
      <c r="R126" s="822">
        <v>9</v>
      </c>
      <c r="S126" s="827">
        <v>0.42857142857142855</v>
      </c>
      <c r="T126" s="826">
        <v>1.5</v>
      </c>
      <c r="U126" s="828">
        <v>0.375</v>
      </c>
    </row>
    <row r="127" spans="1:21" ht="14.45" customHeight="1" x14ac:dyDescent="0.2">
      <c r="A127" s="821">
        <v>1</v>
      </c>
      <c r="B127" s="822" t="s">
        <v>2676</v>
      </c>
      <c r="C127" s="822" t="s">
        <v>2682</v>
      </c>
      <c r="D127" s="823" t="s">
        <v>4395</v>
      </c>
      <c r="E127" s="824" t="s">
        <v>2700</v>
      </c>
      <c r="F127" s="822" t="s">
        <v>2677</v>
      </c>
      <c r="G127" s="822" t="s">
        <v>2857</v>
      </c>
      <c r="H127" s="822" t="s">
        <v>673</v>
      </c>
      <c r="I127" s="822" t="s">
        <v>2295</v>
      </c>
      <c r="J127" s="822" t="s">
        <v>2296</v>
      </c>
      <c r="K127" s="822" t="s">
        <v>2297</v>
      </c>
      <c r="L127" s="825">
        <v>93.27</v>
      </c>
      <c r="M127" s="825">
        <v>1678.86</v>
      </c>
      <c r="N127" s="822">
        <v>18</v>
      </c>
      <c r="O127" s="826">
        <v>10.5</v>
      </c>
      <c r="P127" s="825">
        <v>839.43</v>
      </c>
      <c r="Q127" s="827">
        <v>0.5</v>
      </c>
      <c r="R127" s="822">
        <v>9</v>
      </c>
      <c r="S127" s="827">
        <v>0.5</v>
      </c>
      <c r="T127" s="826">
        <v>5.5</v>
      </c>
      <c r="U127" s="828">
        <v>0.52380952380952384</v>
      </c>
    </row>
    <row r="128" spans="1:21" ht="14.45" customHeight="1" x14ac:dyDescent="0.2">
      <c r="A128" s="821">
        <v>1</v>
      </c>
      <c r="B128" s="822" t="s">
        <v>2676</v>
      </c>
      <c r="C128" s="822" t="s">
        <v>2682</v>
      </c>
      <c r="D128" s="823" t="s">
        <v>4395</v>
      </c>
      <c r="E128" s="824" t="s">
        <v>2700</v>
      </c>
      <c r="F128" s="822" t="s">
        <v>2677</v>
      </c>
      <c r="G128" s="822" t="s">
        <v>2857</v>
      </c>
      <c r="H128" s="822" t="s">
        <v>673</v>
      </c>
      <c r="I128" s="822" t="s">
        <v>2298</v>
      </c>
      <c r="J128" s="822" t="s">
        <v>2296</v>
      </c>
      <c r="K128" s="822" t="s">
        <v>2299</v>
      </c>
      <c r="L128" s="825">
        <v>186.55</v>
      </c>
      <c r="M128" s="825">
        <v>1305.8500000000001</v>
      </c>
      <c r="N128" s="822">
        <v>7</v>
      </c>
      <c r="O128" s="826">
        <v>4</v>
      </c>
      <c r="P128" s="825">
        <v>746.2</v>
      </c>
      <c r="Q128" s="827">
        <v>0.5714285714285714</v>
      </c>
      <c r="R128" s="822">
        <v>4</v>
      </c>
      <c r="S128" s="827">
        <v>0.5714285714285714</v>
      </c>
      <c r="T128" s="826">
        <v>2.5</v>
      </c>
      <c r="U128" s="828">
        <v>0.625</v>
      </c>
    </row>
    <row r="129" spans="1:21" ht="14.45" customHeight="1" x14ac:dyDescent="0.2">
      <c r="A129" s="821">
        <v>1</v>
      </c>
      <c r="B129" s="822" t="s">
        <v>2676</v>
      </c>
      <c r="C129" s="822" t="s">
        <v>2682</v>
      </c>
      <c r="D129" s="823" t="s">
        <v>4395</v>
      </c>
      <c r="E129" s="824" t="s">
        <v>2700</v>
      </c>
      <c r="F129" s="822" t="s">
        <v>2677</v>
      </c>
      <c r="G129" s="822" t="s">
        <v>2857</v>
      </c>
      <c r="H129" s="822" t="s">
        <v>329</v>
      </c>
      <c r="I129" s="822" t="s">
        <v>2994</v>
      </c>
      <c r="J129" s="822" t="s">
        <v>2995</v>
      </c>
      <c r="K129" s="822" t="s">
        <v>2996</v>
      </c>
      <c r="L129" s="825">
        <v>103.64</v>
      </c>
      <c r="M129" s="825">
        <v>103.64</v>
      </c>
      <c r="N129" s="822">
        <v>1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</v>
      </c>
      <c r="B130" s="822" t="s">
        <v>2676</v>
      </c>
      <c r="C130" s="822" t="s">
        <v>2682</v>
      </c>
      <c r="D130" s="823" t="s">
        <v>4395</v>
      </c>
      <c r="E130" s="824" t="s">
        <v>2700</v>
      </c>
      <c r="F130" s="822" t="s">
        <v>2677</v>
      </c>
      <c r="G130" s="822" t="s">
        <v>2857</v>
      </c>
      <c r="H130" s="822" t="s">
        <v>673</v>
      </c>
      <c r="I130" s="822" t="s">
        <v>2300</v>
      </c>
      <c r="J130" s="822" t="s">
        <v>2296</v>
      </c>
      <c r="K130" s="822" t="s">
        <v>2301</v>
      </c>
      <c r="L130" s="825">
        <v>31.09</v>
      </c>
      <c r="M130" s="825">
        <v>93.27</v>
      </c>
      <c r="N130" s="822">
        <v>3</v>
      </c>
      <c r="O130" s="826">
        <v>1.5</v>
      </c>
      <c r="P130" s="825">
        <v>62.18</v>
      </c>
      <c r="Q130" s="827">
        <v>0.66666666666666674</v>
      </c>
      <c r="R130" s="822">
        <v>2</v>
      </c>
      <c r="S130" s="827">
        <v>0.66666666666666663</v>
      </c>
      <c r="T130" s="826">
        <v>1</v>
      </c>
      <c r="U130" s="828">
        <v>0.66666666666666663</v>
      </c>
    </row>
    <row r="131" spans="1:21" ht="14.45" customHeight="1" x14ac:dyDescent="0.2">
      <c r="A131" s="821">
        <v>1</v>
      </c>
      <c r="B131" s="822" t="s">
        <v>2676</v>
      </c>
      <c r="C131" s="822" t="s">
        <v>2682</v>
      </c>
      <c r="D131" s="823" t="s">
        <v>4395</v>
      </c>
      <c r="E131" s="824" t="s">
        <v>2700</v>
      </c>
      <c r="F131" s="822" t="s">
        <v>2677</v>
      </c>
      <c r="G131" s="822" t="s">
        <v>2857</v>
      </c>
      <c r="H131" s="822" t="s">
        <v>673</v>
      </c>
      <c r="I131" s="822" t="s">
        <v>2302</v>
      </c>
      <c r="J131" s="822" t="s">
        <v>2296</v>
      </c>
      <c r="K131" s="822" t="s">
        <v>1106</v>
      </c>
      <c r="L131" s="825">
        <v>62.18</v>
      </c>
      <c r="M131" s="825">
        <v>62.18</v>
      </c>
      <c r="N131" s="822">
        <v>1</v>
      </c>
      <c r="O131" s="826">
        <v>0.5</v>
      </c>
      <c r="P131" s="825">
        <v>62.18</v>
      </c>
      <c r="Q131" s="827">
        <v>1</v>
      </c>
      <c r="R131" s="822">
        <v>1</v>
      </c>
      <c r="S131" s="827">
        <v>1</v>
      </c>
      <c r="T131" s="826">
        <v>0.5</v>
      </c>
      <c r="U131" s="828">
        <v>1</v>
      </c>
    </row>
    <row r="132" spans="1:21" ht="14.45" customHeight="1" x14ac:dyDescent="0.2">
      <c r="A132" s="821">
        <v>1</v>
      </c>
      <c r="B132" s="822" t="s">
        <v>2676</v>
      </c>
      <c r="C132" s="822" t="s">
        <v>2682</v>
      </c>
      <c r="D132" s="823" t="s">
        <v>4395</v>
      </c>
      <c r="E132" s="824" t="s">
        <v>2700</v>
      </c>
      <c r="F132" s="822" t="s">
        <v>2677</v>
      </c>
      <c r="G132" s="822" t="s">
        <v>2857</v>
      </c>
      <c r="H132" s="822" t="s">
        <v>329</v>
      </c>
      <c r="I132" s="822" t="s">
        <v>2997</v>
      </c>
      <c r="J132" s="822" t="s">
        <v>2998</v>
      </c>
      <c r="K132" s="822" t="s">
        <v>2999</v>
      </c>
      <c r="L132" s="825">
        <v>15.55</v>
      </c>
      <c r="M132" s="825">
        <v>124.4</v>
      </c>
      <c r="N132" s="822">
        <v>8</v>
      </c>
      <c r="O132" s="826">
        <v>2.5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</v>
      </c>
      <c r="B133" s="822" t="s">
        <v>2676</v>
      </c>
      <c r="C133" s="822" t="s">
        <v>2682</v>
      </c>
      <c r="D133" s="823" t="s">
        <v>4395</v>
      </c>
      <c r="E133" s="824" t="s">
        <v>2700</v>
      </c>
      <c r="F133" s="822" t="s">
        <v>2677</v>
      </c>
      <c r="G133" s="822" t="s">
        <v>2736</v>
      </c>
      <c r="H133" s="822" t="s">
        <v>329</v>
      </c>
      <c r="I133" s="822" t="s">
        <v>3000</v>
      </c>
      <c r="J133" s="822" t="s">
        <v>3001</v>
      </c>
      <c r="K133" s="822" t="s">
        <v>2216</v>
      </c>
      <c r="L133" s="825">
        <v>30.79</v>
      </c>
      <c r="M133" s="825">
        <v>153.94999999999999</v>
      </c>
      <c r="N133" s="822">
        <v>5</v>
      </c>
      <c r="O133" s="826">
        <v>1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</v>
      </c>
      <c r="B134" s="822" t="s">
        <v>2676</v>
      </c>
      <c r="C134" s="822" t="s">
        <v>2682</v>
      </c>
      <c r="D134" s="823" t="s">
        <v>4395</v>
      </c>
      <c r="E134" s="824" t="s">
        <v>2700</v>
      </c>
      <c r="F134" s="822" t="s">
        <v>2677</v>
      </c>
      <c r="G134" s="822" t="s">
        <v>3002</v>
      </c>
      <c r="H134" s="822" t="s">
        <v>329</v>
      </c>
      <c r="I134" s="822" t="s">
        <v>3003</v>
      </c>
      <c r="J134" s="822" t="s">
        <v>3004</v>
      </c>
      <c r="K134" s="822" t="s">
        <v>3005</v>
      </c>
      <c r="L134" s="825">
        <v>150.1</v>
      </c>
      <c r="M134" s="825">
        <v>900.59999999999991</v>
      </c>
      <c r="N134" s="822">
        <v>6</v>
      </c>
      <c r="O134" s="826">
        <v>1.5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</v>
      </c>
      <c r="B135" s="822" t="s">
        <v>2676</v>
      </c>
      <c r="C135" s="822" t="s">
        <v>2682</v>
      </c>
      <c r="D135" s="823" t="s">
        <v>4395</v>
      </c>
      <c r="E135" s="824" t="s">
        <v>2700</v>
      </c>
      <c r="F135" s="822" t="s">
        <v>2677</v>
      </c>
      <c r="G135" s="822" t="s">
        <v>3002</v>
      </c>
      <c r="H135" s="822" t="s">
        <v>329</v>
      </c>
      <c r="I135" s="822" t="s">
        <v>3006</v>
      </c>
      <c r="J135" s="822" t="s">
        <v>3004</v>
      </c>
      <c r="K135" s="822" t="s">
        <v>3005</v>
      </c>
      <c r="L135" s="825">
        <v>150.1</v>
      </c>
      <c r="M135" s="825">
        <v>750.5</v>
      </c>
      <c r="N135" s="822">
        <v>5</v>
      </c>
      <c r="O135" s="826">
        <v>2</v>
      </c>
      <c r="P135" s="825">
        <v>450.29999999999995</v>
      </c>
      <c r="Q135" s="827">
        <v>0.6</v>
      </c>
      <c r="R135" s="822">
        <v>3</v>
      </c>
      <c r="S135" s="827">
        <v>0.6</v>
      </c>
      <c r="T135" s="826">
        <v>0.5</v>
      </c>
      <c r="U135" s="828">
        <v>0.25</v>
      </c>
    </row>
    <row r="136" spans="1:21" ht="14.45" customHeight="1" x14ac:dyDescent="0.2">
      <c r="A136" s="821">
        <v>1</v>
      </c>
      <c r="B136" s="822" t="s">
        <v>2676</v>
      </c>
      <c r="C136" s="822" t="s">
        <v>2682</v>
      </c>
      <c r="D136" s="823" t="s">
        <v>4395</v>
      </c>
      <c r="E136" s="824" t="s">
        <v>2700</v>
      </c>
      <c r="F136" s="822" t="s">
        <v>2677</v>
      </c>
      <c r="G136" s="822" t="s">
        <v>2858</v>
      </c>
      <c r="H136" s="822" t="s">
        <v>673</v>
      </c>
      <c r="I136" s="822" t="s">
        <v>2185</v>
      </c>
      <c r="J136" s="822" t="s">
        <v>2186</v>
      </c>
      <c r="K136" s="822" t="s">
        <v>2187</v>
      </c>
      <c r="L136" s="825">
        <v>130.51</v>
      </c>
      <c r="M136" s="825">
        <v>1566.12</v>
      </c>
      <c r="N136" s="822">
        <v>12</v>
      </c>
      <c r="O136" s="826">
        <v>2</v>
      </c>
      <c r="P136" s="825">
        <v>391.53</v>
      </c>
      <c r="Q136" s="827">
        <v>0.25</v>
      </c>
      <c r="R136" s="822">
        <v>3</v>
      </c>
      <c r="S136" s="827">
        <v>0.25</v>
      </c>
      <c r="T136" s="826">
        <v>0.5</v>
      </c>
      <c r="U136" s="828">
        <v>0.25</v>
      </c>
    </row>
    <row r="137" spans="1:21" ht="14.45" customHeight="1" x14ac:dyDescent="0.2">
      <c r="A137" s="821">
        <v>1</v>
      </c>
      <c r="B137" s="822" t="s">
        <v>2676</v>
      </c>
      <c r="C137" s="822" t="s">
        <v>2682</v>
      </c>
      <c r="D137" s="823" t="s">
        <v>4395</v>
      </c>
      <c r="E137" s="824" t="s">
        <v>2700</v>
      </c>
      <c r="F137" s="822" t="s">
        <v>2677</v>
      </c>
      <c r="G137" s="822" t="s">
        <v>2858</v>
      </c>
      <c r="H137" s="822" t="s">
        <v>329</v>
      </c>
      <c r="I137" s="822" t="s">
        <v>3007</v>
      </c>
      <c r="J137" s="822" t="s">
        <v>2189</v>
      </c>
      <c r="K137" s="822" t="s">
        <v>3008</v>
      </c>
      <c r="L137" s="825">
        <v>254.49</v>
      </c>
      <c r="M137" s="825">
        <v>763.47</v>
      </c>
      <c r="N137" s="822">
        <v>3</v>
      </c>
      <c r="O137" s="826">
        <v>1.5</v>
      </c>
      <c r="P137" s="825">
        <v>508.98</v>
      </c>
      <c r="Q137" s="827">
        <v>0.66666666666666663</v>
      </c>
      <c r="R137" s="822">
        <v>2</v>
      </c>
      <c r="S137" s="827">
        <v>0.66666666666666663</v>
      </c>
      <c r="T137" s="826">
        <v>1</v>
      </c>
      <c r="U137" s="828">
        <v>0.66666666666666663</v>
      </c>
    </row>
    <row r="138" spans="1:21" ht="14.45" customHeight="1" x14ac:dyDescent="0.2">
      <c r="A138" s="821">
        <v>1</v>
      </c>
      <c r="B138" s="822" t="s">
        <v>2676</v>
      </c>
      <c r="C138" s="822" t="s">
        <v>2682</v>
      </c>
      <c r="D138" s="823" t="s">
        <v>4395</v>
      </c>
      <c r="E138" s="824" t="s">
        <v>2700</v>
      </c>
      <c r="F138" s="822" t="s">
        <v>2677</v>
      </c>
      <c r="G138" s="822" t="s">
        <v>2858</v>
      </c>
      <c r="H138" s="822" t="s">
        <v>673</v>
      </c>
      <c r="I138" s="822" t="s">
        <v>2326</v>
      </c>
      <c r="J138" s="822" t="s">
        <v>2189</v>
      </c>
      <c r="K138" s="822" t="s">
        <v>2327</v>
      </c>
      <c r="L138" s="825">
        <v>82.7</v>
      </c>
      <c r="M138" s="825">
        <v>330.8</v>
      </c>
      <c r="N138" s="822">
        <v>4</v>
      </c>
      <c r="O138" s="826">
        <v>2</v>
      </c>
      <c r="P138" s="825">
        <v>82.7</v>
      </c>
      <c r="Q138" s="827">
        <v>0.25</v>
      </c>
      <c r="R138" s="822">
        <v>1</v>
      </c>
      <c r="S138" s="827">
        <v>0.25</v>
      </c>
      <c r="T138" s="826">
        <v>0.5</v>
      </c>
      <c r="U138" s="828">
        <v>0.25</v>
      </c>
    </row>
    <row r="139" spans="1:21" ht="14.45" customHeight="1" x14ac:dyDescent="0.2">
      <c r="A139" s="821">
        <v>1</v>
      </c>
      <c r="B139" s="822" t="s">
        <v>2676</v>
      </c>
      <c r="C139" s="822" t="s">
        <v>2682</v>
      </c>
      <c r="D139" s="823" t="s">
        <v>4395</v>
      </c>
      <c r="E139" s="824" t="s">
        <v>2700</v>
      </c>
      <c r="F139" s="822" t="s">
        <v>2677</v>
      </c>
      <c r="G139" s="822" t="s">
        <v>2858</v>
      </c>
      <c r="H139" s="822" t="s">
        <v>673</v>
      </c>
      <c r="I139" s="822" t="s">
        <v>2188</v>
      </c>
      <c r="J139" s="822" t="s">
        <v>2189</v>
      </c>
      <c r="K139" s="822" t="s">
        <v>2190</v>
      </c>
      <c r="L139" s="825">
        <v>165.41</v>
      </c>
      <c r="M139" s="825">
        <v>1488.69</v>
      </c>
      <c r="N139" s="822">
        <v>9</v>
      </c>
      <c r="O139" s="826">
        <v>5</v>
      </c>
      <c r="P139" s="825">
        <v>827.05</v>
      </c>
      <c r="Q139" s="827">
        <v>0.55555555555555547</v>
      </c>
      <c r="R139" s="822">
        <v>5</v>
      </c>
      <c r="S139" s="827">
        <v>0.55555555555555558</v>
      </c>
      <c r="T139" s="826">
        <v>2.5</v>
      </c>
      <c r="U139" s="828">
        <v>0.5</v>
      </c>
    </row>
    <row r="140" spans="1:21" ht="14.45" customHeight="1" x14ac:dyDescent="0.2">
      <c r="A140" s="821">
        <v>1</v>
      </c>
      <c r="B140" s="822" t="s">
        <v>2676</v>
      </c>
      <c r="C140" s="822" t="s">
        <v>2682</v>
      </c>
      <c r="D140" s="823" t="s">
        <v>4395</v>
      </c>
      <c r="E140" s="824" t="s">
        <v>2700</v>
      </c>
      <c r="F140" s="822" t="s">
        <v>2677</v>
      </c>
      <c r="G140" s="822" t="s">
        <v>2858</v>
      </c>
      <c r="H140" s="822" t="s">
        <v>329</v>
      </c>
      <c r="I140" s="822" t="s">
        <v>3009</v>
      </c>
      <c r="J140" s="822" t="s">
        <v>2186</v>
      </c>
      <c r="K140" s="822" t="s">
        <v>3010</v>
      </c>
      <c r="L140" s="825">
        <v>282.76</v>
      </c>
      <c r="M140" s="825">
        <v>282.76</v>
      </c>
      <c r="N140" s="822">
        <v>1</v>
      </c>
      <c r="O140" s="826">
        <v>1</v>
      </c>
      <c r="P140" s="825">
        <v>282.76</v>
      </c>
      <c r="Q140" s="827">
        <v>1</v>
      </c>
      <c r="R140" s="822">
        <v>1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1</v>
      </c>
      <c r="B141" s="822" t="s">
        <v>2676</v>
      </c>
      <c r="C141" s="822" t="s">
        <v>2682</v>
      </c>
      <c r="D141" s="823" t="s">
        <v>4395</v>
      </c>
      <c r="E141" s="824" t="s">
        <v>2700</v>
      </c>
      <c r="F141" s="822" t="s">
        <v>2677</v>
      </c>
      <c r="G141" s="822" t="s">
        <v>2858</v>
      </c>
      <c r="H141" s="822" t="s">
        <v>329</v>
      </c>
      <c r="I141" s="822" t="s">
        <v>3011</v>
      </c>
      <c r="J141" s="822" t="s">
        <v>3012</v>
      </c>
      <c r="K141" s="822" t="s">
        <v>2937</v>
      </c>
      <c r="L141" s="825">
        <v>254.49</v>
      </c>
      <c r="M141" s="825">
        <v>254.49</v>
      </c>
      <c r="N141" s="822">
        <v>1</v>
      </c>
      <c r="O141" s="826">
        <v>0.5</v>
      </c>
      <c r="P141" s="825">
        <v>254.49</v>
      </c>
      <c r="Q141" s="827">
        <v>1</v>
      </c>
      <c r="R141" s="822">
        <v>1</v>
      </c>
      <c r="S141" s="827">
        <v>1</v>
      </c>
      <c r="T141" s="826">
        <v>0.5</v>
      </c>
      <c r="U141" s="828">
        <v>1</v>
      </c>
    </row>
    <row r="142" spans="1:21" ht="14.45" customHeight="1" x14ac:dyDescent="0.2">
      <c r="A142" s="821">
        <v>1</v>
      </c>
      <c r="B142" s="822" t="s">
        <v>2676</v>
      </c>
      <c r="C142" s="822" t="s">
        <v>2682</v>
      </c>
      <c r="D142" s="823" t="s">
        <v>4395</v>
      </c>
      <c r="E142" s="824" t="s">
        <v>2700</v>
      </c>
      <c r="F142" s="822" t="s">
        <v>2677</v>
      </c>
      <c r="G142" s="822" t="s">
        <v>2858</v>
      </c>
      <c r="H142" s="822" t="s">
        <v>329</v>
      </c>
      <c r="I142" s="822" t="s">
        <v>3013</v>
      </c>
      <c r="J142" s="822" t="s">
        <v>2189</v>
      </c>
      <c r="K142" s="822" t="s">
        <v>3014</v>
      </c>
      <c r="L142" s="825">
        <v>84.83</v>
      </c>
      <c r="M142" s="825">
        <v>169.66</v>
      </c>
      <c r="N142" s="822">
        <v>2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</v>
      </c>
      <c r="B143" s="822" t="s">
        <v>2676</v>
      </c>
      <c r="C143" s="822" t="s">
        <v>2682</v>
      </c>
      <c r="D143" s="823" t="s">
        <v>4395</v>
      </c>
      <c r="E143" s="824" t="s">
        <v>2700</v>
      </c>
      <c r="F143" s="822" t="s">
        <v>2677</v>
      </c>
      <c r="G143" s="822" t="s">
        <v>2861</v>
      </c>
      <c r="H143" s="822" t="s">
        <v>329</v>
      </c>
      <c r="I143" s="822" t="s">
        <v>3015</v>
      </c>
      <c r="J143" s="822" t="s">
        <v>2863</v>
      </c>
      <c r="K143" s="822" t="s">
        <v>3016</v>
      </c>
      <c r="L143" s="825">
        <v>326.31</v>
      </c>
      <c r="M143" s="825">
        <v>326.31</v>
      </c>
      <c r="N143" s="822">
        <v>1</v>
      </c>
      <c r="O143" s="826">
        <v>0.5</v>
      </c>
      <c r="P143" s="825">
        <v>326.31</v>
      </c>
      <c r="Q143" s="827">
        <v>1</v>
      </c>
      <c r="R143" s="822">
        <v>1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1</v>
      </c>
      <c r="B144" s="822" t="s">
        <v>2676</v>
      </c>
      <c r="C144" s="822" t="s">
        <v>2682</v>
      </c>
      <c r="D144" s="823" t="s">
        <v>4395</v>
      </c>
      <c r="E144" s="824" t="s">
        <v>2700</v>
      </c>
      <c r="F144" s="822" t="s">
        <v>2677</v>
      </c>
      <c r="G144" s="822" t="s">
        <v>2861</v>
      </c>
      <c r="H144" s="822" t="s">
        <v>673</v>
      </c>
      <c r="I144" s="822" t="s">
        <v>3017</v>
      </c>
      <c r="J144" s="822" t="s">
        <v>2863</v>
      </c>
      <c r="K144" s="822" t="s">
        <v>2853</v>
      </c>
      <c r="L144" s="825">
        <v>77.69</v>
      </c>
      <c r="M144" s="825">
        <v>1165.3499999999999</v>
      </c>
      <c r="N144" s="822">
        <v>15</v>
      </c>
      <c r="O144" s="826">
        <v>3</v>
      </c>
      <c r="P144" s="825">
        <v>233.07</v>
      </c>
      <c r="Q144" s="827">
        <v>0.2</v>
      </c>
      <c r="R144" s="822">
        <v>3</v>
      </c>
      <c r="S144" s="827">
        <v>0.2</v>
      </c>
      <c r="T144" s="826">
        <v>0.5</v>
      </c>
      <c r="U144" s="828">
        <v>0.16666666666666666</v>
      </c>
    </row>
    <row r="145" spans="1:21" ht="14.45" customHeight="1" x14ac:dyDescent="0.2">
      <c r="A145" s="821">
        <v>1</v>
      </c>
      <c r="B145" s="822" t="s">
        <v>2676</v>
      </c>
      <c r="C145" s="822" t="s">
        <v>2682</v>
      </c>
      <c r="D145" s="823" t="s">
        <v>4395</v>
      </c>
      <c r="E145" s="824" t="s">
        <v>2700</v>
      </c>
      <c r="F145" s="822" t="s">
        <v>2677</v>
      </c>
      <c r="G145" s="822" t="s">
        <v>3018</v>
      </c>
      <c r="H145" s="822" t="s">
        <v>329</v>
      </c>
      <c r="I145" s="822" t="s">
        <v>3019</v>
      </c>
      <c r="J145" s="822" t="s">
        <v>3020</v>
      </c>
      <c r="K145" s="822" t="s">
        <v>3021</v>
      </c>
      <c r="L145" s="825">
        <v>80.19</v>
      </c>
      <c r="M145" s="825">
        <v>160.38</v>
      </c>
      <c r="N145" s="822">
        <v>2</v>
      </c>
      <c r="O145" s="826">
        <v>0.5</v>
      </c>
      <c r="P145" s="825">
        <v>160.38</v>
      </c>
      <c r="Q145" s="827">
        <v>1</v>
      </c>
      <c r="R145" s="822">
        <v>2</v>
      </c>
      <c r="S145" s="827">
        <v>1</v>
      </c>
      <c r="T145" s="826">
        <v>0.5</v>
      </c>
      <c r="U145" s="828">
        <v>1</v>
      </c>
    </row>
    <row r="146" spans="1:21" ht="14.45" customHeight="1" x14ac:dyDescent="0.2">
      <c r="A146" s="821">
        <v>1</v>
      </c>
      <c r="B146" s="822" t="s">
        <v>2676</v>
      </c>
      <c r="C146" s="822" t="s">
        <v>2682</v>
      </c>
      <c r="D146" s="823" t="s">
        <v>4395</v>
      </c>
      <c r="E146" s="824" t="s">
        <v>2700</v>
      </c>
      <c r="F146" s="822" t="s">
        <v>2677</v>
      </c>
      <c r="G146" s="822" t="s">
        <v>2815</v>
      </c>
      <c r="H146" s="822" t="s">
        <v>329</v>
      </c>
      <c r="I146" s="822" t="s">
        <v>3022</v>
      </c>
      <c r="J146" s="822" t="s">
        <v>998</v>
      </c>
      <c r="K146" s="822" t="s">
        <v>677</v>
      </c>
      <c r="L146" s="825">
        <v>117.03</v>
      </c>
      <c r="M146" s="825">
        <v>234.06</v>
      </c>
      <c r="N146" s="822">
        <v>2</v>
      </c>
      <c r="O146" s="826">
        <v>2</v>
      </c>
      <c r="P146" s="825">
        <v>234.06</v>
      </c>
      <c r="Q146" s="827">
        <v>1</v>
      </c>
      <c r="R146" s="822">
        <v>2</v>
      </c>
      <c r="S146" s="827">
        <v>1</v>
      </c>
      <c r="T146" s="826">
        <v>2</v>
      </c>
      <c r="U146" s="828">
        <v>1</v>
      </c>
    </row>
    <row r="147" spans="1:21" ht="14.45" customHeight="1" x14ac:dyDescent="0.2">
      <c r="A147" s="821">
        <v>1</v>
      </c>
      <c r="B147" s="822" t="s">
        <v>2676</v>
      </c>
      <c r="C147" s="822" t="s">
        <v>2682</v>
      </c>
      <c r="D147" s="823" t="s">
        <v>4395</v>
      </c>
      <c r="E147" s="824" t="s">
        <v>2700</v>
      </c>
      <c r="F147" s="822" t="s">
        <v>2677</v>
      </c>
      <c r="G147" s="822" t="s">
        <v>2815</v>
      </c>
      <c r="H147" s="822" t="s">
        <v>673</v>
      </c>
      <c r="I147" s="822" t="s">
        <v>3023</v>
      </c>
      <c r="J147" s="822" t="s">
        <v>998</v>
      </c>
      <c r="K147" s="822" t="s">
        <v>677</v>
      </c>
      <c r="L147" s="825">
        <v>117.03</v>
      </c>
      <c r="M147" s="825">
        <v>2925.75</v>
      </c>
      <c r="N147" s="822">
        <v>25</v>
      </c>
      <c r="O147" s="826">
        <v>15.5</v>
      </c>
      <c r="P147" s="825">
        <v>1638.4199999999998</v>
      </c>
      <c r="Q147" s="827">
        <v>0.55999999999999994</v>
      </c>
      <c r="R147" s="822">
        <v>14</v>
      </c>
      <c r="S147" s="827">
        <v>0.56000000000000005</v>
      </c>
      <c r="T147" s="826">
        <v>8.5</v>
      </c>
      <c r="U147" s="828">
        <v>0.54838709677419351</v>
      </c>
    </row>
    <row r="148" spans="1:21" ht="14.45" customHeight="1" x14ac:dyDescent="0.2">
      <c r="A148" s="821">
        <v>1</v>
      </c>
      <c r="B148" s="822" t="s">
        <v>2676</v>
      </c>
      <c r="C148" s="822" t="s">
        <v>2682</v>
      </c>
      <c r="D148" s="823" t="s">
        <v>4395</v>
      </c>
      <c r="E148" s="824" t="s">
        <v>2700</v>
      </c>
      <c r="F148" s="822" t="s">
        <v>2677</v>
      </c>
      <c r="G148" s="822" t="s">
        <v>2815</v>
      </c>
      <c r="H148" s="822" t="s">
        <v>673</v>
      </c>
      <c r="I148" s="822" t="s">
        <v>3024</v>
      </c>
      <c r="J148" s="822" t="s">
        <v>998</v>
      </c>
      <c r="K148" s="822" t="s">
        <v>2860</v>
      </c>
      <c r="L148" s="825">
        <v>234.07</v>
      </c>
      <c r="M148" s="825">
        <v>702.21</v>
      </c>
      <c r="N148" s="822">
        <v>3</v>
      </c>
      <c r="O148" s="826">
        <v>1.5</v>
      </c>
      <c r="P148" s="825">
        <v>468.14</v>
      </c>
      <c r="Q148" s="827">
        <v>0.66666666666666663</v>
      </c>
      <c r="R148" s="822">
        <v>2</v>
      </c>
      <c r="S148" s="827">
        <v>0.66666666666666663</v>
      </c>
      <c r="T148" s="826">
        <v>1</v>
      </c>
      <c r="U148" s="828">
        <v>0.66666666666666663</v>
      </c>
    </row>
    <row r="149" spans="1:21" ht="14.45" customHeight="1" x14ac:dyDescent="0.2">
      <c r="A149" s="821">
        <v>1</v>
      </c>
      <c r="B149" s="822" t="s">
        <v>2676</v>
      </c>
      <c r="C149" s="822" t="s">
        <v>2682</v>
      </c>
      <c r="D149" s="823" t="s">
        <v>4395</v>
      </c>
      <c r="E149" s="824" t="s">
        <v>2700</v>
      </c>
      <c r="F149" s="822" t="s">
        <v>2677</v>
      </c>
      <c r="G149" s="822" t="s">
        <v>2815</v>
      </c>
      <c r="H149" s="822" t="s">
        <v>673</v>
      </c>
      <c r="I149" s="822" t="s">
        <v>2292</v>
      </c>
      <c r="J149" s="822" t="s">
        <v>998</v>
      </c>
      <c r="K149" s="822" t="s">
        <v>1000</v>
      </c>
      <c r="L149" s="825">
        <v>17.559999999999999</v>
      </c>
      <c r="M149" s="825">
        <v>632.16</v>
      </c>
      <c r="N149" s="822">
        <v>36</v>
      </c>
      <c r="O149" s="826">
        <v>8.5</v>
      </c>
      <c r="P149" s="825">
        <v>193.15999999999997</v>
      </c>
      <c r="Q149" s="827">
        <v>0.30555555555555552</v>
      </c>
      <c r="R149" s="822">
        <v>11</v>
      </c>
      <c r="S149" s="827">
        <v>0.30555555555555558</v>
      </c>
      <c r="T149" s="826">
        <v>3.5</v>
      </c>
      <c r="U149" s="828">
        <v>0.41176470588235292</v>
      </c>
    </row>
    <row r="150" spans="1:21" ht="14.45" customHeight="1" x14ac:dyDescent="0.2">
      <c r="A150" s="821">
        <v>1</v>
      </c>
      <c r="B150" s="822" t="s">
        <v>2676</v>
      </c>
      <c r="C150" s="822" t="s">
        <v>2682</v>
      </c>
      <c r="D150" s="823" t="s">
        <v>4395</v>
      </c>
      <c r="E150" s="824" t="s">
        <v>2700</v>
      </c>
      <c r="F150" s="822" t="s">
        <v>2677</v>
      </c>
      <c r="G150" s="822" t="s">
        <v>2815</v>
      </c>
      <c r="H150" s="822" t="s">
        <v>673</v>
      </c>
      <c r="I150" s="822" t="s">
        <v>2293</v>
      </c>
      <c r="J150" s="822" t="s">
        <v>998</v>
      </c>
      <c r="K150" s="822" t="s">
        <v>702</v>
      </c>
      <c r="L150" s="825">
        <v>70.23</v>
      </c>
      <c r="M150" s="825">
        <v>140.46</v>
      </c>
      <c r="N150" s="822">
        <v>2</v>
      </c>
      <c r="O150" s="826">
        <v>0.5</v>
      </c>
      <c r="P150" s="825">
        <v>140.46</v>
      </c>
      <c r="Q150" s="827">
        <v>1</v>
      </c>
      <c r="R150" s="822">
        <v>2</v>
      </c>
      <c r="S150" s="827">
        <v>1</v>
      </c>
      <c r="T150" s="826">
        <v>0.5</v>
      </c>
      <c r="U150" s="828">
        <v>1</v>
      </c>
    </row>
    <row r="151" spans="1:21" ht="14.45" customHeight="1" x14ac:dyDescent="0.2">
      <c r="A151" s="821">
        <v>1</v>
      </c>
      <c r="B151" s="822" t="s">
        <v>2676</v>
      </c>
      <c r="C151" s="822" t="s">
        <v>2682</v>
      </c>
      <c r="D151" s="823" t="s">
        <v>4395</v>
      </c>
      <c r="E151" s="824" t="s">
        <v>2700</v>
      </c>
      <c r="F151" s="822" t="s">
        <v>2677</v>
      </c>
      <c r="G151" s="822" t="s">
        <v>2815</v>
      </c>
      <c r="H151" s="822" t="s">
        <v>673</v>
      </c>
      <c r="I151" s="822" t="s">
        <v>2174</v>
      </c>
      <c r="J151" s="822" t="s">
        <v>998</v>
      </c>
      <c r="K151" s="822" t="s">
        <v>696</v>
      </c>
      <c r="L151" s="825">
        <v>35.11</v>
      </c>
      <c r="M151" s="825">
        <v>140.44</v>
      </c>
      <c r="N151" s="822">
        <v>4</v>
      </c>
      <c r="O151" s="826">
        <v>1</v>
      </c>
      <c r="P151" s="825">
        <v>105.33</v>
      </c>
      <c r="Q151" s="827">
        <v>0.75</v>
      </c>
      <c r="R151" s="822">
        <v>3</v>
      </c>
      <c r="S151" s="827">
        <v>0.75</v>
      </c>
      <c r="T151" s="826">
        <v>0.5</v>
      </c>
      <c r="U151" s="828">
        <v>0.5</v>
      </c>
    </row>
    <row r="152" spans="1:21" ht="14.45" customHeight="1" x14ac:dyDescent="0.2">
      <c r="A152" s="821">
        <v>1</v>
      </c>
      <c r="B152" s="822" t="s">
        <v>2676</v>
      </c>
      <c r="C152" s="822" t="s">
        <v>2682</v>
      </c>
      <c r="D152" s="823" t="s">
        <v>4395</v>
      </c>
      <c r="E152" s="824" t="s">
        <v>2700</v>
      </c>
      <c r="F152" s="822" t="s">
        <v>2677</v>
      </c>
      <c r="G152" s="822" t="s">
        <v>2815</v>
      </c>
      <c r="H152" s="822" t="s">
        <v>329</v>
      </c>
      <c r="I152" s="822" t="s">
        <v>3025</v>
      </c>
      <c r="J152" s="822" t="s">
        <v>1032</v>
      </c>
      <c r="K152" s="822" t="s">
        <v>677</v>
      </c>
      <c r="L152" s="825">
        <v>117.03</v>
      </c>
      <c r="M152" s="825">
        <v>117.03</v>
      </c>
      <c r="N152" s="822">
        <v>1</v>
      </c>
      <c r="O152" s="826">
        <v>0.5</v>
      </c>
      <c r="P152" s="825">
        <v>117.03</v>
      </c>
      <c r="Q152" s="827">
        <v>1</v>
      </c>
      <c r="R152" s="822">
        <v>1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1</v>
      </c>
      <c r="B153" s="822" t="s">
        <v>2676</v>
      </c>
      <c r="C153" s="822" t="s">
        <v>2682</v>
      </c>
      <c r="D153" s="823" t="s">
        <v>4395</v>
      </c>
      <c r="E153" s="824" t="s">
        <v>2700</v>
      </c>
      <c r="F153" s="822" t="s">
        <v>2677</v>
      </c>
      <c r="G153" s="822" t="s">
        <v>2818</v>
      </c>
      <c r="H153" s="822" t="s">
        <v>329</v>
      </c>
      <c r="I153" s="822" t="s">
        <v>3026</v>
      </c>
      <c r="J153" s="822" t="s">
        <v>2820</v>
      </c>
      <c r="K153" s="822" t="s">
        <v>805</v>
      </c>
      <c r="L153" s="825">
        <v>0</v>
      </c>
      <c r="M153" s="825">
        <v>0</v>
      </c>
      <c r="N153" s="822">
        <v>7</v>
      </c>
      <c r="O153" s="826">
        <v>2.5</v>
      </c>
      <c r="P153" s="825">
        <v>0</v>
      </c>
      <c r="Q153" s="827"/>
      <c r="R153" s="822">
        <v>4</v>
      </c>
      <c r="S153" s="827">
        <v>0.5714285714285714</v>
      </c>
      <c r="T153" s="826">
        <v>1</v>
      </c>
      <c r="U153" s="828">
        <v>0.4</v>
      </c>
    </row>
    <row r="154" spans="1:21" ht="14.45" customHeight="1" x14ac:dyDescent="0.2">
      <c r="A154" s="821">
        <v>1</v>
      </c>
      <c r="B154" s="822" t="s">
        <v>2676</v>
      </c>
      <c r="C154" s="822" t="s">
        <v>2682</v>
      </c>
      <c r="D154" s="823" t="s">
        <v>4395</v>
      </c>
      <c r="E154" s="824" t="s">
        <v>2700</v>
      </c>
      <c r="F154" s="822" t="s">
        <v>2677</v>
      </c>
      <c r="G154" s="822" t="s">
        <v>3027</v>
      </c>
      <c r="H154" s="822" t="s">
        <v>329</v>
      </c>
      <c r="I154" s="822" t="s">
        <v>3028</v>
      </c>
      <c r="J154" s="822" t="s">
        <v>1022</v>
      </c>
      <c r="K154" s="822" t="s">
        <v>702</v>
      </c>
      <c r="L154" s="825">
        <v>65.989999999999995</v>
      </c>
      <c r="M154" s="825">
        <v>197.96999999999997</v>
      </c>
      <c r="N154" s="822">
        <v>3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</v>
      </c>
      <c r="B155" s="822" t="s">
        <v>2676</v>
      </c>
      <c r="C155" s="822" t="s">
        <v>2682</v>
      </c>
      <c r="D155" s="823" t="s">
        <v>4395</v>
      </c>
      <c r="E155" s="824" t="s">
        <v>2700</v>
      </c>
      <c r="F155" s="822" t="s">
        <v>2677</v>
      </c>
      <c r="G155" s="822" t="s">
        <v>3027</v>
      </c>
      <c r="H155" s="822" t="s">
        <v>329</v>
      </c>
      <c r="I155" s="822" t="s">
        <v>3029</v>
      </c>
      <c r="J155" s="822" t="s">
        <v>1022</v>
      </c>
      <c r="K155" s="822" t="s">
        <v>1025</v>
      </c>
      <c r="L155" s="825">
        <v>132</v>
      </c>
      <c r="M155" s="825">
        <v>396</v>
      </c>
      <c r="N155" s="822">
        <v>3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</v>
      </c>
      <c r="B156" s="822" t="s">
        <v>2676</v>
      </c>
      <c r="C156" s="822" t="s">
        <v>2682</v>
      </c>
      <c r="D156" s="823" t="s">
        <v>4395</v>
      </c>
      <c r="E156" s="824" t="s">
        <v>2700</v>
      </c>
      <c r="F156" s="822" t="s">
        <v>2677</v>
      </c>
      <c r="G156" s="822" t="s">
        <v>2739</v>
      </c>
      <c r="H156" s="822" t="s">
        <v>329</v>
      </c>
      <c r="I156" s="822" t="s">
        <v>3030</v>
      </c>
      <c r="J156" s="822" t="s">
        <v>2741</v>
      </c>
      <c r="K156" s="822" t="s">
        <v>3031</v>
      </c>
      <c r="L156" s="825">
        <v>1891.17</v>
      </c>
      <c r="M156" s="825">
        <v>39714.57</v>
      </c>
      <c r="N156" s="822">
        <v>21</v>
      </c>
      <c r="O156" s="826">
        <v>5.5</v>
      </c>
      <c r="P156" s="825">
        <v>22694.04</v>
      </c>
      <c r="Q156" s="827">
        <v>0.57142857142857151</v>
      </c>
      <c r="R156" s="822">
        <v>12</v>
      </c>
      <c r="S156" s="827">
        <v>0.5714285714285714</v>
      </c>
      <c r="T156" s="826">
        <v>3.5</v>
      </c>
      <c r="U156" s="828">
        <v>0.63636363636363635</v>
      </c>
    </row>
    <row r="157" spans="1:21" ht="14.45" customHeight="1" x14ac:dyDescent="0.2">
      <c r="A157" s="821">
        <v>1</v>
      </c>
      <c r="B157" s="822" t="s">
        <v>2676</v>
      </c>
      <c r="C157" s="822" t="s">
        <v>2682</v>
      </c>
      <c r="D157" s="823" t="s">
        <v>4395</v>
      </c>
      <c r="E157" s="824" t="s">
        <v>2700</v>
      </c>
      <c r="F157" s="822" t="s">
        <v>2677</v>
      </c>
      <c r="G157" s="822" t="s">
        <v>2739</v>
      </c>
      <c r="H157" s="822" t="s">
        <v>329</v>
      </c>
      <c r="I157" s="822" t="s">
        <v>3030</v>
      </c>
      <c r="J157" s="822" t="s">
        <v>2741</v>
      </c>
      <c r="K157" s="822" t="s">
        <v>3031</v>
      </c>
      <c r="L157" s="825">
        <v>1369.26</v>
      </c>
      <c r="M157" s="825">
        <v>4107.78</v>
      </c>
      <c r="N157" s="822">
        <v>3</v>
      </c>
      <c r="O157" s="826">
        <v>0.5</v>
      </c>
      <c r="P157" s="825">
        <v>4107.78</v>
      </c>
      <c r="Q157" s="827">
        <v>1</v>
      </c>
      <c r="R157" s="822">
        <v>3</v>
      </c>
      <c r="S157" s="827">
        <v>1</v>
      </c>
      <c r="T157" s="826">
        <v>0.5</v>
      </c>
      <c r="U157" s="828">
        <v>1</v>
      </c>
    </row>
    <row r="158" spans="1:21" ht="14.45" customHeight="1" x14ac:dyDescent="0.2">
      <c r="A158" s="821">
        <v>1</v>
      </c>
      <c r="B158" s="822" t="s">
        <v>2676</v>
      </c>
      <c r="C158" s="822" t="s">
        <v>2682</v>
      </c>
      <c r="D158" s="823" t="s">
        <v>4395</v>
      </c>
      <c r="E158" s="824" t="s">
        <v>2700</v>
      </c>
      <c r="F158" s="822" t="s">
        <v>2677</v>
      </c>
      <c r="G158" s="822" t="s">
        <v>2739</v>
      </c>
      <c r="H158" s="822" t="s">
        <v>329</v>
      </c>
      <c r="I158" s="822" t="s">
        <v>2740</v>
      </c>
      <c r="J158" s="822" t="s">
        <v>2741</v>
      </c>
      <c r="K158" s="822" t="s">
        <v>2742</v>
      </c>
      <c r="L158" s="825">
        <v>1544.99</v>
      </c>
      <c r="M158" s="825">
        <v>23174.85</v>
      </c>
      <c r="N158" s="822">
        <v>15</v>
      </c>
      <c r="O158" s="826">
        <v>3</v>
      </c>
      <c r="P158" s="825">
        <v>9269.94</v>
      </c>
      <c r="Q158" s="827">
        <v>0.4</v>
      </c>
      <c r="R158" s="822">
        <v>6</v>
      </c>
      <c r="S158" s="827">
        <v>0.4</v>
      </c>
      <c r="T158" s="826">
        <v>1</v>
      </c>
      <c r="U158" s="828">
        <v>0.33333333333333331</v>
      </c>
    </row>
    <row r="159" spans="1:21" ht="14.45" customHeight="1" x14ac:dyDescent="0.2">
      <c r="A159" s="821">
        <v>1</v>
      </c>
      <c r="B159" s="822" t="s">
        <v>2676</v>
      </c>
      <c r="C159" s="822" t="s">
        <v>2682</v>
      </c>
      <c r="D159" s="823" t="s">
        <v>4395</v>
      </c>
      <c r="E159" s="824" t="s">
        <v>2700</v>
      </c>
      <c r="F159" s="822" t="s">
        <v>2677</v>
      </c>
      <c r="G159" s="822" t="s">
        <v>3032</v>
      </c>
      <c r="H159" s="822" t="s">
        <v>329</v>
      </c>
      <c r="I159" s="822" t="s">
        <v>3033</v>
      </c>
      <c r="J159" s="822" t="s">
        <v>709</v>
      </c>
      <c r="K159" s="822" t="s">
        <v>710</v>
      </c>
      <c r="L159" s="825">
        <v>46.81</v>
      </c>
      <c r="M159" s="825">
        <v>234.05</v>
      </c>
      <c r="N159" s="822">
        <v>5</v>
      </c>
      <c r="O159" s="826">
        <v>1</v>
      </c>
      <c r="P159" s="825">
        <v>234.05</v>
      </c>
      <c r="Q159" s="827">
        <v>1</v>
      </c>
      <c r="R159" s="822">
        <v>5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1</v>
      </c>
      <c r="B160" s="822" t="s">
        <v>2676</v>
      </c>
      <c r="C160" s="822" t="s">
        <v>2682</v>
      </c>
      <c r="D160" s="823" t="s">
        <v>4395</v>
      </c>
      <c r="E160" s="824" t="s">
        <v>2700</v>
      </c>
      <c r="F160" s="822" t="s">
        <v>2677</v>
      </c>
      <c r="G160" s="822" t="s">
        <v>2743</v>
      </c>
      <c r="H160" s="822" t="s">
        <v>329</v>
      </c>
      <c r="I160" s="822" t="s">
        <v>2744</v>
      </c>
      <c r="J160" s="822" t="s">
        <v>2745</v>
      </c>
      <c r="K160" s="822" t="s">
        <v>2746</v>
      </c>
      <c r="L160" s="825">
        <v>47.46</v>
      </c>
      <c r="M160" s="825">
        <v>142.38</v>
      </c>
      <c r="N160" s="822">
        <v>3</v>
      </c>
      <c r="O160" s="826">
        <v>0.5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</v>
      </c>
      <c r="B161" s="822" t="s">
        <v>2676</v>
      </c>
      <c r="C161" s="822" t="s">
        <v>2682</v>
      </c>
      <c r="D161" s="823" t="s">
        <v>4395</v>
      </c>
      <c r="E161" s="824" t="s">
        <v>2700</v>
      </c>
      <c r="F161" s="822" t="s">
        <v>2677</v>
      </c>
      <c r="G161" s="822" t="s">
        <v>2743</v>
      </c>
      <c r="H161" s="822" t="s">
        <v>329</v>
      </c>
      <c r="I161" s="822" t="s">
        <v>2747</v>
      </c>
      <c r="J161" s="822" t="s">
        <v>2745</v>
      </c>
      <c r="K161" s="822" t="s">
        <v>2748</v>
      </c>
      <c r="L161" s="825">
        <v>23.72</v>
      </c>
      <c r="M161" s="825">
        <v>972.51999999999975</v>
      </c>
      <c r="N161" s="822">
        <v>41</v>
      </c>
      <c r="O161" s="826">
        <v>8.5</v>
      </c>
      <c r="P161" s="825">
        <v>569.27999999999986</v>
      </c>
      <c r="Q161" s="827">
        <v>0.58536585365853655</v>
      </c>
      <c r="R161" s="822">
        <v>24</v>
      </c>
      <c r="S161" s="827">
        <v>0.58536585365853655</v>
      </c>
      <c r="T161" s="826">
        <v>5</v>
      </c>
      <c r="U161" s="828">
        <v>0.58823529411764708</v>
      </c>
    </row>
    <row r="162" spans="1:21" ht="14.45" customHeight="1" x14ac:dyDescent="0.2">
      <c r="A162" s="821">
        <v>1</v>
      </c>
      <c r="B162" s="822" t="s">
        <v>2676</v>
      </c>
      <c r="C162" s="822" t="s">
        <v>2682</v>
      </c>
      <c r="D162" s="823" t="s">
        <v>4395</v>
      </c>
      <c r="E162" s="824" t="s">
        <v>2700</v>
      </c>
      <c r="F162" s="822" t="s">
        <v>2677</v>
      </c>
      <c r="G162" s="822" t="s">
        <v>3034</v>
      </c>
      <c r="H162" s="822" t="s">
        <v>329</v>
      </c>
      <c r="I162" s="822" t="s">
        <v>3035</v>
      </c>
      <c r="J162" s="822" t="s">
        <v>3036</v>
      </c>
      <c r="K162" s="822" t="s">
        <v>3037</v>
      </c>
      <c r="L162" s="825">
        <v>234.94</v>
      </c>
      <c r="M162" s="825">
        <v>469.88</v>
      </c>
      <c r="N162" s="822">
        <v>2</v>
      </c>
      <c r="O162" s="826">
        <v>2</v>
      </c>
      <c r="P162" s="825">
        <v>469.88</v>
      </c>
      <c r="Q162" s="827">
        <v>1</v>
      </c>
      <c r="R162" s="822">
        <v>2</v>
      </c>
      <c r="S162" s="827">
        <v>1</v>
      </c>
      <c r="T162" s="826">
        <v>2</v>
      </c>
      <c r="U162" s="828">
        <v>1</v>
      </c>
    </row>
    <row r="163" spans="1:21" ht="14.45" customHeight="1" x14ac:dyDescent="0.2">
      <c r="A163" s="821">
        <v>1</v>
      </c>
      <c r="B163" s="822" t="s">
        <v>2676</v>
      </c>
      <c r="C163" s="822" t="s">
        <v>2682</v>
      </c>
      <c r="D163" s="823" t="s">
        <v>4395</v>
      </c>
      <c r="E163" s="824" t="s">
        <v>2700</v>
      </c>
      <c r="F163" s="822" t="s">
        <v>2677</v>
      </c>
      <c r="G163" s="822" t="s">
        <v>3034</v>
      </c>
      <c r="H163" s="822" t="s">
        <v>329</v>
      </c>
      <c r="I163" s="822" t="s">
        <v>3038</v>
      </c>
      <c r="J163" s="822" t="s">
        <v>3039</v>
      </c>
      <c r="K163" s="822" t="s">
        <v>3040</v>
      </c>
      <c r="L163" s="825">
        <v>58.74</v>
      </c>
      <c r="M163" s="825">
        <v>58.74</v>
      </c>
      <c r="N163" s="822">
        <v>1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</v>
      </c>
      <c r="B164" s="822" t="s">
        <v>2676</v>
      </c>
      <c r="C164" s="822" t="s">
        <v>2682</v>
      </c>
      <c r="D164" s="823" t="s">
        <v>4395</v>
      </c>
      <c r="E164" s="824" t="s">
        <v>2700</v>
      </c>
      <c r="F164" s="822" t="s">
        <v>2677</v>
      </c>
      <c r="G164" s="822" t="s">
        <v>2872</v>
      </c>
      <c r="H164" s="822" t="s">
        <v>329</v>
      </c>
      <c r="I164" s="822" t="s">
        <v>2873</v>
      </c>
      <c r="J164" s="822" t="s">
        <v>1057</v>
      </c>
      <c r="K164" s="822" t="s">
        <v>2874</v>
      </c>
      <c r="L164" s="825">
        <v>273.33</v>
      </c>
      <c r="M164" s="825">
        <v>1093.32</v>
      </c>
      <c r="N164" s="822">
        <v>4</v>
      </c>
      <c r="O164" s="826">
        <v>2</v>
      </c>
      <c r="P164" s="825">
        <v>1093.32</v>
      </c>
      <c r="Q164" s="827">
        <v>1</v>
      </c>
      <c r="R164" s="822">
        <v>4</v>
      </c>
      <c r="S164" s="827">
        <v>1</v>
      </c>
      <c r="T164" s="826">
        <v>2</v>
      </c>
      <c r="U164" s="828">
        <v>1</v>
      </c>
    </row>
    <row r="165" spans="1:21" ht="14.45" customHeight="1" x14ac:dyDescent="0.2">
      <c r="A165" s="821">
        <v>1</v>
      </c>
      <c r="B165" s="822" t="s">
        <v>2676</v>
      </c>
      <c r="C165" s="822" t="s">
        <v>2682</v>
      </c>
      <c r="D165" s="823" t="s">
        <v>4395</v>
      </c>
      <c r="E165" s="824" t="s">
        <v>2700</v>
      </c>
      <c r="F165" s="822" t="s">
        <v>2677</v>
      </c>
      <c r="G165" s="822" t="s">
        <v>3041</v>
      </c>
      <c r="H165" s="822" t="s">
        <v>673</v>
      </c>
      <c r="I165" s="822" t="s">
        <v>2265</v>
      </c>
      <c r="J165" s="822" t="s">
        <v>2266</v>
      </c>
      <c r="K165" s="822" t="s">
        <v>2267</v>
      </c>
      <c r="L165" s="825">
        <v>134.61000000000001</v>
      </c>
      <c r="M165" s="825">
        <v>1346.1000000000001</v>
      </c>
      <c r="N165" s="822">
        <v>10</v>
      </c>
      <c r="O165" s="826">
        <v>5.5</v>
      </c>
      <c r="P165" s="825">
        <v>673.05000000000007</v>
      </c>
      <c r="Q165" s="827">
        <v>0.5</v>
      </c>
      <c r="R165" s="822">
        <v>5</v>
      </c>
      <c r="S165" s="827">
        <v>0.5</v>
      </c>
      <c r="T165" s="826">
        <v>3</v>
      </c>
      <c r="U165" s="828">
        <v>0.54545454545454541</v>
      </c>
    </row>
    <row r="166" spans="1:21" ht="14.45" customHeight="1" x14ac:dyDescent="0.2">
      <c r="A166" s="821">
        <v>1</v>
      </c>
      <c r="B166" s="822" t="s">
        <v>2676</v>
      </c>
      <c r="C166" s="822" t="s">
        <v>2682</v>
      </c>
      <c r="D166" s="823" t="s">
        <v>4395</v>
      </c>
      <c r="E166" s="824" t="s">
        <v>2700</v>
      </c>
      <c r="F166" s="822" t="s">
        <v>2677</v>
      </c>
      <c r="G166" s="822" t="s">
        <v>3041</v>
      </c>
      <c r="H166" s="822" t="s">
        <v>329</v>
      </c>
      <c r="I166" s="822" t="s">
        <v>3042</v>
      </c>
      <c r="J166" s="822" t="s">
        <v>2266</v>
      </c>
      <c r="K166" s="822" t="s">
        <v>3043</v>
      </c>
      <c r="L166" s="825">
        <v>22.44</v>
      </c>
      <c r="M166" s="825">
        <v>67.320000000000007</v>
      </c>
      <c r="N166" s="822">
        <v>3</v>
      </c>
      <c r="O166" s="826">
        <v>0.5</v>
      </c>
      <c r="P166" s="825">
        <v>67.320000000000007</v>
      </c>
      <c r="Q166" s="827">
        <v>1</v>
      </c>
      <c r="R166" s="822">
        <v>3</v>
      </c>
      <c r="S166" s="827">
        <v>1</v>
      </c>
      <c r="T166" s="826">
        <v>0.5</v>
      </c>
      <c r="U166" s="828">
        <v>1</v>
      </c>
    </row>
    <row r="167" spans="1:21" ht="14.45" customHeight="1" x14ac:dyDescent="0.2">
      <c r="A167" s="821">
        <v>1</v>
      </c>
      <c r="B167" s="822" t="s">
        <v>2676</v>
      </c>
      <c r="C167" s="822" t="s">
        <v>2682</v>
      </c>
      <c r="D167" s="823" t="s">
        <v>4395</v>
      </c>
      <c r="E167" s="824" t="s">
        <v>2700</v>
      </c>
      <c r="F167" s="822" t="s">
        <v>2677</v>
      </c>
      <c r="G167" s="822" t="s">
        <v>3044</v>
      </c>
      <c r="H167" s="822" t="s">
        <v>329</v>
      </c>
      <c r="I167" s="822" t="s">
        <v>3045</v>
      </c>
      <c r="J167" s="822" t="s">
        <v>726</v>
      </c>
      <c r="K167" s="822" t="s">
        <v>3046</v>
      </c>
      <c r="L167" s="825">
        <v>159.16999999999999</v>
      </c>
      <c r="M167" s="825">
        <v>318.33999999999997</v>
      </c>
      <c r="N167" s="822">
        <v>2</v>
      </c>
      <c r="O167" s="826">
        <v>0.5</v>
      </c>
      <c r="P167" s="825">
        <v>159.16999999999999</v>
      </c>
      <c r="Q167" s="827">
        <v>0.5</v>
      </c>
      <c r="R167" s="822">
        <v>1</v>
      </c>
      <c r="S167" s="827">
        <v>0.5</v>
      </c>
      <c r="T167" s="826">
        <v>0.5</v>
      </c>
      <c r="U167" s="828">
        <v>1</v>
      </c>
    </row>
    <row r="168" spans="1:21" ht="14.45" customHeight="1" x14ac:dyDescent="0.2">
      <c r="A168" s="821">
        <v>1</v>
      </c>
      <c r="B168" s="822" t="s">
        <v>2676</v>
      </c>
      <c r="C168" s="822" t="s">
        <v>2682</v>
      </c>
      <c r="D168" s="823" t="s">
        <v>4395</v>
      </c>
      <c r="E168" s="824" t="s">
        <v>2700</v>
      </c>
      <c r="F168" s="822" t="s">
        <v>2677</v>
      </c>
      <c r="G168" s="822" t="s">
        <v>3047</v>
      </c>
      <c r="H168" s="822" t="s">
        <v>329</v>
      </c>
      <c r="I168" s="822" t="s">
        <v>3048</v>
      </c>
      <c r="J168" s="822" t="s">
        <v>1665</v>
      </c>
      <c r="K168" s="822" t="s">
        <v>3049</v>
      </c>
      <c r="L168" s="825">
        <v>414.96</v>
      </c>
      <c r="M168" s="825">
        <v>2489.7599999999998</v>
      </c>
      <c r="N168" s="822">
        <v>6</v>
      </c>
      <c r="O168" s="826">
        <v>3</v>
      </c>
      <c r="P168" s="825">
        <v>1659.84</v>
      </c>
      <c r="Q168" s="827">
        <v>0.66666666666666674</v>
      </c>
      <c r="R168" s="822">
        <v>4</v>
      </c>
      <c r="S168" s="827">
        <v>0.66666666666666663</v>
      </c>
      <c r="T168" s="826">
        <v>2</v>
      </c>
      <c r="U168" s="828">
        <v>0.66666666666666663</v>
      </c>
    </row>
    <row r="169" spans="1:21" ht="14.45" customHeight="1" x14ac:dyDescent="0.2">
      <c r="A169" s="821">
        <v>1</v>
      </c>
      <c r="B169" s="822" t="s">
        <v>2676</v>
      </c>
      <c r="C169" s="822" t="s">
        <v>2682</v>
      </c>
      <c r="D169" s="823" t="s">
        <v>4395</v>
      </c>
      <c r="E169" s="824" t="s">
        <v>2700</v>
      </c>
      <c r="F169" s="822" t="s">
        <v>2677</v>
      </c>
      <c r="G169" s="822" t="s">
        <v>3047</v>
      </c>
      <c r="H169" s="822" t="s">
        <v>329</v>
      </c>
      <c r="I169" s="822" t="s">
        <v>3050</v>
      </c>
      <c r="J169" s="822" t="s">
        <v>1665</v>
      </c>
      <c r="K169" s="822" t="s">
        <v>1666</v>
      </c>
      <c r="L169" s="825">
        <v>124.49</v>
      </c>
      <c r="M169" s="825">
        <v>871.43</v>
      </c>
      <c r="N169" s="822">
        <v>7</v>
      </c>
      <c r="O169" s="826">
        <v>1.5</v>
      </c>
      <c r="P169" s="825">
        <v>871.43</v>
      </c>
      <c r="Q169" s="827">
        <v>1</v>
      </c>
      <c r="R169" s="822">
        <v>7</v>
      </c>
      <c r="S169" s="827">
        <v>1</v>
      </c>
      <c r="T169" s="826">
        <v>1.5</v>
      </c>
      <c r="U169" s="828">
        <v>1</v>
      </c>
    </row>
    <row r="170" spans="1:21" ht="14.45" customHeight="1" x14ac:dyDescent="0.2">
      <c r="A170" s="821">
        <v>1</v>
      </c>
      <c r="B170" s="822" t="s">
        <v>2676</v>
      </c>
      <c r="C170" s="822" t="s">
        <v>2682</v>
      </c>
      <c r="D170" s="823" t="s">
        <v>4395</v>
      </c>
      <c r="E170" s="824" t="s">
        <v>2700</v>
      </c>
      <c r="F170" s="822" t="s">
        <v>2677</v>
      </c>
      <c r="G170" s="822" t="s">
        <v>3051</v>
      </c>
      <c r="H170" s="822" t="s">
        <v>329</v>
      </c>
      <c r="I170" s="822" t="s">
        <v>3052</v>
      </c>
      <c r="J170" s="822" t="s">
        <v>3053</v>
      </c>
      <c r="K170" s="822" t="s">
        <v>3054</v>
      </c>
      <c r="L170" s="825">
        <v>31.09</v>
      </c>
      <c r="M170" s="825">
        <v>186.54</v>
      </c>
      <c r="N170" s="822">
        <v>6</v>
      </c>
      <c r="O170" s="826">
        <v>0.5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</v>
      </c>
      <c r="B171" s="822" t="s">
        <v>2676</v>
      </c>
      <c r="C171" s="822" t="s">
        <v>2682</v>
      </c>
      <c r="D171" s="823" t="s">
        <v>4395</v>
      </c>
      <c r="E171" s="824" t="s">
        <v>2700</v>
      </c>
      <c r="F171" s="822" t="s">
        <v>2677</v>
      </c>
      <c r="G171" s="822" t="s">
        <v>3051</v>
      </c>
      <c r="H171" s="822" t="s">
        <v>329</v>
      </c>
      <c r="I171" s="822" t="s">
        <v>3055</v>
      </c>
      <c r="J171" s="822" t="s">
        <v>3056</v>
      </c>
      <c r="K171" s="822" t="s">
        <v>3057</v>
      </c>
      <c r="L171" s="825">
        <v>31.09</v>
      </c>
      <c r="M171" s="825">
        <v>31.09</v>
      </c>
      <c r="N171" s="822">
        <v>1</v>
      </c>
      <c r="O171" s="826">
        <v>0.5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</v>
      </c>
      <c r="B172" s="822" t="s">
        <v>2676</v>
      </c>
      <c r="C172" s="822" t="s">
        <v>2682</v>
      </c>
      <c r="D172" s="823" t="s">
        <v>4395</v>
      </c>
      <c r="E172" s="824" t="s">
        <v>2700</v>
      </c>
      <c r="F172" s="822" t="s">
        <v>2677</v>
      </c>
      <c r="G172" s="822" t="s">
        <v>3058</v>
      </c>
      <c r="H172" s="822" t="s">
        <v>673</v>
      </c>
      <c r="I172" s="822" t="s">
        <v>3059</v>
      </c>
      <c r="J172" s="822" t="s">
        <v>3060</v>
      </c>
      <c r="K172" s="822" t="s">
        <v>3061</v>
      </c>
      <c r="L172" s="825">
        <v>468.84</v>
      </c>
      <c r="M172" s="825">
        <v>1406.52</v>
      </c>
      <c r="N172" s="822">
        <v>3</v>
      </c>
      <c r="O172" s="826">
        <v>1.5</v>
      </c>
      <c r="P172" s="825">
        <v>468.84</v>
      </c>
      <c r="Q172" s="827">
        <v>0.33333333333333331</v>
      </c>
      <c r="R172" s="822">
        <v>1</v>
      </c>
      <c r="S172" s="827">
        <v>0.33333333333333331</v>
      </c>
      <c r="T172" s="826">
        <v>0.5</v>
      </c>
      <c r="U172" s="828">
        <v>0.33333333333333331</v>
      </c>
    </row>
    <row r="173" spans="1:21" ht="14.45" customHeight="1" x14ac:dyDescent="0.2">
      <c r="A173" s="821">
        <v>1</v>
      </c>
      <c r="B173" s="822" t="s">
        <v>2676</v>
      </c>
      <c r="C173" s="822" t="s">
        <v>2682</v>
      </c>
      <c r="D173" s="823" t="s">
        <v>4395</v>
      </c>
      <c r="E173" s="824" t="s">
        <v>2700</v>
      </c>
      <c r="F173" s="822" t="s">
        <v>2677</v>
      </c>
      <c r="G173" s="822" t="s">
        <v>3058</v>
      </c>
      <c r="H173" s="822" t="s">
        <v>329</v>
      </c>
      <c r="I173" s="822" t="s">
        <v>3062</v>
      </c>
      <c r="J173" s="822" t="s">
        <v>3063</v>
      </c>
      <c r="K173" s="822" t="s">
        <v>3064</v>
      </c>
      <c r="L173" s="825">
        <v>314.01</v>
      </c>
      <c r="M173" s="825">
        <v>314.01</v>
      </c>
      <c r="N173" s="822">
        <v>1</v>
      </c>
      <c r="O173" s="826">
        <v>0.5</v>
      </c>
      <c r="P173" s="825">
        <v>314.01</v>
      </c>
      <c r="Q173" s="827">
        <v>1</v>
      </c>
      <c r="R173" s="822">
        <v>1</v>
      </c>
      <c r="S173" s="827">
        <v>1</v>
      </c>
      <c r="T173" s="826">
        <v>0.5</v>
      </c>
      <c r="U173" s="828">
        <v>1</v>
      </c>
    </row>
    <row r="174" spans="1:21" ht="14.45" customHeight="1" x14ac:dyDescent="0.2">
      <c r="A174" s="821">
        <v>1</v>
      </c>
      <c r="B174" s="822" t="s">
        <v>2676</v>
      </c>
      <c r="C174" s="822" t="s">
        <v>2682</v>
      </c>
      <c r="D174" s="823" t="s">
        <v>4395</v>
      </c>
      <c r="E174" s="824" t="s">
        <v>2700</v>
      </c>
      <c r="F174" s="822" t="s">
        <v>2677</v>
      </c>
      <c r="G174" s="822" t="s">
        <v>3058</v>
      </c>
      <c r="H174" s="822" t="s">
        <v>329</v>
      </c>
      <c r="I174" s="822" t="s">
        <v>3065</v>
      </c>
      <c r="J174" s="822" t="s">
        <v>3060</v>
      </c>
      <c r="K174" s="822" t="s">
        <v>3061</v>
      </c>
      <c r="L174" s="825">
        <v>468.84</v>
      </c>
      <c r="M174" s="825">
        <v>2813.04</v>
      </c>
      <c r="N174" s="822">
        <v>6</v>
      </c>
      <c r="O174" s="826">
        <v>4</v>
      </c>
      <c r="P174" s="825">
        <v>1406.52</v>
      </c>
      <c r="Q174" s="827">
        <v>0.5</v>
      </c>
      <c r="R174" s="822">
        <v>3</v>
      </c>
      <c r="S174" s="827">
        <v>0.5</v>
      </c>
      <c r="T174" s="826">
        <v>1.5</v>
      </c>
      <c r="U174" s="828">
        <v>0.375</v>
      </c>
    </row>
    <row r="175" spans="1:21" ht="14.45" customHeight="1" x14ac:dyDescent="0.2">
      <c r="A175" s="821">
        <v>1</v>
      </c>
      <c r="B175" s="822" t="s">
        <v>2676</v>
      </c>
      <c r="C175" s="822" t="s">
        <v>2682</v>
      </c>
      <c r="D175" s="823" t="s">
        <v>4395</v>
      </c>
      <c r="E175" s="824" t="s">
        <v>2700</v>
      </c>
      <c r="F175" s="822" t="s">
        <v>2677</v>
      </c>
      <c r="G175" s="822" t="s">
        <v>2749</v>
      </c>
      <c r="H175" s="822" t="s">
        <v>673</v>
      </c>
      <c r="I175" s="822" t="s">
        <v>2272</v>
      </c>
      <c r="J175" s="822" t="s">
        <v>2270</v>
      </c>
      <c r="K175" s="822" t="s">
        <v>2273</v>
      </c>
      <c r="L175" s="825">
        <v>85.02</v>
      </c>
      <c r="M175" s="825">
        <v>255.06</v>
      </c>
      <c r="N175" s="822">
        <v>3</v>
      </c>
      <c r="O175" s="826">
        <v>1.5</v>
      </c>
      <c r="P175" s="825">
        <v>170.04</v>
      </c>
      <c r="Q175" s="827">
        <v>0.66666666666666663</v>
      </c>
      <c r="R175" s="822">
        <v>2</v>
      </c>
      <c r="S175" s="827">
        <v>0.66666666666666663</v>
      </c>
      <c r="T175" s="826">
        <v>1</v>
      </c>
      <c r="U175" s="828">
        <v>0.66666666666666663</v>
      </c>
    </row>
    <row r="176" spans="1:21" ht="14.45" customHeight="1" x14ac:dyDescent="0.2">
      <c r="A176" s="821">
        <v>1</v>
      </c>
      <c r="B176" s="822" t="s">
        <v>2676</v>
      </c>
      <c r="C176" s="822" t="s">
        <v>2682</v>
      </c>
      <c r="D176" s="823" t="s">
        <v>4395</v>
      </c>
      <c r="E176" s="824" t="s">
        <v>2700</v>
      </c>
      <c r="F176" s="822" t="s">
        <v>2677</v>
      </c>
      <c r="G176" s="822" t="s">
        <v>2749</v>
      </c>
      <c r="H176" s="822" t="s">
        <v>329</v>
      </c>
      <c r="I176" s="822" t="s">
        <v>3066</v>
      </c>
      <c r="J176" s="822" t="s">
        <v>3067</v>
      </c>
      <c r="K176" s="822" t="s">
        <v>2271</v>
      </c>
      <c r="L176" s="825">
        <v>42.51</v>
      </c>
      <c r="M176" s="825">
        <v>85.02</v>
      </c>
      <c r="N176" s="822">
        <v>2</v>
      </c>
      <c r="O176" s="826">
        <v>0.5</v>
      </c>
      <c r="P176" s="825">
        <v>85.02</v>
      </c>
      <c r="Q176" s="827">
        <v>1</v>
      </c>
      <c r="R176" s="822">
        <v>2</v>
      </c>
      <c r="S176" s="827">
        <v>1</v>
      </c>
      <c r="T176" s="826">
        <v>0.5</v>
      </c>
      <c r="U176" s="828">
        <v>1</v>
      </c>
    </row>
    <row r="177" spans="1:21" ht="14.45" customHeight="1" x14ac:dyDescent="0.2">
      <c r="A177" s="821">
        <v>1</v>
      </c>
      <c r="B177" s="822" t="s">
        <v>2676</v>
      </c>
      <c r="C177" s="822" t="s">
        <v>2682</v>
      </c>
      <c r="D177" s="823" t="s">
        <v>4395</v>
      </c>
      <c r="E177" s="824" t="s">
        <v>2700</v>
      </c>
      <c r="F177" s="822" t="s">
        <v>2677</v>
      </c>
      <c r="G177" s="822" t="s">
        <v>3068</v>
      </c>
      <c r="H177" s="822" t="s">
        <v>329</v>
      </c>
      <c r="I177" s="822" t="s">
        <v>3069</v>
      </c>
      <c r="J177" s="822" t="s">
        <v>3070</v>
      </c>
      <c r="K177" s="822" t="s">
        <v>3071</v>
      </c>
      <c r="L177" s="825">
        <v>101.72</v>
      </c>
      <c r="M177" s="825">
        <v>203.44</v>
      </c>
      <c r="N177" s="822">
        <v>2</v>
      </c>
      <c r="O177" s="826">
        <v>0.5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</v>
      </c>
      <c r="B178" s="822" t="s">
        <v>2676</v>
      </c>
      <c r="C178" s="822" t="s">
        <v>2682</v>
      </c>
      <c r="D178" s="823" t="s">
        <v>4395</v>
      </c>
      <c r="E178" s="824" t="s">
        <v>2700</v>
      </c>
      <c r="F178" s="822" t="s">
        <v>2677</v>
      </c>
      <c r="G178" s="822" t="s">
        <v>2826</v>
      </c>
      <c r="H178" s="822" t="s">
        <v>329</v>
      </c>
      <c r="I178" s="822" t="s">
        <v>2827</v>
      </c>
      <c r="J178" s="822" t="s">
        <v>2828</v>
      </c>
      <c r="K178" s="822" t="s">
        <v>2787</v>
      </c>
      <c r="L178" s="825">
        <v>32.81</v>
      </c>
      <c r="M178" s="825">
        <v>98.43</v>
      </c>
      <c r="N178" s="822">
        <v>3</v>
      </c>
      <c r="O178" s="826">
        <v>1.5</v>
      </c>
      <c r="P178" s="825">
        <v>65.62</v>
      </c>
      <c r="Q178" s="827">
        <v>0.66666666666666663</v>
      </c>
      <c r="R178" s="822">
        <v>2</v>
      </c>
      <c r="S178" s="827">
        <v>0.66666666666666663</v>
      </c>
      <c r="T178" s="826">
        <v>0.5</v>
      </c>
      <c r="U178" s="828">
        <v>0.33333333333333331</v>
      </c>
    </row>
    <row r="179" spans="1:21" ht="14.45" customHeight="1" x14ac:dyDescent="0.2">
      <c r="A179" s="821">
        <v>1</v>
      </c>
      <c r="B179" s="822" t="s">
        <v>2676</v>
      </c>
      <c r="C179" s="822" t="s">
        <v>2682</v>
      </c>
      <c r="D179" s="823" t="s">
        <v>4395</v>
      </c>
      <c r="E179" s="824" t="s">
        <v>2700</v>
      </c>
      <c r="F179" s="822" t="s">
        <v>2677</v>
      </c>
      <c r="G179" s="822" t="s">
        <v>3072</v>
      </c>
      <c r="H179" s="822" t="s">
        <v>329</v>
      </c>
      <c r="I179" s="822" t="s">
        <v>3073</v>
      </c>
      <c r="J179" s="822" t="s">
        <v>3074</v>
      </c>
      <c r="K179" s="822" t="s">
        <v>3075</v>
      </c>
      <c r="L179" s="825">
        <v>50.64</v>
      </c>
      <c r="M179" s="825">
        <v>151.92000000000002</v>
      </c>
      <c r="N179" s="822">
        <v>3</v>
      </c>
      <c r="O179" s="826">
        <v>0.5</v>
      </c>
      <c r="P179" s="825">
        <v>151.92000000000002</v>
      </c>
      <c r="Q179" s="827">
        <v>1</v>
      </c>
      <c r="R179" s="822">
        <v>3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1</v>
      </c>
      <c r="B180" s="822" t="s">
        <v>2676</v>
      </c>
      <c r="C180" s="822" t="s">
        <v>2682</v>
      </c>
      <c r="D180" s="823" t="s">
        <v>4395</v>
      </c>
      <c r="E180" s="824" t="s">
        <v>2700</v>
      </c>
      <c r="F180" s="822" t="s">
        <v>2677</v>
      </c>
      <c r="G180" s="822" t="s">
        <v>2750</v>
      </c>
      <c r="H180" s="822" t="s">
        <v>329</v>
      </c>
      <c r="I180" s="822" t="s">
        <v>2751</v>
      </c>
      <c r="J180" s="822" t="s">
        <v>1171</v>
      </c>
      <c r="K180" s="822" t="s">
        <v>2752</v>
      </c>
      <c r="L180" s="825">
        <v>98.89</v>
      </c>
      <c r="M180" s="825">
        <v>98.89</v>
      </c>
      <c r="N180" s="822">
        <v>1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</v>
      </c>
      <c r="B181" s="822" t="s">
        <v>2676</v>
      </c>
      <c r="C181" s="822" t="s">
        <v>2682</v>
      </c>
      <c r="D181" s="823" t="s">
        <v>4395</v>
      </c>
      <c r="E181" s="824" t="s">
        <v>2700</v>
      </c>
      <c r="F181" s="822" t="s">
        <v>2677</v>
      </c>
      <c r="G181" s="822" t="s">
        <v>2750</v>
      </c>
      <c r="H181" s="822" t="s">
        <v>329</v>
      </c>
      <c r="I181" s="822" t="s">
        <v>2879</v>
      </c>
      <c r="J181" s="822" t="s">
        <v>787</v>
      </c>
      <c r="K181" s="822" t="s">
        <v>2880</v>
      </c>
      <c r="L181" s="825">
        <v>59.33</v>
      </c>
      <c r="M181" s="825">
        <v>355.98</v>
      </c>
      <c r="N181" s="822">
        <v>6</v>
      </c>
      <c r="O181" s="826">
        <v>1.5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</v>
      </c>
      <c r="B182" s="822" t="s">
        <v>2676</v>
      </c>
      <c r="C182" s="822" t="s">
        <v>2682</v>
      </c>
      <c r="D182" s="823" t="s">
        <v>4395</v>
      </c>
      <c r="E182" s="824" t="s">
        <v>2700</v>
      </c>
      <c r="F182" s="822" t="s">
        <v>2677</v>
      </c>
      <c r="G182" s="822" t="s">
        <v>2753</v>
      </c>
      <c r="H182" s="822" t="s">
        <v>329</v>
      </c>
      <c r="I182" s="822" t="s">
        <v>2754</v>
      </c>
      <c r="J182" s="822" t="s">
        <v>2755</v>
      </c>
      <c r="K182" s="822" t="s">
        <v>2756</v>
      </c>
      <c r="L182" s="825">
        <v>49.04</v>
      </c>
      <c r="M182" s="825">
        <v>98.08</v>
      </c>
      <c r="N182" s="822">
        <v>2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</v>
      </c>
      <c r="B183" s="822" t="s">
        <v>2676</v>
      </c>
      <c r="C183" s="822" t="s">
        <v>2682</v>
      </c>
      <c r="D183" s="823" t="s">
        <v>4395</v>
      </c>
      <c r="E183" s="824" t="s">
        <v>2700</v>
      </c>
      <c r="F183" s="822" t="s">
        <v>2677</v>
      </c>
      <c r="G183" s="822" t="s">
        <v>2881</v>
      </c>
      <c r="H183" s="822" t="s">
        <v>329</v>
      </c>
      <c r="I183" s="822" t="s">
        <v>2882</v>
      </c>
      <c r="J183" s="822" t="s">
        <v>2883</v>
      </c>
      <c r="K183" s="822" t="s">
        <v>2884</v>
      </c>
      <c r="L183" s="825">
        <v>164.01</v>
      </c>
      <c r="M183" s="825">
        <v>328.02</v>
      </c>
      <c r="N183" s="822">
        <v>2</v>
      </c>
      <c r="O183" s="826">
        <v>1</v>
      </c>
      <c r="P183" s="825">
        <v>164.01</v>
      </c>
      <c r="Q183" s="827">
        <v>0.5</v>
      </c>
      <c r="R183" s="822">
        <v>1</v>
      </c>
      <c r="S183" s="827">
        <v>0.5</v>
      </c>
      <c r="T183" s="826">
        <v>0.5</v>
      </c>
      <c r="U183" s="828">
        <v>0.5</v>
      </c>
    </row>
    <row r="184" spans="1:21" ht="14.45" customHeight="1" x14ac:dyDescent="0.2">
      <c r="A184" s="821">
        <v>1</v>
      </c>
      <c r="B184" s="822" t="s">
        <v>2676</v>
      </c>
      <c r="C184" s="822" t="s">
        <v>2682</v>
      </c>
      <c r="D184" s="823" t="s">
        <v>4395</v>
      </c>
      <c r="E184" s="824" t="s">
        <v>2700</v>
      </c>
      <c r="F184" s="822" t="s">
        <v>2677</v>
      </c>
      <c r="G184" s="822" t="s">
        <v>2881</v>
      </c>
      <c r="H184" s="822" t="s">
        <v>329</v>
      </c>
      <c r="I184" s="822" t="s">
        <v>3076</v>
      </c>
      <c r="J184" s="822" t="s">
        <v>3077</v>
      </c>
      <c r="K184" s="822" t="s">
        <v>3078</v>
      </c>
      <c r="L184" s="825">
        <v>164.01</v>
      </c>
      <c r="M184" s="825">
        <v>164.01</v>
      </c>
      <c r="N184" s="822">
        <v>1</v>
      </c>
      <c r="O184" s="826">
        <v>1</v>
      </c>
      <c r="P184" s="825">
        <v>164.01</v>
      </c>
      <c r="Q184" s="827">
        <v>1</v>
      </c>
      <c r="R184" s="822">
        <v>1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1</v>
      </c>
      <c r="B185" s="822" t="s">
        <v>2676</v>
      </c>
      <c r="C185" s="822" t="s">
        <v>2682</v>
      </c>
      <c r="D185" s="823" t="s">
        <v>4395</v>
      </c>
      <c r="E185" s="824" t="s">
        <v>2700</v>
      </c>
      <c r="F185" s="822" t="s">
        <v>2677</v>
      </c>
      <c r="G185" s="822" t="s">
        <v>2881</v>
      </c>
      <c r="H185" s="822" t="s">
        <v>329</v>
      </c>
      <c r="I185" s="822" t="s">
        <v>3079</v>
      </c>
      <c r="J185" s="822" t="s">
        <v>3080</v>
      </c>
      <c r="K185" s="822" t="s">
        <v>3081</v>
      </c>
      <c r="L185" s="825">
        <v>164.01</v>
      </c>
      <c r="M185" s="825">
        <v>164.01</v>
      </c>
      <c r="N185" s="822">
        <v>1</v>
      </c>
      <c r="O185" s="826">
        <v>0.5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</v>
      </c>
      <c r="B186" s="822" t="s">
        <v>2676</v>
      </c>
      <c r="C186" s="822" t="s">
        <v>2682</v>
      </c>
      <c r="D186" s="823" t="s">
        <v>4395</v>
      </c>
      <c r="E186" s="824" t="s">
        <v>2700</v>
      </c>
      <c r="F186" s="822" t="s">
        <v>2677</v>
      </c>
      <c r="G186" s="822" t="s">
        <v>2829</v>
      </c>
      <c r="H186" s="822" t="s">
        <v>673</v>
      </c>
      <c r="I186" s="822" t="s">
        <v>2401</v>
      </c>
      <c r="J186" s="822" t="s">
        <v>1161</v>
      </c>
      <c r="K186" s="822" t="s">
        <v>2402</v>
      </c>
      <c r="L186" s="825">
        <v>386.73</v>
      </c>
      <c r="M186" s="825">
        <v>773.46</v>
      </c>
      <c r="N186" s="822">
        <v>2</v>
      </c>
      <c r="O186" s="826">
        <v>1.5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</v>
      </c>
      <c r="B187" s="822" t="s">
        <v>2676</v>
      </c>
      <c r="C187" s="822" t="s">
        <v>2682</v>
      </c>
      <c r="D187" s="823" t="s">
        <v>4395</v>
      </c>
      <c r="E187" s="824" t="s">
        <v>2700</v>
      </c>
      <c r="F187" s="822" t="s">
        <v>2677</v>
      </c>
      <c r="G187" s="822" t="s">
        <v>2829</v>
      </c>
      <c r="H187" s="822" t="s">
        <v>673</v>
      </c>
      <c r="I187" s="822" t="s">
        <v>2403</v>
      </c>
      <c r="J187" s="822" t="s">
        <v>1161</v>
      </c>
      <c r="K187" s="822" t="s">
        <v>2404</v>
      </c>
      <c r="L187" s="825">
        <v>773.45</v>
      </c>
      <c r="M187" s="825">
        <v>773.45</v>
      </c>
      <c r="N187" s="822">
        <v>1</v>
      </c>
      <c r="O187" s="826">
        <v>1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</v>
      </c>
      <c r="B188" s="822" t="s">
        <v>2676</v>
      </c>
      <c r="C188" s="822" t="s">
        <v>2682</v>
      </c>
      <c r="D188" s="823" t="s">
        <v>4395</v>
      </c>
      <c r="E188" s="824" t="s">
        <v>2700</v>
      </c>
      <c r="F188" s="822" t="s">
        <v>2677</v>
      </c>
      <c r="G188" s="822" t="s">
        <v>3082</v>
      </c>
      <c r="H188" s="822" t="s">
        <v>329</v>
      </c>
      <c r="I188" s="822" t="s">
        <v>3083</v>
      </c>
      <c r="J188" s="822" t="s">
        <v>3084</v>
      </c>
      <c r="K188" s="822" t="s">
        <v>3085</v>
      </c>
      <c r="L188" s="825">
        <v>131.84</v>
      </c>
      <c r="M188" s="825">
        <v>131.84</v>
      </c>
      <c r="N188" s="822">
        <v>1</v>
      </c>
      <c r="O188" s="826">
        <v>1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</v>
      </c>
      <c r="B189" s="822" t="s">
        <v>2676</v>
      </c>
      <c r="C189" s="822" t="s">
        <v>2682</v>
      </c>
      <c r="D189" s="823" t="s">
        <v>4395</v>
      </c>
      <c r="E189" s="824" t="s">
        <v>2700</v>
      </c>
      <c r="F189" s="822" t="s">
        <v>2677</v>
      </c>
      <c r="G189" s="822" t="s">
        <v>3082</v>
      </c>
      <c r="H189" s="822" t="s">
        <v>329</v>
      </c>
      <c r="I189" s="822" t="s">
        <v>3086</v>
      </c>
      <c r="J189" s="822" t="s">
        <v>3087</v>
      </c>
      <c r="K189" s="822" t="s">
        <v>3088</v>
      </c>
      <c r="L189" s="825">
        <v>129.19999999999999</v>
      </c>
      <c r="M189" s="825">
        <v>258.39999999999998</v>
      </c>
      <c r="N189" s="822">
        <v>2</v>
      </c>
      <c r="O189" s="826">
        <v>0.5</v>
      </c>
      <c r="P189" s="825">
        <v>258.39999999999998</v>
      </c>
      <c r="Q189" s="827">
        <v>1</v>
      </c>
      <c r="R189" s="822">
        <v>2</v>
      </c>
      <c r="S189" s="827">
        <v>1</v>
      </c>
      <c r="T189" s="826">
        <v>0.5</v>
      </c>
      <c r="U189" s="828">
        <v>1</v>
      </c>
    </row>
    <row r="190" spans="1:21" ht="14.45" customHeight="1" x14ac:dyDescent="0.2">
      <c r="A190" s="821">
        <v>1</v>
      </c>
      <c r="B190" s="822" t="s">
        <v>2676</v>
      </c>
      <c r="C190" s="822" t="s">
        <v>2682</v>
      </c>
      <c r="D190" s="823" t="s">
        <v>4395</v>
      </c>
      <c r="E190" s="824" t="s">
        <v>2700</v>
      </c>
      <c r="F190" s="822" t="s">
        <v>2677</v>
      </c>
      <c r="G190" s="822" t="s">
        <v>3089</v>
      </c>
      <c r="H190" s="822" t="s">
        <v>329</v>
      </c>
      <c r="I190" s="822" t="s">
        <v>3090</v>
      </c>
      <c r="J190" s="822" t="s">
        <v>3091</v>
      </c>
      <c r="K190" s="822" t="s">
        <v>3092</v>
      </c>
      <c r="L190" s="825">
        <v>85.54</v>
      </c>
      <c r="M190" s="825">
        <v>256.62</v>
      </c>
      <c r="N190" s="822">
        <v>3</v>
      </c>
      <c r="O190" s="826">
        <v>0.5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</v>
      </c>
      <c r="B191" s="822" t="s">
        <v>2676</v>
      </c>
      <c r="C191" s="822" t="s">
        <v>2682</v>
      </c>
      <c r="D191" s="823" t="s">
        <v>4395</v>
      </c>
      <c r="E191" s="824" t="s">
        <v>2700</v>
      </c>
      <c r="F191" s="822" t="s">
        <v>2677</v>
      </c>
      <c r="G191" s="822" t="s">
        <v>3093</v>
      </c>
      <c r="H191" s="822" t="s">
        <v>329</v>
      </c>
      <c r="I191" s="822" t="s">
        <v>3094</v>
      </c>
      <c r="J191" s="822" t="s">
        <v>3095</v>
      </c>
      <c r="K191" s="822" t="s">
        <v>3096</v>
      </c>
      <c r="L191" s="825">
        <v>593.25</v>
      </c>
      <c r="M191" s="825">
        <v>1186.5</v>
      </c>
      <c r="N191" s="822">
        <v>2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</v>
      </c>
      <c r="B192" s="822" t="s">
        <v>2676</v>
      </c>
      <c r="C192" s="822" t="s">
        <v>2682</v>
      </c>
      <c r="D192" s="823" t="s">
        <v>4395</v>
      </c>
      <c r="E192" s="824" t="s">
        <v>2700</v>
      </c>
      <c r="F192" s="822" t="s">
        <v>2677</v>
      </c>
      <c r="G192" s="822" t="s">
        <v>2887</v>
      </c>
      <c r="H192" s="822" t="s">
        <v>329</v>
      </c>
      <c r="I192" s="822" t="s">
        <v>3097</v>
      </c>
      <c r="J192" s="822" t="s">
        <v>2889</v>
      </c>
      <c r="K192" s="822" t="s">
        <v>3098</v>
      </c>
      <c r="L192" s="825">
        <v>982.84</v>
      </c>
      <c r="M192" s="825">
        <v>2948.52</v>
      </c>
      <c r="N192" s="822">
        <v>3</v>
      </c>
      <c r="O192" s="826">
        <v>0.5</v>
      </c>
      <c r="P192" s="825">
        <v>2948.52</v>
      </c>
      <c r="Q192" s="827">
        <v>1</v>
      </c>
      <c r="R192" s="822">
        <v>3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1</v>
      </c>
      <c r="B193" s="822" t="s">
        <v>2676</v>
      </c>
      <c r="C193" s="822" t="s">
        <v>2682</v>
      </c>
      <c r="D193" s="823" t="s">
        <v>4395</v>
      </c>
      <c r="E193" s="824" t="s">
        <v>2700</v>
      </c>
      <c r="F193" s="822" t="s">
        <v>2677</v>
      </c>
      <c r="G193" s="822" t="s">
        <v>3099</v>
      </c>
      <c r="H193" s="822" t="s">
        <v>329</v>
      </c>
      <c r="I193" s="822" t="s">
        <v>3100</v>
      </c>
      <c r="J193" s="822" t="s">
        <v>839</v>
      </c>
      <c r="K193" s="822" t="s">
        <v>840</v>
      </c>
      <c r="L193" s="825">
        <v>0</v>
      </c>
      <c r="M193" s="825">
        <v>0</v>
      </c>
      <c r="N193" s="822">
        <v>1</v>
      </c>
      <c r="O193" s="826">
        <v>1</v>
      </c>
      <c r="P193" s="825"/>
      <c r="Q193" s="827"/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</v>
      </c>
      <c r="B194" s="822" t="s">
        <v>2676</v>
      </c>
      <c r="C194" s="822" t="s">
        <v>2682</v>
      </c>
      <c r="D194" s="823" t="s">
        <v>4395</v>
      </c>
      <c r="E194" s="824" t="s">
        <v>2700</v>
      </c>
      <c r="F194" s="822" t="s">
        <v>2677</v>
      </c>
      <c r="G194" s="822" t="s">
        <v>3101</v>
      </c>
      <c r="H194" s="822" t="s">
        <v>329</v>
      </c>
      <c r="I194" s="822" t="s">
        <v>3102</v>
      </c>
      <c r="J194" s="822" t="s">
        <v>3103</v>
      </c>
      <c r="K194" s="822" t="s">
        <v>3104</v>
      </c>
      <c r="L194" s="825">
        <v>0</v>
      </c>
      <c r="M194" s="825">
        <v>0</v>
      </c>
      <c r="N194" s="822">
        <v>2</v>
      </c>
      <c r="O194" s="826">
        <v>0.5</v>
      </c>
      <c r="P194" s="825"/>
      <c r="Q194" s="827"/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</v>
      </c>
      <c r="B195" s="822" t="s">
        <v>2676</v>
      </c>
      <c r="C195" s="822" t="s">
        <v>2682</v>
      </c>
      <c r="D195" s="823" t="s">
        <v>4395</v>
      </c>
      <c r="E195" s="824" t="s">
        <v>2700</v>
      </c>
      <c r="F195" s="822" t="s">
        <v>2677</v>
      </c>
      <c r="G195" s="822" t="s">
        <v>3105</v>
      </c>
      <c r="H195" s="822" t="s">
        <v>329</v>
      </c>
      <c r="I195" s="822" t="s">
        <v>3106</v>
      </c>
      <c r="J195" s="822" t="s">
        <v>3107</v>
      </c>
      <c r="K195" s="822" t="s">
        <v>3108</v>
      </c>
      <c r="L195" s="825">
        <v>73.83</v>
      </c>
      <c r="M195" s="825">
        <v>738.3</v>
      </c>
      <c r="N195" s="822">
        <v>10</v>
      </c>
      <c r="O195" s="826">
        <v>1.5</v>
      </c>
      <c r="P195" s="825">
        <v>295.32</v>
      </c>
      <c r="Q195" s="827">
        <v>0.4</v>
      </c>
      <c r="R195" s="822">
        <v>4</v>
      </c>
      <c r="S195" s="827">
        <v>0.4</v>
      </c>
      <c r="T195" s="826">
        <v>0.5</v>
      </c>
      <c r="U195" s="828">
        <v>0.33333333333333331</v>
      </c>
    </row>
    <row r="196" spans="1:21" ht="14.45" customHeight="1" x14ac:dyDescent="0.2">
      <c r="A196" s="821">
        <v>1</v>
      </c>
      <c r="B196" s="822" t="s">
        <v>2676</v>
      </c>
      <c r="C196" s="822" t="s">
        <v>2682</v>
      </c>
      <c r="D196" s="823" t="s">
        <v>4395</v>
      </c>
      <c r="E196" s="824" t="s">
        <v>2700</v>
      </c>
      <c r="F196" s="822" t="s">
        <v>2677</v>
      </c>
      <c r="G196" s="822" t="s">
        <v>3105</v>
      </c>
      <c r="H196" s="822" t="s">
        <v>329</v>
      </c>
      <c r="I196" s="822" t="s">
        <v>3109</v>
      </c>
      <c r="J196" s="822" t="s">
        <v>3110</v>
      </c>
      <c r="K196" s="822" t="s">
        <v>3111</v>
      </c>
      <c r="L196" s="825">
        <v>36.909999999999997</v>
      </c>
      <c r="M196" s="825">
        <v>295.27999999999997</v>
      </c>
      <c r="N196" s="822">
        <v>8</v>
      </c>
      <c r="O196" s="826">
        <v>1.5</v>
      </c>
      <c r="P196" s="825">
        <v>295.27999999999997</v>
      </c>
      <c r="Q196" s="827">
        <v>1</v>
      </c>
      <c r="R196" s="822">
        <v>8</v>
      </c>
      <c r="S196" s="827">
        <v>1</v>
      </c>
      <c r="T196" s="826">
        <v>1.5</v>
      </c>
      <c r="U196" s="828">
        <v>1</v>
      </c>
    </row>
    <row r="197" spans="1:21" ht="14.45" customHeight="1" x14ac:dyDescent="0.2">
      <c r="A197" s="821">
        <v>1</v>
      </c>
      <c r="B197" s="822" t="s">
        <v>2676</v>
      </c>
      <c r="C197" s="822" t="s">
        <v>2682</v>
      </c>
      <c r="D197" s="823" t="s">
        <v>4395</v>
      </c>
      <c r="E197" s="824" t="s">
        <v>2700</v>
      </c>
      <c r="F197" s="822" t="s">
        <v>2677</v>
      </c>
      <c r="G197" s="822" t="s">
        <v>3105</v>
      </c>
      <c r="H197" s="822" t="s">
        <v>329</v>
      </c>
      <c r="I197" s="822" t="s">
        <v>3112</v>
      </c>
      <c r="J197" s="822" t="s">
        <v>3110</v>
      </c>
      <c r="K197" s="822" t="s">
        <v>3113</v>
      </c>
      <c r="L197" s="825">
        <v>114.45</v>
      </c>
      <c r="M197" s="825">
        <v>343.35</v>
      </c>
      <c r="N197" s="822">
        <v>3</v>
      </c>
      <c r="O197" s="826">
        <v>0.5</v>
      </c>
      <c r="P197" s="825">
        <v>343.35</v>
      </c>
      <c r="Q197" s="827">
        <v>1</v>
      </c>
      <c r="R197" s="822">
        <v>3</v>
      </c>
      <c r="S197" s="827">
        <v>1</v>
      </c>
      <c r="T197" s="826">
        <v>0.5</v>
      </c>
      <c r="U197" s="828">
        <v>1</v>
      </c>
    </row>
    <row r="198" spans="1:21" ht="14.45" customHeight="1" x14ac:dyDescent="0.2">
      <c r="A198" s="821">
        <v>1</v>
      </c>
      <c r="B198" s="822" t="s">
        <v>2676</v>
      </c>
      <c r="C198" s="822" t="s">
        <v>2682</v>
      </c>
      <c r="D198" s="823" t="s">
        <v>4395</v>
      </c>
      <c r="E198" s="824" t="s">
        <v>2700</v>
      </c>
      <c r="F198" s="822" t="s">
        <v>2677</v>
      </c>
      <c r="G198" s="822" t="s">
        <v>3105</v>
      </c>
      <c r="H198" s="822" t="s">
        <v>329</v>
      </c>
      <c r="I198" s="822" t="s">
        <v>3114</v>
      </c>
      <c r="J198" s="822" t="s">
        <v>3110</v>
      </c>
      <c r="K198" s="822" t="s">
        <v>3115</v>
      </c>
      <c r="L198" s="825">
        <v>237.31</v>
      </c>
      <c r="M198" s="825">
        <v>237.31</v>
      </c>
      <c r="N198" s="822">
        <v>1</v>
      </c>
      <c r="O198" s="826">
        <v>1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</v>
      </c>
      <c r="B199" s="822" t="s">
        <v>2676</v>
      </c>
      <c r="C199" s="822" t="s">
        <v>2682</v>
      </c>
      <c r="D199" s="823" t="s">
        <v>4395</v>
      </c>
      <c r="E199" s="824" t="s">
        <v>2700</v>
      </c>
      <c r="F199" s="822" t="s">
        <v>2677</v>
      </c>
      <c r="G199" s="822" t="s">
        <v>3116</v>
      </c>
      <c r="H199" s="822" t="s">
        <v>329</v>
      </c>
      <c r="I199" s="822" t="s">
        <v>3117</v>
      </c>
      <c r="J199" s="822" t="s">
        <v>3118</v>
      </c>
      <c r="K199" s="822" t="s">
        <v>3119</v>
      </c>
      <c r="L199" s="825">
        <v>80.260000000000005</v>
      </c>
      <c r="M199" s="825">
        <v>481.56000000000006</v>
      </c>
      <c r="N199" s="822">
        <v>6</v>
      </c>
      <c r="O199" s="826">
        <v>1.5</v>
      </c>
      <c r="P199" s="825">
        <v>481.56000000000006</v>
      </c>
      <c r="Q199" s="827">
        <v>1</v>
      </c>
      <c r="R199" s="822">
        <v>6</v>
      </c>
      <c r="S199" s="827">
        <v>1</v>
      </c>
      <c r="T199" s="826">
        <v>1.5</v>
      </c>
      <c r="U199" s="828">
        <v>1</v>
      </c>
    </row>
    <row r="200" spans="1:21" ht="14.45" customHeight="1" x14ac:dyDescent="0.2">
      <c r="A200" s="821">
        <v>1</v>
      </c>
      <c r="B200" s="822" t="s">
        <v>2676</v>
      </c>
      <c r="C200" s="822" t="s">
        <v>2682</v>
      </c>
      <c r="D200" s="823" t="s">
        <v>4395</v>
      </c>
      <c r="E200" s="824" t="s">
        <v>2700</v>
      </c>
      <c r="F200" s="822" t="s">
        <v>2677</v>
      </c>
      <c r="G200" s="822" t="s">
        <v>3116</v>
      </c>
      <c r="H200" s="822" t="s">
        <v>329</v>
      </c>
      <c r="I200" s="822" t="s">
        <v>3120</v>
      </c>
      <c r="J200" s="822" t="s">
        <v>3118</v>
      </c>
      <c r="K200" s="822" t="s">
        <v>3121</v>
      </c>
      <c r="L200" s="825">
        <v>218.77</v>
      </c>
      <c r="M200" s="825">
        <v>656.31000000000006</v>
      </c>
      <c r="N200" s="822">
        <v>3</v>
      </c>
      <c r="O200" s="826">
        <v>1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</v>
      </c>
      <c r="B201" s="822" t="s">
        <v>2676</v>
      </c>
      <c r="C201" s="822" t="s">
        <v>2682</v>
      </c>
      <c r="D201" s="823" t="s">
        <v>4395</v>
      </c>
      <c r="E201" s="824" t="s">
        <v>2700</v>
      </c>
      <c r="F201" s="822" t="s">
        <v>2677</v>
      </c>
      <c r="G201" s="822" t="s">
        <v>3116</v>
      </c>
      <c r="H201" s="822" t="s">
        <v>329</v>
      </c>
      <c r="I201" s="822" t="s">
        <v>3122</v>
      </c>
      <c r="J201" s="822" t="s">
        <v>3123</v>
      </c>
      <c r="K201" s="822" t="s">
        <v>3124</v>
      </c>
      <c r="L201" s="825">
        <v>486.58</v>
      </c>
      <c r="M201" s="825">
        <v>486.58</v>
      </c>
      <c r="N201" s="822">
        <v>1</v>
      </c>
      <c r="O201" s="826">
        <v>0.5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</v>
      </c>
      <c r="B202" s="822" t="s">
        <v>2676</v>
      </c>
      <c r="C202" s="822" t="s">
        <v>2682</v>
      </c>
      <c r="D202" s="823" t="s">
        <v>4395</v>
      </c>
      <c r="E202" s="824" t="s">
        <v>2700</v>
      </c>
      <c r="F202" s="822" t="s">
        <v>2677</v>
      </c>
      <c r="G202" s="822" t="s">
        <v>3116</v>
      </c>
      <c r="H202" s="822" t="s">
        <v>329</v>
      </c>
      <c r="I202" s="822" t="s">
        <v>3125</v>
      </c>
      <c r="J202" s="822" t="s">
        <v>3123</v>
      </c>
      <c r="K202" s="822" t="s">
        <v>3126</v>
      </c>
      <c r="L202" s="825">
        <v>80.260000000000005</v>
      </c>
      <c r="M202" s="825">
        <v>80.260000000000005</v>
      </c>
      <c r="N202" s="822">
        <v>1</v>
      </c>
      <c r="O202" s="826">
        <v>0.5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1</v>
      </c>
      <c r="B203" s="822" t="s">
        <v>2676</v>
      </c>
      <c r="C203" s="822" t="s">
        <v>2682</v>
      </c>
      <c r="D203" s="823" t="s">
        <v>4395</v>
      </c>
      <c r="E203" s="824" t="s">
        <v>2700</v>
      </c>
      <c r="F203" s="822" t="s">
        <v>2677</v>
      </c>
      <c r="G203" s="822" t="s">
        <v>2757</v>
      </c>
      <c r="H203" s="822" t="s">
        <v>329</v>
      </c>
      <c r="I203" s="822" t="s">
        <v>2894</v>
      </c>
      <c r="J203" s="822" t="s">
        <v>2834</v>
      </c>
      <c r="K203" s="822" t="s">
        <v>2895</v>
      </c>
      <c r="L203" s="825">
        <v>29.27</v>
      </c>
      <c r="M203" s="825">
        <v>117.08</v>
      </c>
      <c r="N203" s="822">
        <v>4</v>
      </c>
      <c r="O203" s="826">
        <v>1</v>
      </c>
      <c r="P203" s="825">
        <v>117.08</v>
      </c>
      <c r="Q203" s="827">
        <v>1</v>
      </c>
      <c r="R203" s="822">
        <v>4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1</v>
      </c>
      <c r="B204" s="822" t="s">
        <v>2676</v>
      </c>
      <c r="C204" s="822" t="s">
        <v>2682</v>
      </c>
      <c r="D204" s="823" t="s">
        <v>4395</v>
      </c>
      <c r="E204" s="824" t="s">
        <v>2700</v>
      </c>
      <c r="F204" s="822" t="s">
        <v>2677</v>
      </c>
      <c r="G204" s="822" t="s">
        <v>2761</v>
      </c>
      <c r="H204" s="822" t="s">
        <v>673</v>
      </c>
      <c r="I204" s="822" t="s">
        <v>2255</v>
      </c>
      <c r="J204" s="822" t="s">
        <v>2158</v>
      </c>
      <c r="K204" s="822" t="s">
        <v>2256</v>
      </c>
      <c r="L204" s="825">
        <v>93.43</v>
      </c>
      <c r="M204" s="825">
        <v>840.87000000000012</v>
      </c>
      <c r="N204" s="822">
        <v>9</v>
      </c>
      <c r="O204" s="826">
        <v>1.5</v>
      </c>
      <c r="P204" s="825">
        <v>280.29000000000002</v>
      </c>
      <c r="Q204" s="827">
        <v>0.33333333333333331</v>
      </c>
      <c r="R204" s="822">
        <v>3</v>
      </c>
      <c r="S204" s="827">
        <v>0.33333333333333331</v>
      </c>
      <c r="T204" s="826">
        <v>0.5</v>
      </c>
      <c r="U204" s="828">
        <v>0.33333333333333331</v>
      </c>
    </row>
    <row r="205" spans="1:21" ht="14.45" customHeight="1" x14ac:dyDescent="0.2">
      <c r="A205" s="821">
        <v>1</v>
      </c>
      <c r="B205" s="822" t="s">
        <v>2676</v>
      </c>
      <c r="C205" s="822" t="s">
        <v>2682</v>
      </c>
      <c r="D205" s="823" t="s">
        <v>4395</v>
      </c>
      <c r="E205" s="824" t="s">
        <v>2700</v>
      </c>
      <c r="F205" s="822" t="s">
        <v>2677</v>
      </c>
      <c r="G205" s="822" t="s">
        <v>2762</v>
      </c>
      <c r="H205" s="822" t="s">
        <v>329</v>
      </c>
      <c r="I205" s="822" t="s">
        <v>3127</v>
      </c>
      <c r="J205" s="822" t="s">
        <v>2902</v>
      </c>
      <c r="K205" s="822" t="s">
        <v>3128</v>
      </c>
      <c r="L205" s="825">
        <v>26.37</v>
      </c>
      <c r="M205" s="825">
        <v>52.74</v>
      </c>
      <c r="N205" s="822">
        <v>2</v>
      </c>
      <c r="O205" s="826">
        <v>0.5</v>
      </c>
      <c r="P205" s="825">
        <v>52.74</v>
      </c>
      <c r="Q205" s="827">
        <v>1</v>
      </c>
      <c r="R205" s="822">
        <v>2</v>
      </c>
      <c r="S205" s="827">
        <v>1</v>
      </c>
      <c r="T205" s="826">
        <v>0.5</v>
      </c>
      <c r="U205" s="828">
        <v>1</v>
      </c>
    </row>
    <row r="206" spans="1:21" ht="14.45" customHeight="1" x14ac:dyDescent="0.2">
      <c r="A206" s="821">
        <v>1</v>
      </c>
      <c r="B206" s="822" t="s">
        <v>2676</v>
      </c>
      <c r="C206" s="822" t="s">
        <v>2682</v>
      </c>
      <c r="D206" s="823" t="s">
        <v>4395</v>
      </c>
      <c r="E206" s="824" t="s">
        <v>2700</v>
      </c>
      <c r="F206" s="822" t="s">
        <v>2677</v>
      </c>
      <c r="G206" s="822" t="s">
        <v>2762</v>
      </c>
      <c r="H206" s="822" t="s">
        <v>329</v>
      </c>
      <c r="I206" s="822" t="s">
        <v>2901</v>
      </c>
      <c r="J206" s="822" t="s">
        <v>2902</v>
      </c>
      <c r="K206" s="822" t="s">
        <v>2903</v>
      </c>
      <c r="L206" s="825">
        <v>52.75</v>
      </c>
      <c r="M206" s="825">
        <v>158.25</v>
      </c>
      <c r="N206" s="822">
        <v>3</v>
      </c>
      <c r="O206" s="826">
        <v>1.5</v>
      </c>
      <c r="P206" s="825">
        <v>52.75</v>
      </c>
      <c r="Q206" s="827">
        <v>0.33333333333333331</v>
      </c>
      <c r="R206" s="822">
        <v>1</v>
      </c>
      <c r="S206" s="827">
        <v>0.33333333333333331</v>
      </c>
      <c r="T206" s="826">
        <v>0.5</v>
      </c>
      <c r="U206" s="828">
        <v>0.33333333333333331</v>
      </c>
    </row>
    <row r="207" spans="1:21" ht="14.45" customHeight="1" x14ac:dyDescent="0.2">
      <c r="A207" s="821">
        <v>1</v>
      </c>
      <c r="B207" s="822" t="s">
        <v>2676</v>
      </c>
      <c r="C207" s="822" t="s">
        <v>2682</v>
      </c>
      <c r="D207" s="823" t="s">
        <v>4395</v>
      </c>
      <c r="E207" s="824" t="s">
        <v>2700</v>
      </c>
      <c r="F207" s="822" t="s">
        <v>2677</v>
      </c>
      <c r="G207" s="822" t="s">
        <v>2762</v>
      </c>
      <c r="H207" s="822" t="s">
        <v>329</v>
      </c>
      <c r="I207" s="822" t="s">
        <v>3129</v>
      </c>
      <c r="J207" s="822" t="s">
        <v>3130</v>
      </c>
      <c r="K207" s="822" t="s">
        <v>3131</v>
      </c>
      <c r="L207" s="825">
        <v>52.75</v>
      </c>
      <c r="M207" s="825">
        <v>52.75</v>
      </c>
      <c r="N207" s="822">
        <v>1</v>
      </c>
      <c r="O207" s="826">
        <v>0.5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1</v>
      </c>
      <c r="B208" s="822" t="s">
        <v>2676</v>
      </c>
      <c r="C208" s="822" t="s">
        <v>2682</v>
      </c>
      <c r="D208" s="823" t="s">
        <v>4395</v>
      </c>
      <c r="E208" s="824" t="s">
        <v>2700</v>
      </c>
      <c r="F208" s="822" t="s">
        <v>2677</v>
      </c>
      <c r="G208" s="822" t="s">
        <v>2762</v>
      </c>
      <c r="H208" s="822" t="s">
        <v>329</v>
      </c>
      <c r="I208" s="822" t="s">
        <v>3132</v>
      </c>
      <c r="J208" s="822" t="s">
        <v>3133</v>
      </c>
      <c r="K208" s="822" t="s">
        <v>3134</v>
      </c>
      <c r="L208" s="825">
        <v>51.69</v>
      </c>
      <c r="M208" s="825">
        <v>155.07</v>
      </c>
      <c r="N208" s="822">
        <v>3</v>
      </c>
      <c r="O208" s="826">
        <v>1.5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</v>
      </c>
      <c r="B209" s="822" t="s">
        <v>2676</v>
      </c>
      <c r="C209" s="822" t="s">
        <v>2682</v>
      </c>
      <c r="D209" s="823" t="s">
        <v>4395</v>
      </c>
      <c r="E209" s="824" t="s">
        <v>2700</v>
      </c>
      <c r="F209" s="822" t="s">
        <v>2677</v>
      </c>
      <c r="G209" s="822" t="s">
        <v>2762</v>
      </c>
      <c r="H209" s="822" t="s">
        <v>329</v>
      </c>
      <c r="I209" s="822" t="s">
        <v>3135</v>
      </c>
      <c r="J209" s="822" t="s">
        <v>684</v>
      </c>
      <c r="K209" s="822" t="s">
        <v>3136</v>
      </c>
      <c r="L209" s="825">
        <v>10.55</v>
      </c>
      <c r="M209" s="825">
        <v>348.15</v>
      </c>
      <c r="N209" s="822">
        <v>33</v>
      </c>
      <c r="O209" s="826">
        <v>5.5</v>
      </c>
      <c r="P209" s="825">
        <v>105.5</v>
      </c>
      <c r="Q209" s="827">
        <v>0.30303030303030304</v>
      </c>
      <c r="R209" s="822">
        <v>10</v>
      </c>
      <c r="S209" s="827">
        <v>0.30303030303030304</v>
      </c>
      <c r="T209" s="826">
        <v>1.5</v>
      </c>
      <c r="U209" s="828">
        <v>0.27272727272727271</v>
      </c>
    </row>
    <row r="210" spans="1:21" ht="14.45" customHeight="1" x14ac:dyDescent="0.2">
      <c r="A210" s="821">
        <v>1</v>
      </c>
      <c r="B210" s="822" t="s">
        <v>2676</v>
      </c>
      <c r="C210" s="822" t="s">
        <v>2682</v>
      </c>
      <c r="D210" s="823" t="s">
        <v>4395</v>
      </c>
      <c r="E210" s="824" t="s">
        <v>2700</v>
      </c>
      <c r="F210" s="822" t="s">
        <v>2677</v>
      </c>
      <c r="G210" s="822" t="s">
        <v>3137</v>
      </c>
      <c r="H210" s="822" t="s">
        <v>673</v>
      </c>
      <c r="I210" s="822" t="s">
        <v>3138</v>
      </c>
      <c r="J210" s="822" t="s">
        <v>2309</v>
      </c>
      <c r="K210" s="822" t="s">
        <v>3139</v>
      </c>
      <c r="L210" s="825">
        <v>103.64</v>
      </c>
      <c r="M210" s="825">
        <v>207.28</v>
      </c>
      <c r="N210" s="822">
        <v>2</v>
      </c>
      <c r="O210" s="826">
        <v>1</v>
      </c>
      <c r="P210" s="825">
        <v>103.64</v>
      </c>
      <c r="Q210" s="827">
        <v>0.5</v>
      </c>
      <c r="R210" s="822">
        <v>1</v>
      </c>
      <c r="S210" s="827">
        <v>0.5</v>
      </c>
      <c r="T210" s="826">
        <v>0.5</v>
      </c>
      <c r="U210" s="828">
        <v>0.5</v>
      </c>
    </row>
    <row r="211" spans="1:21" ht="14.45" customHeight="1" x14ac:dyDescent="0.2">
      <c r="A211" s="821">
        <v>1</v>
      </c>
      <c r="B211" s="822" t="s">
        <v>2676</v>
      </c>
      <c r="C211" s="822" t="s">
        <v>2682</v>
      </c>
      <c r="D211" s="823" t="s">
        <v>4395</v>
      </c>
      <c r="E211" s="824" t="s">
        <v>2700</v>
      </c>
      <c r="F211" s="822" t="s">
        <v>2677</v>
      </c>
      <c r="G211" s="822" t="s">
        <v>3140</v>
      </c>
      <c r="H211" s="822" t="s">
        <v>329</v>
      </c>
      <c r="I211" s="822" t="s">
        <v>3141</v>
      </c>
      <c r="J211" s="822" t="s">
        <v>1386</v>
      </c>
      <c r="K211" s="822" t="s">
        <v>3142</v>
      </c>
      <c r="L211" s="825">
        <v>176.32</v>
      </c>
      <c r="M211" s="825">
        <v>176.32</v>
      </c>
      <c r="N211" s="822">
        <v>1</v>
      </c>
      <c r="O211" s="826">
        <v>0.5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</v>
      </c>
      <c r="B212" s="822" t="s">
        <v>2676</v>
      </c>
      <c r="C212" s="822" t="s">
        <v>2682</v>
      </c>
      <c r="D212" s="823" t="s">
        <v>4395</v>
      </c>
      <c r="E212" s="824" t="s">
        <v>2700</v>
      </c>
      <c r="F212" s="822" t="s">
        <v>2677</v>
      </c>
      <c r="G212" s="822" t="s">
        <v>3143</v>
      </c>
      <c r="H212" s="822" t="s">
        <v>673</v>
      </c>
      <c r="I212" s="822" t="s">
        <v>3144</v>
      </c>
      <c r="J212" s="822" t="s">
        <v>1205</v>
      </c>
      <c r="K212" s="822" t="s">
        <v>3145</v>
      </c>
      <c r="L212" s="825">
        <v>77.790000000000006</v>
      </c>
      <c r="M212" s="825">
        <v>311.16000000000003</v>
      </c>
      <c r="N212" s="822">
        <v>4</v>
      </c>
      <c r="O212" s="826">
        <v>2</v>
      </c>
      <c r="P212" s="825">
        <v>155.58000000000001</v>
      </c>
      <c r="Q212" s="827">
        <v>0.5</v>
      </c>
      <c r="R212" s="822">
        <v>2</v>
      </c>
      <c r="S212" s="827">
        <v>0.5</v>
      </c>
      <c r="T212" s="826">
        <v>1</v>
      </c>
      <c r="U212" s="828">
        <v>0.5</v>
      </c>
    </row>
    <row r="213" spans="1:21" ht="14.45" customHeight="1" x14ac:dyDescent="0.2">
      <c r="A213" s="821">
        <v>1</v>
      </c>
      <c r="B213" s="822" t="s">
        <v>2676</v>
      </c>
      <c r="C213" s="822" t="s">
        <v>2682</v>
      </c>
      <c r="D213" s="823" t="s">
        <v>4395</v>
      </c>
      <c r="E213" s="824" t="s">
        <v>2700</v>
      </c>
      <c r="F213" s="822" t="s">
        <v>2677</v>
      </c>
      <c r="G213" s="822" t="s">
        <v>3146</v>
      </c>
      <c r="H213" s="822" t="s">
        <v>329</v>
      </c>
      <c r="I213" s="822" t="s">
        <v>3147</v>
      </c>
      <c r="J213" s="822" t="s">
        <v>736</v>
      </c>
      <c r="K213" s="822" t="s">
        <v>737</v>
      </c>
      <c r="L213" s="825">
        <v>248.55</v>
      </c>
      <c r="M213" s="825">
        <v>497.1</v>
      </c>
      <c r="N213" s="822">
        <v>2</v>
      </c>
      <c r="O213" s="826">
        <v>2</v>
      </c>
      <c r="P213" s="825">
        <v>497.1</v>
      </c>
      <c r="Q213" s="827">
        <v>1</v>
      </c>
      <c r="R213" s="822">
        <v>2</v>
      </c>
      <c r="S213" s="827">
        <v>1</v>
      </c>
      <c r="T213" s="826">
        <v>2</v>
      </c>
      <c r="U213" s="828">
        <v>1</v>
      </c>
    </row>
    <row r="214" spans="1:21" ht="14.45" customHeight="1" x14ac:dyDescent="0.2">
      <c r="A214" s="821">
        <v>1</v>
      </c>
      <c r="B214" s="822" t="s">
        <v>2676</v>
      </c>
      <c r="C214" s="822" t="s">
        <v>2682</v>
      </c>
      <c r="D214" s="823" t="s">
        <v>4395</v>
      </c>
      <c r="E214" s="824" t="s">
        <v>2700</v>
      </c>
      <c r="F214" s="822" t="s">
        <v>2677</v>
      </c>
      <c r="G214" s="822" t="s">
        <v>2768</v>
      </c>
      <c r="H214" s="822" t="s">
        <v>329</v>
      </c>
      <c r="I214" s="822" t="s">
        <v>3148</v>
      </c>
      <c r="J214" s="822" t="s">
        <v>3149</v>
      </c>
      <c r="K214" s="822" t="s">
        <v>2259</v>
      </c>
      <c r="L214" s="825">
        <v>38.56</v>
      </c>
      <c r="M214" s="825">
        <v>77.12</v>
      </c>
      <c r="N214" s="822">
        <v>2</v>
      </c>
      <c r="O214" s="826">
        <v>1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</v>
      </c>
      <c r="B215" s="822" t="s">
        <v>2676</v>
      </c>
      <c r="C215" s="822" t="s">
        <v>2682</v>
      </c>
      <c r="D215" s="823" t="s">
        <v>4395</v>
      </c>
      <c r="E215" s="824" t="s">
        <v>2700</v>
      </c>
      <c r="F215" s="822" t="s">
        <v>2677</v>
      </c>
      <c r="G215" s="822" t="s">
        <v>2768</v>
      </c>
      <c r="H215" s="822" t="s">
        <v>329</v>
      </c>
      <c r="I215" s="822" t="s">
        <v>2769</v>
      </c>
      <c r="J215" s="822" t="s">
        <v>719</v>
      </c>
      <c r="K215" s="822" t="s">
        <v>2259</v>
      </c>
      <c r="L215" s="825">
        <v>38.56</v>
      </c>
      <c r="M215" s="825">
        <v>77.12</v>
      </c>
      <c r="N215" s="822">
        <v>2</v>
      </c>
      <c r="O215" s="826">
        <v>0.5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</v>
      </c>
      <c r="B216" s="822" t="s">
        <v>2676</v>
      </c>
      <c r="C216" s="822" t="s">
        <v>2682</v>
      </c>
      <c r="D216" s="823" t="s">
        <v>4395</v>
      </c>
      <c r="E216" s="824" t="s">
        <v>2700</v>
      </c>
      <c r="F216" s="822" t="s">
        <v>2677</v>
      </c>
      <c r="G216" s="822" t="s">
        <v>3150</v>
      </c>
      <c r="H216" s="822" t="s">
        <v>673</v>
      </c>
      <c r="I216" s="822" t="s">
        <v>2248</v>
      </c>
      <c r="J216" s="822" t="s">
        <v>2141</v>
      </c>
      <c r="K216" s="822" t="s">
        <v>2249</v>
      </c>
      <c r="L216" s="825">
        <v>73.45</v>
      </c>
      <c r="M216" s="825">
        <v>220.35000000000002</v>
      </c>
      <c r="N216" s="822">
        <v>3</v>
      </c>
      <c r="O216" s="826">
        <v>0.5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1</v>
      </c>
      <c r="B217" s="822" t="s">
        <v>2676</v>
      </c>
      <c r="C217" s="822" t="s">
        <v>2682</v>
      </c>
      <c r="D217" s="823" t="s">
        <v>4395</v>
      </c>
      <c r="E217" s="824" t="s">
        <v>2700</v>
      </c>
      <c r="F217" s="822" t="s">
        <v>2677</v>
      </c>
      <c r="G217" s="822" t="s">
        <v>2774</v>
      </c>
      <c r="H217" s="822" t="s">
        <v>673</v>
      </c>
      <c r="I217" s="822" t="s">
        <v>2169</v>
      </c>
      <c r="J217" s="822" t="s">
        <v>896</v>
      </c>
      <c r="K217" s="822" t="s">
        <v>897</v>
      </c>
      <c r="L217" s="825">
        <v>27.49</v>
      </c>
      <c r="M217" s="825">
        <v>467.33</v>
      </c>
      <c r="N217" s="822">
        <v>17</v>
      </c>
      <c r="O217" s="826">
        <v>5.5</v>
      </c>
      <c r="P217" s="825">
        <v>329.88</v>
      </c>
      <c r="Q217" s="827">
        <v>0.70588235294117652</v>
      </c>
      <c r="R217" s="822">
        <v>12</v>
      </c>
      <c r="S217" s="827">
        <v>0.70588235294117652</v>
      </c>
      <c r="T217" s="826">
        <v>3</v>
      </c>
      <c r="U217" s="828">
        <v>0.54545454545454541</v>
      </c>
    </row>
    <row r="218" spans="1:21" ht="14.45" customHeight="1" x14ac:dyDescent="0.2">
      <c r="A218" s="821">
        <v>1</v>
      </c>
      <c r="B218" s="822" t="s">
        <v>2676</v>
      </c>
      <c r="C218" s="822" t="s">
        <v>2682</v>
      </c>
      <c r="D218" s="823" t="s">
        <v>4395</v>
      </c>
      <c r="E218" s="824" t="s">
        <v>2700</v>
      </c>
      <c r="F218" s="822" t="s">
        <v>2677</v>
      </c>
      <c r="G218" s="822" t="s">
        <v>2774</v>
      </c>
      <c r="H218" s="822" t="s">
        <v>329</v>
      </c>
      <c r="I218" s="822" t="s">
        <v>3151</v>
      </c>
      <c r="J218" s="822" t="s">
        <v>690</v>
      </c>
      <c r="K218" s="822" t="s">
        <v>3152</v>
      </c>
      <c r="L218" s="825">
        <v>117.03</v>
      </c>
      <c r="M218" s="825">
        <v>117.03</v>
      </c>
      <c r="N218" s="822">
        <v>1</v>
      </c>
      <c r="O218" s="826">
        <v>0.5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1</v>
      </c>
      <c r="B219" s="822" t="s">
        <v>2676</v>
      </c>
      <c r="C219" s="822" t="s">
        <v>2682</v>
      </c>
      <c r="D219" s="823" t="s">
        <v>4395</v>
      </c>
      <c r="E219" s="824" t="s">
        <v>2700</v>
      </c>
      <c r="F219" s="822" t="s">
        <v>2677</v>
      </c>
      <c r="G219" s="822" t="s">
        <v>2774</v>
      </c>
      <c r="H219" s="822" t="s">
        <v>329</v>
      </c>
      <c r="I219" s="822" t="s">
        <v>3153</v>
      </c>
      <c r="J219" s="822" t="s">
        <v>1559</v>
      </c>
      <c r="K219" s="822" t="s">
        <v>1560</v>
      </c>
      <c r="L219" s="825">
        <v>16.489999999999998</v>
      </c>
      <c r="M219" s="825">
        <v>115.42999999999998</v>
      </c>
      <c r="N219" s="822">
        <v>7</v>
      </c>
      <c r="O219" s="826">
        <v>2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</v>
      </c>
      <c r="B220" s="822" t="s">
        <v>2676</v>
      </c>
      <c r="C220" s="822" t="s">
        <v>2682</v>
      </c>
      <c r="D220" s="823" t="s">
        <v>4395</v>
      </c>
      <c r="E220" s="824" t="s">
        <v>2700</v>
      </c>
      <c r="F220" s="822" t="s">
        <v>2677</v>
      </c>
      <c r="G220" s="822" t="s">
        <v>2774</v>
      </c>
      <c r="H220" s="822" t="s">
        <v>329</v>
      </c>
      <c r="I220" s="822" t="s">
        <v>3154</v>
      </c>
      <c r="J220" s="822" t="s">
        <v>690</v>
      </c>
      <c r="K220" s="822" t="s">
        <v>989</v>
      </c>
      <c r="L220" s="825">
        <v>58.52</v>
      </c>
      <c r="M220" s="825">
        <v>117.04</v>
      </c>
      <c r="N220" s="822">
        <v>2</v>
      </c>
      <c r="O220" s="826">
        <v>1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</v>
      </c>
      <c r="B221" s="822" t="s">
        <v>2676</v>
      </c>
      <c r="C221" s="822" t="s">
        <v>2682</v>
      </c>
      <c r="D221" s="823" t="s">
        <v>4395</v>
      </c>
      <c r="E221" s="824" t="s">
        <v>2700</v>
      </c>
      <c r="F221" s="822" t="s">
        <v>2677</v>
      </c>
      <c r="G221" s="822" t="s">
        <v>2774</v>
      </c>
      <c r="H221" s="822" t="s">
        <v>329</v>
      </c>
      <c r="I221" s="822" t="s">
        <v>3155</v>
      </c>
      <c r="J221" s="822" t="s">
        <v>1559</v>
      </c>
      <c r="K221" s="822" t="s">
        <v>3156</v>
      </c>
      <c r="L221" s="825">
        <v>32.99</v>
      </c>
      <c r="M221" s="825">
        <v>32.99</v>
      </c>
      <c r="N221" s="822">
        <v>1</v>
      </c>
      <c r="O221" s="826">
        <v>0.5</v>
      </c>
      <c r="P221" s="825">
        <v>32.99</v>
      </c>
      <c r="Q221" s="827">
        <v>1</v>
      </c>
      <c r="R221" s="822">
        <v>1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1</v>
      </c>
      <c r="B222" s="822" t="s">
        <v>2676</v>
      </c>
      <c r="C222" s="822" t="s">
        <v>2682</v>
      </c>
      <c r="D222" s="823" t="s">
        <v>4395</v>
      </c>
      <c r="E222" s="824" t="s">
        <v>2700</v>
      </c>
      <c r="F222" s="822" t="s">
        <v>2677</v>
      </c>
      <c r="G222" s="822" t="s">
        <v>2774</v>
      </c>
      <c r="H222" s="822" t="s">
        <v>673</v>
      </c>
      <c r="I222" s="822" t="s">
        <v>2280</v>
      </c>
      <c r="J222" s="822" t="s">
        <v>987</v>
      </c>
      <c r="K222" s="822" t="s">
        <v>988</v>
      </c>
      <c r="L222" s="825">
        <v>234.07</v>
      </c>
      <c r="M222" s="825">
        <v>468.14</v>
      </c>
      <c r="N222" s="822">
        <v>2</v>
      </c>
      <c r="O222" s="826">
        <v>1</v>
      </c>
      <c r="P222" s="825">
        <v>468.14</v>
      </c>
      <c r="Q222" s="827">
        <v>1</v>
      </c>
      <c r="R222" s="822">
        <v>2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1</v>
      </c>
      <c r="B223" s="822" t="s">
        <v>2676</v>
      </c>
      <c r="C223" s="822" t="s">
        <v>2682</v>
      </c>
      <c r="D223" s="823" t="s">
        <v>4395</v>
      </c>
      <c r="E223" s="824" t="s">
        <v>2700</v>
      </c>
      <c r="F223" s="822" t="s">
        <v>2677</v>
      </c>
      <c r="G223" s="822" t="s">
        <v>2774</v>
      </c>
      <c r="H223" s="822" t="s">
        <v>673</v>
      </c>
      <c r="I223" s="822" t="s">
        <v>3157</v>
      </c>
      <c r="J223" s="822" t="s">
        <v>690</v>
      </c>
      <c r="K223" s="822" t="s">
        <v>3152</v>
      </c>
      <c r="L223" s="825">
        <v>117.03</v>
      </c>
      <c r="M223" s="825">
        <v>351.09000000000003</v>
      </c>
      <c r="N223" s="822">
        <v>3</v>
      </c>
      <c r="O223" s="826">
        <v>1.5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</v>
      </c>
      <c r="B224" s="822" t="s">
        <v>2676</v>
      </c>
      <c r="C224" s="822" t="s">
        <v>2682</v>
      </c>
      <c r="D224" s="823" t="s">
        <v>4395</v>
      </c>
      <c r="E224" s="824" t="s">
        <v>2700</v>
      </c>
      <c r="F224" s="822" t="s">
        <v>2677</v>
      </c>
      <c r="G224" s="822" t="s">
        <v>2774</v>
      </c>
      <c r="H224" s="822" t="s">
        <v>673</v>
      </c>
      <c r="I224" s="822" t="s">
        <v>2170</v>
      </c>
      <c r="J224" s="822" t="s">
        <v>690</v>
      </c>
      <c r="K224" s="822" t="s">
        <v>691</v>
      </c>
      <c r="L224" s="825">
        <v>38.04</v>
      </c>
      <c r="M224" s="825">
        <v>152.16</v>
      </c>
      <c r="N224" s="822">
        <v>4</v>
      </c>
      <c r="O224" s="826">
        <v>1.5</v>
      </c>
      <c r="P224" s="825">
        <v>114.12</v>
      </c>
      <c r="Q224" s="827">
        <v>0.75</v>
      </c>
      <c r="R224" s="822">
        <v>3</v>
      </c>
      <c r="S224" s="827">
        <v>0.75</v>
      </c>
      <c r="T224" s="826">
        <v>1</v>
      </c>
      <c r="U224" s="828">
        <v>0.66666666666666663</v>
      </c>
    </row>
    <row r="225" spans="1:21" ht="14.45" customHeight="1" x14ac:dyDescent="0.2">
      <c r="A225" s="821">
        <v>1</v>
      </c>
      <c r="B225" s="822" t="s">
        <v>2676</v>
      </c>
      <c r="C225" s="822" t="s">
        <v>2682</v>
      </c>
      <c r="D225" s="823" t="s">
        <v>4395</v>
      </c>
      <c r="E225" s="824" t="s">
        <v>2700</v>
      </c>
      <c r="F225" s="822" t="s">
        <v>2677</v>
      </c>
      <c r="G225" s="822" t="s">
        <v>2774</v>
      </c>
      <c r="H225" s="822" t="s">
        <v>673</v>
      </c>
      <c r="I225" s="822" t="s">
        <v>2283</v>
      </c>
      <c r="J225" s="822" t="s">
        <v>690</v>
      </c>
      <c r="K225" s="822" t="s">
        <v>989</v>
      </c>
      <c r="L225" s="825">
        <v>58.52</v>
      </c>
      <c r="M225" s="825">
        <v>117.04</v>
      </c>
      <c r="N225" s="822">
        <v>2</v>
      </c>
      <c r="O225" s="826">
        <v>1.5</v>
      </c>
      <c r="P225" s="825">
        <v>117.04</v>
      </c>
      <c r="Q225" s="827">
        <v>1</v>
      </c>
      <c r="R225" s="822">
        <v>2</v>
      </c>
      <c r="S225" s="827">
        <v>1</v>
      </c>
      <c r="T225" s="826">
        <v>1.5</v>
      </c>
      <c r="U225" s="828">
        <v>1</v>
      </c>
    </row>
    <row r="226" spans="1:21" ht="14.45" customHeight="1" x14ac:dyDescent="0.2">
      <c r="A226" s="821">
        <v>1</v>
      </c>
      <c r="B226" s="822" t="s">
        <v>2676</v>
      </c>
      <c r="C226" s="822" t="s">
        <v>2682</v>
      </c>
      <c r="D226" s="823" t="s">
        <v>4395</v>
      </c>
      <c r="E226" s="824" t="s">
        <v>2700</v>
      </c>
      <c r="F226" s="822" t="s">
        <v>2677</v>
      </c>
      <c r="G226" s="822" t="s">
        <v>2774</v>
      </c>
      <c r="H226" s="822" t="s">
        <v>329</v>
      </c>
      <c r="I226" s="822" t="s">
        <v>3158</v>
      </c>
      <c r="J226" s="822" t="s">
        <v>3159</v>
      </c>
      <c r="K226" s="822" t="s">
        <v>3160</v>
      </c>
      <c r="L226" s="825">
        <v>27.49</v>
      </c>
      <c r="M226" s="825">
        <v>54.98</v>
      </c>
      <c r="N226" s="822">
        <v>2</v>
      </c>
      <c r="O226" s="826">
        <v>0.5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</v>
      </c>
      <c r="B227" s="822" t="s">
        <v>2676</v>
      </c>
      <c r="C227" s="822" t="s">
        <v>2682</v>
      </c>
      <c r="D227" s="823" t="s">
        <v>4395</v>
      </c>
      <c r="E227" s="824" t="s">
        <v>2700</v>
      </c>
      <c r="F227" s="822" t="s">
        <v>2677</v>
      </c>
      <c r="G227" s="822" t="s">
        <v>3161</v>
      </c>
      <c r="H227" s="822" t="s">
        <v>329</v>
      </c>
      <c r="I227" s="822" t="s">
        <v>3162</v>
      </c>
      <c r="J227" s="822" t="s">
        <v>3163</v>
      </c>
      <c r="K227" s="822" t="s">
        <v>3164</v>
      </c>
      <c r="L227" s="825">
        <v>44.04</v>
      </c>
      <c r="M227" s="825">
        <v>176.16</v>
      </c>
      <c r="N227" s="822">
        <v>4</v>
      </c>
      <c r="O227" s="826">
        <v>1</v>
      </c>
      <c r="P227" s="825">
        <v>176.16</v>
      </c>
      <c r="Q227" s="827">
        <v>1</v>
      </c>
      <c r="R227" s="822">
        <v>4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1</v>
      </c>
      <c r="B228" s="822" t="s">
        <v>2676</v>
      </c>
      <c r="C228" s="822" t="s">
        <v>2682</v>
      </c>
      <c r="D228" s="823" t="s">
        <v>4395</v>
      </c>
      <c r="E228" s="824" t="s">
        <v>2700</v>
      </c>
      <c r="F228" s="822" t="s">
        <v>2677</v>
      </c>
      <c r="G228" s="822" t="s">
        <v>2909</v>
      </c>
      <c r="H228" s="822" t="s">
        <v>673</v>
      </c>
      <c r="I228" s="822" t="s">
        <v>3165</v>
      </c>
      <c r="J228" s="822" t="s">
        <v>2911</v>
      </c>
      <c r="K228" s="822" t="s">
        <v>3166</v>
      </c>
      <c r="L228" s="825">
        <v>114.65</v>
      </c>
      <c r="M228" s="825">
        <v>114.65</v>
      </c>
      <c r="N228" s="822">
        <v>1</v>
      </c>
      <c r="O228" s="826">
        <v>1</v>
      </c>
      <c r="P228" s="825">
        <v>114.65</v>
      </c>
      <c r="Q228" s="827">
        <v>1</v>
      </c>
      <c r="R228" s="822">
        <v>1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1</v>
      </c>
      <c r="B229" s="822" t="s">
        <v>2676</v>
      </c>
      <c r="C229" s="822" t="s">
        <v>2682</v>
      </c>
      <c r="D229" s="823" t="s">
        <v>4395</v>
      </c>
      <c r="E229" s="824" t="s">
        <v>2700</v>
      </c>
      <c r="F229" s="822" t="s">
        <v>2677</v>
      </c>
      <c r="G229" s="822" t="s">
        <v>3167</v>
      </c>
      <c r="H229" s="822" t="s">
        <v>329</v>
      </c>
      <c r="I229" s="822" t="s">
        <v>3168</v>
      </c>
      <c r="J229" s="822" t="s">
        <v>1508</v>
      </c>
      <c r="K229" s="822" t="s">
        <v>2992</v>
      </c>
      <c r="L229" s="825">
        <v>35.25</v>
      </c>
      <c r="M229" s="825">
        <v>176.25</v>
      </c>
      <c r="N229" s="822">
        <v>5</v>
      </c>
      <c r="O229" s="826">
        <v>1</v>
      </c>
      <c r="P229" s="825">
        <v>70.5</v>
      </c>
      <c r="Q229" s="827">
        <v>0.4</v>
      </c>
      <c r="R229" s="822">
        <v>2</v>
      </c>
      <c r="S229" s="827">
        <v>0.4</v>
      </c>
      <c r="T229" s="826">
        <v>0.5</v>
      </c>
      <c r="U229" s="828">
        <v>0.5</v>
      </c>
    </row>
    <row r="230" spans="1:21" ht="14.45" customHeight="1" x14ac:dyDescent="0.2">
      <c r="A230" s="821">
        <v>1</v>
      </c>
      <c r="B230" s="822" t="s">
        <v>2676</v>
      </c>
      <c r="C230" s="822" t="s">
        <v>2682</v>
      </c>
      <c r="D230" s="823" t="s">
        <v>4395</v>
      </c>
      <c r="E230" s="824" t="s">
        <v>2700</v>
      </c>
      <c r="F230" s="822" t="s">
        <v>2677</v>
      </c>
      <c r="G230" s="822" t="s">
        <v>3167</v>
      </c>
      <c r="H230" s="822" t="s">
        <v>329</v>
      </c>
      <c r="I230" s="822" t="s">
        <v>3169</v>
      </c>
      <c r="J230" s="822" t="s">
        <v>1508</v>
      </c>
      <c r="K230" s="822" t="s">
        <v>3170</v>
      </c>
      <c r="L230" s="825">
        <v>35.25</v>
      </c>
      <c r="M230" s="825">
        <v>35.25</v>
      </c>
      <c r="N230" s="822">
        <v>1</v>
      </c>
      <c r="O230" s="826">
        <v>0.5</v>
      </c>
      <c r="P230" s="825">
        <v>35.25</v>
      </c>
      <c r="Q230" s="827">
        <v>1</v>
      </c>
      <c r="R230" s="822">
        <v>1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1</v>
      </c>
      <c r="B231" s="822" t="s">
        <v>2676</v>
      </c>
      <c r="C231" s="822" t="s">
        <v>2682</v>
      </c>
      <c r="D231" s="823" t="s">
        <v>4395</v>
      </c>
      <c r="E231" s="824" t="s">
        <v>2700</v>
      </c>
      <c r="F231" s="822" t="s">
        <v>2677</v>
      </c>
      <c r="G231" s="822" t="s">
        <v>2913</v>
      </c>
      <c r="H231" s="822" t="s">
        <v>329</v>
      </c>
      <c r="I231" s="822" t="s">
        <v>3171</v>
      </c>
      <c r="J231" s="822" t="s">
        <v>3172</v>
      </c>
      <c r="K231" s="822" t="s">
        <v>3173</v>
      </c>
      <c r="L231" s="825">
        <v>97.76</v>
      </c>
      <c r="M231" s="825">
        <v>97.76</v>
      </c>
      <c r="N231" s="822">
        <v>1</v>
      </c>
      <c r="O231" s="826">
        <v>0.5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</v>
      </c>
      <c r="B232" s="822" t="s">
        <v>2676</v>
      </c>
      <c r="C232" s="822" t="s">
        <v>2682</v>
      </c>
      <c r="D232" s="823" t="s">
        <v>4395</v>
      </c>
      <c r="E232" s="824" t="s">
        <v>2700</v>
      </c>
      <c r="F232" s="822" t="s">
        <v>2677</v>
      </c>
      <c r="G232" s="822" t="s">
        <v>2913</v>
      </c>
      <c r="H232" s="822" t="s">
        <v>329</v>
      </c>
      <c r="I232" s="822" t="s">
        <v>3174</v>
      </c>
      <c r="J232" s="822" t="s">
        <v>2915</v>
      </c>
      <c r="K232" s="822" t="s">
        <v>3175</v>
      </c>
      <c r="L232" s="825">
        <v>87.98</v>
      </c>
      <c r="M232" s="825">
        <v>791.82</v>
      </c>
      <c r="N232" s="822">
        <v>9</v>
      </c>
      <c r="O232" s="826">
        <v>5</v>
      </c>
      <c r="P232" s="825">
        <v>439.90000000000003</v>
      </c>
      <c r="Q232" s="827">
        <v>0.55555555555555558</v>
      </c>
      <c r="R232" s="822">
        <v>5</v>
      </c>
      <c r="S232" s="827">
        <v>0.55555555555555558</v>
      </c>
      <c r="T232" s="826">
        <v>2.5</v>
      </c>
      <c r="U232" s="828">
        <v>0.5</v>
      </c>
    </row>
    <row r="233" spans="1:21" ht="14.45" customHeight="1" x14ac:dyDescent="0.2">
      <c r="A233" s="821">
        <v>1</v>
      </c>
      <c r="B233" s="822" t="s">
        <v>2676</v>
      </c>
      <c r="C233" s="822" t="s">
        <v>2682</v>
      </c>
      <c r="D233" s="823" t="s">
        <v>4395</v>
      </c>
      <c r="E233" s="824" t="s">
        <v>2700</v>
      </c>
      <c r="F233" s="822" t="s">
        <v>2677</v>
      </c>
      <c r="G233" s="822" t="s">
        <v>2913</v>
      </c>
      <c r="H233" s="822" t="s">
        <v>329</v>
      </c>
      <c r="I233" s="822" t="s">
        <v>3176</v>
      </c>
      <c r="J233" s="822" t="s">
        <v>3177</v>
      </c>
      <c r="K233" s="822" t="s">
        <v>3173</v>
      </c>
      <c r="L233" s="825">
        <v>97.76</v>
      </c>
      <c r="M233" s="825">
        <v>97.76</v>
      </c>
      <c r="N233" s="822">
        <v>1</v>
      </c>
      <c r="O233" s="826">
        <v>0.5</v>
      </c>
      <c r="P233" s="825">
        <v>97.76</v>
      </c>
      <c r="Q233" s="827">
        <v>1</v>
      </c>
      <c r="R233" s="822">
        <v>1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1</v>
      </c>
      <c r="B234" s="822" t="s">
        <v>2676</v>
      </c>
      <c r="C234" s="822" t="s">
        <v>2682</v>
      </c>
      <c r="D234" s="823" t="s">
        <v>4395</v>
      </c>
      <c r="E234" s="824" t="s">
        <v>2700</v>
      </c>
      <c r="F234" s="822" t="s">
        <v>2677</v>
      </c>
      <c r="G234" s="822" t="s">
        <v>2917</v>
      </c>
      <c r="H234" s="822" t="s">
        <v>673</v>
      </c>
      <c r="I234" s="822" t="s">
        <v>2236</v>
      </c>
      <c r="J234" s="822" t="s">
        <v>1033</v>
      </c>
      <c r="K234" s="822" t="s">
        <v>2237</v>
      </c>
      <c r="L234" s="825">
        <v>48.89</v>
      </c>
      <c r="M234" s="825">
        <v>244.45000000000002</v>
      </c>
      <c r="N234" s="822">
        <v>5</v>
      </c>
      <c r="O234" s="826">
        <v>2.5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</v>
      </c>
      <c r="B235" s="822" t="s">
        <v>2676</v>
      </c>
      <c r="C235" s="822" t="s">
        <v>2682</v>
      </c>
      <c r="D235" s="823" t="s">
        <v>4395</v>
      </c>
      <c r="E235" s="824" t="s">
        <v>2700</v>
      </c>
      <c r="F235" s="822" t="s">
        <v>2677</v>
      </c>
      <c r="G235" s="822" t="s">
        <v>2917</v>
      </c>
      <c r="H235" s="822" t="s">
        <v>329</v>
      </c>
      <c r="I235" s="822" t="s">
        <v>3178</v>
      </c>
      <c r="J235" s="822" t="s">
        <v>1033</v>
      </c>
      <c r="K235" s="822" t="s">
        <v>1034</v>
      </c>
      <c r="L235" s="825">
        <v>97.76</v>
      </c>
      <c r="M235" s="825">
        <v>97.76</v>
      </c>
      <c r="N235" s="822">
        <v>1</v>
      </c>
      <c r="O235" s="826">
        <v>0.5</v>
      </c>
      <c r="P235" s="825">
        <v>97.76</v>
      </c>
      <c r="Q235" s="827">
        <v>1</v>
      </c>
      <c r="R235" s="822">
        <v>1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1</v>
      </c>
      <c r="B236" s="822" t="s">
        <v>2676</v>
      </c>
      <c r="C236" s="822" t="s">
        <v>2682</v>
      </c>
      <c r="D236" s="823" t="s">
        <v>4395</v>
      </c>
      <c r="E236" s="824" t="s">
        <v>2700</v>
      </c>
      <c r="F236" s="822" t="s">
        <v>2677</v>
      </c>
      <c r="G236" s="822" t="s">
        <v>3179</v>
      </c>
      <c r="H236" s="822" t="s">
        <v>329</v>
      </c>
      <c r="I236" s="822" t="s">
        <v>3180</v>
      </c>
      <c r="J236" s="822" t="s">
        <v>3181</v>
      </c>
      <c r="K236" s="822" t="s">
        <v>3182</v>
      </c>
      <c r="L236" s="825">
        <v>0</v>
      </c>
      <c r="M236" s="825">
        <v>0</v>
      </c>
      <c r="N236" s="822">
        <v>1</v>
      </c>
      <c r="O236" s="826"/>
      <c r="P236" s="825"/>
      <c r="Q236" s="827"/>
      <c r="R236" s="822"/>
      <c r="S236" s="827">
        <v>0</v>
      </c>
      <c r="T236" s="826"/>
      <c r="U236" s="828"/>
    </row>
    <row r="237" spans="1:21" ht="14.45" customHeight="1" x14ac:dyDescent="0.2">
      <c r="A237" s="821">
        <v>1</v>
      </c>
      <c r="B237" s="822" t="s">
        <v>2676</v>
      </c>
      <c r="C237" s="822" t="s">
        <v>2682</v>
      </c>
      <c r="D237" s="823" t="s">
        <v>4395</v>
      </c>
      <c r="E237" s="824" t="s">
        <v>2700</v>
      </c>
      <c r="F237" s="822" t="s">
        <v>2677</v>
      </c>
      <c r="G237" s="822" t="s">
        <v>2775</v>
      </c>
      <c r="H237" s="822" t="s">
        <v>673</v>
      </c>
      <c r="I237" s="822" t="s">
        <v>2176</v>
      </c>
      <c r="J237" s="822" t="s">
        <v>850</v>
      </c>
      <c r="K237" s="822" t="s">
        <v>2177</v>
      </c>
      <c r="L237" s="825">
        <v>103.4</v>
      </c>
      <c r="M237" s="825">
        <v>206.8</v>
      </c>
      <c r="N237" s="822">
        <v>2</v>
      </c>
      <c r="O237" s="826">
        <v>1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</v>
      </c>
      <c r="B238" s="822" t="s">
        <v>2676</v>
      </c>
      <c r="C238" s="822" t="s">
        <v>2682</v>
      </c>
      <c r="D238" s="823" t="s">
        <v>4395</v>
      </c>
      <c r="E238" s="824" t="s">
        <v>2700</v>
      </c>
      <c r="F238" s="822" t="s">
        <v>2677</v>
      </c>
      <c r="G238" s="822" t="s">
        <v>2775</v>
      </c>
      <c r="H238" s="822" t="s">
        <v>329</v>
      </c>
      <c r="I238" s="822" t="s">
        <v>3183</v>
      </c>
      <c r="J238" s="822" t="s">
        <v>3184</v>
      </c>
      <c r="K238" s="822" t="s">
        <v>2267</v>
      </c>
      <c r="L238" s="825">
        <v>103.4</v>
      </c>
      <c r="M238" s="825">
        <v>103.4</v>
      </c>
      <c r="N238" s="822">
        <v>1</v>
      </c>
      <c r="O238" s="826">
        <v>0.5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1</v>
      </c>
      <c r="B239" s="822" t="s">
        <v>2676</v>
      </c>
      <c r="C239" s="822" t="s">
        <v>2682</v>
      </c>
      <c r="D239" s="823" t="s">
        <v>4395</v>
      </c>
      <c r="E239" s="824" t="s">
        <v>2700</v>
      </c>
      <c r="F239" s="822" t="s">
        <v>2677</v>
      </c>
      <c r="G239" s="822" t="s">
        <v>2775</v>
      </c>
      <c r="H239" s="822" t="s">
        <v>329</v>
      </c>
      <c r="I239" s="822" t="s">
        <v>3185</v>
      </c>
      <c r="J239" s="822" t="s">
        <v>3184</v>
      </c>
      <c r="K239" s="822" t="s">
        <v>3186</v>
      </c>
      <c r="L239" s="825">
        <v>34.47</v>
      </c>
      <c r="M239" s="825">
        <v>103.41</v>
      </c>
      <c r="N239" s="822">
        <v>3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</v>
      </c>
      <c r="B240" s="822" t="s">
        <v>2676</v>
      </c>
      <c r="C240" s="822" t="s">
        <v>2682</v>
      </c>
      <c r="D240" s="823" t="s">
        <v>4395</v>
      </c>
      <c r="E240" s="824" t="s">
        <v>2700</v>
      </c>
      <c r="F240" s="822" t="s">
        <v>2677</v>
      </c>
      <c r="G240" s="822" t="s">
        <v>2775</v>
      </c>
      <c r="H240" s="822" t="s">
        <v>329</v>
      </c>
      <c r="I240" s="822" t="s">
        <v>3187</v>
      </c>
      <c r="J240" s="822" t="s">
        <v>3188</v>
      </c>
      <c r="K240" s="822" t="s">
        <v>3186</v>
      </c>
      <c r="L240" s="825">
        <v>34.47</v>
      </c>
      <c r="M240" s="825">
        <v>103.41</v>
      </c>
      <c r="N240" s="822">
        <v>3</v>
      </c>
      <c r="O240" s="826">
        <v>0.5</v>
      </c>
      <c r="P240" s="825">
        <v>103.41</v>
      </c>
      <c r="Q240" s="827">
        <v>1</v>
      </c>
      <c r="R240" s="822">
        <v>3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1</v>
      </c>
      <c r="B241" s="822" t="s">
        <v>2676</v>
      </c>
      <c r="C241" s="822" t="s">
        <v>2682</v>
      </c>
      <c r="D241" s="823" t="s">
        <v>4395</v>
      </c>
      <c r="E241" s="824" t="s">
        <v>2700</v>
      </c>
      <c r="F241" s="822" t="s">
        <v>2677</v>
      </c>
      <c r="G241" s="822" t="s">
        <v>2837</v>
      </c>
      <c r="H241" s="822" t="s">
        <v>673</v>
      </c>
      <c r="I241" s="822" t="s">
        <v>3189</v>
      </c>
      <c r="J241" s="822" t="s">
        <v>2317</v>
      </c>
      <c r="K241" s="822" t="s">
        <v>3190</v>
      </c>
      <c r="L241" s="825">
        <v>352.37</v>
      </c>
      <c r="M241" s="825">
        <v>352.37</v>
      </c>
      <c r="N241" s="822">
        <v>1</v>
      </c>
      <c r="O241" s="826">
        <v>0.5</v>
      </c>
      <c r="P241" s="825">
        <v>352.37</v>
      </c>
      <c r="Q241" s="827">
        <v>1</v>
      </c>
      <c r="R241" s="822">
        <v>1</v>
      </c>
      <c r="S241" s="827">
        <v>1</v>
      </c>
      <c r="T241" s="826">
        <v>0.5</v>
      </c>
      <c r="U241" s="828">
        <v>1</v>
      </c>
    </row>
    <row r="242" spans="1:21" ht="14.45" customHeight="1" x14ac:dyDescent="0.2">
      <c r="A242" s="821">
        <v>1</v>
      </c>
      <c r="B242" s="822" t="s">
        <v>2676</v>
      </c>
      <c r="C242" s="822" t="s">
        <v>2682</v>
      </c>
      <c r="D242" s="823" t="s">
        <v>4395</v>
      </c>
      <c r="E242" s="824" t="s">
        <v>2700</v>
      </c>
      <c r="F242" s="822" t="s">
        <v>2677</v>
      </c>
      <c r="G242" s="822" t="s">
        <v>2837</v>
      </c>
      <c r="H242" s="822" t="s">
        <v>673</v>
      </c>
      <c r="I242" s="822" t="s">
        <v>3191</v>
      </c>
      <c r="J242" s="822" t="s">
        <v>3192</v>
      </c>
      <c r="K242" s="822" t="s">
        <v>3193</v>
      </c>
      <c r="L242" s="825">
        <v>236.36</v>
      </c>
      <c r="M242" s="825">
        <v>709.08</v>
      </c>
      <c r="N242" s="822">
        <v>3</v>
      </c>
      <c r="O242" s="826">
        <v>2</v>
      </c>
      <c r="P242" s="825">
        <v>472.72</v>
      </c>
      <c r="Q242" s="827">
        <v>0.66666666666666663</v>
      </c>
      <c r="R242" s="822">
        <v>2</v>
      </c>
      <c r="S242" s="827">
        <v>0.66666666666666663</v>
      </c>
      <c r="T242" s="826">
        <v>1.5</v>
      </c>
      <c r="U242" s="828">
        <v>0.75</v>
      </c>
    </row>
    <row r="243" spans="1:21" ht="14.45" customHeight="1" x14ac:dyDescent="0.2">
      <c r="A243" s="821">
        <v>1</v>
      </c>
      <c r="B243" s="822" t="s">
        <v>2676</v>
      </c>
      <c r="C243" s="822" t="s">
        <v>2682</v>
      </c>
      <c r="D243" s="823" t="s">
        <v>4395</v>
      </c>
      <c r="E243" s="824" t="s">
        <v>2700</v>
      </c>
      <c r="F243" s="822" t="s">
        <v>2677</v>
      </c>
      <c r="G243" s="822" t="s">
        <v>2837</v>
      </c>
      <c r="H243" s="822" t="s">
        <v>673</v>
      </c>
      <c r="I243" s="822" t="s">
        <v>3194</v>
      </c>
      <c r="J243" s="822" t="s">
        <v>3192</v>
      </c>
      <c r="K243" s="822" t="s">
        <v>3195</v>
      </c>
      <c r="L243" s="825">
        <v>599.6</v>
      </c>
      <c r="M243" s="825">
        <v>1199.2</v>
      </c>
      <c r="N243" s="822">
        <v>2</v>
      </c>
      <c r="O243" s="826">
        <v>1</v>
      </c>
      <c r="P243" s="825">
        <v>599.6</v>
      </c>
      <c r="Q243" s="827">
        <v>0.5</v>
      </c>
      <c r="R243" s="822">
        <v>1</v>
      </c>
      <c r="S243" s="827">
        <v>0.5</v>
      </c>
      <c r="T243" s="826">
        <v>0.5</v>
      </c>
      <c r="U243" s="828">
        <v>0.5</v>
      </c>
    </row>
    <row r="244" spans="1:21" ht="14.45" customHeight="1" x14ac:dyDescent="0.2">
      <c r="A244" s="821">
        <v>1</v>
      </c>
      <c r="B244" s="822" t="s">
        <v>2676</v>
      </c>
      <c r="C244" s="822" t="s">
        <v>2682</v>
      </c>
      <c r="D244" s="823" t="s">
        <v>4395</v>
      </c>
      <c r="E244" s="824" t="s">
        <v>2700</v>
      </c>
      <c r="F244" s="822" t="s">
        <v>2677</v>
      </c>
      <c r="G244" s="822" t="s">
        <v>2837</v>
      </c>
      <c r="H244" s="822" t="s">
        <v>673</v>
      </c>
      <c r="I244" s="822" t="s">
        <v>3196</v>
      </c>
      <c r="J244" s="822" t="s">
        <v>3192</v>
      </c>
      <c r="K244" s="822" t="s">
        <v>3197</v>
      </c>
      <c r="L244" s="825">
        <v>253.36</v>
      </c>
      <c r="M244" s="825">
        <v>253.36</v>
      </c>
      <c r="N244" s="822">
        <v>1</v>
      </c>
      <c r="O244" s="826">
        <v>1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1</v>
      </c>
      <c r="B245" s="822" t="s">
        <v>2676</v>
      </c>
      <c r="C245" s="822" t="s">
        <v>2682</v>
      </c>
      <c r="D245" s="823" t="s">
        <v>4395</v>
      </c>
      <c r="E245" s="824" t="s">
        <v>2700</v>
      </c>
      <c r="F245" s="822" t="s">
        <v>2677</v>
      </c>
      <c r="G245" s="822" t="s">
        <v>2925</v>
      </c>
      <c r="H245" s="822" t="s">
        <v>329</v>
      </c>
      <c r="I245" s="822" t="s">
        <v>3198</v>
      </c>
      <c r="J245" s="822" t="s">
        <v>2927</v>
      </c>
      <c r="K245" s="822" t="s">
        <v>3199</v>
      </c>
      <c r="L245" s="825">
        <v>72.88</v>
      </c>
      <c r="M245" s="825">
        <v>218.64</v>
      </c>
      <c r="N245" s="822">
        <v>3</v>
      </c>
      <c r="O245" s="826">
        <v>1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</v>
      </c>
      <c r="B246" s="822" t="s">
        <v>2676</v>
      </c>
      <c r="C246" s="822" t="s">
        <v>2682</v>
      </c>
      <c r="D246" s="823" t="s">
        <v>4395</v>
      </c>
      <c r="E246" s="824" t="s">
        <v>2700</v>
      </c>
      <c r="F246" s="822" t="s">
        <v>2677</v>
      </c>
      <c r="G246" s="822" t="s">
        <v>2925</v>
      </c>
      <c r="H246" s="822" t="s">
        <v>329</v>
      </c>
      <c r="I246" s="822" t="s">
        <v>2926</v>
      </c>
      <c r="J246" s="822" t="s">
        <v>2927</v>
      </c>
      <c r="K246" s="822" t="s">
        <v>2928</v>
      </c>
      <c r="L246" s="825">
        <v>218.62</v>
      </c>
      <c r="M246" s="825">
        <v>218.62</v>
      </c>
      <c r="N246" s="822">
        <v>1</v>
      </c>
      <c r="O246" s="826">
        <v>0.5</v>
      </c>
      <c r="P246" s="825">
        <v>218.62</v>
      </c>
      <c r="Q246" s="827">
        <v>1</v>
      </c>
      <c r="R246" s="822">
        <v>1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1</v>
      </c>
      <c r="B247" s="822" t="s">
        <v>2676</v>
      </c>
      <c r="C247" s="822" t="s">
        <v>2682</v>
      </c>
      <c r="D247" s="823" t="s">
        <v>4395</v>
      </c>
      <c r="E247" s="824" t="s">
        <v>2700</v>
      </c>
      <c r="F247" s="822" t="s">
        <v>2677</v>
      </c>
      <c r="G247" s="822" t="s">
        <v>2925</v>
      </c>
      <c r="H247" s="822" t="s">
        <v>329</v>
      </c>
      <c r="I247" s="822" t="s">
        <v>3200</v>
      </c>
      <c r="J247" s="822" t="s">
        <v>1286</v>
      </c>
      <c r="K247" s="822" t="s">
        <v>3201</v>
      </c>
      <c r="L247" s="825">
        <v>72.31</v>
      </c>
      <c r="M247" s="825">
        <v>216.93</v>
      </c>
      <c r="N247" s="822">
        <v>3</v>
      </c>
      <c r="O247" s="826">
        <v>0.5</v>
      </c>
      <c r="P247" s="825">
        <v>216.93</v>
      </c>
      <c r="Q247" s="827">
        <v>1</v>
      </c>
      <c r="R247" s="822">
        <v>3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1</v>
      </c>
      <c r="B248" s="822" t="s">
        <v>2676</v>
      </c>
      <c r="C248" s="822" t="s">
        <v>2682</v>
      </c>
      <c r="D248" s="823" t="s">
        <v>4395</v>
      </c>
      <c r="E248" s="824" t="s">
        <v>2700</v>
      </c>
      <c r="F248" s="822" t="s">
        <v>2677</v>
      </c>
      <c r="G248" s="822" t="s">
        <v>2925</v>
      </c>
      <c r="H248" s="822" t="s">
        <v>329</v>
      </c>
      <c r="I248" s="822" t="s">
        <v>3202</v>
      </c>
      <c r="J248" s="822" t="s">
        <v>1286</v>
      </c>
      <c r="K248" s="822" t="s">
        <v>3203</v>
      </c>
      <c r="L248" s="825">
        <v>216.9</v>
      </c>
      <c r="M248" s="825">
        <v>433.8</v>
      </c>
      <c r="N248" s="822">
        <v>2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</v>
      </c>
      <c r="B249" s="822" t="s">
        <v>2676</v>
      </c>
      <c r="C249" s="822" t="s">
        <v>2682</v>
      </c>
      <c r="D249" s="823" t="s">
        <v>4395</v>
      </c>
      <c r="E249" s="824" t="s">
        <v>2700</v>
      </c>
      <c r="F249" s="822" t="s">
        <v>2677</v>
      </c>
      <c r="G249" s="822" t="s">
        <v>2925</v>
      </c>
      <c r="H249" s="822" t="s">
        <v>329</v>
      </c>
      <c r="I249" s="822" t="s">
        <v>3204</v>
      </c>
      <c r="J249" s="822" t="s">
        <v>1286</v>
      </c>
      <c r="K249" s="822" t="s">
        <v>1287</v>
      </c>
      <c r="L249" s="825">
        <v>144.6</v>
      </c>
      <c r="M249" s="825">
        <v>1301.3999999999999</v>
      </c>
      <c r="N249" s="822">
        <v>9</v>
      </c>
      <c r="O249" s="826">
        <v>1.5</v>
      </c>
      <c r="P249" s="825">
        <v>1301.3999999999999</v>
      </c>
      <c r="Q249" s="827">
        <v>1</v>
      </c>
      <c r="R249" s="822">
        <v>9</v>
      </c>
      <c r="S249" s="827">
        <v>1</v>
      </c>
      <c r="T249" s="826">
        <v>1.5</v>
      </c>
      <c r="U249" s="828">
        <v>1</v>
      </c>
    </row>
    <row r="250" spans="1:21" ht="14.45" customHeight="1" x14ac:dyDescent="0.2">
      <c r="A250" s="821">
        <v>1</v>
      </c>
      <c r="B250" s="822" t="s">
        <v>2676</v>
      </c>
      <c r="C250" s="822" t="s">
        <v>2682</v>
      </c>
      <c r="D250" s="823" t="s">
        <v>4395</v>
      </c>
      <c r="E250" s="824" t="s">
        <v>2700</v>
      </c>
      <c r="F250" s="822" t="s">
        <v>2677</v>
      </c>
      <c r="G250" s="822" t="s">
        <v>2925</v>
      </c>
      <c r="H250" s="822" t="s">
        <v>329</v>
      </c>
      <c r="I250" s="822" t="s">
        <v>2931</v>
      </c>
      <c r="J250" s="822" t="s">
        <v>2927</v>
      </c>
      <c r="K250" s="822" t="s">
        <v>2932</v>
      </c>
      <c r="L250" s="825">
        <v>437.23</v>
      </c>
      <c r="M250" s="825">
        <v>874.46</v>
      </c>
      <c r="N250" s="822">
        <v>2</v>
      </c>
      <c r="O250" s="826">
        <v>1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</v>
      </c>
      <c r="B251" s="822" t="s">
        <v>2676</v>
      </c>
      <c r="C251" s="822" t="s">
        <v>2682</v>
      </c>
      <c r="D251" s="823" t="s">
        <v>4395</v>
      </c>
      <c r="E251" s="824" t="s">
        <v>2700</v>
      </c>
      <c r="F251" s="822" t="s">
        <v>2677</v>
      </c>
      <c r="G251" s="822" t="s">
        <v>2925</v>
      </c>
      <c r="H251" s="822" t="s">
        <v>329</v>
      </c>
      <c r="I251" s="822" t="s">
        <v>3205</v>
      </c>
      <c r="J251" s="822" t="s">
        <v>1286</v>
      </c>
      <c r="K251" s="822" t="s">
        <v>3206</v>
      </c>
      <c r="L251" s="825">
        <v>437.23</v>
      </c>
      <c r="M251" s="825">
        <v>437.23</v>
      </c>
      <c r="N251" s="822">
        <v>1</v>
      </c>
      <c r="O251" s="826">
        <v>0.5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</v>
      </c>
      <c r="B252" s="822" t="s">
        <v>2676</v>
      </c>
      <c r="C252" s="822" t="s">
        <v>2682</v>
      </c>
      <c r="D252" s="823" t="s">
        <v>4395</v>
      </c>
      <c r="E252" s="824" t="s">
        <v>2700</v>
      </c>
      <c r="F252" s="822" t="s">
        <v>2677</v>
      </c>
      <c r="G252" s="822" t="s">
        <v>2925</v>
      </c>
      <c r="H252" s="822" t="s">
        <v>329</v>
      </c>
      <c r="I252" s="822" t="s">
        <v>3207</v>
      </c>
      <c r="J252" s="822" t="s">
        <v>1286</v>
      </c>
      <c r="K252" s="822" t="s">
        <v>3203</v>
      </c>
      <c r="L252" s="825">
        <v>216.9</v>
      </c>
      <c r="M252" s="825">
        <v>867.6</v>
      </c>
      <c r="N252" s="822">
        <v>4</v>
      </c>
      <c r="O252" s="826">
        <v>3</v>
      </c>
      <c r="P252" s="825">
        <v>433.8</v>
      </c>
      <c r="Q252" s="827">
        <v>0.5</v>
      </c>
      <c r="R252" s="822">
        <v>2</v>
      </c>
      <c r="S252" s="827">
        <v>0.5</v>
      </c>
      <c r="T252" s="826">
        <v>1.5</v>
      </c>
      <c r="U252" s="828">
        <v>0.5</v>
      </c>
    </row>
    <row r="253" spans="1:21" ht="14.45" customHeight="1" x14ac:dyDescent="0.2">
      <c r="A253" s="821">
        <v>1</v>
      </c>
      <c r="B253" s="822" t="s">
        <v>2676</v>
      </c>
      <c r="C253" s="822" t="s">
        <v>2682</v>
      </c>
      <c r="D253" s="823" t="s">
        <v>4395</v>
      </c>
      <c r="E253" s="824" t="s">
        <v>2700</v>
      </c>
      <c r="F253" s="822" t="s">
        <v>2677</v>
      </c>
      <c r="G253" s="822" t="s">
        <v>2925</v>
      </c>
      <c r="H253" s="822" t="s">
        <v>329</v>
      </c>
      <c r="I253" s="822" t="s">
        <v>3208</v>
      </c>
      <c r="J253" s="822" t="s">
        <v>1286</v>
      </c>
      <c r="K253" s="822" t="s">
        <v>3206</v>
      </c>
      <c r="L253" s="825">
        <v>437.23</v>
      </c>
      <c r="M253" s="825">
        <v>874.46</v>
      </c>
      <c r="N253" s="822">
        <v>2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</v>
      </c>
      <c r="B254" s="822" t="s">
        <v>2676</v>
      </c>
      <c r="C254" s="822" t="s">
        <v>2682</v>
      </c>
      <c r="D254" s="823" t="s">
        <v>4395</v>
      </c>
      <c r="E254" s="824" t="s">
        <v>2700</v>
      </c>
      <c r="F254" s="822" t="s">
        <v>2677</v>
      </c>
      <c r="G254" s="822" t="s">
        <v>3209</v>
      </c>
      <c r="H254" s="822" t="s">
        <v>329</v>
      </c>
      <c r="I254" s="822" t="s">
        <v>3210</v>
      </c>
      <c r="J254" s="822" t="s">
        <v>682</v>
      </c>
      <c r="K254" s="822" t="s">
        <v>3211</v>
      </c>
      <c r="L254" s="825">
        <v>127.91</v>
      </c>
      <c r="M254" s="825">
        <v>127.91</v>
      </c>
      <c r="N254" s="822">
        <v>1</v>
      </c>
      <c r="O254" s="826">
        <v>0.5</v>
      </c>
      <c r="P254" s="825">
        <v>127.91</v>
      </c>
      <c r="Q254" s="827">
        <v>1</v>
      </c>
      <c r="R254" s="822">
        <v>1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1</v>
      </c>
      <c r="B255" s="822" t="s">
        <v>2676</v>
      </c>
      <c r="C255" s="822" t="s">
        <v>2682</v>
      </c>
      <c r="D255" s="823" t="s">
        <v>4395</v>
      </c>
      <c r="E255" s="824" t="s">
        <v>2700</v>
      </c>
      <c r="F255" s="822" t="s">
        <v>2677</v>
      </c>
      <c r="G255" s="822" t="s">
        <v>3212</v>
      </c>
      <c r="H255" s="822" t="s">
        <v>329</v>
      </c>
      <c r="I255" s="822" t="s">
        <v>3213</v>
      </c>
      <c r="J255" s="822" t="s">
        <v>3214</v>
      </c>
      <c r="K255" s="822" t="s">
        <v>3215</v>
      </c>
      <c r="L255" s="825">
        <v>21.92</v>
      </c>
      <c r="M255" s="825">
        <v>109.60000000000001</v>
      </c>
      <c r="N255" s="822">
        <v>5</v>
      </c>
      <c r="O255" s="826">
        <v>1</v>
      </c>
      <c r="P255" s="825">
        <v>109.60000000000001</v>
      </c>
      <c r="Q255" s="827">
        <v>1</v>
      </c>
      <c r="R255" s="822">
        <v>5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1</v>
      </c>
      <c r="B256" s="822" t="s">
        <v>2676</v>
      </c>
      <c r="C256" s="822" t="s">
        <v>2682</v>
      </c>
      <c r="D256" s="823" t="s">
        <v>4395</v>
      </c>
      <c r="E256" s="824" t="s">
        <v>2700</v>
      </c>
      <c r="F256" s="822" t="s">
        <v>2677</v>
      </c>
      <c r="G256" s="822" t="s">
        <v>3216</v>
      </c>
      <c r="H256" s="822" t="s">
        <v>673</v>
      </c>
      <c r="I256" s="822" t="s">
        <v>3217</v>
      </c>
      <c r="J256" s="822" t="s">
        <v>862</v>
      </c>
      <c r="K256" s="822" t="s">
        <v>3218</v>
      </c>
      <c r="L256" s="825">
        <v>320.20999999999998</v>
      </c>
      <c r="M256" s="825">
        <v>8645.67</v>
      </c>
      <c r="N256" s="822">
        <v>27</v>
      </c>
      <c r="O256" s="826">
        <v>5.5</v>
      </c>
      <c r="P256" s="825">
        <v>6083.99</v>
      </c>
      <c r="Q256" s="827">
        <v>0.70370370370370372</v>
      </c>
      <c r="R256" s="822">
        <v>19</v>
      </c>
      <c r="S256" s="827">
        <v>0.70370370370370372</v>
      </c>
      <c r="T256" s="826">
        <v>4</v>
      </c>
      <c r="U256" s="828">
        <v>0.72727272727272729</v>
      </c>
    </row>
    <row r="257" spans="1:21" ht="14.45" customHeight="1" x14ac:dyDescent="0.2">
      <c r="A257" s="821">
        <v>1</v>
      </c>
      <c r="B257" s="822" t="s">
        <v>2676</v>
      </c>
      <c r="C257" s="822" t="s">
        <v>2682</v>
      </c>
      <c r="D257" s="823" t="s">
        <v>4395</v>
      </c>
      <c r="E257" s="824" t="s">
        <v>2700</v>
      </c>
      <c r="F257" s="822" t="s">
        <v>2677</v>
      </c>
      <c r="G257" s="822" t="s">
        <v>3216</v>
      </c>
      <c r="H257" s="822" t="s">
        <v>673</v>
      </c>
      <c r="I257" s="822" t="s">
        <v>3219</v>
      </c>
      <c r="J257" s="822" t="s">
        <v>862</v>
      </c>
      <c r="K257" s="822" t="s">
        <v>863</v>
      </c>
      <c r="L257" s="825">
        <v>160.1</v>
      </c>
      <c r="M257" s="825">
        <v>1761.1</v>
      </c>
      <c r="N257" s="822">
        <v>11</v>
      </c>
      <c r="O257" s="826">
        <v>3</v>
      </c>
      <c r="P257" s="825">
        <v>960.59999999999991</v>
      </c>
      <c r="Q257" s="827">
        <v>0.54545454545454541</v>
      </c>
      <c r="R257" s="822">
        <v>6</v>
      </c>
      <c r="S257" s="827">
        <v>0.54545454545454541</v>
      </c>
      <c r="T257" s="826">
        <v>1</v>
      </c>
      <c r="U257" s="828">
        <v>0.33333333333333331</v>
      </c>
    </row>
    <row r="258" spans="1:21" ht="14.45" customHeight="1" x14ac:dyDescent="0.2">
      <c r="A258" s="821">
        <v>1</v>
      </c>
      <c r="B258" s="822" t="s">
        <v>2676</v>
      </c>
      <c r="C258" s="822" t="s">
        <v>2682</v>
      </c>
      <c r="D258" s="823" t="s">
        <v>4395</v>
      </c>
      <c r="E258" s="824" t="s">
        <v>2700</v>
      </c>
      <c r="F258" s="822" t="s">
        <v>2677</v>
      </c>
      <c r="G258" s="822" t="s">
        <v>3216</v>
      </c>
      <c r="H258" s="822" t="s">
        <v>673</v>
      </c>
      <c r="I258" s="822" t="s">
        <v>3220</v>
      </c>
      <c r="J258" s="822" t="s">
        <v>862</v>
      </c>
      <c r="K258" s="822" t="s">
        <v>3221</v>
      </c>
      <c r="L258" s="825">
        <v>640.41</v>
      </c>
      <c r="M258" s="825">
        <v>3202.0499999999997</v>
      </c>
      <c r="N258" s="822">
        <v>5</v>
      </c>
      <c r="O258" s="826">
        <v>1.5</v>
      </c>
      <c r="P258" s="825">
        <v>2561.64</v>
      </c>
      <c r="Q258" s="827">
        <v>0.8</v>
      </c>
      <c r="R258" s="822">
        <v>4</v>
      </c>
      <c r="S258" s="827">
        <v>0.8</v>
      </c>
      <c r="T258" s="826">
        <v>1</v>
      </c>
      <c r="U258" s="828">
        <v>0.66666666666666663</v>
      </c>
    </row>
    <row r="259" spans="1:21" ht="14.45" customHeight="1" x14ac:dyDescent="0.2">
      <c r="A259" s="821">
        <v>1</v>
      </c>
      <c r="B259" s="822" t="s">
        <v>2676</v>
      </c>
      <c r="C259" s="822" t="s">
        <v>2682</v>
      </c>
      <c r="D259" s="823" t="s">
        <v>4395</v>
      </c>
      <c r="E259" s="824" t="s">
        <v>2700</v>
      </c>
      <c r="F259" s="822" t="s">
        <v>2677</v>
      </c>
      <c r="G259" s="822" t="s">
        <v>3216</v>
      </c>
      <c r="H259" s="822" t="s">
        <v>329</v>
      </c>
      <c r="I259" s="822" t="s">
        <v>3222</v>
      </c>
      <c r="J259" s="822" t="s">
        <v>862</v>
      </c>
      <c r="K259" s="822" t="s">
        <v>3218</v>
      </c>
      <c r="L259" s="825">
        <v>320.20999999999998</v>
      </c>
      <c r="M259" s="825">
        <v>960.62999999999988</v>
      </c>
      <c r="N259" s="822">
        <v>3</v>
      </c>
      <c r="O259" s="826">
        <v>0.5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</v>
      </c>
      <c r="B260" s="822" t="s">
        <v>2676</v>
      </c>
      <c r="C260" s="822" t="s">
        <v>2682</v>
      </c>
      <c r="D260" s="823" t="s">
        <v>4395</v>
      </c>
      <c r="E260" s="824" t="s">
        <v>2700</v>
      </c>
      <c r="F260" s="822" t="s">
        <v>2677</v>
      </c>
      <c r="G260" s="822" t="s">
        <v>2776</v>
      </c>
      <c r="H260" s="822" t="s">
        <v>673</v>
      </c>
      <c r="I260" s="822" t="s">
        <v>2179</v>
      </c>
      <c r="J260" s="822" t="s">
        <v>2180</v>
      </c>
      <c r="K260" s="822" t="s">
        <v>2181</v>
      </c>
      <c r="L260" s="825">
        <v>11.48</v>
      </c>
      <c r="M260" s="825">
        <v>57.400000000000006</v>
      </c>
      <c r="N260" s="822">
        <v>5</v>
      </c>
      <c r="O260" s="826">
        <v>0.5</v>
      </c>
      <c r="P260" s="825">
        <v>57.400000000000006</v>
      </c>
      <c r="Q260" s="827">
        <v>1</v>
      </c>
      <c r="R260" s="822">
        <v>5</v>
      </c>
      <c r="S260" s="827">
        <v>1</v>
      </c>
      <c r="T260" s="826">
        <v>0.5</v>
      </c>
      <c r="U260" s="828">
        <v>1</v>
      </c>
    </row>
    <row r="261" spans="1:21" ht="14.45" customHeight="1" x14ac:dyDescent="0.2">
      <c r="A261" s="821">
        <v>1</v>
      </c>
      <c r="B261" s="822" t="s">
        <v>2676</v>
      </c>
      <c r="C261" s="822" t="s">
        <v>2682</v>
      </c>
      <c r="D261" s="823" t="s">
        <v>4395</v>
      </c>
      <c r="E261" s="824" t="s">
        <v>2700</v>
      </c>
      <c r="F261" s="822" t="s">
        <v>2677</v>
      </c>
      <c r="G261" s="822" t="s">
        <v>2776</v>
      </c>
      <c r="H261" s="822" t="s">
        <v>329</v>
      </c>
      <c r="I261" s="822" t="s">
        <v>3223</v>
      </c>
      <c r="J261" s="822" t="s">
        <v>3224</v>
      </c>
      <c r="K261" s="822" t="s">
        <v>3225</v>
      </c>
      <c r="L261" s="825">
        <v>28.72</v>
      </c>
      <c r="M261" s="825">
        <v>57.44</v>
      </c>
      <c r="N261" s="822">
        <v>2</v>
      </c>
      <c r="O261" s="826">
        <v>0.5</v>
      </c>
      <c r="P261" s="825">
        <v>57.44</v>
      </c>
      <c r="Q261" s="827">
        <v>1</v>
      </c>
      <c r="R261" s="822">
        <v>2</v>
      </c>
      <c r="S261" s="827">
        <v>1</v>
      </c>
      <c r="T261" s="826">
        <v>0.5</v>
      </c>
      <c r="U261" s="828">
        <v>1</v>
      </c>
    </row>
    <row r="262" spans="1:21" ht="14.45" customHeight="1" x14ac:dyDescent="0.2">
      <c r="A262" s="821">
        <v>1</v>
      </c>
      <c r="B262" s="822" t="s">
        <v>2676</v>
      </c>
      <c r="C262" s="822" t="s">
        <v>2682</v>
      </c>
      <c r="D262" s="823" t="s">
        <v>4395</v>
      </c>
      <c r="E262" s="824" t="s">
        <v>2700</v>
      </c>
      <c r="F262" s="822" t="s">
        <v>2677</v>
      </c>
      <c r="G262" s="822" t="s">
        <v>2777</v>
      </c>
      <c r="H262" s="822" t="s">
        <v>329</v>
      </c>
      <c r="I262" s="822" t="s">
        <v>3226</v>
      </c>
      <c r="J262" s="822" t="s">
        <v>2779</v>
      </c>
      <c r="K262" s="822" t="s">
        <v>3227</v>
      </c>
      <c r="L262" s="825">
        <v>1277.98</v>
      </c>
      <c r="M262" s="825">
        <v>2555.96</v>
      </c>
      <c r="N262" s="822">
        <v>2</v>
      </c>
      <c r="O262" s="826">
        <v>1</v>
      </c>
      <c r="P262" s="825">
        <v>2555.96</v>
      </c>
      <c r="Q262" s="827">
        <v>1</v>
      </c>
      <c r="R262" s="822">
        <v>2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1</v>
      </c>
      <c r="B263" s="822" t="s">
        <v>2676</v>
      </c>
      <c r="C263" s="822" t="s">
        <v>2682</v>
      </c>
      <c r="D263" s="823" t="s">
        <v>4395</v>
      </c>
      <c r="E263" s="824" t="s">
        <v>2700</v>
      </c>
      <c r="F263" s="822" t="s">
        <v>2677</v>
      </c>
      <c r="G263" s="822" t="s">
        <v>2777</v>
      </c>
      <c r="H263" s="822" t="s">
        <v>329</v>
      </c>
      <c r="I263" s="822" t="s">
        <v>2778</v>
      </c>
      <c r="J263" s="822" t="s">
        <v>2779</v>
      </c>
      <c r="K263" s="822" t="s">
        <v>2780</v>
      </c>
      <c r="L263" s="825">
        <v>4472.93</v>
      </c>
      <c r="M263" s="825">
        <v>84985.670000000013</v>
      </c>
      <c r="N263" s="822">
        <v>19</v>
      </c>
      <c r="O263" s="826">
        <v>13.5</v>
      </c>
      <c r="P263" s="825">
        <v>62621.020000000004</v>
      </c>
      <c r="Q263" s="827">
        <v>0.73684210526315785</v>
      </c>
      <c r="R263" s="822">
        <v>14</v>
      </c>
      <c r="S263" s="827">
        <v>0.73684210526315785</v>
      </c>
      <c r="T263" s="826">
        <v>9</v>
      </c>
      <c r="U263" s="828">
        <v>0.66666666666666663</v>
      </c>
    </row>
    <row r="264" spans="1:21" ht="14.45" customHeight="1" x14ac:dyDescent="0.2">
      <c r="A264" s="821">
        <v>1</v>
      </c>
      <c r="B264" s="822" t="s">
        <v>2676</v>
      </c>
      <c r="C264" s="822" t="s">
        <v>2682</v>
      </c>
      <c r="D264" s="823" t="s">
        <v>4395</v>
      </c>
      <c r="E264" s="824" t="s">
        <v>2700</v>
      </c>
      <c r="F264" s="822" t="s">
        <v>2677</v>
      </c>
      <c r="G264" s="822" t="s">
        <v>2781</v>
      </c>
      <c r="H264" s="822" t="s">
        <v>329</v>
      </c>
      <c r="I264" s="822" t="s">
        <v>2844</v>
      </c>
      <c r="J264" s="822" t="s">
        <v>2783</v>
      </c>
      <c r="K264" s="822" t="s">
        <v>2001</v>
      </c>
      <c r="L264" s="825">
        <v>254.49</v>
      </c>
      <c r="M264" s="825">
        <v>508.98</v>
      </c>
      <c r="N264" s="822">
        <v>2</v>
      </c>
      <c r="O264" s="826">
        <v>1</v>
      </c>
      <c r="P264" s="825">
        <v>508.98</v>
      </c>
      <c r="Q264" s="827">
        <v>1</v>
      </c>
      <c r="R264" s="822">
        <v>2</v>
      </c>
      <c r="S264" s="827">
        <v>1</v>
      </c>
      <c r="T264" s="826">
        <v>1</v>
      </c>
      <c r="U264" s="828">
        <v>1</v>
      </c>
    </row>
    <row r="265" spans="1:21" ht="14.45" customHeight="1" x14ac:dyDescent="0.2">
      <c r="A265" s="821">
        <v>1</v>
      </c>
      <c r="B265" s="822" t="s">
        <v>2676</v>
      </c>
      <c r="C265" s="822" t="s">
        <v>2682</v>
      </c>
      <c r="D265" s="823" t="s">
        <v>4395</v>
      </c>
      <c r="E265" s="824" t="s">
        <v>2700</v>
      </c>
      <c r="F265" s="822" t="s">
        <v>2677</v>
      </c>
      <c r="G265" s="822" t="s">
        <v>2781</v>
      </c>
      <c r="H265" s="822" t="s">
        <v>329</v>
      </c>
      <c r="I265" s="822" t="s">
        <v>2936</v>
      </c>
      <c r="J265" s="822" t="s">
        <v>2783</v>
      </c>
      <c r="K265" s="822" t="s">
        <v>2937</v>
      </c>
      <c r="L265" s="825">
        <v>391.5</v>
      </c>
      <c r="M265" s="825">
        <v>391.5</v>
      </c>
      <c r="N265" s="822">
        <v>1</v>
      </c>
      <c r="O265" s="826">
        <v>0.5</v>
      </c>
      <c r="P265" s="825">
        <v>391.5</v>
      </c>
      <c r="Q265" s="827">
        <v>1</v>
      </c>
      <c r="R265" s="822">
        <v>1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1</v>
      </c>
      <c r="B266" s="822" t="s">
        <v>2676</v>
      </c>
      <c r="C266" s="822" t="s">
        <v>2682</v>
      </c>
      <c r="D266" s="823" t="s">
        <v>4395</v>
      </c>
      <c r="E266" s="824" t="s">
        <v>2700</v>
      </c>
      <c r="F266" s="822" t="s">
        <v>2677</v>
      </c>
      <c r="G266" s="822" t="s">
        <v>2781</v>
      </c>
      <c r="H266" s="822" t="s">
        <v>329</v>
      </c>
      <c r="I266" s="822" t="s">
        <v>2938</v>
      </c>
      <c r="J266" s="822" t="s">
        <v>2939</v>
      </c>
      <c r="K266" s="822" t="s">
        <v>2940</v>
      </c>
      <c r="L266" s="825">
        <v>282.76</v>
      </c>
      <c r="M266" s="825">
        <v>2827.6</v>
      </c>
      <c r="N266" s="822">
        <v>10</v>
      </c>
      <c r="O266" s="826">
        <v>6.5</v>
      </c>
      <c r="P266" s="825">
        <v>1131.04</v>
      </c>
      <c r="Q266" s="827">
        <v>0.4</v>
      </c>
      <c r="R266" s="822">
        <v>4</v>
      </c>
      <c r="S266" s="827">
        <v>0.4</v>
      </c>
      <c r="T266" s="826">
        <v>2.5</v>
      </c>
      <c r="U266" s="828">
        <v>0.38461538461538464</v>
      </c>
    </row>
    <row r="267" spans="1:21" ht="14.45" customHeight="1" x14ac:dyDescent="0.2">
      <c r="A267" s="821">
        <v>1</v>
      </c>
      <c r="B267" s="822" t="s">
        <v>2676</v>
      </c>
      <c r="C267" s="822" t="s">
        <v>2682</v>
      </c>
      <c r="D267" s="823" t="s">
        <v>4395</v>
      </c>
      <c r="E267" s="824" t="s">
        <v>2700</v>
      </c>
      <c r="F267" s="822" t="s">
        <v>2677</v>
      </c>
      <c r="G267" s="822" t="s">
        <v>2781</v>
      </c>
      <c r="H267" s="822" t="s">
        <v>329</v>
      </c>
      <c r="I267" s="822" t="s">
        <v>3228</v>
      </c>
      <c r="J267" s="822" t="s">
        <v>2939</v>
      </c>
      <c r="K267" s="822" t="s">
        <v>2784</v>
      </c>
      <c r="L267" s="825">
        <v>130.51</v>
      </c>
      <c r="M267" s="825">
        <v>3523.7699999999995</v>
      </c>
      <c r="N267" s="822">
        <v>27</v>
      </c>
      <c r="O267" s="826">
        <v>4.5</v>
      </c>
      <c r="P267" s="825">
        <v>1566.12</v>
      </c>
      <c r="Q267" s="827">
        <v>0.44444444444444448</v>
      </c>
      <c r="R267" s="822">
        <v>12</v>
      </c>
      <c r="S267" s="827">
        <v>0.44444444444444442</v>
      </c>
      <c r="T267" s="826">
        <v>2</v>
      </c>
      <c r="U267" s="828">
        <v>0.44444444444444442</v>
      </c>
    </row>
    <row r="268" spans="1:21" ht="14.45" customHeight="1" x14ac:dyDescent="0.2">
      <c r="A268" s="821">
        <v>1</v>
      </c>
      <c r="B268" s="822" t="s">
        <v>2676</v>
      </c>
      <c r="C268" s="822" t="s">
        <v>2682</v>
      </c>
      <c r="D268" s="823" t="s">
        <v>4395</v>
      </c>
      <c r="E268" s="824" t="s">
        <v>2700</v>
      </c>
      <c r="F268" s="822" t="s">
        <v>2677</v>
      </c>
      <c r="G268" s="822" t="s">
        <v>2781</v>
      </c>
      <c r="H268" s="822" t="s">
        <v>329</v>
      </c>
      <c r="I268" s="822" t="s">
        <v>3229</v>
      </c>
      <c r="J268" s="822" t="s">
        <v>2939</v>
      </c>
      <c r="K268" s="822" t="s">
        <v>702</v>
      </c>
      <c r="L268" s="825">
        <v>55.14</v>
      </c>
      <c r="M268" s="825">
        <v>385.98</v>
      </c>
      <c r="N268" s="822">
        <v>7</v>
      </c>
      <c r="O268" s="826">
        <v>3.5</v>
      </c>
      <c r="P268" s="825">
        <v>275.70000000000005</v>
      </c>
      <c r="Q268" s="827">
        <v>0.71428571428571441</v>
      </c>
      <c r="R268" s="822">
        <v>5</v>
      </c>
      <c r="S268" s="827">
        <v>0.7142857142857143</v>
      </c>
      <c r="T268" s="826">
        <v>2.5</v>
      </c>
      <c r="U268" s="828">
        <v>0.7142857142857143</v>
      </c>
    </row>
    <row r="269" spans="1:21" ht="14.45" customHeight="1" x14ac:dyDescent="0.2">
      <c r="A269" s="821">
        <v>1</v>
      </c>
      <c r="B269" s="822" t="s">
        <v>2676</v>
      </c>
      <c r="C269" s="822" t="s">
        <v>2682</v>
      </c>
      <c r="D269" s="823" t="s">
        <v>4395</v>
      </c>
      <c r="E269" s="824" t="s">
        <v>2700</v>
      </c>
      <c r="F269" s="822" t="s">
        <v>2677</v>
      </c>
      <c r="G269" s="822" t="s">
        <v>2781</v>
      </c>
      <c r="H269" s="822" t="s">
        <v>329</v>
      </c>
      <c r="I269" s="822" t="s">
        <v>3230</v>
      </c>
      <c r="J269" s="822" t="s">
        <v>2939</v>
      </c>
      <c r="K269" s="822" t="s">
        <v>2860</v>
      </c>
      <c r="L269" s="825">
        <v>183.79</v>
      </c>
      <c r="M269" s="825">
        <v>3492.0099999999998</v>
      </c>
      <c r="N269" s="822">
        <v>19</v>
      </c>
      <c r="O269" s="826">
        <v>11</v>
      </c>
      <c r="P269" s="825">
        <v>1837.8999999999999</v>
      </c>
      <c r="Q269" s="827">
        <v>0.52631578947368418</v>
      </c>
      <c r="R269" s="822">
        <v>10</v>
      </c>
      <c r="S269" s="827">
        <v>0.52631578947368418</v>
      </c>
      <c r="T269" s="826">
        <v>6.5</v>
      </c>
      <c r="U269" s="828">
        <v>0.59090909090909094</v>
      </c>
    </row>
    <row r="270" spans="1:21" ht="14.45" customHeight="1" x14ac:dyDescent="0.2">
      <c r="A270" s="821">
        <v>1</v>
      </c>
      <c r="B270" s="822" t="s">
        <v>2676</v>
      </c>
      <c r="C270" s="822" t="s">
        <v>2682</v>
      </c>
      <c r="D270" s="823" t="s">
        <v>4395</v>
      </c>
      <c r="E270" s="824" t="s">
        <v>2700</v>
      </c>
      <c r="F270" s="822" t="s">
        <v>2677</v>
      </c>
      <c r="G270" s="822" t="s">
        <v>3231</v>
      </c>
      <c r="H270" s="822" t="s">
        <v>329</v>
      </c>
      <c r="I270" s="822" t="s">
        <v>3232</v>
      </c>
      <c r="J270" s="822" t="s">
        <v>868</v>
      </c>
      <c r="K270" s="822" t="s">
        <v>3233</v>
      </c>
      <c r="L270" s="825">
        <v>181.04</v>
      </c>
      <c r="M270" s="825">
        <v>181.04</v>
      </c>
      <c r="N270" s="822">
        <v>1</v>
      </c>
      <c r="O270" s="826">
        <v>0.5</v>
      </c>
      <c r="P270" s="825">
        <v>181.04</v>
      </c>
      <c r="Q270" s="827">
        <v>1</v>
      </c>
      <c r="R270" s="822">
        <v>1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1</v>
      </c>
      <c r="B271" s="822" t="s">
        <v>2676</v>
      </c>
      <c r="C271" s="822" t="s">
        <v>2682</v>
      </c>
      <c r="D271" s="823" t="s">
        <v>4395</v>
      </c>
      <c r="E271" s="824" t="s">
        <v>2700</v>
      </c>
      <c r="F271" s="822" t="s">
        <v>2677</v>
      </c>
      <c r="G271" s="822" t="s">
        <v>3234</v>
      </c>
      <c r="H271" s="822" t="s">
        <v>329</v>
      </c>
      <c r="I271" s="822" t="s">
        <v>3235</v>
      </c>
      <c r="J271" s="822" t="s">
        <v>3236</v>
      </c>
      <c r="K271" s="822" t="s">
        <v>3237</v>
      </c>
      <c r="L271" s="825">
        <v>0</v>
      </c>
      <c r="M271" s="825">
        <v>0</v>
      </c>
      <c r="N271" s="822">
        <v>2</v>
      </c>
      <c r="O271" s="826">
        <v>0.5</v>
      </c>
      <c r="P271" s="825"/>
      <c r="Q271" s="827"/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1</v>
      </c>
      <c r="B272" s="822" t="s">
        <v>2676</v>
      </c>
      <c r="C272" s="822" t="s">
        <v>2682</v>
      </c>
      <c r="D272" s="823" t="s">
        <v>4395</v>
      </c>
      <c r="E272" s="824" t="s">
        <v>2700</v>
      </c>
      <c r="F272" s="822" t="s">
        <v>2677</v>
      </c>
      <c r="G272" s="822" t="s">
        <v>3234</v>
      </c>
      <c r="H272" s="822" t="s">
        <v>329</v>
      </c>
      <c r="I272" s="822" t="s">
        <v>3238</v>
      </c>
      <c r="J272" s="822" t="s">
        <v>3239</v>
      </c>
      <c r="K272" s="822" t="s">
        <v>3240</v>
      </c>
      <c r="L272" s="825">
        <v>0</v>
      </c>
      <c r="M272" s="825">
        <v>0</v>
      </c>
      <c r="N272" s="822">
        <v>4</v>
      </c>
      <c r="O272" s="826">
        <v>2.5</v>
      </c>
      <c r="P272" s="825">
        <v>0</v>
      </c>
      <c r="Q272" s="827"/>
      <c r="R272" s="822">
        <v>4</v>
      </c>
      <c r="S272" s="827">
        <v>1</v>
      </c>
      <c r="T272" s="826">
        <v>2.5</v>
      </c>
      <c r="U272" s="828">
        <v>1</v>
      </c>
    </row>
    <row r="273" spans="1:21" ht="14.45" customHeight="1" x14ac:dyDescent="0.2">
      <c r="A273" s="821">
        <v>1</v>
      </c>
      <c r="B273" s="822" t="s">
        <v>2676</v>
      </c>
      <c r="C273" s="822" t="s">
        <v>2682</v>
      </c>
      <c r="D273" s="823" t="s">
        <v>4395</v>
      </c>
      <c r="E273" s="824" t="s">
        <v>2700</v>
      </c>
      <c r="F273" s="822" t="s">
        <v>2677</v>
      </c>
      <c r="G273" s="822" t="s">
        <v>3234</v>
      </c>
      <c r="H273" s="822" t="s">
        <v>329</v>
      </c>
      <c r="I273" s="822" t="s">
        <v>3241</v>
      </c>
      <c r="J273" s="822" t="s">
        <v>3242</v>
      </c>
      <c r="K273" s="822" t="s">
        <v>3240</v>
      </c>
      <c r="L273" s="825">
        <v>0</v>
      </c>
      <c r="M273" s="825">
        <v>0</v>
      </c>
      <c r="N273" s="822">
        <v>4</v>
      </c>
      <c r="O273" s="826">
        <v>0.5</v>
      </c>
      <c r="P273" s="825">
        <v>0</v>
      </c>
      <c r="Q273" s="827"/>
      <c r="R273" s="822">
        <v>4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1</v>
      </c>
      <c r="B274" s="822" t="s">
        <v>2676</v>
      </c>
      <c r="C274" s="822" t="s">
        <v>2682</v>
      </c>
      <c r="D274" s="823" t="s">
        <v>4395</v>
      </c>
      <c r="E274" s="824" t="s">
        <v>2700</v>
      </c>
      <c r="F274" s="822" t="s">
        <v>2677</v>
      </c>
      <c r="G274" s="822" t="s">
        <v>2941</v>
      </c>
      <c r="H274" s="822" t="s">
        <v>329</v>
      </c>
      <c r="I274" s="822" t="s">
        <v>2942</v>
      </c>
      <c r="J274" s="822" t="s">
        <v>800</v>
      </c>
      <c r="K274" s="822" t="s">
        <v>2943</v>
      </c>
      <c r="L274" s="825">
        <v>0</v>
      </c>
      <c r="M274" s="825">
        <v>0</v>
      </c>
      <c r="N274" s="822">
        <v>2</v>
      </c>
      <c r="O274" s="826">
        <v>0.5</v>
      </c>
      <c r="P274" s="825">
        <v>0</v>
      </c>
      <c r="Q274" s="827"/>
      <c r="R274" s="822">
        <v>2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1</v>
      </c>
      <c r="B275" s="822" t="s">
        <v>2676</v>
      </c>
      <c r="C275" s="822" t="s">
        <v>2682</v>
      </c>
      <c r="D275" s="823" t="s">
        <v>4395</v>
      </c>
      <c r="E275" s="824" t="s">
        <v>2700</v>
      </c>
      <c r="F275" s="822" t="s">
        <v>2677</v>
      </c>
      <c r="G275" s="822" t="s">
        <v>3243</v>
      </c>
      <c r="H275" s="822" t="s">
        <v>329</v>
      </c>
      <c r="I275" s="822" t="s">
        <v>3244</v>
      </c>
      <c r="J275" s="822" t="s">
        <v>3245</v>
      </c>
      <c r="K275" s="822" t="s">
        <v>2860</v>
      </c>
      <c r="L275" s="825">
        <v>45.95</v>
      </c>
      <c r="M275" s="825">
        <v>45.95</v>
      </c>
      <c r="N275" s="822">
        <v>1</v>
      </c>
      <c r="O275" s="826">
        <v>0.5</v>
      </c>
      <c r="P275" s="825">
        <v>45.95</v>
      </c>
      <c r="Q275" s="827">
        <v>1</v>
      </c>
      <c r="R275" s="822">
        <v>1</v>
      </c>
      <c r="S275" s="827">
        <v>1</v>
      </c>
      <c r="T275" s="826">
        <v>0.5</v>
      </c>
      <c r="U275" s="828">
        <v>1</v>
      </c>
    </row>
    <row r="276" spans="1:21" ht="14.45" customHeight="1" x14ac:dyDescent="0.2">
      <c r="A276" s="821">
        <v>1</v>
      </c>
      <c r="B276" s="822" t="s">
        <v>2676</v>
      </c>
      <c r="C276" s="822" t="s">
        <v>2682</v>
      </c>
      <c r="D276" s="823" t="s">
        <v>4395</v>
      </c>
      <c r="E276" s="824" t="s">
        <v>2700</v>
      </c>
      <c r="F276" s="822" t="s">
        <v>2677</v>
      </c>
      <c r="G276" s="822" t="s">
        <v>3243</v>
      </c>
      <c r="H276" s="822" t="s">
        <v>673</v>
      </c>
      <c r="I276" s="822" t="s">
        <v>3246</v>
      </c>
      <c r="J276" s="822" t="s">
        <v>3247</v>
      </c>
      <c r="K276" s="822" t="s">
        <v>3248</v>
      </c>
      <c r="L276" s="825">
        <v>91.9</v>
      </c>
      <c r="M276" s="825">
        <v>183.8</v>
      </c>
      <c r="N276" s="822">
        <v>2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</v>
      </c>
      <c r="B277" s="822" t="s">
        <v>2676</v>
      </c>
      <c r="C277" s="822" t="s">
        <v>2682</v>
      </c>
      <c r="D277" s="823" t="s">
        <v>4395</v>
      </c>
      <c r="E277" s="824" t="s">
        <v>2700</v>
      </c>
      <c r="F277" s="822" t="s">
        <v>2677</v>
      </c>
      <c r="G277" s="822" t="s">
        <v>3243</v>
      </c>
      <c r="H277" s="822" t="s">
        <v>329</v>
      </c>
      <c r="I277" s="822" t="s">
        <v>3249</v>
      </c>
      <c r="J277" s="822" t="s">
        <v>3247</v>
      </c>
      <c r="K277" s="822" t="s">
        <v>3248</v>
      </c>
      <c r="L277" s="825">
        <v>91.9</v>
      </c>
      <c r="M277" s="825">
        <v>91.9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1</v>
      </c>
      <c r="B278" s="822" t="s">
        <v>2676</v>
      </c>
      <c r="C278" s="822" t="s">
        <v>2682</v>
      </c>
      <c r="D278" s="823" t="s">
        <v>4395</v>
      </c>
      <c r="E278" s="824" t="s">
        <v>2700</v>
      </c>
      <c r="F278" s="822" t="s">
        <v>2677</v>
      </c>
      <c r="G278" s="822" t="s">
        <v>3250</v>
      </c>
      <c r="H278" s="822" t="s">
        <v>329</v>
      </c>
      <c r="I278" s="822" t="s">
        <v>3251</v>
      </c>
      <c r="J278" s="822" t="s">
        <v>3252</v>
      </c>
      <c r="K278" s="822" t="s">
        <v>3253</v>
      </c>
      <c r="L278" s="825">
        <v>3483.97</v>
      </c>
      <c r="M278" s="825">
        <v>3483.97</v>
      </c>
      <c r="N278" s="822">
        <v>1</v>
      </c>
      <c r="O278" s="826">
        <v>0.5</v>
      </c>
      <c r="P278" s="825">
        <v>3483.97</v>
      </c>
      <c r="Q278" s="827">
        <v>1</v>
      </c>
      <c r="R278" s="822">
        <v>1</v>
      </c>
      <c r="S278" s="827">
        <v>1</v>
      </c>
      <c r="T278" s="826">
        <v>0.5</v>
      </c>
      <c r="U278" s="828">
        <v>1</v>
      </c>
    </row>
    <row r="279" spans="1:21" ht="14.45" customHeight="1" x14ac:dyDescent="0.2">
      <c r="A279" s="821">
        <v>1</v>
      </c>
      <c r="B279" s="822" t="s">
        <v>2676</v>
      </c>
      <c r="C279" s="822" t="s">
        <v>2682</v>
      </c>
      <c r="D279" s="823" t="s">
        <v>4395</v>
      </c>
      <c r="E279" s="824" t="s">
        <v>2700</v>
      </c>
      <c r="F279" s="822" t="s">
        <v>2677</v>
      </c>
      <c r="G279" s="822" t="s">
        <v>3254</v>
      </c>
      <c r="H279" s="822" t="s">
        <v>673</v>
      </c>
      <c r="I279" s="822" t="s">
        <v>2413</v>
      </c>
      <c r="J279" s="822" t="s">
        <v>1254</v>
      </c>
      <c r="K279" s="822" t="s">
        <v>1255</v>
      </c>
      <c r="L279" s="825">
        <v>0</v>
      </c>
      <c r="M279" s="825">
        <v>0</v>
      </c>
      <c r="N279" s="822">
        <v>2</v>
      </c>
      <c r="O279" s="826">
        <v>0.5</v>
      </c>
      <c r="P279" s="825">
        <v>0</v>
      </c>
      <c r="Q279" s="827"/>
      <c r="R279" s="822">
        <v>2</v>
      </c>
      <c r="S279" s="827">
        <v>1</v>
      </c>
      <c r="T279" s="826">
        <v>0.5</v>
      </c>
      <c r="U279" s="828">
        <v>1</v>
      </c>
    </row>
    <row r="280" spans="1:21" ht="14.45" customHeight="1" x14ac:dyDescent="0.2">
      <c r="A280" s="821">
        <v>1</v>
      </c>
      <c r="B280" s="822" t="s">
        <v>2676</v>
      </c>
      <c r="C280" s="822" t="s">
        <v>2682</v>
      </c>
      <c r="D280" s="823" t="s">
        <v>4395</v>
      </c>
      <c r="E280" s="824" t="s">
        <v>2700</v>
      </c>
      <c r="F280" s="822" t="s">
        <v>2677</v>
      </c>
      <c r="G280" s="822" t="s">
        <v>2944</v>
      </c>
      <c r="H280" s="822" t="s">
        <v>329</v>
      </c>
      <c r="I280" s="822" t="s">
        <v>2945</v>
      </c>
      <c r="J280" s="822" t="s">
        <v>2946</v>
      </c>
      <c r="K280" s="822" t="s">
        <v>2947</v>
      </c>
      <c r="L280" s="825">
        <v>120.14</v>
      </c>
      <c r="M280" s="825">
        <v>1321.54</v>
      </c>
      <c r="N280" s="822">
        <v>11</v>
      </c>
      <c r="O280" s="826">
        <v>5.5</v>
      </c>
      <c r="P280" s="825">
        <v>720.84</v>
      </c>
      <c r="Q280" s="827">
        <v>0.54545454545454553</v>
      </c>
      <c r="R280" s="822">
        <v>6</v>
      </c>
      <c r="S280" s="827">
        <v>0.54545454545454541</v>
      </c>
      <c r="T280" s="826">
        <v>2.5</v>
      </c>
      <c r="U280" s="828">
        <v>0.45454545454545453</v>
      </c>
    </row>
    <row r="281" spans="1:21" ht="14.45" customHeight="1" x14ac:dyDescent="0.2">
      <c r="A281" s="821">
        <v>1</v>
      </c>
      <c r="B281" s="822" t="s">
        <v>2676</v>
      </c>
      <c r="C281" s="822" t="s">
        <v>2682</v>
      </c>
      <c r="D281" s="823" t="s">
        <v>4395</v>
      </c>
      <c r="E281" s="824" t="s">
        <v>2700</v>
      </c>
      <c r="F281" s="822" t="s">
        <v>2677</v>
      </c>
      <c r="G281" s="822" t="s">
        <v>2944</v>
      </c>
      <c r="H281" s="822" t="s">
        <v>329</v>
      </c>
      <c r="I281" s="822" t="s">
        <v>3255</v>
      </c>
      <c r="J281" s="822" t="s">
        <v>2946</v>
      </c>
      <c r="K281" s="822" t="s">
        <v>3256</v>
      </c>
      <c r="L281" s="825">
        <v>240.27</v>
      </c>
      <c r="M281" s="825">
        <v>961.08</v>
      </c>
      <c r="N281" s="822">
        <v>4</v>
      </c>
      <c r="O281" s="826">
        <v>1.5</v>
      </c>
      <c r="P281" s="825">
        <v>480.54</v>
      </c>
      <c r="Q281" s="827">
        <v>0.5</v>
      </c>
      <c r="R281" s="822">
        <v>2</v>
      </c>
      <c r="S281" s="827">
        <v>0.5</v>
      </c>
      <c r="T281" s="826">
        <v>0.5</v>
      </c>
      <c r="U281" s="828">
        <v>0.33333333333333331</v>
      </c>
    </row>
    <row r="282" spans="1:21" ht="14.45" customHeight="1" x14ac:dyDescent="0.2">
      <c r="A282" s="821">
        <v>1</v>
      </c>
      <c r="B282" s="822" t="s">
        <v>2676</v>
      </c>
      <c r="C282" s="822" t="s">
        <v>2682</v>
      </c>
      <c r="D282" s="823" t="s">
        <v>4395</v>
      </c>
      <c r="E282" s="824" t="s">
        <v>2700</v>
      </c>
      <c r="F282" s="822" t="s">
        <v>2677</v>
      </c>
      <c r="G282" s="822" t="s">
        <v>2785</v>
      </c>
      <c r="H282" s="822" t="s">
        <v>329</v>
      </c>
      <c r="I282" s="822" t="s">
        <v>2948</v>
      </c>
      <c r="J282" s="822" t="s">
        <v>1377</v>
      </c>
      <c r="K282" s="822" t="s">
        <v>2835</v>
      </c>
      <c r="L282" s="825">
        <v>130.57</v>
      </c>
      <c r="M282" s="825">
        <v>130.57</v>
      </c>
      <c r="N282" s="822">
        <v>1</v>
      </c>
      <c r="O282" s="826">
        <v>0.5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</v>
      </c>
      <c r="B283" s="822" t="s">
        <v>2676</v>
      </c>
      <c r="C283" s="822" t="s">
        <v>2682</v>
      </c>
      <c r="D283" s="823" t="s">
        <v>4395</v>
      </c>
      <c r="E283" s="824" t="s">
        <v>2700</v>
      </c>
      <c r="F283" s="822" t="s">
        <v>2677</v>
      </c>
      <c r="G283" s="822" t="s">
        <v>2785</v>
      </c>
      <c r="H283" s="822" t="s">
        <v>329</v>
      </c>
      <c r="I283" s="822" t="s">
        <v>3257</v>
      </c>
      <c r="J283" s="822" t="s">
        <v>1377</v>
      </c>
      <c r="K283" s="822" t="s">
        <v>3258</v>
      </c>
      <c r="L283" s="825">
        <v>78.33</v>
      </c>
      <c r="M283" s="825">
        <v>469.98</v>
      </c>
      <c r="N283" s="822">
        <v>6</v>
      </c>
      <c r="O283" s="826">
        <v>0.5</v>
      </c>
      <c r="P283" s="825">
        <v>469.98</v>
      </c>
      <c r="Q283" s="827">
        <v>1</v>
      </c>
      <c r="R283" s="822">
        <v>6</v>
      </c>
      <c r="S283" s="827">
        <v>1</v>
      </c>
      <c r="T283" s="826">
        <v>0.5</v>
      </c>
      <c r="U283" s="828">
        <v>1</v>
      </c>
    </row>
    <row r="284" spans="1:21" ht="14.45" customHeight="1" x14ac:dyDescent="0.2">
      <c r="A284" s="821">
        <v>1</v>
      </c>
      <c r="B284" s="822" t="s">
        <v>2676</v>
      </c>
      <c r="C284" s="822" t="s">
        <v>2682</v>
      </c>
      <c r="D284" s="823" t="s">
        <v>4395</v>
      </c>
      <c r="E284" s="824" t="s">
        <v>2700</v>
      </c>
      <c r="F284" s="822" t="s">
        <v>2677</v>
      </c>
      <c r="G284" s="822" t="s">
        <v>3259</v>
      </c>
      <c r="H284" s="822" t="s">
        <v>329</v>
      </c>
      <c r="I284" s="822" t="s">
        <v>3260</v>
      </c>
      <c r="J284" s="822" t="s">
        <v>3261</v>
      </c>
      <c r="K284" s="822" t="s">
        <v>3262</v>
      </c>
      <c r="L284" s="825">
        <v>59.56</v>
      </c>
      <c r="M284" s="825">
        <v>59.56</v>
      </c>
      <c r="N284" s="822">
        <v>1</v>
      </c>
      <c r="O284" s="826">
        <v>1</v>
      </c>
      <c r="P284" s="825">
        <v>59.56</v>
      </c>
      <c r="Q284" s="827">
        <v>1</v>
      </c>
      <c r="R284" s="822">
        <v>1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1</v>
      </c>
      <c r="B285" s="822" t="s">
        <v>2676</v>
      </c>
      <c r="C285" s="822" t="s">
        <v>2682</v>
      </c>
      <c r="D285" s="823" t="s">
        <v>4395</v>
      </c>
      <c r="E285" s="824" t="s">
        <v>2700</v>
      </c>
      <c r="F285" s="822" t="s">
        <v>2677</v>
      </c>
      <c r="G285" s="822" t="s">
        <v>3263</v>
      </c>
      <c r="H285" s="822" t="s">
        <v>329</v>
      </c>
      <c r="I285" s="822" t="s">
        <v>3264</v>
      </c>
      <c r="J285" s="822" t="s">
        <v>1379</v>
      </c>
      <c r="K285" s="822" t="s">
        <v>3265</v>
      </c>
      <c r="L285" s="825">
        <v>789.2</v>
      </c>
      <c r="M285" s="825">
        <v>2367.6000000000004</v>
      </c>
      <c r="N285" s="822">
        <v>3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</v>
      </c>
      <c r="B286" s="822" t="s">
        <v>2676</v>
      </c>
      <c r="C286" s="822" t="s">
        <v>2682</v>
      </c>
      <c r="D286" s="823" t="s">
        <v>4395</v>
      </c>
      <c r="E286" s="824" t="s">
        <v>2700</v>
      </c>
      <c r="F286" s="822" t="s">
        <v>2677</v>
      </c>
      <c r="G286" s="822" t="s">
        <v>3263</v>
      </c>
      <c r="H286" s="822" t="s">
        <v>329</v>
      </c>
      <c r="I286" s="822" t="s">
        <v>3266</v>
      </c>
      <c r="J286" s="822" t="s">
        <v>1379</v>
      </c>
      <c r="K286" s="822" t="s">
        <v>3267</v>
      </c>
      <c r="L286" s="825">
        <v>657.67</v>
      </c>
      <c r="M286" s="825">
        <v>1315.34</v>
      </c>
      <c r="N286" s="822">
        <v>2</v>
      </c>
      <c r="O286" s="826">
        <v>0.5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</v>
      </c>
      <c r="B287" s="822" t="s">
        <v>2676</v>
      </c>
      <c r="C287" s="822" t="s">
        <v>2682</v>
      </c>
      <c r="D287" s="823" t="s">
        <v>4395</v>
      </c>
      <c r="E287" s="824" t="s">
        <v>2700</v>
      </c>
      <c r="F287" s="822" t="s">
        <v>2677</v>
      </c>
      <c r="G287" s="822" t="s">
        <v>3268</v>
      </c>
      <c r="H287" s="822" t="s">
        <v>329</v>
      </c>
      <c r="I287" s="822" t="s">
        <v>3269</v>
      </c>
      <c r="J287" s="822" t="s">
        <v>3270</v>
      </c>
      <c r="K287" s="822" t="s">
        <v>3271</v>
      </c>
      <c r="L287" s="825">
        <v>0</v>
      </c>
      <c r="M287" s="825">
        <v>0</v>
      </c>
      <c r="N287" s="822">
        <v>1</v>
      </c>
      <c r="O287" s="826">
        <v>0.5</v>
      </c>
      <c r="P287" s="825">
        <v>0</v>
      </c>
      <c r="Q287" s="827"/>
      <c r="R287" s="822">
        <v>1</v>
      </c>
      <c r="S287" s="827">
        <v>1</v>
      </c>
      <c r="T287" s="826">
        <v>0.5</v>
      </c>
      <c r="U287" s="828">
        <v>1</v>
      </c>
    </row>
    <row r="288" spans="1:21" ht="14.45" customHeight="1" x14ac:dyDescent="0.2">
      <c r="A288" s="821">
        <v>1</v>
      </c>
      <c r="B288" s="822" t="s">
        <v>2676</v>
      </c>
      <c r="C288" s="822" t="s">
        <v>2682</v>
      </c>
      <c r="D288" s="823" t="s">
        <v>4395</v>
      </c>
      <c r="E288" s="824" t="s">
        <v>2700</v>
      </c>
      <c r="F288" s="822" t="s">
        <v>2677</v>
      </c>
      <c r="G288" s="822" t="s">
        <v>2949</v>
      </c>
      <c r="H288" s="822" t="s">
        <v>329</v>
      </c>
      <c r="I288" s="822" t="s">
        <v>3272</v>
      </c>
      <c r="J288" s="822" t="s">
        <v>2951</v>
      </c>
      <c r="K288" s="822" t="s">
        <v>3273</v>
      </c>
      <c r="L288" s="825">
        <v>237.31</v>
      </c>
      <c r="M288" s="825">
        <v>237.31</v>
      </c>
      <c r="N288" s="822">
        <v>1</v>
      </c>
      <c r="O288" s="826">
        <v>1</v>
      </c>
      <c r="P288" s="825">
        <v>237.31</v>
      </c>
      <c r="Q288" s="827">
        <v>1</v>
      </c>
      <c r="R288" s="822">
        <v>1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1</v>
      </c>
      <c r="B289" s="822" t="s">
        <v>2676</v>
      </c>
      <c r="C289" s="822" t="s">
        <v>2682</v>
      </c>
      <c r="D289" s="823" t="s">
        <v>4395</v>
      </c>
      <c r="E289" s="824" t="s">
        <v>2700</v>
      </c>
      <c r="F289" s="822" t="s">
        <v>2677</v>
      </c>
      <c r="G289" s="822" t="s">
        <v>2949</v>
      </c>
      <c r="H289" s="822" t="s">
        <v>329</v>
      </c>
      <c r="I289" s="822" t="s">
        <v>3274</v>
      </c>
      <c r="J289" s="822" t="s">
        <v>3275</v>
      </c>
      <c r="K289" s="822" t="s">
        <v>2947</v>
      </c>
      <c r="L289" s="825">
        <v>263.68</v>
      </c>
      <c r="M289" s="825">
        <v>527.36</v>
      </c>
      <c r="N289" s="822">
        <v>2</v>
      </c>
      <c r="O289" s="826">
        <v>1.5</v>
      </c>
      <c r="P289" s="825">
        <v>263.68</v>
      </c>
      <c r="Q289" s="827">
        <v>0.5</v>
      </c>
      <c r="R289" s="822">
        <v>1</v>
      </c>
      <c r="S289" s="827">
        <v>0.5</v>
      </c>
      <c r="T289" s="826">
        <v>0.5</v>
      </c>
      <c r="U289" s="828">
        <v>0.33333333333333331</v>
      </c>
    </row>
    <row r="290" spans="1:21" ht="14.45" customHeight="1" x14ac:dyDescent="0.2">
      <c r="A290" s="821">
        <v>1</v>
      </c>
      <c r="B290" s="822" t="s">
        <v>2676</v>
      </c>
      <c r="C290" s="822" t="s">
        <v>2682</v>
      </c>
      <c r="D290" s="823" t="s">
        <v>4395</v>
      </c>
      <c r="E290" s="824" t="s">
        <v>2700</v>
      </c>
      <c r="F290" s="822" t="s">
        <v>2677</v>
      </c>
      <c r="G290" s="822" t="s">
        <v>2949</v>
      </c>
      <c r="H290" s="822" t="s">
        <v>329</v>
      </c>
      <c r="I290" s="822" t="s">
        <v>2950</v>
      </c>
      <c r="J290" s="822" t="s">
        <v>2951</v>
      </c>
      <c r="K290" s="822" t="s">
        <v>2952</v>
      </c>
      <c r="L290" s="825">
        <v>118.65</v>
      </c>
      <c r="M290" s="825">
        <v>118.65</v>
      </c>
      <c r="N290" s="822">
        <v>1</v>
      </c>
      <c r="O290" s="826">
        <v>0.5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</v>
      </c>
      <c r="B291" s="822" t="s">
        <v>2676</v>
      </c>
      <c r="C291" s="822" t="s">
        <v>2682</v>
      </c>
      <c r="D291" s="823" t="s">
        <v>4395</v>
      </c>
      <c r="E291" s="824" t="s">
        <v>2700</v>
      </c>
      <c r="F291" s="822" t="s">
        <v>2677</v>
      </c>
      <c r="G291" s="822" t="s">
        <v>2788</v>
      </c>
      <c r="H291" s="822" t="s">
        <v>673</v>
      </c>
      <c r="I291" s="822" t="s">
        <v>2519</v>
      </c>
      <c r="J291" s="822" t="s">
        <v>2520</v>
      </c>
      <c r="K291" s="822" t="s">
        <v>2521</v>
      </c>
      <c r="L291" s="825">
        <v>102.85</v>
      </c>
      <c r="M291" s="825">
        <v>1028.4999999999998</v>
      </c>
      <c r="N291" s="822">
        <v>10</v>
      </c>
      <c r="O291" s="826">
        <v>3</v>
      </c>
      <c r="P291" s="825">
        <v>1028.4999999999998</v>
      </c>
      <c r="Q291" s="827">
        <v>1</v>
      </c>
      <c r="R291" s="822">
        <v>10</v>
      </c>
      <c r="S291" s="827">
        <v>1</v>
      </c>
      <c r="T291" s="826">
        <v>3</v>
      </c>
      <c r="U291" s="828">
        <v>1</v>
      </c>
    </row>
    <row r="292" spans="1:21" ht="14.45" customHeight="1" x14ac:dyDescent="0.2">
      <c r="A292" s="821">
        <v>1</v>
      </c>
      <c r="B292" s="822" t="s">
        <v>2676</v>
      </c>
      <c r="C292" s="822" t="s">
        <v>2682</v>
      </c>
      <c r="D292" s="823" t="s">
        <v>4395</v>
      </c>
      <c r="E292" s="824" t="s">
        <v>2700</v>
      </c>
      <c r="F292" s="822" t="s">
        <v>2677</v>
      </c>
      <c r="G292" s="822" t="s">
        <v>2788</v>
      </c>
      <c r="H292" s="822" t="s">
        <v>329</v>
      </c>
      <c r="I292" s="822" t="s">
        <v>3276</v>
      </c>
      <c r="J292" s="822" t="s">
        <v>3277</v>
      </c>
      <c r="K292" s="822" t="s">
        <v>3278</v>
      </c>
      <c r="L292" s="825">
        <v>330.58</v>
      </c>
      <c r="M292" s="825">
        <v>1322.32</v>
      </c>
      <c r="N292" s="822">
        <v>4</v>
      </c>
      <c r="O292" s="826">
        <v>2.5</v>
      </c>
      <c r="P292" s="825">
        <v>330.58</v>
      </c>
      <c r="Q292" s="827">
        <v>0.25</v>
      </c>
      <c r="R292" s="822">
        <v>1</v>
      </c>
      <c r="S292" s="827">
        <v>0.25</v>
      </c>
      <c r="T292" s="826">
        <v>0.5</v>
      </c>
      <c r="U292" s="828">
        <v>0.2</v>
      </c>
    </row>
    <row r="293" spans="1:21" ht="14.45" customHeight="1" x14ac:dyDescent="0.2">
      <c r="A293" s="821">
        <v>1</v>
      </c>
      <c r="B293" s="822" t="s">
        <v>2676</v>
      </c>
      <c r="C293" s="822" t="s">
        <v>2682</v>
      </c>
      <c r="D293" s="823" t="s">
        <v>4395</v>
      </c>
      <c r="E293" s="824" t="s">
        <v>2700</v>
      </c>
      <c r="F293" s="822" t="s">
        <v>2677</v>
      </c>
      <c r="G293" s="822" t="s">
        <v>2788</v>
      </c>
      <c r="H293" s="822" t="s">
        <v>329</v>
      </c>
      <c r="I293" s="822" t="s">
        <v>3279</v>
      </c>
      <c r="J293" s="822" t="s">
        <v>3277</v>
      </c>
      <c r="K293" s="822" t="s">
        <v>3280</v>
      </c>
      <c r="L293" s="825">
        <v>150.13999999999999</v>
      </c>
      <c r="M293" s="825">
        <v>450.41999999999996</v>
      </c>
      <c r="N293" s="822">
        <v>3</v>
      </c>
      <c r="O293" s="826">
        <v>0.5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</v>
      </c>
      <c r="B294" s="822" t="s">
        <v>2676</v>
      </c>
      <c r="C294" s="822" t="s">
        <v>2682</v>
      </c>
      <c r="D294" s="823" t="s">
        <v>4395</v>
      </c>
      <c r="E294" s="824" t="s">
        <v>2700</v>
      </c>
      <c r="F294" s="822" t="s">
        <v>2677</v>
      </c>
      <c r="G294" s="822" t="s">
        <v>3281</v>
      </c>
      <c r="H294" s="822" t="s">
        <v>329</v>
      </c>
      <c r="I294" s="822" t="s">
        <v>3282</v>
      </c>
      <c r="J294" s="822" t="s">
        <v>3283</v>
      </c>
      <c r="K294" s="822" t="s">
        <v>3284</v>
      </c>
      <c r="L294" s="825">
        <v>311.12</v>
      </c>
      <c r="M294" s="825">
        <v>311.12</v>
      </c>
      <c r="N294" s="822">
        <v>1</v>
      </c>
      <c r="O294" s="826">
        <v>0.5</v>
      </c>
      <c r="P294" s="825">
        <v>311.12</v>
      </c>
      <c r="Q294" s="827">
        <v>1</v>
      </c>
      <c r="R294" s="822">
        <v>1</v>
      </c>
      <c r="S294" s="827">
        <v>1</v>
      </c>
      <c r="T294" s="826">
        <v>0.5</v>
      </c>
      <c r="U294" s="828">
        <v>1</v>
      </c>
    </row>
    <row r="295" spans="1:21" ht="14.45" customHeight="1" x14ac:dyDescent="0.2">
      <c r="A295" s="821">
        <v>1</v>
      </c>
      <c r="B295" s="822" t="s">
        <v>2676</v>
      </c>
      <c r="C295" s="822" t="s">
        <v>2682</v>
      </c>
      <c r="D295" s="823" t="s">
        <v>4395</v>
      </c>
      <c r="E295" s="824" t="s">
        <v>2700</v>
      </c>
      <c r="F295" s="822" t="s">
        <v>2677</v>
      </c>
      <c r="G295" s="822" t="s">
        <v>3281</v>
      </c>
      <c r="H295" s="822" t="s">
        <v>673</v>
      </c>
      <c r="I295" s="822" t="s">
        <v>3285</v>
      </c>
      <c r="J295" s="822" t="s">
        <v>3286</v>
      </c>
      <c r="K295" s="822" t="s">
        <v>3287</v>
      </c>
      <c r="L295" s="825">
        <v>103.72</v>
      </c>
      <c r="M295" s="825">
        <v>622.31999999999994</v>
      </c>
      <c r="N295" s="822">
        <v>6</v>
      </c>
      <c r="O295" s="826">
        <v>1.5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</v>
      </c>
      <c r="B296" s="822" t="s">
        <v>2676</v>
      </c>
      <c r="C296" s="822" t="s">
        <v>2682</v>
      </c>
      <c r="D296" s="823" t="s">
        <v>4395</v>
      </c>
      <c r="E296" s="824" t="s">
        <v>2700</v>
      </c>
      <c r="F296" s="822" t="s">
        <v>2677</v>
      </c>
      <c r="G296" s="822" t="s">
        <v>3281</v>
      </c>
      <c r="H296" s="822" t="s">
        <v>673</v>
      </c>
      <c r="I296" s="822" t="s">
        <v>3288</v>
      </c>
      <c r="J296" s="822" t="s">
        <v>3286</v>
      </c>
      <c r="K296" s="822" t="s">
        <v>3289</v>
      </c>
      <c r="L296" s="825">
        <v>345.69</v>
      </c>
      <c r="M296" s="825">
        <v>345.69</v>
      </c>
      <c r="N296" s="822">
        <v>1</v>
      </c>
      <c r="O296" s="826">
        <v>0.5</v>
      </c>
      <c r="P296" s="825">
        <v>345.69</v>
      </c>
      <c r="Q296" s="827">
        <v>1</v>
      </c>
      <c r="R296" s="822">
        <v>1</v>
      </c>
      <c r="S296" s="827">
        <v>1</v>
      </c>
      <c r="T296" s="826">
        <v>0.5</v>
      </c>
      <c r="U296" s="828">
        <v>1</v>
      </c>
    </row>
    <row r="297" spans="1:21" ht="14.45" customHeight="1" x14ac:dyDescent="0.2">
      <c r="A297" s="821">
        <v>1</v>
      </c>
      <c r="B297" s="822" t="s">
        <v>2676</v>
      </c>
      <c r="C297" s="822" t="s">
        <v>2682</v>
      </c>
      <c r="D297" s="823" t="s">
        <v>4395</v>
      </c>
      <c r="E297" s="824" t="s">
        <v>2700</v>
      </c>
      <c r="F297" s="822" t="s">
        <v>2677</v>
      </c>
      <c r="G297" s="822" t="s">
        <v>2953</v>
      </c>
      <c r="H297" s="822" t="s">
        <v>329</v>
      </c>
      <c r="I297" s="822" t="s">
        <v>3290</v>
      </c>
      <c r="J297" s="822" t="s">
        <v>2955</v>
      </c>
      <c r="K297" s="822" t="s">
        <v>3291</v>
      </c>
      <c r="L297" s="825">
        <v>93.43</v>
      </c>
      <c r="M297" s="825">
        <v>280.29000000000002</v>
      </c>
      <c r="N297" s="822">
        <v>3</v>
      </c>
      <c r="O297" s="826">
        <v>0.5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1</v>
      </c>
      <c r="B298" s="822" t="s">
        <v>2676</v>
      </c>
      <c r="C298" s="822" t="s">
        <v>2682</v>
      </c>
      <c r="D298" s="823" t="s">
        <v>4395</v>
      </c>
      <c r="E298" s="824" t="s">
        <v>2700</v>
      </c>
      <c r="F298" s="822" t="s">
        <v>2677</v>
      </c>
      <c r="G298" s="822" t="s">
        <v>3292</v>
      </c>
      <c r="H298" s="822" t="s">
        <v>329</v>
      </c>
      <c r="I298" s="822" t="s">
        <v>3293</v>
      </c>
      <c r="J298" s="822" t="s">
        <v>3294</v>
      </c>
      <c r="K298" s="822" t="s">
        <v>3295</v>
      </c>
      <c r="L298" s="825">
        <v>33.4</v>
      </c>
      <c r="M298" s="825">
        <v>300.59999999999997</v>
      </c>
      <c r="N298" s="822">
        <v>9</v>
      </c>
      <c r="O298" s="826">
        <v>2.5</v>
      </c>
      <c r="P298" s="825">
        <v>300.59999999999997</v>
      </c>
      <c r="Q298" s="827">
        <v>1</v>
      </c>
      <c r="R298" s="822">
        <v>9</v>
      </c>
      <c r="S298" s="827">
        <v>1</v>
      </c>
      <c r="T298" s="826">
        <v>2.5</v>
      </c>
      <c r="U298" s="828">
        <v>1</v>
      </c>
    </row>
    <row r="299" spans="1:21" ht="14.45" customHeight="1" x14ac:dyDescent="0.2">
      <c r="A299" s="821">
        <v>1</v>
      </c>
      <c r="B299" s="822" t="s">
        <v>2676</v>
      </c>
      <c r="C299" s="822" t="s">
        <v>2682</v>
      </c>
      <c r="D299" s="823" t="s">
        <v>4395</v>
      </c>
      <c r="E299" s="824" t="s">
        <v>2700</v>
      </c>
      <c r="F299" s="822" t="s">
        <v>2677</v>
      </c>
      <c r="G299" s="822" t="s">
        <v>3292</v>
      </c>
      <c r="H299" s="822" t="s">
        <v>329</v>
      </c>
      <c r="I299" s="822" t="s">
        <v>3296</v>
      </c>
      <c r="J299" s="822" t="s">
        <v>3297</v>
      </c>
      <c r="K299" s="822" t="s">
        <v>3164</v>
      </c>
      <c r="L299" s="825">
        <v>166.96</v>
      </c>
      <c r="M299" s="825">
        <v>333.92</v>
      </c>
      <c r="N299" s="822">
        <v>2</v>
      </c>
      <c r="O299" s="826">
        <v>1</v>
      </c>
      <c r="P299" s="825">
        <v>333.92</v>
      </c>
      <c r="Q299" s="827">
        <v>1</v>
      </c>
      <c r="R299" s="822">
        <v>2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1</v>
      </c>
      <c r="B300" s="822" t="s">
        <v>2676</v>
      </c>
      <c r="C300" s="822" t="s">
        <v>2682</v>
      </c>
      <c r="D300" s="823" t="s">
        <v>4395</v>
      </c>
      <c r="E300" s="824" t="s">
        <v>2700</v>
      </c>
      <c r="F300" s="822" t="s">
        <v>2677</v>
      </c>
      <c r="G300" s="822" t="s">
        <v>2956</v>
      </c>
      <c r="H300" s="822" t="s">
        <v>673</v>
      </c>
      <c r="I300" s="822" t="s">
        <v>2959</v>
      </c>
      <c r="J300" s="822" t="s">
        <v>2960</v>
      </c>
      <c r="K300" s="822" t="s">
        <v>2961</v>
      </c>
      <c r="L300" s="825">
        <v>131.32</v>
      </c>
      <c r="M300" s="825">
        <v>787.92</v>
      </c>
      <c r="N300" s="822">
        <v>6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</v>
      </c>
      <c r="B301" s="822" t="s">
        <v>2676</v>
      </c>
      <c r="C301" s="822" t="s">
        <v>2682</v>
      </c>
      <c r="D301" s="823" t="s">
        <v>4395</v>
      </c>
      <c r="E301" s="824" t="s">
        <v>2700</v>
      </c>
      <c r="F301" s="822" t="s">
        <v>2677</v>
      </c>
      <c r="G301" s="822" t="s">
        <v>2845</v>
      </c>
      <c r="H301" s="822" t="s">
        <v>329</v>
      </c>
      <c r="I301" s="822" t="s">
        <v>3298</v>
      </c>
      <c r="J301" s="822" t="s">
        <v>3299</v>
      </c>
      <c r="K301" s="822" t="s">
        <v>3300</v>
      </c>
      <c r="L301" s="825">
        <v>124.3</v>
      </c>
      <c r="M301" s="825">
        <v>124.3</v>
      </c>
      <c r="N301" s="822">
        <v>1</v>
      </c>
      <c r="O301" s="826">
        <v>0.5</v>
      </c>
      <c r="P301" s="825">
        <v>124.3</v>
      </c>
      <c r="Q301" s="827">
        <v>1</v>
      </c>
      <c r="R301" s="822">
        <v>1</v>
      </c>
      <c r="S301" s="827">
        <v>1</v>
      </c>
      <c r="T301" s="826">
        <v>0.5</v>
      </c>
      <c r="U301" s="828">
        <v>1</v>
      </c>
    </row>
    <row r="302" spans="1:21" ht="14.45" customHeight="1" x14ac:dyDescent="0.2">
      <c r="A302" s="821">
        <v>1</v>
      </c>
      <c r="B302" s="822" t="s">
        <v>2676</v>
      </c>
      <c r="C302" s="822" t="s">
        <v>2682</v>
      </c>
      <c r="D302" s="823" t="s">
        <v>4395</v>
      </c>
      <c r="E302" s="824" t="s">
        <v>2700</v>
      </c>
      <c r="F302" s="822" t="s">
        <v>2677</v>
      </c>
      <c r="G302" s="822" t="s">
        <v>2966</v>
      </c>
      <c r="H302" s="822" t="s">
        <v>673</v>
      </c>
      <c r="I302" s="822" t="s">
        <v>3301</v>
      </c>
      <c r="J302" s="822" t="s">
        <v>785</v>
      </c>
      <c r="K302" s="822" t="s">
        <v>786</v>
      </c>
      <c r="L302" s="825">
        <v>152.21</v>
      </c>
      <c r="M302" s="825">
        <v>913.26</v>
      </c>
      <c r="N302" s="822">
        <v>6</v>
      </c>
      <c r="O302" s="826">
        <v>1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</v>
      </c>
      <c r="B303" s="822" t="s">
        <v>2676</v>
      </c>
      <c r="C303" s="822" t="s">
        <v>2682</v>
      </c>
      <c r="D303" s="823" t="s">
        <v>4395</v>
      </c>
      <c r="E303" s="824" t="s">
        <v>2700</v>
      </c>
      <c r="F303" s="822" t="s">
        <v>2677</v>
      </c>
      <c r="G303" s="822" t="s">
        <v>2966</v>
      </c>
      <c r="H303" s="822" t="s">
        <v>673</v>
      </c>
      <c r="I303" s="822" t="s">
        <v>2312</v>
      </c>
      <c r="J303" s="822" t="s">
        <v>1164</v>
      </c>
      <c r="K303" s="822" t="s">
        <v>1165</v>
      </c>
      <c r="L303" s="825">
        <v>729.09</v>
      </c>
      <c r="M303" s="825">
        <v>729.09</v>
      </c>
      <c r="N303" s="822">
        <v>1</v>
      </c>
      <c r="O303" s="826">
        <v>0.5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1</v>
      </c>
      <c r="B304" s="822" t="s">
        <v>2676</v>
      </c>
      <c r="C304" s="822" t="s">
        <v>2682</v>
      </c>
      <c r="D304" s="823" t="s">
        <v>4395</v>
      </c>
      <c r="E304" s="824" t="s">
        <v>2700</v>
      </c>
      <c r="F304" s="822" t="s">
        <v>2677</v>
      </c>
      <c r="G304" s="822" t="s">
        <v>3302</v>
      </c>
      <c r="H304" s="822" t="s">
        <v>673</v>
      </c>
      <c r="I304" s="822" t="s">
        <v>3303</v>
      </c>
      <c r="J304" s="822" t="s">
        <v>3304</v>
      </c>
      <c r="K304" s="822" t="s">
        <v>3305</v>
      </c>
      <c r="L304" s="825">
        <v>93.75</v>
      </c>
      <c r="M304" s="825">
        <v>93.75</v>
      </c>
      <c r="N304" s="822">
        <v>1</v>
      </c>
      <c r="O304" s="826">
        <v>0.5</v>
      </c>
      <c r="P304" s="825">
        <v>93.75</v>
      </c>
      <c r="Q304" s="827">
        <v>1</v>
      </c>
      <c r="R304" s="822">
        <v>1</v>
      </c>
      <c r="S304" s="827">
        <v>1</v>
      </c>
      <c r="T304" s="826">
        <v>0.5</v>
      </c>
      <c r="U304" s="828">
        <v>1</v>
      </c>
    </row>
    <row r="305" spans="1:21" ht="14.45" customHeight="1" x14ac:dyDescent="0.2">
      <c r="A305" s="821">
        <v>1</v>
      </c>
      <c r="B305" s="822" t="s">
        <v>2676</v>
      </c>
      <c r="C305" s="822" t="s">
        <v>2682</v>
      </c>
      <c r="D305" s="823" t="s">
        <v>4395</v>
      </c>
      <c r="E305" s="824" t="s">
        <v>2700</v>
      </c>
      <c r="F305" s="822" t="s">
        <v>2677</v>
      </c>
      <c r="G305" s="822" t="s">
        <v>3302</v>
      </c>
      <c r="H305" s="822" t="s">
        <v>673</v>
      </c>
      <c r="I305" s="822" t="s">
        <v>3306</v>
      </c>
      <c r="J305" s="822" t="s">
        <v>3304</v>
      </c>
      <c r="K305" s="822" t="s">
        <v>3307</v>
      </c>
      <c r="L305" s="825">
        <v>184.74</v>
      </c>
      <c r="M305" s="825">
        <v>738.96</v>
      </c>
      <c r="N305" s="822">
        <v>4</v>
      </c>
      <c r="O305" s="826">
        <v>2.5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</v>
      </c>
      <c r="B306" s="822" t="s">
        <v>2676</v>
      </c>
      <c r="C306" s="822" t="s">
        <v>2682</v>
      </c>
      <c r="D306" s="823" t="s">
        <v>4395</v>
      </c>
      <c r="E306" s="824" t="s">
        <v>2700</v>
      </c>
      <c r="F306" s="822" t="s">
        <v>2677</v>
      </c>
      <c r="G306" s="822" t="s">
        <v>3302</v>
      </c>
      <c r="H306" s="822" t="s">
        <v>673</v>
      </c>
      <c r="I306" s="822" t="s">
        <v>3308</v>
      </c>
      <c r="J306" s="822" t="s">
        <v>3309</v>
      </c>
      <c r="K306" s="822" t="s">
        <v>3310</v>
      </c>
      <c r="L306" s="825">
        <v>120.61</v>
      </c>
      <c r="M306" s="825">
        <v>723.66</v>
      </c>
      <c r="N306" s="822">
        <v>6</v>
      </c>
      <c r="O306" s="826">
        <v>3.5</v>
      </c>
      <c r="P306" s="825">
        <v>120.61</v>
      </c>
      <c r="Q306" s="827">
        <v>0.16666666666666669</v>
      </c>
      <c r="R306" s="822">
        <v>1</v>
      </c>
      <c r="S306" s="827">
        <v>0.16666666666666666</v>
      </c>
      <c r="T306" s="826">
        <v>0.5</v>
      </c>
      <c r="U306" s="828">
        <v>0.14285714285714285</v>
      </c>
    </row>
    <row r="307" spans="1:21" ht="14.45" customHeight="1" x14ac:dyDescent="0.2">
      <c r="A307" s="821">
        <v>1</v>
      </c>
      <c r="B307" s="822" t="s">
        <v>2676</v>
      </c>
      <c r="C307" s="822" t="s">
        <v>2682</v>
      </c>
      <c r="D307" s="823" t="s">
        <v>4395</v>
      </c>
      <c r="E307" s="824" t="s">
        <v>2700</v>
      </c>
      <c r="F307" s="822" t="s">
        <v>2677</v>
      </c>
      <c r="G307" s="822" t="s">
        <v>2971</v>
      </c>
      <c r="H307" s="822" t="s">
        <v>329</v>
      </c>
      <c r="I307" s="822" t="s">
        <v>3311</v>
      </c>
      <c r="J307" s="822" t="s">
        <v>3312</v>
      </c>
      <c r="K307" s="822" t="s">
        <v>2210</v>
      </c>
      <c r="L307" s="825">
        <v>0</v>
      </c>
      <c r="M307" s="825">
        <v>0</v>
      </c>
      <c r="N307" s="822">
        <v>3</v>
      </c>
      <c r="O307" s="826">
        <v>0.5</v>
      </c>
      <c r="P307" s="825">
        <v>0</v>
      </c>
      <c r="Q307" s="827"/>
      <c r="R307" s="822">
        <v>3</v>
      </c>
      <c r="S307" s="827">
        <v>1</v>
      </c>
      <c r="T307" s="826">
        <v>0.5</v>
      </c>
      <c r="U307" s="828">
        <v>1</v>
      </c>
    </row>
    <row r="308" spans="1:21" ht="14.45" customHeight="1" x14ac:dyDescent="0.2">
      <c r="A308" s="821">
        <v>1</v>
      </c>
      <c r="B308" s="822" t="s">
        <v>2676</v>
      </c>
      <c r="C308" s="822" t="s">
        <v>2682</v>
      </c>
      <c r="D308" s="823" t="s">
        <v>4395</v>
      </c>
      <c r="E308" s="824" t="s">
        <v>2700</v>
      </c>
      <c r="F308" s="822" t="s">
        <v>2677</v>
      </c>
      <c r="G308" s="822" t="s">
        <v>2971</v>
      </c>
      <c r="H308" s="822" t="s">
        <v>673</v>
      </c>
      <c r="I308" s="822" t="s">
        <v>2211</v>
      </c>
      <c r="J308" s="822" t="s">
        <v>910</v>
      </c>
      <c r="K308" s="822" t="s">
        <v>2212</v>
      </c>
      <c r="L308" s="825">
        <v>0</v>
      </c>
      <c r="M308" s="825">
        <v>0</v>
      </c>
      <c r="N308" s="822">
        <v>22</v>
      </c>
      <c r="O308" s="826">
        <v>7</v>
      </c>
      <c r="P308" s="825">
        <v>0</v>
      </c>
      <c r="Q308" s="827"/>
      <c r="R308" s="822">
        <v>7</v>
      </c>
      <c r="S308" s="827">
        <v>0.31818181818181818</v>
      </c>
      <c r="T308" s="826">
        <v>2.5</v>
      </c>
      <c r="U308" s="828">
        <v>0.35714285714285715</v>
      </c>
    </row>
    <row r="309" spans="1:21" ht="14.45" customHeight="1" x14ac:dyDescent="0.2">
      <c r="A309" s="821">
        <v>1</v>
      </c>
      <c r="B309" s="822" t="s">
        <v>2676</v>
      </c>
      <c r="C309" s="822" t="s">
        <v>2682</v>
      </c>
      <c r="D309" s="823" t="s">
        <v>4395</v>
      </c>
      <c r="E309" s="824" t="s">
        <v>2700</v>
      </c>
      <c r="F309" s="822" t="s">
        <v>2677</v>
      </c>
      <c r="G309" s="822" t="s">
        <v>2789</v>
      </c>
      <c r="H309" s="822" t="s">
        <v>673</v>
      </c>
      <c r="I309" s="822" t="s">
        <v>2790</v>
      </c>
      <c r="J309" s="822" t="s">
        <v>2503</v>
      </c>
      <c r="K309" s="822" t="s">
        <v>2791</v>
      </c>
      <c r="L309" s="825">
        <v>1906.97</v>
      </c>
      <c r="M309" s="825">
        <v>89627.59</v>
      </c>
      <c r="N309" s="822">
        <v>47</v>
      </c>
      <c r="O309" s="826">
        <v>11.5</v>
      </c>
      <c r="P309" s="825">
        <v>55302.130000000005</v>
      </c>
      <c r="Q309" s="827">
        <v>0.61702127659574479</v>
      </c>
      <c r="R309" s="822">
        <v>29</v>
      </c>
      <c r="S309" s="827">
        <v>0.61702127659574468</v>
      </c>
      <c r="T309" s="826">
        <v>6.5</v>
      </c>
      <c r="U309" s="828">
        <v>0.56521739130434778</v>
      </c>
    </row>
    <row r="310" spans="1:21" ht="14.45" customHeight="1" x14ac:dyDescent="0.2">
      <c r="A310" s="821">
        <v>1</v>
      </c>
      <c r="B310" s="822" t="s">
        <v>2676</v>
      </c>
      <c r="C310" s="822" t="s">
        <v>2682</v>
      </c>
      <c r="D310" s="823" t="s">
        <v>4395</v>
      </c>
      <c r="E310" s="824" t="s">
        <v>2700</v>
      </c>
      <c r="F310" s="822" t="s">
        <v>2677</v>
      </c>
      <c r="G310" s="822" t="s">
        <v>2789</v>
      </c>
      <c r="H310" s="822" t="s">
        <v>673</v>
      </c>
      <c r="I310" s="822" t="s">
        <v>2790</v>
      </c>
      <c r="J310" s="822" t="s">
        <v>2503</v>
      </c>
      <c r="K310" s="822" t="s">
        <v>2791</v>
      </c>
      <c r="L310" s="825">
        <v>1369.26</v>
      </c>
      <c r="M310" s="825">
        <v>53401.139999999985</v>
      </c>
      <c r="N310" s="822">
        <v>39</v>
      </c>
      <c r="O310" s="826">
        <v>9</v>
      </c>
      <c r="P310" s="825">
        <v>27385.199999999993</v>
      </c>
      <c r="Q310" s="827">
        <v>0.51282051282051289</v>
      </c>
      <c r="R310" s="822">
        <v>20</v>
      </c>
      <c r="S310" s="827">
        <v>0.51282051282051277</v>
      </c>
      <c r="T310" s="826">
        <v>4.5</v>
      </c>
      <c r="U310" s="828">
        <v>0.5</v>
      </c>
    </row>
    <row r="311" spans="1:21" ht="14.45" customHeight="1" x14ac:dyDescent="0.2">
      <c r="A311" s="821">
        <v>1</v>
      </c>
      <c r="B311" s="822" t="s">
        <v>2676</v>
      </c>
      <c r="C311" s="822" t="s">
        <v>2682</v>
      </c>
      <c r="D311" s="823" t="s">
        <v>4395</v>
      </c>
      <c r="E311" s="824" t="s">
        <v>2700</v>
      </c>
      <c r="F311" s="822" t="s">
        <v>2677</v>
      </c>
      <c r="G311" s="822" t="s">
        <v>2789</v>
      </c>
      <c r="H311" s="822" t="s">
        <v>673</v>
      </c>
      <c r="I311" s="822" t="s">
        <v>2979</v>
      </c>
      <c r="J311" s="822" t="s">
        <v>2503</v>
      </c>
      <c r="K311" s="822" t="s">
        <v>2980</v>
      </c>
      <c r="L311" s="825">
        <v>1544.99</v>
      </c>
      <c r="M311" s="825">
        <v>9269.94</v>
      </c>
      <c r="N311" s="822">
        <v>6</v>
      </c>
      <c r="O311" s="826">
        <v>1</v>
      </c>
      <c r="P311" s="825">
        <v>9269.94</v>
      </c>
      <c r="Q311" s="827">
        <v>1</v>
      </c>
      <c r="R311" s="822">
        <v>6</v>
      </c>
      <c r="S311" s="827">
        <v>1</v>
      </c>
      <c r="T311" s="826">
        <v>1</v>
      </c>
      <c r="U311" s="828">
        <v>1</v>
      </c>
    </row>
    <row r="312" spans="1:21" ht="14.45" customHeight="1" x14ac:dyDescent="0.2">
      <c r="A312" s="821">
        <v>1</v>
      </c>
      <c r="B312" s="822" t="s">
        <v>2676</v>
      </c>
      <c r="C312" s="822" t="s">
        <v>2682</v>
      </c>
      <c r="D312" s="823" t="s">
        <v>4395</v>
      </c>
      <c r="E312" s="824" t="s">
        <v>2700</v>
      </c>
      <c r="F312" s="822" t="s">
        <v>2677</v>
      </c>
      <c r="G312" s="822" t="s">
        <v>2789</v>
      </c>
      <c r="H312" s="822" t="s">
        <v>673</v>
      </c>
      <c r="I312" s="822" t="s">
        <v>3313</v>
      </c>
      <c r="J312" s="822" t="s">
        <v>2503</v>
      </c>
      <c r="K312" s="822" t="s">
        <v>3314</v>
      </c>
      <c r="L312" s="825">
        <v>1544.99</v>
      </c>
      <c r="M312" s="825">
        <v>18539.88</v>
      </c>
      <c r="N312" s="822">
        <v>12</v>
      </c>
      <c r="O312" s="826">
        <v>2</v>
      </c>
      <c r="P312" s="825">
        <v>9269.94</v>
      </c>
      <c r="Q312" s="827">
        <v>0.5</v>
      </c>
      <c r="R312" s="822">
        <v>6</v>
      </c>
      <c r="S312" s="827">
        <v>0.5</v>
      </c>
      <c r="T312" s="826">
        <v>1</v>
      </c>
      <c r="U312" s="828">
        <v>0.5</v>
      </c>
    </row>
    <row r="313" spans="1:21" ht="14.45" customHeight="1" x14ac:dyDescent="0.2">
      <c r="A313" s="821">
        <v>1</v>
      </c>
      <c r="B313" s="822" t="s">
        <v>2676</v>
      </c>
      <c r="C313" s="822" t="s">
        <v>2682</v>
      </c>
      <c r="D313" s="823" t="s">
        <v>4395</v>
      </c>
      <c r="E313" s="824" t="s">
        <v>2700</v>
      </c>
      <c r="F313" s="822" t="s">
        <v>2677</v>
      </c>
      <c r="G313" s="822" t="s">
        <v>2792</v>
      </c>
      <c r="H313" s="822" t="s">
        <v>329</v>
      </c>
      <c r="I313" s="822" t="s">
        <v>3315</v>
      </c>
      <c r="J313" s="822" t="s">
        <v>2794</v>
      </c>
      <c r="K313" s="822" t="s">
        <v>3316</v>
      </c>
      <c r="L313" s="825">
        <v>654.95000000000005</v>
      </c>
      <c r="M313" s="825">
        <v>654.95000000000005</v>
      </c>
      <c r="N313" s="822">
        <v>1</v>
      </c>
      <c r="O313" s="826">
        <v>0.5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</v>
      </c>
      <c r="B314" s="822" t="s">
        <v>2676</v>
      </c>
      <c r="C314" s="822" t="s">
        <v>2682</v>
      </c>
      <c r="D314" s="823" t="s">
        <v>4395</v>
      </c>
      <c r="E314" s="824" t="s">
        <v>2700</v>
      </c>
      <c r="F314" s="822" t="s">
        <v>2677</v>
      </c>
      <c r="G314" s="822" t="s">
        <v>2792</v>
      </c>
      <c r="H314" s="822" t="s">
        <v>329</v>
      </c>
      <c r="I314" s="822" t="s">
        <v>2793</v>
      </c>
      <c r="J314" s="822" t="s">
        <v>2794</v>
      </c>
      <c r="K314" s="822" t="s">
        <v>2795</v>
      </c>
      <c r="L314" s="825">
        <v>327.49</v>
      </c>
      <c r="M314" s="825">
        <v>327.49</v>
      </c>
      <c r="N314" s="822">
        <v>1</v>
      </c>
      <c r="O314" s="826">
        <v>0.5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</v>
      </c>
      <c r="B315" s="822" t="s">
        <v>2676</v>
      </c>
      <c r="C315" s="822" t="s">
        <v>2682</v>
      </c>
      <c r="D315" s="823" t="s">
        <v>4395</v>
      </c>
      <c r="E315" s="824" t="s">
        <v>2700</v>
      </c>
      <c r="F315" s="822" t="s">
        <v>2677</v>
      </c>
      <c r="G315" s="822" t="s">
        <v>2792</v>
      </c>
      <c r="H315" s="822" t="s">
        <v>329</v>
      </c>
      <c r="I315" s="822" t="s">
        <v>3317</v>
      </c>
      <c r="J315" s="822" t="s">
        <v>3318</v>
      </c>
      <c r="K315" s="822" t="s">
        <v>3319</v>
      </c>
      <c r="L315" s="825">
        <v>544.38</v>
      </c>
      <c r="M315" s="825">
        <v>544.38</v>
      </c>
      <c r="N315" s="822">
        <v>1</v>
      </c>
      <c r="O315" s="826">
        <v>0.5</v>
      </c>
      <c r="P315" s="825">
        <v>544.38</v>
      </c>
      <c r="Q315" s="827">
        <v>1</v>
      </c>
      <c r="R315" s="822">
        <v>1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1</v>
      </c>
      <c r="B316" s="822" t="s">
        <v>2676</v>
      </c>
      <c r="C316" s="822" t="s">
        <v>2682</v>
      </c>
      <c r="D316" s="823" t="s">
        <v>4395</v>
      </c>
      <c r="E316" s="824" t="s">
        <v>2700</v>
      </c>
      <c r="F316" s="822" t="s">
        <v>2677</v>
      </c>
      <c r="G316" s="822" t="s">
        <v>3320</v>
      </c>
      <c r="H316" s="822" t="s">
        <v>329</v>
      </c>
      <c r="I316" s="822" t="s">
        <v>3321</v>
      </c>
      <c r="J316" s="822" t="s">
        <v>3322</v>
      </c>
      <c r="K316" s="822" t="s">
        <v>3323</v>
      </c>
      <c r="L316" s="825">
        <v>258.89999999999998</v>
      </c>
      <c r="M316" s="825">
        <v>517.79999999999995</v>
      </c>
      <c r="N316" s="822">
        <v>2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</v>
      </c>
      <c r="B317" s="822" t="s">
        <v>2676</v>
      </c>
      <c r="C317" s="822" t="s">
        <v>2682</v>
      </c>
      <c r="D317" s="823" t="s">
        <v>4395</v>
      </c>
      <c r="E317" s="824" t="s">
        <v>2700</v>
      </c>
      <c r="F317" s="822" t="s">
        <v>2677</v>
      </c>
      <c r="G317" s="822" t="s">
        <v>3324</v>
      </c>
      <c r="H317" s="822" t="s">
        <v>329</v>
      </c>
      <c r="I317" s="822" t="s">
        <v>3325</v>
      </c>
      <c r="J317" s="822" t="s">
        <v>3326</v>
      </c>
      <c r="K317" s="822" t="s">
        <v>3327</v>
      </c>
      <c r="L317" s="825">
        <v>102.85</v>
      </c>
      <c r="M317" s="825">
        <v>308.54999999999995</v>
      </c>
      <c r="N317" s="822">
        <v>3</v>
      </c>
      <c r="O317" s="826">
        <v>1</v>
      </c>
      <c r="P317" s="825">
        <v>308.54999999999995</v>
      </c>
      <c r="Q317" s="827">
        <v>1</v>
      </c>
      <c r="R317" s="822">
        <v>3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1</v>
      </c>
      <c r="B318" s="822" t="s">
        <v>2676</v>
      </c>
      <c r="C318" s="822" t="s">
        <v>2682</v>
      </c>
      <c r="D318" s="823" t="s">
        <v>4395</v>
      </c>
      <c r="E318" s="824" t="s">
        <v>2700</v>
      </c>
      <c r="F318" s="822" t="s">
        <v>2677</v>
      </c>
      <c r="G318" s="822" t="s">
        <v>2849</v>
      </c>
      <c r="H318" s="822" t="s">
        <v>329</v>
      </c>
      <c r="I318" s="822" t="s">
        <v>3328</v>
      </c>
      <c r="J318" s="822" t="s">
        <v>3329</v>
      </c>
      <c r="K318" s="822" t="s">
        <v>3330</v>
      </c>
      <c r="L318" s="825">
        <v>198.61</v>
      </c>
      <c r="M318" s="825">
        <v>1191.6600000000001</v>
      </c>
      <c r="N318" s="822">
        <v>6</v>
      </c>
      <c r="O318" s="826">
        <v>3.5</v>
      </c>
      <c r="P318" s="825">
        <v>595.83000000000004</v>
      </c>
      <c r="Q318" s="827">
        <v>0.5</v>
      </c>
      <c r="R318" s="822">
        <v>3</v>
      </c>
      <c r="S318" s="827">
        <v>0.5</v>
      </c>
      <c r="T318" s="826">
        <v>1.5</v>
      </c>
      <c r="U318" s="828">
        <v>0.42857142857142855</v>
      </c>
    </row>
    <row r="319" spans="1:21" ht="14.45" customHeight="1" x14ac:dyDescent="0.2">
      <c r="A319" s="821">
        <v>1</v>
      </c>
      <c r="B319" s="822" t="s">
        <v>2676</v>
      </c>
      <c r="C319" s="822" t="s">
        <v>2682</v>
      </c>
      <c r="D319" s="823" t="s">
        <v>4395</v>
      </c>
      <c r="E319" s="824" t="s">
        <v>2700</v>
      </c>
      <c r="F319" s="822" t="s">
        <v>2677</v>
      </c>
      <c r="G319" s="822" t="s">
        <v>2849</v>
      </c>
      <c r="H319" s="822" t="s">
        <v>329</v>
      </c>
      <c r="I319" s="822" t="s">
        <v>3331</v>
      </c>
      <c r="J319" s="822" t="s">
        <v>3329</v>
      </c>
      <c r="K319" s="822" t="s">
        <v>2318</v>
      </c>
      <c r="L319" s="825">
        <v>66.2</v>
      </c>
      <c r="M319" s="825">
        <v>132.4</v>
      </c>
      <c r="N319" s="822">
        <v>2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</v>
      </c>
      <c r="B320" s="822" t="s">
        <v>2676</v>
      </c>
      <c r="C320" s="822" t="s">
        <v>2682</v>
      </c>
      <c r="D320" s="823" t="s">
        <v>4395</v>
      </c>
      <c r="E320" s="824" t="s">
        <v>2700</v>
      </c>
      <c r="F320" s="822" t="s">
        <v>2677</v>
      </c>
      <c r="G320" s="822" t="s">
        <v>2849</v>
      </c>
      <c r="H320" s="822" t="s">
        <v>329</v>
      </c>
      <c r="I320" s="822" t="s">
        <v>3332</v>
      </c>
      <c r="J320" s="822" t="s">
        <v>3329</v>
      </c>
      <c r="K320" s="822" t="s">
        <v>3333</v>
      </c>
      <c r="L320" s="825">
        <v>397.2</v>
      </c>
      <c r="M320" s="825">
        <v>397.2</v>
      </c>
      <c r="N320" s="822">
        <v>1</v>
      </c>
      <c r="O320" s="826">
        <v>0.5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1</v>
      </c>
      <c r="B321" s="822" t="s">
        <v>2676</v>
      </c>
      <c r="C321" s="822" t="s">
        <v>2682</v>
      </c>
      <c r="D321" s="823" t="s">
        <v>4395</v>
      </c>
      <c r="E321" s="824" t="s">
        <v>2700</v>
      </c>
      <c r="F321" s="822" t="s">
        <v>2677</v>
      </c>
      <c r="G321" s="822" t="s">
        <v>2849</v>
      </c>
      <c r="H321" s="822" t="s">
        <v>329</v>
      </c>
      <c r="I321" s="822" t="s">
        <v>3334</v>
      </c>
      <c r="J321" s="822" t="s">
        <v>3329</v>
      </c>
      <c r="K321" s="822" t="s">
        <v>3335</v>
      </c>
      <c r="L321" s="825">
        <v>303.93</v>
      </c>
      <c r="M321" s="825">
        <v>303.93</v>
      </c>
      <c r="N321" s="822">
        <v>1</v>
      </c>
      <c r="O321" s="826">
        <v>0.5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</v>
      </c>
      <c r="B322" s="822" t="s">
        <v>2676</v>
      </c>
      <c r="C322" s="822" t="s">
        <v>2682</v>
      </c>
      <c r="D322" s="823" t="s">
        <v>4395</v>
      </c>
      <c r="E322" s="824" t="s">
        <v>2700</v>
      </c>
      <c r="F322" s="822" t="s">
        <v>2677</v>
      </c>
      <c r="G322" s="822" t="s">
        <v>2849</v>
      </c>
      <c r="H322" s="822" t="s">
        <v>329</v>
      </c>
      <c r="I322" s="822" t="s">
        <v>3336</v>
      </c>
      <c r="J322" s="822" t="s">
        <v>3329</v>
      </c>
      <c r="K322" s="822" t="s">
        <v>2585</v>
      </c>
      <c r="L322" s="825">
        <v>97.29</v>
      </c>
      <c r="M322" s="825">
        <v>291.87</v>
      </c>
      <c r="N322" s="822">
        <v>3</v>
      </c>
      <c r="O322" s="826">
        <v>1.5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1</v>
      </c>
      <c r="B323" s="822" t="s">
        <v>2676</v>
      </c>
      <c r="C323" s="822" t="s">
        <v>2682</v>
      </c>
      <c r="D323" s="823" t="s">
        <v>4395</v>
      </c>
      <c r="E323" s="824" t="s">
        <v>2700</v>
      </c>
      <c r="F323" s="822" t="s">
        <v>2677</v>
      </c>
      <c r="G323" s="822" t="s">
        <v>2802</v>
      </c>
      <c r="H323" s="822" t="s">
        <v>329</v>
      </c>
      <c r="I323" s="822" t="s">
        <v>2803</v>
      </c>
      <c r="J323" s="822" t="s">
        <v>703</v>
      </c>
      <c r="K323" s="822" t="s">
        <v>2804</v>
      </c>
      <c r="L323" s="825">
        <v>83.38</v>
      </c>
      <c r="M323" s="825">
        <v>500.28</v>
      </c>
      <c r="N323" s="822">
        <v>6</v>
      </c>
      <c r="O323" s="826">
        <v>1</v>
      </c>
      <c r="P323" s="825">
        <v>250.14</v>
      </c>
      <c r="Q323" s="827">
        <v>0.5</v>
      </c>
      <c r="R323" s="822">
        <v>3</v>
      </c>
      <c r="S323" s="827">
        <v>0.5</v>
      </c>
      <c r="T323" s="826">
        <v>0.5</v>
      </c>
      <c r="U323" s="828">
        <v>0.5</v>
      </c>
    </row>
    <row r="324" spans="1:21" ht="14.45" customHeight="1" x14ac:dyDescent="0.2">
      <c r="A324" s="821">
        <v>1</v>
      </c>
      <c r="B324" s="822" t="s">
        <v>2676</v>
      </c>
      <c r="C324" s="822" t="s">
        <v>2682</v>
      </c>
      <c r="D324" s="823" t="s">
        <v>4395</v>
      </c>
      <c r="E324" s="824" t="s">
        <v>2700</v>
      </c>
      <c r="F324" s="822" t="s">
        <v>2677</v>
      </c>
      <c r="G324" s="822" t="s">
        <v>2802</v>
      </c>
      <c r="H324" s="822" t="s">
        <v>329</v>
      </c>
      <c r="I324" s="822" t="s">
        <v>3337</v>
      </c>
      <c r="J324" s="822" t="s">
        <v>703</v>
      </c>
      <c r="K324" s="822" t="s">
        <v>2864</v>
      </c>
      <c r="L324" s="825">
        <v>166.76</v>
      </c>
      <c r="M324" s="825">
        <v>500.28</v>
      </c>
      <c r="N324" s="822">
        <v>3</v>
      </c>
      <c r="O324" s="826">
        <v>0.5</v>
      </c>
      <c r="P324" s="825">
        <v>500.28</v>
      </c>
      <c r="Q324" s="827">
        <v>1</v>
      </c>
      <c r="R324" s="822">
        <v>3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1</v>
      </c>
      <c r="B325" s="822" t="s">
        <v>2676</v>
      </c>
      <c r="C325" s="822" t="s">
        <v>2682</v>
      </c>
      <c r="D325" s="823" t="s">
        <v>4395</v>
      </c>
      <c r="E325" s="824" t="s">
        <v>2700</v>
      </c>
      <c r="F325" s="822" t="s">
        <v>2677</v>
      </c>
      <c r="G325" s="822" t="s">
        <v>3338</v>
      </c>
      <c r="H325" s="822" t="s">
        <v>329</v>
      </c>
      <c r="I325" s="822" t="s">
        <v>3339</v>
      </c>
      <c r="J325" s="822" t="s">
        <v>796</v>
      </c>
      <c r="K325" s="822" t="s">
        <v>797</v>
      </c>
      <c r="L325" s="825">
        <v>374.79</v>
      </c>
      <c r="M325" s="825">
        <v>749.58</v>
      </c>
      <c r="N325" s="822">
        <v>2</v>
      </c>
      <c r="O325" s="826">
        <v>0.5</v>
      </c>
      <c r="P325" s="825">
        <v>749.58</v>
      </c>
      <c r="Q325" s="827">
        <v>1</v>
      </c>
      <c r="R325" s="822">
        <v>2</v>
      </c>
      <c r="S325" s="827">
        <v>1</v>
      </c>
      <c r="T325" s="826">
        <v>0.5</v>
      </c>
      <c r="U325" s="828">
        <v>1</v>
      </c>
    </row>
    <row r="326" spans="1:21" ht="14.45" customHeight="1" x14ac:dyDescent="0.2">
      <c r="A326" s="821">
        <v>1</v>
      </c>
      <c r="B326" s="822" t="s">
        <v>2676</v>
      </c>
      <c r="C326" s="822" t="s">
        <v>2682</v>
      </c>
      <c r="D326" s="823" t="s">
        <v>4395</v>
      </c>
      <c r="E326" s="824" t="s">
        <v>2700</v>
      </c>
      <c r="F326" s="822" t="s">
        <v>2677</v>
      </c>
      <c r="G326" s="822" t="s">
        <v>2984</v>
      </c>
      <c r="H326" s="822" t="s">
        <v>673</v>
      </c>
      <c r="I326" s="822" t="s">
        <v>2337</v>
      </c>
      <c r="J326" s="822" t="s">
        <v>1099</v>
      </c>
      <c r="K326" s="822" t="s">
        <v>1100</v>
      </c>
      <c r="L326" s="825">
        <v>84.18</v>
      </c>
      <c r="M326" s="825">
        <v>168.36</v>
      </c>
      <c r="N326" s="822">
        <v>2</v>
      </c>
      <c r="O326" s="826">
        <v>1.5</v>
      </c>
      <c r="P326" s="825">
        <v>168.36</v>
      </c>
      <c r="Q326" s="827">
        <v>1</v>
      </c>
      <c r="R326" s="822">
        <v>2</v>
      </c>
      <c r="S326" s="827">
        <v>1</v>
      </c>
      <c r="T326" s="826">
        <v>1.5</v>
      </c>
      <c r="U326" s="828">
        <v>1</v>
      </c>
    </row>
    <row r="327" spans="1:21" ht="14.45" customHeight="1" x14ac:dyDescent="0.2">
      <c r="A327" s="821">
        <v>1</v>
      </c>
      <c r="B327" s="822" t="s">
        <v>2676</v>
      </c>
      <c r="C327" s="822" t="s">
        <v>2682</v>
      </c>
      <c r="D327" s="823" t="s">
        <v>4395</v>
      </c>
      <c r="E327" s="824" t="s">
        <v>2700</v>
      </c>
      <c r="F327" s="822" t="s">
        <v>2677</v>
      </c>
      <c r="G327" s="822" t="s">
        <v>3340</v>
      </c>
      <c r="H327" s="822" t="s">
        <v>329</v>
      </c>
      <c r="I327" s="822" t="s">
        <v>3341</v>
      </c>
      <c r="J327" s="822" t="s">
        <v>3342</v>
      </c>
      <c r="K327" s="822" t="s">
        <v>3343</v>
      </c>
      <c r="L327" s="825">
        <v>0</v>
      </c>
      <c r="M327" s="825">
        <v>0</v>
      </c>
      <c r="N327" s="822">
        <v>1</v>
      </c>
      <c r="O327" s="826">
        <v>1</v>
      </c>
      <c r="P327" s="825"/>
      <c r="Q327" s="827"/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</v>
      </c>
      <c r="B328" s="822" t="s">
        <v>2676</v>
      </c>
      <c r="C328" s="822" t="s">
        <v>2682</v>
      </c>
      <c r="D328" s="823" t="s">
        <v>4395</v>
      </c>
      <c r="E328" s="824" t="s">
        <v>2700</v>
      </c>
      <c r="F328" s="822" t="s">
        <v>2677</v>
      </c>
      <c r="G328" s="822" t="s">
        <v>2805</v>
      </c>
      <c r="H328" s="822" t="s">
        <v>329</v>
      </c>
      <c r="I328" s="822" t="s">
        <v>3344</v>
      </c>
      <c r="J328" s="822" t="s">
        <v>2807</v>
      </c>
      <c r="K328" s="822" t="s">
        <v>3345</v>
      </c>
      <c r="L328" s="825">
        <v>6141.8</v>
      </c>
      <c r="M328" s="825">
        <v>24567.200000000001</v>
      </c>
      <c r="N328" s="822">
        <v>4</v>
      </c>
      <c r="O328" s="826">
        <v>2</v>
      </c>
      <c r="P328" s="825">
        <v>18425.400000000001</v>
      </c>
      <c r="Q328" s="827">
        <v>0.75</v>
      </c>
      <c r="R328" s="822">
        <v>3</v>
      </c>
      <c r="S328" s="827">
        <v>0.75</v>
      </c>
      <c r="T328" s="826">
        <v>1.5</v>
      </c>
      <c r="U328" s="828">
        <v>0.75</v>
      </c>
    </row>
    <row r="329" spans="1:21" ht="14.45" customHeight="1" x14ac:dyDescent="0.2">
      <c r="A329" s="821">
        <v>1</v>
      </c>
      <c r="B329" s="822" t="s">
        <v>2676</v>
      </c>
      <c r="C329" s="822" t="s">
        <v>2682</v>
      </c>
      <c r="D329" s="823" t="s">
        <v>4395</v>
      </c>
      <c r="E329" s="824" t="s">
        <v>2700</v>
      </c>
      <c r="F329" s="822" t="s">
        <v>2677</v>
      </c>
      <c r="G329" s="822" t="s">
        <v>2809</v>
      </c>
      <c r="H329" s="822" t="s">
        <v>329</v>
      </c>
      <c r="I329" s="822" t="s">
        <v>2810</v>
      </c>
      <c r="J329" s="822" t="s">
        <v>822</v>
      </c>
      <c r="K329" s="822" t="s">
        <v>823</v>
      </c>
      <c r="L329" s="825">
        <v>121.92</v>
      </c>
      <c r="M329" s="825">
        <v>12070.080000000002</v>
      </c>
      <c r="N329" s="822">
        <v>99</v>
      </c>
      <c r="O329" s="826">
        <v>20</v>
      </c>
      <c r="P329" s="825">
        <v>8046.7200000000021</v>
      </c>
      <c r="Q329" s="827">
        <v>0.66666666666666674</v>
      </c>
      <c r="R329" s="822">
        <v>66</v>
      </c>
      <c r="S329" s="827">
        <v>0.66666666666666663</v>
      </c>
      <c r="T329" s="826">
        <v>13.5</v>
      </c>
      <c r="U329" s="828">
        <v>0.67500000000000004</v>
      </c>
    </row>
    <row r="330" spans="1:21" ht="14.45" customHeight="1" x14ac:dyDescent="0.2">
      <c r="A330" s="821">
        <v>1</v>
      </c>
      <c r="B330" s="822" t="s">
        <v>2676</v>
      </c>
      <c r="C330" s="822" t="s">
        <v>2682</v>
      </c>
      <c r="D330" s="823" t="s">
        <v>4395</v>
      </c>
      <c r="E330" s="824" t="s">
        <v>2701</v>
      </c>
      <c r="F330" s="822" t="s">
        <v>2677</v>
      </c>
      <c r="G330" s="822" t="s">
        <v>3346</v>
      </c>
      <c r="H330" s="822" t="s">
        <v>329</v>
      </c>
      <c r="I330" s="822" t="s">
        <v>3347</v>
      </c>
      <c r="J330" s="822" t="s">
        <v>1955</v>
      </c>
      <c r="K330" s="822" t="s">
        <v>2398</v>
      </c>
      <c r="L330" s="825">
        <v>247.17</v>
      </c>
      <c r="M330" s="825">
        <v>247.17</v>
      </c>
      <c r="N330" s="822">
        <v>1</v>
      </c>
      <c r="O330" s="826">
        <v>1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</v>
      </c>
      <c r="B331" s="822" t="s">
        <v>2676</v>
      </c>
      <c r="C331" s="822" t="s">
        <v>2682</v>
      </c>
      <c r="D331" s="823" t="s">
        <v>4395</v>
      </c>
      <c r="E331" s="824" t="s">
        <v>2701</v>
      </c>
      <c r="F331" s="822" t="s">
        <v>2677</v>
      </c>
      <c r="G331" s="822" t="s">
        <v>2814</v>
      </c>
      <c r="H331" s="822" t="s">
        <v>673</v>
      </c>
      <c r="I331" s="822" t="s">
        <v>2410</v>
      </c>
      <c r="J331" s="822" t="s">
        <v>961</v>
      </c>
      <c r="K331" s="822" t="s">
        <v>962</v>
      </c>
      <c r="L331" s="825">
        <v>72.55</v>
      </c>
      <c r="M331" s="825">
        <v>1450.9999999999998</v>
      </c>
      <c r="N331" s="822">
        <v>20</v>
      </c>
      <c r="O331" s="826">
        <v>12</v>
      </c>
      <c r="P331" s="825">
        <v>580.4</v>
      </c>
      <c r="Q331" s="827">
        <v>0.4</v>
      </c>
      <c r="R331" s="822">
        <v>8</v>
      </c>
      <c r="S331" s="827">
        <v>0.4</v>
      </c>
      <c r="T331" s="826">
        <v>4.5</v>
      </c>
      <c r="U331" s="828">
        <v>0.375</v>
      </c>
    </row>
    <row r="332" spans="1:21" ht="14.45" customHeight="1" x14ac:dyDescent="0.2">
      <c r="A332" s="821">
        <v>1</v>
      </c>
      <c r="B332" s="822" t="s">
        <v>2676</v>
      </c>
      <c r="C332" s="822" t="s">
        <v>2682</v>
      </c>
      <c r="D332" s="823" t="s">
        <v>4395</v>
      </c>
      <c r="E332" s="824" t="s">
        <v>2701</v>
      </c>
      <c r="F332" s="822" t="s">
        <v>2677</v>
      </c>
      <c r="G332" s="822" t="s">
        <v>2814</v>
      </c>
      <c r="H332" s="822" t="s">
        <v>673</v>
      </c>
      <c r="I332" s="822" t="s">
        <v>2411</v>
      </c>
      <c r="J332" s="822" t="s">
        <v>961</v>
      </c>
      <c r="K332" s="822" t="s">
        <v>963</v>
      </c>
      <c r="L332" s="825">
        <v>65.28</v>
      </c>
      <c r="M332" s="825">
        <v>261.12</v>
      </c>
      <c r="N332" s="822">
        <v>4</v>
      </c>
      <c r="O332" s="826">
        <v>1</v>
      </c>
      <c r="P332" s="825">
        <v>195.84</v>
      </c>
      <c r="Q332" s="827">
        <v>0.75</v>
      </c>
      <c r="R332" s="822">
        <v>3</v>
      </c>
      <c r="S332" s="827">
        <v>0.75</v>
      </c>
      <c r="T332" s="826">
        <v>0.5</v>
      </c>
      <c r="U332" s="828">
        <v>0.5</v>
      </c>
    </row>
    <row r="333" spans="1:21" ht="14.45" customHeight="1" x14ac:dyDescent="0.2">
      <c r="A333" s="821">
        <v>1</v>
      </c>
      <c r="B333" s="822" t="s">
        <v>2676</v>
      </c>
      <c r="C333" s="822" t="s">
        <v>2682</v>
      </c>
      <c r="D333" s="823" t="s">
        <v>4395</v>
      </c>
      <c r="E333" s="824" t="s">
        <v>2701</v>
      </c>
      <c r="F333" s="822" t="s">
        <v>2677</v>
      </c>
      <c r="G333" s="822" t="s">
        <v>2993</v>
      </c>
      <c r="H333" s="822" t="s">
        <v>673</v>
      </c>
      <c r="I333" s="822" t="s">
        <v>2440</v>
      </c>
      <c r="J333" s="822" t="s">
        <v>2441</v>
      </c>
      <c r="K333" s="822" t="s">
        <v>2442</v>
      </c>
      <c r="L333" s="825">
        <v>23.4</v>
      </c>
      <c r="M333" s="825">
        <v>70.199999999999989</v>
      </c>
      <c r="N333" s="822">
        <v>3</v>
      </c>
      <c r="O333" s="826">
        <v>2</v>
      </c>
      <c r="P333" s="825">
        <v>70.199999999999989</v>
      </c>
      <c r="Q333" s="827">
        <v>1</v>
      </c>
      <c r="R333" s="822">
        <v>3</v>
      </c>
      <c r="S333" s="827">
        <v>1</v>
      </c>
      <c r="T333" s="826">
        <v>2</v>
      </c>
      <c r="U333" s="828">
        <v>1</v>
      </c>
    </row>
    <row r="334" spans="1:21" ht="14.45" customHeight="1" x14ac:dyDescent="0.2">
      <c r="A334" s="821">
        <v>1</v>
      </c>
      <c r="B334" s="822" t="s">
        <v>2676</v>
      </c>
      <c r="C334" s="822" t="s">
        <v>2682</v>
      </c>
      <c r="D334" s="823" t="s">
        <v>4395</v>
      </c>
      <c r="E334" s="824" t="s">
        <v>2701</v>
      </c>
      <c r="F334" s="822" t="s">
        <v>2677</v>
      </c>
      <c r="G334" s="822" t="s">
        <v>2993</v>
      </c>
      <c r="H334" s="822" t="s">
        <v>673</v>
      </c>
      <c r="I334" s="822" t="s">
        <v>2443</v>
      </c>
      <c r="J334" s="822" t="s">
        <v>2441</v>
      </c>
      <c r="K334" s="822" t="s">
        <v>2444</v>
      </c>
      <c r="L334" s="825">
        <v>11.71</v>
      </c>
      <c r="M334" s="825">
        <v>23.42</v>
      </c>
      <c r="N334" s="822">
        <v>2</v>
      </c>
      <c r="O334" s="826">
        <v>1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1</v>
      </c>
      <c r="B335" s="822" t="s">
        <v>2676</v>
      </c>
      <c r="C335" s="822" t="s">
        <v>2682</v>
      </c>
      <c r="D335" s="823" t="s">
        <v>4395</v>
      </c>
      <c r="E335" s="824" t="s">
        <v>2701</v>
      </c>
      <c r="F335" s="822" t="s">
        <v>2677</v>
      </c>
      <c r="G335" s="822" t="s">
        <v>2854</v>
      </c>
      <c r="H335" s="822" t="s">
        <v>673</v>
      </c>
      <c r="I335" s="822" t="s">
        <v>2855</v>
      </c>
      <c r="J335" s="822" t="s">
        <v>1042</v>
      </c>
      <c r="K335" s="822" t="s">
        <v>2856</v>
      </c>
      <c r="L335" s="825">
        <v>160.03</v>
      </c>
      <c r="M335" s="825">
        <v>1600.3</v>
      </c>
      <c r="N335" s="822">
        <v>10</v>
      </c>
      <c r="O335" s="826">
        <v>3</v>
      </c>
      <c r="P335" s="825">
        <v>320.06</v>
      </c>
      <c r="Q335" s="827">
        <v>0.2</v>
      </c>
      <c r="R335" s="822">
        <v>2</v>
      </c>
      <c r="S335" s="827">
        <v>0.2</v>
      </c>
      <c r="T335" s="826">
        <v>1</v>
      </c>
      <c r="U335" s="828">
        <v>0.33333333333333331</v>
      </c>
    </row>
    <row r="336" spans="1:21" ht="14.45" customHeight="1" x14ac:dyDescent="0.2">
      <c r="A336" s="821">
        <v>1</v>
      </c>
      <c r="B336" s="822" t="s">
        <v>2676</v>
      </c>
      <c r="C336" s="822" t="s">
        <v>2682</v>
      </c>
      <c r="D336" s="823" t="s">
        <v>4395</v>
      </c>
      <c r="E336" s="824" t="s">
        <v>2701</v>
      </c>
      <c r="F336" s="822" t="s">
        <v>2677</v>
      </c>
      <c r="G336" s="822" t="s">
        <v>2857</v>
      </c>
      <c r="H336" s="822" t="s">
        <v>673</v>
      </c>
      <c r="I336" s="822" t="s">
        <v>2295</v>
      </c>
      <c r="J336" s="822" t="s">
        <v>2296</v>
      </c>
      <c r="K336" s="822" t="s">
        <v>2297</v>
      </c>
      <c r="L336" s="825">
        <v>93.27</v>
      </c>
      <c r="M336" s="825">
        <v>1865.4</v>
      </c>
      <c r="N336" s="822">
        <v>20</v>
      </c>
      <c r="O336" s="826">
        <v>10.5</v>
      </c>
      <c r="P336" s="825">
        <v>746.16</v>
      </c>
      <c r="Q336" s="827">
        <v>0.39999999999999997</v>
      </c>
      <c r="R336" s="822">
        <v>8</v>
      </c>
      <c r="S336" s="827">
        <v>0.4</v>
      </c>
      <c r="T336" s="826">
        <v>4.5</v>
      </c>
      <c r="U336" s="828">
        <v>0.42857142857142855</v>
      </c>
    </row>
    <row r="337" spans="1:21" ht="14.45" customHeight="1" x14ac:dyDescent="0.2">
      <c r="A337" s="821">
        <v>1</v>
      </c>
      <c r="B337" s="822" t="s">
        <v>2676</v>
      </c>
      <c r="C337" s="822" t="s">
        <v>2682</v>
      </c>
      <c r="D337" s="823" t="s">
        <v>4395</v>
      </c>
      <c r="E337" s="824" t="s">
        <v>2701</v>
      </c>
      <c r="F337" s="822" t="s">
        <v>2677</v>
      </c>
      <c r="G337" s="822" t="s">
        <v>2857</v>
      </c>
      <c r="H337" s="822" t="s">
        <v>673</v>
      </c>
      <c r="I337" s="822" t="s">
        <v>2298</v>
      </c>
      <c r="J337" s="822" t="s">
        <v>2296</v>
      </c>
      <c r="K337" s="822" t="s">
        <v>2299</v>
      </c>
      <c r="L337" s="825">
        <v>186.55</v>
      </c>
      <c r="M337" s="825">
        <v>559.65000000000009</v>
      </c>
      <c r="N337" s="822">
        <v>3</v>
      </c>
      <c r="O337" s="826">
        <v>1.5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1</v>
      </c>
      <c r="B338" s="822" t="s">
        <v>2676</v>
      </c>
      <c r="C338" s="822" t="s">
        <v>2682</v>
      </c>
      <c r="D338" s="823" t="s">
        <v>4395</v>
      </c>
      <c r="E338" s="824" t="s">
        <v>2701</v>
      </c>
      <c r="F338" s="822" t="s">
        <v>2677</v>
      </c>
      <c r="G338" s="822" t="s">
        <v>2857</v>
      </c>
      <c r="H338" s="822" t="s">
        <v>673</v>
      </c>
      <c r="I338" s="822" t="s">
        <v>2300</v>
      </c>
      <c r="J338" s="822" t="s">
        <v>2296</v>
      </c>
      <c r="K338" s="822" t="s">
        <v>2301</v>
      </c>
      <c r="L338" s="825">
        <v>31.09</v>
      </c>
      <c r="M338" s="825">
        <v>31.09</v>
      </c>
      <c r="N338" s="822">
        <v>1</v>
      </c>
      <c r="O338" s="826">
        <v>0.5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</v>
      </c>
      <c r="B339" s="822" t="s">
        <v>2676</v>
      </c>
      <c r="C339" s="822" t="s">
        <v>2682</v>
      </c>
      <c r="D339" s="823" t="s">
        <v>4395</v>
      </c>
      <c r="E339" s="824" t="s">
        <v>2701</v>
      </c>
      <c r="F339" s="822" t="s">
        <v>2677</v>
      </c>
      <c r="G339" s="822" t="s">
        <v>2858</v>
      </c>
      <c r="H339" s="822" t="s">
        <v>673</v>
      </c>
      <c r="I339" s="822" t="s">
        <v>2185</v>
      </c>
      <c r="J339" s="822" t="s">
        <v>2186</v>
      </c>
      <c r="K339" s="822" t="s">
        <v>2187</v>
      </c>
      <c r="L339" s="825">
        <v>130.51</v>
      </c>
      <c r="M339" s="825">
        <v>1957.6499999999999</v>
      </c>
      <c r="N339" s="822">
        <v>15</v>
      </c>
      <c r="O339" s="826">
        <v>6</v>
      </c>
      <c r="P339" s="825">
        <v>652.54999999999995</v>
      </c>
      <c r="Q339" s="827">
        <v>0.33333333333333331</v>
      </c>
      <c r="R339" s="822">
        <v>5</v>
      </c>
      <c r="S339" s="827">
        <v>0.33333333333333331</v>
      </c>
      <c r="T339" s="826">
        <v>1.5</v>
      </c>
      <c r="U339" s="828">
        <v>0.25</v>
      </c>
    </row>
    <row r="340" spans="1:21" ht="14.45" customHeight="1" x14ac:dyDescent="0.2">
      <c r="A340" s="821">
        <v>1</v>
      </c>
      <c r="B340" s="822" t="s">
        <v>2676</v>
      </c>
      <c r="C340" s="822" t="s">
        <v>2682</v>
      </c>
      <c r="D340" s="823" t="s">
        <v>4395</v>
      </c>
      <c r="E340" s="824" t="s">
        <v>2701</v>
      </c>
      <c r="F340" s="822" t="s">
        <v>2677</v>
      </c>
      <c r="G340" s="822" t="s">
        <v>2858</v>
      </c>
      <c r="H340" s="822" t="s">
        <v>329</v>
      </c>
      <c r="I340" s="822" t="s">
        <v>3007</v>
      </c>
      <c r="J340" s="822" t="s">
        <v>2189</v>
      </c>
      <c r="K340" s="822" t="s">
        <v>3008</v>
      </c>
      <c r="L340" s="825">
        <v>254.49</v>
      </c>
      <c r="M340" s="825">
        <v>4071.8399999999997</v>
      </c>
      <c r="N340" s="822">
        <v>16</v>
      </c>
      <c r="O340" s="826">
        <v>10</v>
      </c>
      <c r="P340" s="825">
        <v>1526.94</v>
      </c>
      <c r="Q340" s="827">
        <v>0.37500000000000006</v>
      </c>
      <c r="R340" s="822">
        <v>6</v>
      </c>
      <c r="S340" s="827">
        <v>0.375</v>
      </c>
      <c r="T340" s="826">
        <v>4.5</v>
      </c>
      <c r="U340" s="828">
        <v>0.45</v>
      </c>
    </row>
    <row r="341" spans="1:21" ht="14.45" customHeight="1" x14ac:dyDescent="0.2">
      <c r="A341" s="821">
        <v>1</v>
      </c>
      <c r="B341" s="822" t="s">
        <v>2676</v>
      </c>
      <c r="C341" s="822" t="s">
        <v>2682</v>
      </c>
      <c r="D341" s="823" t="s">
        <v>4395</v>
      </c>
      <c r="E341" s="824" t="s">
        <v>2701</v>
      </c>
      <c r="F341" s="822" t="s">
        <v>2677</v>
      </c>
      <c r="G341" s="822" t="s">
        <v>2858</v>
      </c>
      <c r="H341" s="822" t="s">
        <v>673</v>
      </c>
      <c r="I341" s="822" t="s">
        <v>2326</v>
      </c>
      <c r="J341" s="822" t="s">
        <v>2189</v>
      </c>
      <c r="K341" s="822" t="s">
        <v>2327</v>
      </c>
      <c r="L341" s="825">
        <v>82.7</v>
      </c>
      <c r="M341" s="825">
        <v>661.6</v>
      </c>
      <c r="N341" s="822">
        <v>8</v>
      </c>
      <c r="O341" s="826">
        <v>4.5</v>
      </c>
      <c r="P341" s="825">
        <v>330.8</v>
      </c>
      <c r="Q341" s="827">
        <v>0.5</v>
      </c>
      <c r="R341" s="822">
        <v>4</v>
      </c>
      <c r="S341" s="827">
        <v>0.5</v>
      </c>
      <c r="T341" s="826">
        <v>2.5</v>
      </c>
      <c r="U341" s="828">
        <v>0.55555555555555558</v>
      </c>
    </row>
    <row r="342" spans="1:21" ht="14.45" customHeight="1" x14ac:dyDescent="0.2">
      <c r="A342" s="821">
        <v>1</v>
      </c>
      <c r="B342" s="822" t="s">
        <v>2676</v>
      </c>
      <c r="C342" s="822" t="s">
        <v>2682</v>
      </c>
      <c r="D342" s="823" t="s">
        <v>4395</v>
      </c>
      <c r="E342" s="824" t="s">
        <v>2701</v>
      </c>
      <c r="F342" s="822" t="s">
        <v>2677</v>
      </c>
      <c r="G342" s="822" t="s">
        <v>2858</v>
      </c>
      <c r="H342" s="822" t="s">
        <v>673</v>
      </c>
      <c r="I342" s="822" t="s">
        <v>2188</v>
      </c>
      <c r="J342" s="822" t="s">
        <v>2189</v>
      </c>
      <c r="K342" s="822" t="s">
        <v>2190</v>
      </c>
      <c r="L342" s="825">
        <v>165.41</v>
      </c>
      <c r="M342" s="825">
        <v>6120.1699999999992</v>
      </c>
      <c r="N342" s="822">
        <v>37</v>
      </c>
      <c r="O342" s="826">
        <v>23</v>
      </c>
      <c r="P342" s="825">
        <v>2315.7400000000002</v>
      </c>
      <c r="Q342" s="827">
        <v>0.37837837837837845</v>
      </c>
      <c r="R342" s="822">
        <v>14</v>
      </c>
      <c r="S342" s="827">
        <v>0.3783783783783784</v>
      </c>
      <c r="T342" s="826">
        <v>8.5</v>
      </c>
      <c r="U342" s="828">
        <v>0.36956521739130432</v>
      </c>
    </row>
    <row r="343" spans="1:21" ht="14.45" customHeight="1" x14ac:dyDescent="0.2">
      <c r="A343" s="821">
        <v>1</v>
      </c>
      <c r="B343" s="822" t="s">
        <v>2676</v>
      </c>
      <c r="C343" s="822" t="s">
        <v>2682</v>
      </c>
      <c r="D343" s="823" t="s">
        <v>4395</v>
      </c>
      <c r="E343" s="824" t="s">
        <v>2701</v>
      </c>
      <c r="F343" s="822" t="s">
        <v>2677</v>
      </c>
      <c r="G343" s="822" t="s">
        <v>2858</v>
      </c>
      <c r="H343" s="822" t="s">
        <v>673</v>
      </c>
      <c r="I343" s="822" t="s">
        <v>3348</v>
      </c>
      <c r="J343" s="822" t="s">
        <v>2189</v>
      </c>
      <c r="K343" s="822" t="s">
        <v>3349</v>
      </c>
      <c r="L343" s="825">
        <v>93.19</v>
      </c>
      <c r="M343" s="825">
        <v>93.19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1</v>
      </c>
      <c r="B344" s="822" t="s">
        <v>2676</v>
      </c>
      <c r="C344" s="822" t="s">
        <v>2682</v>
      </c>
      <c r="D344" s="823" t="s">
        <v>4395</v>
      </c>
      <c r="E344" s="824" t="s">
        <v>2701</v>
      </c>
      <c r="F344" s="822" t="s">
        <v>2677</v>
      </c>
      <c r="G344" s="822" t="s">
        <v>3350</v>
      </c>
      <c r="H344" s="822" t="s">
        <v>673</v>
      </c>
      <c r="I344" s="822" t="s">
        <v>3351</v>
      </c>
      <c r="J344" s="822" t="s">
        <v>3352</v>
      </c>
      <c r="K344" s="822" t="s">
        <v>3353</v>
      </c>
      <c r="L344" s="825">
        <v>56.06</v>
      </c>
      <c r="M344" s="825">
        <v>280.3</v>
      </c>
      <c r="N344" s="822">
        <v>5</v>
      </c>
      <c r="O344" s="826">
        <v>1.5</v>
      </c>
      <c r="P344" s="825">
        <v>168.18</v>
      </c>
      <c r="Q344" s="827">
        <v>0.6</v>
      </c>
      <c r="R344" s="822">
        <v>3</v>
      </c>
      <c r="S344" s="827">
        <v>0.6</v>
      </c>
      <c r="T344" s="826">
        <v>0.5</v>
      </c>
      <c r="U344" s="828">
        <v>0.33333333333333331</v>
      </c>
    </row>
    <row r="345" spans="1:21" ht="14.45" customHeight="1" x14ac:dyDescent="0.2">
      <c r="A345" s="821">
        <v>1</v>
      </c>
      <c r="B345" s="822" t="s">
        <v>2676</v>
      </c>
      <c r="C345" s="822" t="s">
        <v>2682</v>
      </c>
      <c r="D345" s="823" t="s">
        <v>4395</v>
      </c>
      <c r="E345" s="824" t="s">
        <v>2701</v>
      </c>
      <c r="F345" s="822" t="s">
        <v>2677</v>
      </c>
      <c r="G345" s="822" t="s">
        <v>2869</v>
      </c>
      <c r="H345" s="822" t="s">
        <v>673</v>
      </c>
      <c r="I345" s="822" t="s">
        <v>3354</v>
      </c>
      <c r="J345" s="822" t="s">
        <v>993</v>
      </c>
      <c r="K345" s="822" t="s">
        <v>994</v>
      </c>
      <c r="L345" s="825">
        <v>129.75</v>
      </c>
      <c r="M345" s="825">
        <v>259.5</v>
      </c>
      <c r="N345" s="822">
        <v>2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</v>
      </c>
      <c r="B346" s="822" t="s">
        <v>2676</v>
      </c>
      <c r="C346" s="822" t="s">
        <v>2682</v>
      </c>
      <c r="D346" s="823" t="s">
        <v>4395</v>
      </c>
      <c r="E346" s="824" t="s">
        <v>2701</v>
      </c>
      <c r="F346" s="822" t="s">
        <v>2677</v>
      </c>
      <c r="G346" s="822" t="s">
        <v>3018</v>
      </c>
      <c r="H346" s="822" t="s">
        <v>329</v>
      </c>
      <c r="I346" s="822" t="s">
        <v>3355</v>
      </c>
      <c r="J346" s="822" t="s">
        <v>3020</v>
      </c>
      <c r="K346" s="822" t="s">
        <v>3356</v>
      </c>
      <c r="L346" s="825">
        <v>80.19</v>
      </c>
      <c r="M346" s="825">
        <v>80.19</v>
      </c>
      <c r="N346" s="822">
        <v>1</v>
      </c>
      <c r="O346" s="826">
        <v>0.5</v>
      </c>
      <c r="P346" s="825">
        <v>80.19</v>
      </c>
      <c r="Q346" s="827">
        <v>1</v>
      </c>
      <c r="R346" s="822">
        <v>1</v>
      </c>
      <c r="S346" s="827">
        <v>1</v>
      </c>
      <c r="T346" s="826">
        <v>0.5</v>
      </c>
      <c r="U346" s="828">
        <v>1</v>
      </c>
    </row>
    <row r="347" spans="1:21" ht="14.45" customHeight="1" x14ac:dyDescent="0.2">
      <c r="A347" s="821">
        <v>1</v>
      </c>
      <c r="B347" s="822" t="s">
        <v>2676</v>
      </c>
      <c r="C347" s="822" t="s">
        <v>2682</v>
      </c>
      <c r="D347" s="823" t="s">
        <v>4395</v>
      </c>
      <c r="E347" s="824" t="s">
        <v>2701</v>
      </c>
      <c r="F347" s="822" t="s">
        <v>2677</v>
      </c>
      <c r="G347" s="822" t="s">
        <v>3357</v>
      </c>
      <c r="H347" s="822" t="s">
        <v>329</v>
      </c>
      <c r="I347" s="822" t="s">
        <v>2290</v>
      </c>
      <c r="J347" s="822" t="s">
        <v>2288</v>
      </c>
      <c r="K347" s="822" t="s">
        <v>2291</v>
      </c>
      <c r="L347" s="825">
        <v>229.38</v>
      </c>
      <c r="M347" s="825">
        <v>458.76</v>
      </c>
      <c r="N347" s="822">
        <v>2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</v>
      </c>
      <c r="B348" s="822" t="s">
        <v>2676</v>
      </c>
      <c r="C348" s="822" t="s">
        <v>2682</v>
      </c>
      <c r="D348" s="823" t="s">
        <v>4395</v>
      </c>
      <c r="E348" s="824" t="s">
        <v>2701</v>
      </c>
      <c r="F348" s="822" t="s">
        <v>2677</v>
      </c>
      <c r="G348" s="822" t="s">
        <v>3357</v>
      </c>
      <c r="H348" s="822" t="s">
        <v>673</v>
      </c>
      <c r="I348" s="822" t="s">
        <v>2172</v>
      </c>
      <c r="J348" s="822" t="s">
        <v>692</v>
      </c>
      <c r="K348" s="822" t="s">
        <v>693</v>
      </c>
      <c r="L348" s="825">
        <v>234.07</v>
      </c>
      <c r="M348" s="825">
        <v>234.07</v>
      </c>
      <c r="N348" s="822">
        <v>1</v>
      </c>
      <c r="O348" s="826">
        <v>0.5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</v>
      </c>
      <c r="B349" s="822" t="s">
        <v>2676</v>
      </c>
      <c r="C349" s="822" t="s">
        <v>2682</v>
      </c>
      <c r="D349" s="823" t="s">
        <v>4395</v>
      </c>
      <c r="E349" s="824" t="s">
        <v>2701</v>
      </c>
      <c r="F349" s="822" t="s">
        <v>2677</v>
      </c>
      <c r="G349" s="822" t="s">
        <v>3358</v>
      </c>
      <c r="H349" s="822" t="s">
        <v>329</v>
      </c>
      <c r="I349" s="822" t="s">
        <v>3359</v>
      </c>
      <c r="J349" s="822" t="s">
        <v>3360</v>
      </c>
      <c r="K349" s="822" t="s">
        <v>3361</v>
      </c>
      <c r="L349" s="825">
        <v>29.39</v>
      </c>
      <c r="M349" s="825">
        <v>29.39</v>
      </c>
      <c r="N349" s="822">
        <v>1</v>
      </c>
      <c r="O349" s="826">
        <v>0.5</v>
      </c>
      <c r="P349" s="825">
        <v>29.39</v>
      </c>
      <c r="Q349" s="827">
        <v>1</v>
      </c>
      <c r="R349" s="822">
        <v>1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1</v>
      </c>
      <c r="B350" s="822" t="s">
        <v>2676</v>
      </c>
      <c r="C350" s="822" t="s">
        <v>2682</v>
      </c>
      <c r="D350" s="823" t="s">
        <v>4395</v>
      </c>
      <c r="E350" s="824" t="s">
        <v>2701</v>
      </c>
      <c r="F350" s="822" t="s">
        <v>2677</v>
      </c>
      <c r="G350" s="822" t="s">
        <v>2815</v>
      </c>
      <c r="H350" s="822" t="s">
        <v>673</v>
      </c>
      <c r="I350" s="822" t="s">
        <v>3023</v>
      </c>
      <c r="J350" s="822" t="s">
        <v>998</v>
      </c>
      <c r="K350" s="822" t="s">
        <v>677</v>
      </c>
      <c r="L350" s="825">
        <v>117.03</v>
      </c>
      <c r="M350" s="825">
        <v>2340.6</v>
      </c>
      <c r="N350" s="822">
        <v>20</v>
      </c>
      <c r="O350" s="826">
        <v>11</v>
      </c>
      <c r="P350" s="825">
        <v>585.15</v>
      </c>
      <c r="Q350" s="827">
        <v>0.25</v>
      </c>
      <c r="R350" s="822">
        <v>5</v>
      </c>
      <c r="S350" s="827">
        <v>0.25</v>
      </c>
      <c r="T350" s="826">
        <v>2.5</v>
      </c>
      <c r="U350" s="828">
        <v>0.22727272727272727</v>
      </c>
    </row>
    <row r="351" spans="1:21" ht="14.45" customHeight="1" x14ac:dyDescent="0.2">
      <c r="A351" s="821">
        <v>1</v>
      </c>
      <c r="B351" s="822" t="s">
        <v>2676</v>
      </c>
      <c r="C351" s="822" t="s">
        <v>2682</v>
      </c>
      <c r="D351" s="823" t="s">
        <v>4395</v>
      </c>
      <c r="E351" s="824" t="s">
        <v>2701</v>
      </c>
      <c r="F351" s="822" t="s">
        <v>2677</v>
      </c>
      <c r="G351" s="822" t="s">
        <v>2815</v>
      </c>
      <c r="H351" s="822" t="s">
        <v>673</v>
      </c>
      <c r="I351" s="822" t="s">
        <v>3024</v>
      </c>
      <c r="J351" s="822" t="s">
        <v>998</v>
      </c>
      <c r="K351" s="822" t="s">
        <v>2860</v>
      </c>
      <c r="L351" s="825">
        <v>234.07</v>
      </c>
      <c r="M351" s="825">
        <v>936.28</v>
      </c>
      <c r="N351" s="822">
        <v>4</v>
      </c>
      <c r="O351" s="826">
        <v>2.5</v>
      </c>
      <c r="P351" s="825">
        <v>468.14</v>
      </c>
      <c r="Q351" s="827">
        <v>0.5</v>
      </c>
      <c r="R351" s="822">
        <v>2</v>
      </c>
      <c r="S351" s="827">
        <v>0.5</v>
      </c>
      <c r="T351" s="826">
        <v>1.5</v>
      </c>
      <c r="U351" s="828">
        <v>0.6</v>
      </c>
    </row>
    <row r="352" spans="1:21" ht="14.45" customHeight="1" x14ac:dyDescent="0.2">
      <c r="A352" s="821">
        <v>1</v>
      </c>
      <c r="B352" s="822" t="s">
        <v>2676</v>
      </c>
      <c r="C352" s="822" t="s">
        <v>2682</v>
      </c>
      <c r="D352" s="823" t="s">
        <v>4395</v>
      </c>
      <c r="E352" s="824" t="s">
        <v>2701</v>
      </c>
      <c r="F352" s="822" t="s">
        <v>2677</v>
      </c>
      <c r="G352" s="822" t="s">
        <v>2815</v>
      </c>
      <c r="H352" s="822" t="s">
        <v>673</v>
      </c>
      <c r="I352" s="822" t="s">
        <v>2292</v>
      </c>
      <c r="J352" s="822" t="s">
        <v>998</v>
      </c>
      <c r="K352" s="822" t="s">
        <v>1000</v>
      </c>
      <c r="L352" s="825">
        <v>17.559999999999999</v>
      </c>
      <c r="M352" s="825">
        <v>1018.48</v>
      </c>
      <c r="N352" s="822">
        <v>58</v>
      </c>
      <c r="O352" s="826">
        <v>19</v>
      </c>
      <c r="P352" s="825">
        <v>509.24</v>
      </c>
      <c r="Q352" s="827">
        <v>0.5</v>
      </c>
      <c r="R352" s="822">
        <v>29</v>
      </c>
      <c r="S352" s="827">
        <v>0.5</v>
      </c>
      <c r="T352" s="826">
        <v>9</v>
      </c>
      <c r="U352" s="828">
        <v>0.47368421052631576</v>
      </c>
    </row>
    <row r="353" spans="1:21" ht="14.45" customHeight="1" x14ac:dyDescent="0.2">
      <c r="A353" s="821">
        <v>1</v>
      </c>
      <c r="B353" s="822" t="s">
        <v>2676</v>
      </c>
      <c r="C353" s="822" t="s">
        <v>2682</v>
      </c>
      <c r="D353" s="823" t="s">
        <v>4395</v>
      </c>
      <c r="E353" s="824" t="s">
        <v>2701</v>
      </c>
      <c r="F353" s="822" t="s">
        <v>2677</v>
      </c>
      <c r="G353" s="822" t="s">
        <v>2815</v>
      </c>
      <c r="H353" s="822" t="s">
        <v>673</v>
      </c>
      <c r="I353" s="822" t="s">
        <v>2174</v>
      </c>
      <c r="J353" s="822" t="s">
        <v>998</v>
      </c>
      <c r="K353" s="822" t="s">
        <v>696</v>
      </c>
      <c r="L353" s="825">
        <v>35.11</v>
      </c>
      <c r="M353" s="825">
        <v>140.44</v>
      </c>
      <c r="N353" s="822">
        <v>4</v>
      </c>
      <c r="O353" s="826">
        <v>1.5</v>
      </c>
      <c r="P353" s="825">
        <v>35.11</v>
      </c>
      <c r="Q353" s="827">
        <v>0.25</v>
      </c>
      <c r="R353" s="822">
        <v>1</v>
      </c>
      <c r="S353" s="827">
        <v>0.25</v>
      </c>
      <c r="T353" s="826">
        <v>0.5</v>
      </c>
      <c r="U353" s="828">
        <v>0.33333333333333331</v>
      </c>
    </row>
    <row r="354" spans="1:21" ht="14.45" customHeight="1" x14ac:dyDescent="0.2">
      <c r="A354" s="821">
        <v>1</v>
      </c>
      <c r="B354" s="822" t="s">
        <v>2676</v>
      </c>
      <c r="C354" s="822" t="s">
        <v>2682</v>
      </c>
      <c r="D354" s="823" t="s">
        <v>4395</v>
      </c>
      <c r="E354" s="824" t="s">
        <v>2701</v>
      </c>
      <c r="F354" s="822" t="s">
        <v>2677</v>
      </c>
      <c r="G354" s="822" t="s">
        <v>3362</v>
      </c>
      <c r="H354" s="822" t="s">
        <v>673</v>
      </c>
      <c r="I354" s="822" t="s">
        <v>3363</v>
      </c>
      <c r="J354" s="822" t="s">
        <v>3364</v>
      </c>
      <c r="K354" s="822" t="s">
        <v>3365</v>
      </c>
      <c r="L354" s="825">
        <v>36.369999999999997</v>
      </c>
      <c r="M354" s="825">
        <v>109.10999999999999</v>
      </c>
      <c r="N354" s="822">
        <v>3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1</v>
      </c>
      <c r="B355" s="822" t="s">
        <v>2676</v>
      </c>
      <c r="C355" s="822" t="s">
        <v>2682</v>
      </c>
      <c r="D355" s="823" t="s">
        <v>4395</v>
      </c>
      <c r="E355" s="824" t="s">
        <v>2701</v>
      </c>
      <c r="F355" s="822" t="s">
        <v>2677</v>
      </c>
      <c r="G355" s="822" t="s">
        <v>2818</v>
      </c>
      <c r="H355" s="822" t="s">
        <v>329</v>
      </c>
      <c r="I355" s="822" t="s">
        <v>2819</v>
      </c>
      <c r="J355" s="822" t="s">
        <v>2820</v>
      </c>
      <c r="K355" s="822" t="s">
        <v>2821</v>
      </c>
      <c r="L355" s="825">
        <v>0</v>
      </c>
      <c r="M355" s="825">
        <v>0</v>
      </c>
      <c r="N355" s="822">
        <v>6</v>
      </c>
      <c r="O355" s="826">
        <v>2</v>
      </c>
      <c r="P355" s="825">
        <v>0</v>
      </c>
      <c r="Q355" s="827"/>
      <c r="R355" s="822">
        <v>3</v>
      </c>
      <c r="S355" s="827">
        <v>0.5</v>
      </c>
      <c r="T355" s="826">
        <v>0.5</v>
      </c>
      <c r="U355" s="828">
        <v>0.25</v>
      </c>
    </row>
    <row r="356" spans="1:21" ht="14.45" customHeight="1" x14ac:dyDescent="0.2">
      <c r="A356" s="821">
        <v>1</v>
      </c>
      <c r="B356" s="822" t="s">
        <v>2676</v>
      </c>
      <c r="C356" s="822" t="s">
        <v>2682</v>
      </c>
      <c r="D356" s="823" t="s">
        <v>4395</v>
      </c>
      <c r="E356" s="824" t="s">
        <v>2701</v>
      </c>
      <c r="F356" s="822" t="s">
        <v>2677</v>
      </c>
      <c r="G356" s="822" t="s">
        <v>2818</v>
      </c>
      <c r="H356" s="822" t="s">
        <v>329</v>
      </c>
      <c r="I356" s="822" t="s">
        <v>3026</v>
      </c>
      <c r="J356" s="822" t="s">
        <v>2820</v>
      </c>
      <c r="K356" s="822" t="s">
        <v>805</v>
      </c>
      <c r="L356" s="825">
        <v>0</v>
      </c>
      <c r="M356" s="825">
        <v>0</v>
      </c>
      <c r="N356" s="822">
        <v>3</v>
      </c>
      <c r="O356" s="826">
        <v>0.5</v>
      </c>
      <c r="P356" s="825"/>
      <c r="Q356" s="827"/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</v>
      </c>
      <c r="B357" s="822" t="s">
        <v>2676</v>
      </c>
      <c r="C357" s="822" t="s">
        <v>2682</v>
      </c>
      <c r="D357" s="823" t="s">
        <v>4395</v>
      </c>
      <c r="E357" s="824" t="s">
        <v>2701</v>
      </c>
      <c r="F357" s="822" t="s">
        <v>2677</v>
      </c>
      <c r="G357" s="822" t="s">
        <v>3366</v>
      </c>
      <c r="H357" s="822" t="s">
        <v>673</v>
      </c>
      <c r="I357" s="822" t="s">
        <v>2220</v>
      </c>
      <c r="J357" s="822" t="s">
        <v>904</v>
      </c>
      <c r="K357" s="822" t="s">
        <v>2221</v>
      </c>
      <c r="L357" s="825">
        <v>117.55</v>
      </c>
      <c r="M357" s="825">
        <v>117.55</v>
      </c>
      <c r="N357" s="822">
        <v>1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</v>
      </c>
      <c r="B358" s="822" t="s">
        <v>2676</v>
      </c>
      <c r="C358" s="822" t="s">
        <v>2682</v>
      </c>
      <c r="D358" s="823" t="s">
        <v>4395</v>
      </c>
      <c r="E358" s="824" t="s">
        <v>2701</v>
      </c>
      <c r="F358" s="822" t="s">
        <v>2677</v>
      </c>
      <c r="G358" s="822" t="s">
        <v>3367</v>
      </c>
      <c r="H358" s="822" t="s">
        <v>329</v>
      </c>
      <c r="I358" s="822" t="s">
        <v>3368</v>
      </c>
      <c r="J358" s="822" t="s">
        <v>3369</v>
      </c>
      <c r="K358" s="822" t="s">
        <v>3370</v>
      </c>
      <c r="L358" s="825">
        <v>0</v>
      </c>
      <c r="M358" s="825">
        <v>0</v>
      </c>
      <c r="N358" s="822">
        <v>2</v>
      </c>
      <c r="O358" s="826">
        <v>0.5</v>
      </c>
      <c r="P358" s="825"/>
      <c r="Q358" s="827"/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</v>
      </c>
      <c r="B359" s="822" t="s">
        <v>2676</v>
      </c>
      <c r="C359" s="822" t="s">
        <v>2682</v>
      </c>
      <c r="D359" s="823" t="s">
        <v>4395</v>
      </c>
      <c r="E359" s="824" t="s">
        <v>2701</v>
      </c>
      <c r="F359" s="822" t="s">
        <v>2677</v>
      </c>
      <c r="G359" s="822" t="s">
        <v>3027</v>
      </c>
      <c r="H359" s="822" t="s">
        <v>673</v>
      </c>
      <c r="I359" s="822" t="s">
        <v>3371</v>
      </c>
      <c r="J359" s="822" t="s">
        <v>1022</v>
      </c>
      <c r="K359" s="822" t="s">
        <v>1025</v>
      </c>
      <c r="L359" s="825">
        <v>132</v>
      </c>
      <c r="M359" s="825">
        <v>396</v>
      </c>
      <c r="N359" s="822">
        <v>3</v>
      </c>
      <c r="O359" s="826">
        <v>0.5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</v>
      </c>
      <c r="B360" s="822" t="s">
        <v>2676</v>
      </c>
      <c r="C360" s="822" t="s">
        <v>2682</v>
      </c>
      <c r="D360" s="823" t="s">
        <v>4395</v>
      </c>
      <c r="E360" s="824" t="s">
        <v>2701</v>
      </c>
      <c r="F360" s="822" t="s">
        <v>2677</v>
      </c>
      <c r="G360" s="822" t="s">
        <v>3027</v>
      </c>
      <c r="H360" s="822" t="s">
        <v>673</v>
      </c>
      <c r="I360" s="822" t="s">
        <v>3372</v>
      </c>
      <c r="J360" s="822" t="s">
        <v>1022</v>
      </c>
      <c r="K360" s="822" t="s">
        <v>1023</v>
      </c>
      <c r="L360" s="825">
        <v>264</v>
      </c>
      <c r="M360" s="825">
        <v>264</v>
      </c>
      <c r="N360" s="822">
        <v>1</v>
      </c>
      <c r="O360" s="826">
        <v>1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1</v>
      </c>
      <c r="B361" s="822" t="s">
        <v>2676</v>
      </c>
      <c r="C361" s="822" t="s">
        <v>2682</v>
      </c>
      <c r="D361" s="823" t="s">
        <v>4395</v>
      </c>
      <c r="E361" s="824" t="s">
        <v>2701</v>
      </c>
      <c r="F361" s="822" t="s">
        <v>2677</v>
      </c>
      <c r="G361" s="822" t="s">
        <v>2739</v>
      </c>
      <c r="H361" s="822" t="s">
        <v>329</v>
      </c>
      <c r="I361" s="822" t="s">
        <v>3030</v>
      </c>
      <c r="J361" s="822" t="s">
        <v>2741</v>
      </c>
      <c r="K361" s="822" t="s">
        <v>3031</v>
      </c>
      <c r="L361" s="825">
        <v>1891.17</v>
      </c>
      <c r="M361" s="825">
        <v>28367.55</v>
      </c>
      <c r="N361" s="822">
        <v>15</v>
      </c>
      <c r="O361" s="826">
        <v>3.5</v>
      </c>
      <c r="P361" s="825">
        <v>11347.02</v>
      </c>
      <c r="Q361" s="827">
        <v>0.4</v>
      </c>
      <c r="R361" s="822">
        <v>6</v>
      </c>
      <c r="S361" s="827">
        <v>0.4</v>
      </c>
      <c r="T361" s="826">
        <v>1.5</v>
      </c>
      <c r="U361" s="828">
        <v>0.42857142857142855</v>
      </c>
    </row>
    <row r="362" spans="1:21" ht="14.45" customHeight="1" x14ac:dyDescent="0.2">
      <c r="A362" s="821">
        <v>1</v>
      </c>
      <c r="B362" s="822" t="s">
        <v>2676</v>
      </c>
      <c r="C362" s="822" t="s">
        <v>2682</v>
      </c>
      <c r="D362" s="823" t="s">
        <v>4395</v>
      </c>
      <c r="E362" s="824" t="s">
        <v>2701</v>
      </c>
      <c r="F362" s="822" t="s">
        <v>2677</v>
      </c>
      <c r="G362" s="822" t="s">
        <v>2739</v>
      </c>
      <c r="H362" s="822" t="s">
        <v>329</v>
      </c>
      <c r="I362" s="822" t="s">
        <v>3030</v>
      </c>
      <c r="J362" s="822" t="s">
        <v>2741</v>
      </c>
      <c r="K362" s="822" t="s">
        <v>3031</v>
      </c>
      <c r="L362" s="825">
        <v>1369.26</v>
      </c>
      <c r="M362" s="825">
        <v>8215.56</v>
      </c>
      <c r="N362" s="822">
        <v>6</v>
      </c>
      <c r="O362" s="826">
        <v>1.5</v>
      </c>
      <c r="P362" s="825">
        <v>4107.78</v>
      </c>
      <c r="Q362" s="827">
        <v>0.5</v>
      </c>
      <c r="R362" s="822">
        <v>3</v>
      </c>
      <c r="S362" s="827">
        <v>0.5</v>
      </c>
      <c r="T362" s="826">
        <v>0.5</v>
      </c>
      <c r="U362" s="828">
        <v>0.33333333333333331</v>
      </c>
    </row>
    <row r="363" spans="1:21" ht="14.45" customHeight="1" x14ac:dyDescent="0.2">
      <c r="A363" s="821">
        <v>1</v>
      </c>
      <c r="B363" s="822" t="s">
        <v>2676</v>
      </c>
      <c r="C363" s="822" t="s">
        <v>2682</v>
      </c>
      <c r="D363" s="823" t="s">
        <v>4395</v>
      </c>
      <c r="E363" s="824" t="s">
        <v>2701</v>
      </c>
      <c r="F363" s="822" t="s">
        <v>2677</v>
      </c>
      <c r="G363" s="822" t="s">
        <v>2739</v>
      </c>
      <c r="H363" s="822" t="s">
        <v>329</v>
      </c>
      <c r="I363" s="822" t="s">
        <v>2740</v>
      </c>
      <c r="J363" s="822" t="s">
        <v>2741</v>
      </c>
      <c r="K363" s="822" t="s">
        <v>2742</v>
      </c>
      <c r="L363" s="825">
        <v>1544.99</v>
      </c>
      <c r="M363" s="825">
        <v>64889.58</v>
      </c>
      <c r="N363" s="822">
        <v>42</v>
      </c>
      <c r="O363" s="826">
        <v>10</v>
      </c>
      <c r="P363" s="825">
        <v>23174.850000000002</v>
      </c>
      <c r="Q363" s="827">
        <v>0.35714285714285715</v>
      </c>
      <c r="R363" s="822">
        <v>15</v>
      </c>
      <c r="S363" s="827">
        <v>0.35714285714285715</v>
      </c>
      <c r="T363" s="826">
        <v>4</v>
      </c>
      <c r="U363" s="828">
        <v>0.4</v>
      </c>
    </row>
    <row r="364" spans="1:21" ht="14.45" customHeight="1" x14ac:dyDescent="0.2">
      <c r="A364" s="821">
        <v>1</v>
      </c>
      <c r="B364" s="822" t="s">
        <v>2676</v>
      </c>
      <c r="C364" s="822" t="s">
        <v>2682</v>
      </c>
      <c r="D364" s="823" t="s">
        <v>4395</v>
      </c>
      <c r="E364" s="824" t="s">
        <v>2701</v>
      </c>
      <c r="F364" s="822" t="s">
        <v>2677</v>
      </c>
      <c r="G364" s="822" t="s">
        <v>3373</v>
      </c>
      <c r="H364" s="822" t="s">
        <v>673</v>
      </c>
      <c r="I364" s="822" t="s">
        <v>2473</v>
      </c>
      <c r="J364" s="822" t="s">
        <v>2474</v>
      </c>
      <c r="K364" s="822" t="s">
        <v>2475</v>
      </c>
      <c r="L364" s="825">
        <v>176.32</v>
      </c>
      <c r="M364" s="825">
        <v>176.32</v>
      </c>
      <c r="N364" s="822">
        <v>1</v>
      </c>
      <c r="O364" s="826">
        <v>0.5</v>
      </c>
      <c r="P364" s="825">
        <v>176.32</v>
      </c>
      <c r="Q364" s="827">
        <v>1</v>
      </c>
      <c r="R364" s="822">
        <v>1</v>
      </c>
      <c r="S364" s="827">
        <v>1</v>
      </c>
      <c r="T364" s="826">
        <v>0.5</v>
      </c>
      <c r="U364" s="828">
        <v>1</v>
      </c>
    </row>
    <row r="365" spans="1:21" ht="14.45" customHeight="1" x14ac:dyDescent="0.2">
      <c r="A365" s="821">
        <v>1</v>
      </c>
      <c r="B365" s="822" t="s">
        <v>2676</v>
      </c>
      <c r="C365" s="822" t="s">
        <v>2682</v>
      </c>
      <c r="D365" s="823" t="s">
        <v>4395</v>
      </c>
      <c r="E365" s="824" t="s">
        <v>2701</v>
      </c>
      <c r="F365" s="822" t="s">
        <v>2677</v>
      </c>
      <c r="G365" s="822" t="s">
        <v>3373</v>
      </c>
      <c r="H365" s="822" t="s">
        <v>673</v>
      </c>
      <c r="I365" s="822" t="s">
        <v>3374</v>
      </c>
      <c r="J365" s="822" t="s">
        <v>2474</v>
      </c>
      <c r="K365" s="822" t="s">
        <v>3375</v>
      </c>
      <c r="L365" s="825">
        <v>97.96</v>
      </c>
      <c r="M365" s="825">
        <v>97.96</v>
      </c>
      <c r="N365" s="822">
        <v>1</v>
      </c>
      <c r="O365" s="826">
        <v>1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</v>
      </c>
      <c r="B366" s="822" t="s">
        <v>2676</v>
      </c>
      <c r="C366" s="822" t="s">
        <v>2682</v>
      </c>
      <c r="D366" s="823" t="s">
        <v>4395</v>
      </c>
      <c r="E366" s="824" t="s">
        <v>2701</v>
      </c>
      <c r="F366" s="822" t="s">
        <v>2677</v>
      </c>
      <c r="G366" s="822" t="s">
        <v>2743</v>
      </c>
      <c r="H366" s="822" t="s">
        <v>329</v>
      </c>
      <c r="I366" s="822" t="s">
        <v>2744</v>
      </c>
      <c r="J366" s="822" t="s">
        <v>2745</v>
      </c>
      <c r="K366" s="822" t="s">
        <v>2746</v>
      </c>
      <c r="L366" s="825">
        <v>47.46</v>
      </c>
      <c r="M366" s="825">
        <v>1186.5</v>
      </c>
      <c r="N366" s="822">
        <v>25</v>
      </c>
      <c r="O366" s="826">
        <v>4.5</v>
      </c>
      <c r="P366" s="825">
        <v>616.9799999999999</v>
      </c>
      <c r="Q366" s="827">
        <v>0.51999999999999991</v>
      </c>
      <c r="R366" s="822">
        <v>13</v>
      </c>
      <c r="S366" s="827">
        <v>0.52</v>
      </c>
      <c r="T366" s="826">
        <v>2.5</v>
      </c>
      <c r="U366" s="828">
        <v>0.55555555555555558</v>
      </c>
    </row>
    <row r="367" spans="1:21" ht="14.45" customHeight="1" x14ac:dyDescent="0.2">
      <c r="A367" s="821">
        <v>1</v>
      </c>
      <c r="B367" s="822" t="s">
        <v>2676</v>
      </c>
      <c r="C367" s="822" t="s">
        <v>2682</v>
      </c>
      <c r="D367" s="823" t="s">
        <v>4395</v>
      </c>
      <c r="E367" s="824" t="s">
        <v>2701</v>
      </c>
      <c r="F367" s="822" t="s">
        <v>2677</v>
      </c>
      <c r="G367" s="822" t="s">
        <v>2743</v>
      </c>
      <c r="H367" s="822" t="s">
        <v>329</v>
      </c>
      <c r="I367" s="822" t="s">
        <v>2747</v>
      </c>
      <c r="J367" s="822" t="s">
        <v>2745</v>
      </c>
      <c r="K367" s="822" t="s">
        <v>2748</v>
      </c>
      <c r="L367" s="825">
        <v>23.72</v>
      </c>
      <c r="M367" s="825">
        <v>332.08000000000004</v>
      </c>
      <c r="N367" s="822">
        <v>14</v>
      </c>
      <c r="O367" s="826">
        <v>4</v>
      </c>
      <c r="P367" s="825">
        <v>23.72</v>
      </c>
      <c r="Q367" s="827">
        <v>7.1428571428571411E-2</v>
      </c>
      <c r="R367" s="822">
        <v>1</v>
      </c>
      <c r="S367" s="827">
        <v>7.1428571428571425E-2</v>
      </c>
      <c r="T367" s="826">
        <v>0.5</v>
      </c>
      <c r="U367" s="828">
        <v>0.125</v>
      </c>
    </row>
    <row r="368" spans="1:21" ht="14.45" customHeight="1" x14ac:dyDescent="0.2">
      <c r="A368" s="821">
        <v>1</v>
      </c>
      <c r="B368" s="822" t="s">
        <v>2676</v>
      </c>
      <c r="C368" s="822" t="s">
        <v>2682</v>
      </c>
      <c r="D368" s="823" t="s">
        <v>4395</v>
      </c>
      <c r="E368" s="824" t="s">
        <v>2701</v>
      </c>
      <c r="F368" s="822" t="s">
        <v>2677</v>
      </c>
      <c r="G368" s="822" t="s">
        <v>3034</v>
      </c>
      <c r="H368" s="822" t="s">
        <v>329</v>
      </c>
      <c r="I368" s="822" t="s">
        <v>3376</v>
      </c>
      <c r="J368" s="822" t="s">
        <v>1062</v>
      </c>
      <c r="K368" s="822" t="s">
        <v>1063</v>
      </c>
      <c r="L368" s="825">
        <v>52.87</v>
      </c>
      <c r="M368" s="825">
        <v>158.60999999999999</v>
      </c>
      <c r="N368" s="822">
        <v>3</v>
      </c>
      <c r="O368" s="826">
        <v>1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1</v>
      </c>
      <c r="B369" s="822" t="s">
        <v>2676</v>
      </c>
      <c r="C369" s="822" t="s">
        <v>2682</v>
      </c>
      <c r="D369" s="823" t="s">
        <v>4395</v>
      </c>
      <c r="E369" s="824" t="s">
        <v>2701</v>
      </c>
      <c r="F369" s="822" t="s">
        <v>2677</v>
      </c>
      <c r="G369" s="822" t="s">
        <v>3034</v>
      </c>
      <c r="H369" s="822" t="s">
        <v>329</v>
      </c>
      <c r="I369" s="822" t="s">
        <v>3377</v>
      </c>
      <c r="J369" s="822" t="s">
        <v>3378</v>
      </c>
      <c r="K369" s="822" t="s">
        <v>3379</v>
      </c>
      <c r="L369" s="825">
        <v>0</v>
      </c>
      <c r="M369" s="825">
        <v>0</v>
      </c>
      <c r="N369" s="822">
        <v>1</v>
      </c>
      <c r="O369" s="826">
        <v>0.5</v>
      </c>
      <c r="P369" s="825">
        <v>0</v>
      </c>
      <c r="Q369" s="827"/>
      <c r="R369" s="822">
        <v>1</v>
      </c>
      <c r="S369" s="827">
        <v>1</v>
      </c>
      <c r="T369" s="826">
        <v>0.5</v>
      </c>
      <c r="U369" s="828">
        <v>1</v>
      </c>
    </row>
    <row r="370" spans="1:21" ht="14.45" customHeight="1" x14ac:dyDescent="0.2">
      <c r="A370" s="821">
        <v>1</v>
      </c>
      <c r="B370" s="822" t="s">
        <v>2676</v>
      </c>
      <c r="C370" s="822" t="s">
        <v>2682</v>
      </c>
      <c r="D370" s="823" t="s">
        <v>4395</v>
      </c>
      <c r="E370" s="824" t="s">
        <v>2701</v>
      </c>
      <c r="F370" s="822" t="s">
        <v>2677</v>
      </c>
      <c r="G370" s="822" t="s">
        <v>3034</v>
      </c>
      <c r="H370" s="822" t="s">
        <v>329</v>
      </c>
      <c r="I370" s="822" t="s">
        <v>3380</v>
      </c>
      <c r="J370" s="822" t="s">
        <v>1062</v>
      </c>
      <c r="K370" s="822" t="s">
        <v>1063</v>
      </c>
      <c r="L370" s="825">
        <v>52.87</v>
      </c>
      <c r="M370" s="825">
        <v>264.34999999999997</v>
      </c>
      <c r="N370" s="822">
        <v>5</v>
      </c>
      <c r="O370" s="826">
        <v>1.5</v>
      </c>
      <c r="P370" s="825">
        <v>158.60999999999999</v>
      </c>
      <c r="Q370" s="827">
        <v>0.6</v>
      </c>
      <c r="R370" s="822">
        <v>3</v>
      </c>
      <c r="S370" s="827">
        <v>0.6</v>
      </c>
      <c r="T370" s="826">
        <v>0.5</v>
      </c>
      <c r="U370" s="828">
        <v>0.33333333333333331</v>
      </c>
    </row>
    <row r="371" spans="1:21" ht="14.45" customHeight="1" x14ac:dyDescent="0.2">
      <c r="A371" s="821">
        <v>1</v>
      </c>
      <c r="B371" s="822" t="s">
        <v>2676</v>
      </c>
      <c r="C371" s="822" t="s">
        <v>2682</v>
      </c>
      <c r="D371" s="823" t="s">
        <v>4395</v>
      </c>
      <c r="E371" s="824" t="s">
        <v>2701</v>
      </c>
      <c r="F371" s="822" t="s">
        <v>2677</v>
      </c>
      <c r="G371" s="822" t="s">
        <v>3034</v>
      </c>
      <c r="H371" s="822" t="s">
        <v>329</v>
      </c>
      <c r="I371" s="822" t="s">
        <v>3381</v>
      </c>
      <c r="J371" s="822" t="s">
        <v>1062</v>
      </c>
      <c r="K371" s="822" t="s">
        <v>1063</v>
      </c>
      <c r="L371" s="825">
        <v>52.87</v>
      </c>
      <c r="M371" s="825">
        <v>158.60999999999999</v>
      </c>
      <c r="N371" s="822">
        <v>3</v>
      </c>
      <c r="O371" s="826">
        <v>0.5</v>
      </c>
      <c r="P371" s="825">
        <v>158.60999999999999</v>
      </c>
      <c r="Q371" s="827">
        <v>1</v>
      </c>
      <c r="R371" s="822">
        <v>3</v>
      </c>
      <c r="S371" s="827">
        <v>1</v>
      </c>
      <c r="T371" s="826">
        <v>0.5</v>
      </c>
      <c r="U371" s="828">
        <v>1</v>
      </c>
    </row>
    <row r="372" spans="1:21" ht="14.45" customHeight="1" x14ac:dyDescent="0.2">
      <c r="A372" s="821">
        <v>1</v>
      </c>
      <c r="B372" s="822" t="s">
        <v>2676</v>
      </c>
      <c r="C372" s="822" t="s">
        <v>2682</v>
      </c>
      <c r="D372" s="823" t="s">
        <v>4395</v>
      </c>
      <c r="E372" s="824" t="s">
        <v>2701</v>
      </c>
      <c r="F372" s="822" t="s">
        <v>2677</v>
      </c>
      <c r="G372" s="822" t="s">
        <v>2872</v>
      </c>
      <c r="H372" s="822" t="s">
        <v>329</v>
      </c>
      <c r="I372" s="822" t="s">
        <v>2873</v>
      </c>
      <c r="J372" s="822" t="s">
        <v>1057</v>
      </c>
      <c r="K372" s="822" t="s">
        <v>2874</v>
      </c>
      <c r="L372" s="825">
        <v>273.33</v>
      </c>
      <c r="M372" s="825">
        <v>9019.89</v>
      </c>
      <c r="N372" s="822">
        <v>33</v>
      </c>
      <c r="O372" s="826">
        <v>21.5</v>
      </c>
      <c r="P372" s="825">
        <v>5739.9299999999994</v>
      </c>
      <c r="Q372" s="827">
        <v>0.63636363636363635</v>
      </c>
      <c r="R372" s="822">
        <v>21</v>
      </c>
      <c r="S372" s="827">
        <v>0.63636363636363635</v>
      </c>
      <c r="T372" s="826">
        <v>13.5</v>
      </c>
      <c r="U372" s="828">
        <v>0.62790697674418605</v>
      </c>
    </row>
    <row r="373" spans="1:21" ht="14.45" customHeight="1" x14ac:dyDescent="0.2">
      <c r="A373" s="821">
        <v>1</v>
      </c>
      <c r="B373" s="822" t="s">
        <v>2676</v>
      </c>
      <c r="C373" s="822" t="s">
        <v>2682</v>
      </c>
      <c r="D373" s="823" t="s">
        <v>4395</v>
      </c>
      <c r="E373" s="824" t="s">
        <v>2701</v>
      </c>
      <c r="F373" s="822" t="s">
        <v>2677</v>
      </c>
      <c r="G373" s="822" t="s">
        <v>2875</v>
      </c>
      <c r="H373" s="822" t="s">
        <v>329</v>
      </c>
      <c r="I373" s="822" t="s">
        <v>2876</v>
      </c>
      <c r="J373" s="822" t="s">
        <v>2877</v>
      </c>
      <c r="K373" s="822" t="s">
        <v>2878</v>
      </c>
      <c r="L373" s="825">
        <v>0</v>
      </c>
      <c r="M373" s="825">
        <v>0</v>
      </c>
      <c r="N373" s="822">
        <v>2</v>
      </c>
      <c r="O373" s="826">
        <v>0.5</v>
      </c>
      <c r="P373" s="825"/>
      <c r="Q373" s="827"/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1</v>
      </c>
      <c r="B374" s="822" t="s">
        <v>2676</v>
      </c>
      <c r="C374" s="822" t="s">
        <v>2682</v>
      </c>
      <c r="D374" s="823" t="s">
        <v>4395</v>
      </c>
      <c r="E374" s="824" t="s">
        <v>2701</v>
      </c>
      <c r="F374" s="822" t="s">
        <v>2677</v>
      </c>
      <c r="G374" s="822" t="s">
        <v>3382</v>
      </c>
      <c r="H374" s="822" t="s">
        <v>329</v>
      </c>
      <c r="I374" s="822" t="s">
        <v>3383</v>
      </c>
      <c r="J374" s="822" t="s">
        <v>3384</v>
      </c>
      <c r="K374" s="822" t="s">
        <v>3385</v>
      </c>
      <c r="L374" s="825">
        <v>20.13</v>
      </c>
      <c r="M374" s="825">
        <v>20.13</v>
      </c>
      <c r="N374" s="822">
        <v>1</v>
      </c>
      <c r="O374" s="826">
        <v>0.5</v>
      </c>
      <c r="P374" s="825">
        <v>20.13</v>
      </c>
      <c r="Q374" s="827">
        <v>1</v>
      </c>
      <c r="R374" s="822">
        <v>1</v>
      </c>
      <c r="S374" s="827">
        <v>1</v>
      </c>
      <c r="T374" s="826">
        <v>0.5</v>
      </c>
      <c r="U374" s="828">
        <v>1</v>
      </c>
    </row>
    <row r="375" spans="1:21" ht="14.45" customHeight="1" x14ac:dyDescent="0.2">
      <c r="A375" s="821">
        <v>1</v>
      </c>
      <c r="B375" s="822" t="s">
        <v>2676</v>
      </c>
      <c r="C375" s="822" t="s">
        <v>2682</v>
      </c>
      <c r="D375" s="823" t="s">
        <v>4395</v>
      </c>
      <c r="E375" s="824" t="s">
        <v>2701</v>
      </c>
      <c r="F375" s="822" t="s">
        <v>2677</v>
      </c>
      <c r="G375" s="822" t="s">
        <v>3386</v>
      </c>
      <c r="H375" s="822" t="s">
        <v>329</v>
      </c>
      <c r="I375" s="822" t="s">
        <v>3387</v>
      </c>
      <c r="J375" s="822" t="s">
        <v>3388</v>
      </c>
      <c r="K375" s="822" t="s">
        <v>3389</v>
      </c>
      <c r="L375" s="825">
        <v>78.33</v>
      </c>
      <c r="M375" s="825">
        <v>156.66</v>
      </c>
      <c r="N375" s="822">
        <v>2</v>
      </c>
      <c r="O375" s="826">
        <v>0.5</v>
      </c>
      <c r="P375" s="825">
        <v>156.66</v>
      </c>
      <c r="Q375" s="827">
        <v>1</v>
      </c>
      <c r="R375" s="822">
        <v>2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1</v>
      </c>
      <c r="B376" s="822" t="s">
        <v>2676</v>
      </c>
      <c r="C376" s="822" t="s">
        <v>2682</v>
      </c>
      <c r="D376" s="823" t="s">
        <v>4395</v>
      </c>
      <c r="E376" s="824" t="s">
        <v>2701</v>
      </c>
      <c r="F376" s="822" t="s">
        <v>2677</v>
      </c>
      <c r="G376" s="822" t="s">
        <v>3390</v>
      </c>
      <c r="H376" s="822" t="s">
        <v>329</v>
      </c>
      <c r="I376" s="822" t="s">
        <v>3391</v>
      </c>
      <c r="J376" s="822" t="s">
        <v>2447</v>
      </c>
      <c r="K376" s="822" t="s">
        <v>3392</v>
      </c>
      <c r="L376" s="825">
        <v>431.18</v>
      </c>
      <c r="M376" s="825">
        <v>4742.9799999999996</v>
      </c>
      <c r="N376" s="822">
        <v>11</v>
      </c>
      <c r="O376" s="826">
        <v>6</v>
      </c>
      <c r="P376" s="825">
        <v>3018.2599999999998</v>
      </c>
      <c r="Q376" s="827">
        <v>0.63636363636363635</v>
      </c>
      <c r="R376" s="822">
        <v>7</v>
      </c>
      <c r="S376" s="827">
        <v>0.63636363636363635</v>
      </c>
      <c r="T376" s="826">
        <v>4</v>
      </c>
      <c r="U376" s="828">
        <v>0.66666666666666663</v>
      </c>
    </row>
    <row r="377" spans="1:21" ht="14.45" customHeight="1" x14ac:dyDescent="0.2">
      <c r="A377" s="821">
        <v>1</v>
      </c>
      <c r="B377" s="822" t="s">
        <v>2676</v>
      </c>
      <c r="C377" s="822" t="s">
        <v>2682</v>
      </c>
      <c r="D377" s="823" t="s">
        <v>4395</v>
      </c>
      <c r="E377" s="824" t="s">
        <v>2701</v>
      </c>
      <c r="F377" s="822" t="s">
        <v>2677</v>
      </c>
      <c r="G377" s="822" t="s">
        <v>3390</v>
      </c>
      <c r="H377" s="822" t="s">
        <v>673</v>
      </c>
      <c r="I377" s="822" t="s">
        <v>2451</v>
      </c>
      <c r="J377" s="822" t="s">
        <v>2449</v>
      </c>
      <c r="K377" s="822" t="s">
        <v>2452</v>
      </c>
      <c r="L377" s="825">
        <v>431.18</v>
      </c>
      <c r="M377" s="825">
        <v>431.18</v>
      </c>
      <c r="N377" s="822">
        <v>1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</v>
      </c>
      <c r="B378" s="822" t="s">
        <v>2676</v>
      </c>
      <c r="C378" s="822" t="s">
        <v>2682</v>
      </c>
      <c r="D378" s="823" t="s">
        <v>4395</v>
      </c>
      <c r="E378" s="824" t="s">
        <v>2701</v>
      </c>
      <c r="F378" s="822" t="s">
        <v>2677</v>
      </c>
      <c r="G378" s="822" t="s">
        <v>3390</v>
      </c>
      <c r="H378" s="822" t="s">
        <v>329</v>
      </c>
      <c r="I378" s="822" t="s">
        <v>3393</v>
      </c>
      <c r="J378" s="822" t="s">
        <v>2447</v>
      </c>
      <c r="K378" s="822" t="s">
        <v>3394</v>
      </c>
      <c r="L378" s="825">
        <v>246.39</v>
      </c>
      <c r="M378" s="825">
        <v>246.39</v>
      </c>
      <c r="N378" s="822">
        <v>1</v>
      </c>
      <c r="O378" s="826">
        <v>0.5</v>
      </c>
      <c r="P378" s="825">
        <v>246.39</v>
      </c>
      <c r="Q378" s="827">
        <v>1</v>
      </c>
      <c r="R378" s="822">
        <v>1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1</v>
      </c>
      <c r="B379" s="822" t="s">
        <v>2676</v>
      </c>
      <c r="C379" s="822" t="s">
        <v>2682</v>
      </c>
      <c r="D379" s="823" t="s">
        <v>4395</v>
      </c>
      <c r="E379" s="824" t="s">
        <v>2701</v>
      </c>
      <c r="F379" s="822" t="s">
        <v>2677</v>
      </c>
      <c r="G379" s="822" t="s">
        <v>3390</v>
      </c>
      <c r="H379" s="822" t="s">
        <v>329</v>
      </c>
      <c r="I379" s="822" t="s">
        <v>3395</v>
      </c>
      <c r="J379" s="822" t="s">
        <v>3396</v>
      </c>
      <c r="K379" s="822" t="s">
        <v>2940</v>
      </c>
      <c r="L379" s="825">
        <v>879.97</v>
      </c>
      <c r="M379" s="825">
        <v>879.97</v>
      </c>
      <c r="N379" s="822">
        <v>1</v>
      </c>
      <c r="O379" s="826">
        <v>0.5</v>
      </c>
      <c r="P379" s="825">
        <v>879.97</v>
      </c>
      <c r="Q379" s="827">
        <v>1</v>
      </c>
      <c r="R379" s="822">
        <v>1</v>
      </c>
      <c r="S379" s="827">
        <v>1</v>
      </c>
      <c r="T379" s="826">
        <v>0.5</v>
      </c>
      <c r="U379" s="828">
        <v>1</v>
      </c>
    </row>
    <row r="380" spans="1:21" ht="14.45" customHeight="1" x14ac:dyDescent="0.2">
      <c r="A380" s="821">
        <v>1</v>
      </c>
      <c r="B380" s="822" t="s">
        <v>2676</v>
      </c>
      <c r="C380" s="822" t="s">
        <v>2682</v>
      </c>
      <c r="D380" s="823" t="s">
        <v>4395</v>
      </c>
      <c r="E380" s="824" t="s">
        <v>2701</v>
      </c>
      <c r="F380" s="822" t="s">
        <v>2677</v>
      </c>
      <c r="G380" s="822" t="s">
        <v>3047</v>
      </c>
      <c r="H380" s="822" t="s">
        <v>329</v>
      </c>
      <c r="I380" s="822" t="s">
        <v>3048</v>
      </c>
      <c r="J380" s="822" t="s">
        <v>1665</v>
      </c>
      <c r="K380" s="822" t="s">
        <v>3049</v>
      </c>
      <c r="L380" s="825">
        <v>414.96</v>
      </c>
      <c r="M380" s="825">
        <v>3734.6399999999994</v>
      </c>
      <c r="N380" s="822">
        <v>9</v>
      </c>
      <c r="O380" s="826">
        <v>6</v>
      </c>
      <c r="P380" s="825">
        <v>2074.7999999999997</v>
      </c>
      <c r="Q380" s="827">
        <v>0.55555555555555558</v>
      </c>
      <c r="R380" s="822">
        <v>5</v>
      </c>
      <c r="S380" s="827">
        <v>0.55555555555555558</v>
      </c>
      <c r="T380" s="826">
        <v>3</v>
      </c>
      <c r="U380" s="828">
        <v>0.5</v>
      </c>
    </row>
    <row r="381" spans="1:21" ht="14.45" customHeight="1" x14ac:dyDescent="0.2">
      <c r="A381" s="821">
        <v>1</v>
      </c>
      <c r="B381" s="822" t="s">
        <v>2676</v>
      </c>
      <c r="C381" s="822" t="s">
        <v>2682</v>
      </c>
      <c r="D381" s="823" t="s">
        <v>4395</v>
      </c>
      <c r="E381" s="824" t="s">
        <v>2701</v>
      </c>
      <c r="F381" s="822" t="s">
        <v>2677</v>
      </c>
      <c r="G381" s="822" t="s">
        <v>3047</v>
      </c>
      <c r="H381" s="822" t="s">
        <v>329</v>
      </c>
      <c r="I381" s="822" t="s">
        <v>3397</v>
      </c>
      <c r="J381" s="822" t="s">
        <v>1105</v>
      </c>
      <c r="K381" s="822" t="s">
        <v>2299</v>
      </c>
      <c r="L381" s="825">
        <v>373.46</v>
      </c>
      <c r="M381" s="825">
        <v>373.46</v>
      </c>
      <c r="N381" s="822">
        <v>1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</v>
      </c>
      <c r="B382" s="822" t="s">
        <v>2676</v>
      </c>
      <c r="C382" s="822" t="s">
        <v>2682</v>
      </c>
      <c r="D382" s="823" t="s">
        <v>4395</v>
      </c>
      <c r="E382" s="824" t="s">
        <v>2701</v>
      </c>
      <c r="F382" s="822" t="s">
        <v>2677</v>
      </c>
      <c r="G382" s="822" t="s">
        <v>3047</v>
      </c>
      <c r="H382" s="822" t="s">
        <v>329</v>
      </c>
      <c r="I382" s="822" t="s">
        <v>3050</v>
      </c>
      <c r="J382" s="822" t="s">
        <v>1665</v>
      </c>
      <c r="K382" s="822" t="s">
        <v>1666</v>
      </c>
      <c r="L382" s="825">
        <v>124.49</v>
      </c>
      <c r="M382" s="825">
        <v>248.98</v>
      </c>
      <c r="N382" s="822">
        <v>2</v>
      </c>
      <c r="O382" s="826">
        <v>1</v>
      </c>
      <c r="P382" s="825">
        <v>124.49</v>
      </c>
      <c r="Q382" s="827">
        <v>0.5</v>
      </c>
      <c r="R382" s="822">
        <v>1</v>
      </c>
      <c r="S382" s="827">
        <v>0.5</v>
      </c>
      <c r="T382" s="826">
        <v>0.5</v>
      </c>
      <c r="U382" s="828">
        <v>0.5</v>
      </c>
    </row>
    <row r="383" spans="1:21" ht="14.45" customHeight="1" x14ac:dyDescent="0.2">
      <c r="A383" s="821">
        <v>1</v>
      </c>
      <c r="B383" s="822" t="s">
        <v>2676</v>
      </c>
      <c r="C383" s="822" t="s">
        <v>2682</v>
      </c>
      <c r="D383" s="823" t="s">
        <v>4395</v>
      </c>
      <c r="E383" s="824" t="s">
        <v>2701</v>
      </c>
      <c r="F383" s="822" t="s">
        <v>2677</v>
      </c>
      <c r="G383" s="822" t="s">
        <v>3051</v>
      </c>
      <c r="H383" s="822" t="s">
        <v>329</v>
      </c>
      <c r="I383" s="822" t="s">
        <v>3398</v>
      </c>
      <c r="J383" s="822" t="s">
        <v>3053</v>
      </c>
      <c r="K383" s="822" t="s">
        <v>3399</v>
      </c>
      <c r="L383" s="825">
        <v>15.55</v>
      </c>
      <c r="M383" s="825">
        <v>108.85000000000001</v>
      </c>
      <c r="N383" s="822">
        <v>7</v>
      </c>
      <c r="O383" s="826">
        <v>2.5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1</v>
      </c>
      <c r="B384" s="822" t="s">
        <v>2676</v>
      </c>
      <c r="C384" s="822" t="s">
        <v>2682</v>
      </c>
      <c r="D384" s="823" t="s">
        <v>4395</v>
      </c>
      <c r="E384" s="824" t="s">
        <v>2701</v>
      </c>
      <c r="F384" s="822" t="s">
        <v>2677</v>
      </c>
      <c r="G384" s="822" t="s">
        <v>3051</v>
      </c>
      <c r="H384" s="822" t="s">
        <v>329</v>
      </c>
      <c r="I384" s="822" t="s">
        <v>3400</v>
      </c>
      <c r="J384" s="822" t="s">
        <v>3053</v>
      </c>
      <c r="K384" s="822" t="s">
        <v>3054</v>
      </c>
      <c r="L384" s="825">
        <v>31.09</v>
      </c>
      <c r="M384" s="825">
        <v>93.27</v>
      </c>
      <c r="N384" s="822">
        <v>3</v>
      </c>
      <c r="O384" s="826">
        <v>0.5</v>
      </c>
      <c r="P384" s="825">
        <v>93.27</v>
      </c>
      <c r="Q384" s="827">
        <v>1</v>
      </c>
      <c r="R384" s="822">
        <v>3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1</v>
      </c>
      <c r="B385" s="822" t="s">
        <v>2676</v>
      </c>
      <c r="C385" s="822" t="s">
        <v>2682</v>
      </c>
      <c r="D385" s="823" t="s">
        <v>4395</v>
      </c>
      <c r="E385" s="824" t="s">
        <v>2701</v>
      </c>
      <c r="F385" s="822" t="s">
        <v>2677</v>
      </c>
      <c r="G385" s="822" t="s">
        <v>3051</v>
      </c>
      <c r="H385" s="822" t="s">
        <v>329</v>
      </c>
      <c r="I385" s="822" t="s">
        <v>3401</v>
      </c>
      <c r="J385" s="822" t="s">
        <v>3053</v>
      </c>
      <c r="K385" s="822" t="s">
        <v>3399</v>
      </c>
      <c r="L385" s="825">
        <v>15.55</v>
      </c>
      <c r="M385" s="825">
        <v>171.05</v>
      </c>
      <c r="N385" s="822">
        <v>11</v>
      </c>
      <c r="O385" s="826">
        <v>4</v>
      </c>
      <c r="P385" s="825">
        <v>77.75</v>
      </c>
      <c r="Q385" s="827">
        <v>0.45454545454545453</v>
      </c>
      <c r="R385" s="822">
        <v>5</v>
      </c>
      <c r="S385" s="827">
        <v>0.45454545454545453</v>
      </c>
      <c r="T385" s="826">
        <v>2.5</v>
      </c>
      <c r="U385" s="828">
        <v>0.625</v>
      </c>
    </row>
    <row r="386" spans="1:21" ht="14.45" customHeight="1" x14ac:dyDescent="0.2">
      <c r="A386" s="821">
        <v>1</v>
      </c>
      <c r="B386" s="822" t="s">
        <v>2676</v>
      </c>
      <c r="C386" s="822" t="s">
        <v>2682</v>
      </c>
      <c r="D386" s="823" t="s">
        <v>4395</v>
      </c>
      <c r="E386" s="824" t="s">
        <v>2701</v>
      </c>
      <c r="F386" s="822" t="s">
        <v>2677</v>
      </c>
      <c r="G386" s="822" t="s">
        <v>3058</v>
      </c>
      <c r="H386" s="822" t="s">
        <v>673</v>
      </c>
      <c r="I386" s="822" t="s">
        <v>3402</v>
      </c>
      <c r="J386" s="822" t="s">
        <v>814</v>
      </c>
      <c r="K386" s="822" t="s">
        <v>3403</v>
      </c>
      <c r="L386" s="825">
        <v>419.2</v>
      </c>
      <c r="M386" s="825">
        <v>2934.3999999999996</v>
      </c>
      <c r="N386" s="822">
        <v>7</v>
      </c>
      <c r="O386" s="826">
        <v>4.5</v>
      </c>
      <c r="P386" s="825">
        <v>419.2</v>
      </c>
      <c r="Q386" s="827">
        <v>0.14285714285714288</v>
      </c>
      <c r="R386" s="822">
        <v>1</v>
      </c>
      <c r="S386" s="827">
        <v>0.14285714285714285</v>
      </c>
      <c r="T386" s="826">
        <v>0.5</v>
      </c>
      <c r="U386" s="828">
        <v>0.1111111111111111</v>
      </c>
    </row>
    <row r="387" spans="1:21" ht="14.45" customHeight="1" x14ac:dyDescent="0.2">
      <c r="A387" s="821">
        <v>1</v>
      </c>
      <c r="B387" s="822" t="s">
        <v>2676</v>
      </c>
      <c r="C387" s="822" t="s">
        <v>2682</v>
      </c>
      <c r="D387" s="823" t="s">
        <v>4395</v>
      </c>
      <c r="E387" s="824" t="s">
        <v>2701</v>
      </c>
      <c r="F387" s="822" t="s">
        <v>2677</v>
      </c>
      <c r="G387" s="822" t="s">
        <v>3404</v>
      </c>
      <c r="H387" s="822" t="s">
        <v>329</v>
      </c>
      <c r="I387" s="822" t="s">
        <v>3405</v>
      </c>
      <c r="J387" s="822" t="s">
        <v>3406</v>
      </c>
      <c r="K387" s="822" t="s">
        <v>3407</v>
      </c>
      <c r="L387" s="825">
        <v>223.79</v>
      </c>
      <c r="M387" s="825">
        <v>447.58</v>
      </c>
      <c r="N387" s="822">
        <v>2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</v>
      </c>
      <c r="B388" s="822" t="s">
        <v>2676</v>
      </c>
      <c r="C388" s="822" t="s">
        <v>2682</v>
      </c>
      <c r="D388" s="823" t="s">
        <v>4395</v>
      </c>
      <c r="E388" s="824" t="s">
        <v>2701</v>
      </c>
      <c r="F388" s="822" t="s">
        <v>2677</v>
      </c>
      <c r="G388" s="822" t="s">
        <v>2749</v>
      </c>
      <c r="H388" s="822" t="s">
        <v>673</v>
      </c>
      <c r="I388" s="822" t="s">
        <v>2269</v>
      </c>
      <c r="J388" s="822" t="s">
        <v>2270</v>
      </c>
      <c r="K388" s="822" t="s">
        <v>2271</v>
      </c>
      <c r="L388" s="825">
        <v>42.51</v>
      </c>
      <c r="M388" s="825">
        <v>340.08</v>
      </c>
      <c r="N388" s="822">
        <v>8</v>
      </c>
      <c r="O388" s="826">
        <v>4</v>
      </c>
      <c r="P388" s="825">
        <v>170.04</v>
      </c>
      <c r="Q388" s="827">
        <v>0.5</v>
      </c>
      <c r="R388" s="822">
        <v>4</v>
      </c>
      <c r="S388" s="827">
        <v>0.5</v>
      </c>
      <c r="T388" s="826">
        <v>2</v>
      </c>
      <c r="U388" s="828">
        <v>0.5</v>
      </c>
    </row>
    <row r="389" spans="1:21" ht="14.45" customHeight="1" x14ac:dyDescent="0.2">
      <c r="A389" s="821">
        <v>1</v>
      </c>
      <c r="B389" s="822" t="s">
        <v>2676</v>
      </c>
      <c r="C389" s="822" t="s">
        <v>2682</v>
      </c>
      <c r="D389" s="823" t="s">
        <v>4395</v>
      </c>
      <c r="E389" s="824" t="s">
        <v>2701</v>
      </c>
      <c r="F389" s="822" t="s">
        <v>2677</v>
      </c>
      <c r="G389" s="822" t="s">
        <v>2749</v>
      </c>
      <c r="H389" s="822" t="s">
        <v>673</v>
      </c>
      <c r="I389" s="822" t="s">
        <v>2272</v>
      </c>
      <c r="J389" s="822" t="s">
        <v>2270</v>
      </c>
      <c r="K389" s="822" t="s">
        <v>2273</v>
      </c>
      <c r="L389" s="825">
        <v>85.02</v>
      </c>
      <c r="M389" s="825">
        <v>1105.26</v>
      </c>
      <c r="N389" s="822">
        <v>13</v>
      </c>
      <c r="O389" s="826">
        <v>6.5</v>
      </c>
      <c r="P389" s="825">
        <v>595.14</v>
      </c>
      <c r="Q389" s="827">
        <v>0.53846153846153844</v>
      </c>
      <c r="R389" s="822">
        <v>7</v>
      </c>
      <c r="S389" s="827">
        <v>0.53846153846153844</v>
      </c>
      <c r="T389" s="826">
        <v>3.5</v>
      </c>
      <c r="U389" s="828">
        <v>0.53846153846153844</v>
      </c>
    </row>
    <row r="390" spans="1:21" ht="14.45" customHeight="1" x14ac:dyDescent="0.2">
      <c r="A390" s="821">
        <v>1</v>
      </c>
      <c r="B390" s="822" t="s">
        <v>2676</v>
      </c>
      <c r="C390" s="822" t="s">
        <v>2682</v>
      </c>
      <c r="D390" s="823" t="s">
        <v>4395</v>
      </c>
      <c r="E390" s="824" t="s">
        <v>2701</v>
      </c>
      <c r="F390" s="822" t="s">
        <v>2677</v>
      </c>
      <c r="G390" s="822" t="s">
        <v>2749</v>
      </c>
      <c r="H390" s="822" t="s">
        <v>673</v>
      </c>
      <c r="I390" s="822" t="s">
        <v>3408</v>
      </c>
      <c r="J390" s="822" t="s">
        <v>2270</v>
      </c>
      <c r="K390" s="822" t="s">
        <v>1944</v>
      </c>
      <c r="L390" s="825">
        <v>393.13</v>
      </c>
      <c r="M390" s="825">
        <v>393.13</v>
      </c>
      <c r="N390" s="822">
        <v>1</v>
      </c>
      <c r="O390" s="826">
        <v>0.5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1</v>
      </c>
      <c r="B391" s="822" t="s">
        <v>2676</v>
      </c>
      <c r="C391" s="822" t="s">
        <v>2682</v>
      </c>
      <c r="D391" s="823" t="s">
        <v>4395</v>
      </c>
      <c r="E391" s="824" t="s">
        <v>2701</v>
      </c>
      <c r="F391" s="822" t="s">
        <v>2677</v>
      </c>
      <c r="G391" s="822" t="s">
        <v>2749</v>
      </c>
      <c r="H391" s="822" t="s">
        <v>329</v>
      </c>
      <c r="I391" s="822" t="s">
        <v>3066</v>
      </c>
      <c r="J391" s="822" t="s">
        <v>3067</v>
      </c>
      <c r="K391" s="822" t="s">
        <v>2271</v>
      </c>
      <c r="L391" s="825">
        <v>42.51</v>
      </c>
      <c r="M391" s="825">
        <v>42.51</v>
      </c>
      <c r="N391" s="822">
        <v>1</v>
      </c>
      <c r="O391" s="826">
        <v>0.5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1</v>
      </c>
      <c r="B392" s="822" t="s">
        <v>2676</v>
      </c>
      <c r="C392" s="822" t="s">
        <v>2682</v>
      </c>
      <c r="D392" s="823" t="s">
        <v>4395</v>
      </c>
      <c r="E392" s="824" t="s">
        <v>2701</v>
      </c>
      <c r="F392" s="822" t="s">
        <v>2677</v>
      </c>
      <c r="G392" s="822" t="s">
        <v>3409</v>
      </c>
      <c r="H392" s="822" t="s">
        <v>329</v>
      </c>
      <c r="I392" s="822" t="s">
        <v>3410</v>
      </c>
      <c r="J392" s="822" t="s">
        <v>3411</v>
      </c>
      <c r="K392" s="822" t="s">
        <v>3412</v>
      </c>
      <c r="L392" s="825">
        <v>0</v>
      </c>
      <c r="M392" s="825">
        <v>0</v>
      </c>
      <c r="N392" s="822">
        <v>1</v>
      </c>
      <c r="O392" s="826">
        <v>1</v>
      </c>
      <c r="P392" s="825">
        <v>0</v>
      </c>
      <c r="Q392" s="827"/>
      <c r="R392" s="822">
        <v>1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1</v>
      </c>
      <c r="B393" s="822" t="s">
        <v>2676</v>
      </c>
      <c r="C393" s="822" t="s">
        <v>2682</v>
      </c>
      <c r="D393" s="823" t="s">
        <v>4395</v>
      </c>
      <c r="E393" s="824" t="s">
        <v>2701</v>
      </c>
      <c r="F393" s="822" t="s">
        <v>2677</v>
      </c>
      <c r="G393" s="822" t="s">
        <v>3413</v>
      </c>
      <c r="H393" s="822" t="s">
        <v>673</v>
      </c>
      <c r="I393" s="822" t="s">
        <v>3414</v>
      </c>
      <c r="J393" s="822" t="s">
        <v>3415</v>
      </c>
      <c r="K393" s="822" t="s">
        <v>3043</v>
      </c>
      <c r="L393" s="825">
        <v>20.83</v>
      </c>
      <c r="M393" s="825">
        <v>62.489999999999995</v>
      </c>
      <c r="N393" s="822">
        <v>3</v>
      </c>
      <c r="O393" s="826">
        <v>0.5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</v>
      </c>
      <c r="B394" s="822" t="s">
        <v>2676</v>
      </c>
      <c r="C394" s="822" t="s">
        <v>2682</v>
      </c>
      <c r="D394" s="823" t="s">
        <v>4395</v>
      </c>
      <c r="E394" s="824" t="s">
        <v>2701</v>
      </c>
      <c r="F394" s="822" t="s">
        <v>2677</v>
      </c>
      <c r="G394" s="822" t="s">
        <v>3068</v>
      </c>
      <c r="H394" s="822" t="s">
        <v>329</v>
      </c>
      <c r="I394" s="822" t="s">
        <v>3069</v>
      </c>
      <c r="J394" s="822" t="s">
        <v>3070</v>
      </c>
      <c r="K394" s="822" t="s">
        <v>3071</v>
      </c>
      <c r="L394" s="825">
        <v>101.72</v>
      </c>
      <c r="M394" s="825">
        <v>101.72</v>
      </c>
      <c r="N394" s="822">
        <v>1</v>
      </c>
      <c r="O394" s="826">
        <v>0.5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</v>
      </c>
      <c r="B395" s="822" t="s">
        <v>2676</v>
      </c>
      <c r="C395" s="822" t="s">
        <v>2682</v>
      </c>
      <c r="D395" s="823" t="s">
        <v>4395</v>
      </c>
      <c r="E395" s="824" t="s">
        <v>2701</v>
      </c>
      <c r="F395" s="822" t="s">
        <v>2677</v>
      </c>
      <c r="G395" s="822" t="s">
        <v>3072</v>
      </c>
      <c r="H395" s="822" t="s">
        <v>329</v>
      </c>
      <c r="I395" s="822" t="s">
        <v>3416</v>
      </c>
      <c r="J395" s="822" t="s">
        <v>3417</v>
      </c>
      <c r="K395" s="822" t="s">
        <v>3418</v>
      </c>
      <c r="L395" s="825">
        <v>84.39</v>
      </c>
      <c r="M395" s="825">
        <v>337.56</v>
      </c>
      <c r="N395" s="822">
        <v>4</v>
      </c>
      <c r="O395" s="826">
        <v>2</v>
      </c>
      <c r="P395" s="825">
        <v>84.39</v>
      </c>
      <c r="Q395" s="827">
        <v>0.25</v>
      </c>
      <c r="R395" s="822">
        <v>1</v>
      </c>
      <c r="S395" s="827">
        <v>0.25</v>
      </c>
      <c r="T395" s="826">
        <v>0.5</v>
      </c>
      <c r="U395" s="828">
        <v>0.25</v>
      </c>
    </row>
    <row r="396" spans="1:21" ht="14.45" customHeight="1" x14ac:dyDescent="0.2">
      <c r="A396" s="821">
        <v>1</v>
      </c>
      <c r="B396" s="822" t="s">
        <v>2676</v>
      </c>
      <c r="C396" s="822" t="s">
        <v>2682</v>
      </c>
      <c r="D396" s="823" t="s">
        <v>4395</v>
      </c>
      <c r="E396" s="824" t="s">
        <v>2701</v>
      </c>
      <c r="F396" s="822" t="s">
        <v>2677</v>
      </c>
      <c r="G396" s="822" t="s">
        <v>2750</v>
      </c>
      <c r="H396" s="822" t="s">
        <v>329</v>
      </c>
      <c r="I396" s="822" t="s">
        <v>2751</v>
      </c>
      <c r="J396" s="822" t="s">
        <v>1171</v>
      </c>
      <c r="K396" s="822" t="s">
        <v>2752</v>
      </c>
      <c r="L396" s="825">
        <v>98.89</v>
      </c>
      <c r="M396" s="825">
        <v>98.89</v>
      </c>
      <c r="N396" s="822">
        <v>1</v>
      </c>
      <c r="O396" s="826">
        <v>1</v>
      </c>
      <c r="P396" s="825">
        <v>98.89</v>
      </c>
      <c r="Q396" s="827">
        <v>1</v>
      </c>
      <c r="R396" s="822">
        <v>1</v>
      </c>
      <c r="S396" s="827">
        <v>1</v>
      </c>
      <c r="T396" s="826">
        <v>1</v>
      </c>
      <c r="U396" s="828">
        <v>1</v>
      </c>
    </row>
    <row r="397" spans="1:21" ht="14.45" customHeight="1" x14ac:dyDescent="0.2">
      <c r="A397" s="821">
        <v>1</v>
      </c>
      <c r="B397" s="822" t="s">
        <v>2676</v>
      </c>
      <c r="C397" s="822" t="s">
        <v>2682</v>
      </c>
      <c r="D397" s="823" t="s">
        <v>4395</v>
      </c>
      <c r="E397" s="824" t="s">
        <v>2701</v>
      </c>
      <c r="F397" s="822" t="s">
        <v>2677</v>
      </c>
      <c r="G397" s="822" t="s">
        <v>2750</v>
      </c>
      <c r="H397" s="822" t="s">
        <v>329</v>
      </c>
      <c r="I397" s="822" t="s">
        <v>2879</v>
      </c>
      <c r="J397" s="822" t="s">
        <v>787</v>
      </c>
      <c r="K397" s="822" t="s">
        <v>2880</v>
      </c>
      <c r="L397" s="825">
        <v>59.33</v>
      </c>
      <c r="M397" s="825">
        <v>1720.57</v>
      </c>
      <c r="N397" s="822">
        <v>29</v>
      </c>
      <c r="O397" s="826">
        <v>6.5</v>
      </c>
      <c r="P397" s="825">
        <v>949.28</v>
      </c>
      <c r="Q397" s="827">
        <v>0.55172413793103448</v>
      </c>
      <c r="R397" s="822">
        <v>16</v>
      </c>
      <c r="S397" s="827">
        <v>0.55172413793103448</v>
      </c>
      <c r="T397" s="826">
        <v>3.5</v>
      </c>
      <c r="U397" s="828">
        <v>0.53846153846153844</v>
      </c>
    </row>
    <row r="398" spans="1:21" ht="14.45" customHeight="1" x14ac:dyDescent="0.2">
      <c r="A398" s="821">
        <v>1</v>
      </c>
      <c r="B398" s="822" t="s">
        <v>2676</v>
      </c>
      <c r="C398" s="822" t="s">
        <v>2682</v>
      </c>
      <c r="D398" s="823" t="s">
        <v>4395</v>
      </c>
      <c r="E398" s="824" t="s">
        <v>2701</v>
      </c>
      <c r="F398" s="822" t="s">
        <v>2677</v>
      </c>
      <c r="G398" s="822" t="s">
        <v>2753</v>
      </c>
      <c r="H398" s="822" t="s">
        <v>329</v>
      </c>
      <c r="I398" s="822" t="s">
        <v>2754</v>
      </c>
      <c r="J398" s="822" t="s">
        <v>2755</v>
      </c>
      <c r="K398" s="822" t="s">
        <v>2756</v>
      </c>
      <c r="L398" s="825">
        <v>49.04</v>
      </c>
      <c r="M398" s="825">
        <v>1569.28</v>
      </c>
      <c r="N398" s="822">
        <v>32</v>
      </c>
      <c r="O398" s="826">
        <v>16</v>
      </c>
      <c r="P398" s="825">
        <v>1029.8399999999999</v>
      </c>
      <c r="Q398" s="827">
        <v>0.65625</v>
      </c>
      <c r="R398" s="822">
        <v>21</v>
      </c>
      <c r="S398" s="827">
        <v>0.65625</v>
      </c>
      <c r="T398" s="826">
        <v>10.5</v>
      </c>
      <c r="U398" s="828">
        <v>0.65625</v>
      </c>
    </row>
    <row r="399" spans="1:21" ht="14.45" customHeight="1" x14ac:dyDescent="0.2">
      <c r="A399" s="821">
        <v>1</v>
      </c>
      <c r="B399" s="822" t="s">
        <v>2676</v>
      </c>
      <c r="C399" s="822" t="s">
        <v>2682</v>
      </c>
      <c r="D399" s="823" t="s">
        <v>4395</v>
      </c>
      <c r="E399" s="824" t="s">
        <v>2701</v>
      </c>
      <c r="F399" s="822" t="s">
        <v>2677</v>
      </c>
      <c r="G399" s="822" t="s">
        <v>2753</v>
      </c>
      <c r="H399" s="822" t="s">
        <v>329</v>
      </c>
      <c r="I399" s="822" t="s">
        <v>3419</v>
      </c>
      <c r="J399" s="822" t="s">
        <v>2755</v>
      </c>
      <c r="K399" s="822" t="s">
        <v>3420</v>
      </c>
      <c r="L399" s="825">
        <v>49.04</v>
      </c>
      <c r="M399" s="825">
        <v>98.08</v>
      </c>
      <c r="N399" s="822">
        <v>2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</v>
      </c>
      <c r="B400" s="822" t="s">
        <v>2676</v>
      </c>
      <c r="C400" s="822" t="s">
        <v>2682</v>
      </c>
      <c r="D400" s="823" t="s">
        <v>4395</v>
      </c>
      <c r="E400" s="824" t="s">
        <v>2701</v>
      </c>
      <c r="F400" s="822" t="s">
        <v>2677</v>
      </c>
      <c r="G400" s="822" t="s">
        <v>2753</v>
      </c>
      <c r="H400" s="822" t="s">
        <v>329</v>
      </c>
      <c r="I400" s="822" t="s">
        <v>3421</v>
      </c>
      <c r="J400" s="822" t="s">
        <v>2755</v>
      </c>
      <c r="K400" s="822" t="s">
        <v>2756</v>
      </c>
      <c r="L400" s="825">
        <v>49.04</v>
      </c>
      <c r="M400" s="825">
        <v>49.04</v>
      </c>
      <c r="N400" s="822">
        <v>1</v>
      </c>
      <c r="O400" s="826">
        <v>0.5</v>
      </c>
      <c r="P400" s="825">
        <v>49.04</v>
      </c>
      <c r="Q400" s="827">
        <v>1</v>
      </c>
      <c r="R400" s="822">
        <v>1</v>
      </c>
      <c r="S400" s="827">
        <v>1</v>
      </c>
      <c r="T400" s="826">
        <v>0.5</v>
      </c>
      <c r="U400" s="828">
        <v>1</v>
      </c>
    </row>
    <row r="401" spans="1:21" ht="14.45" customHeight="1" x14ac:dyDescent="0.2">
      <c r="A401" s="821">
        <v>1</v>
      </c>
      <c r="B401" s="822" t="s">
        <v>2676</v>
      </c>
      <c r="C401" s="822" t="s">
        <v>2682</v>
      </c>
      <c r="D401" s="823" t="s">
        <v>4395</v>
      </c>
      <c r="E401" s="824" t="s">
        <v>2701</v>
      </c>
      <c r="F401" s="822" t="s">
        <v>2677</v>
      </c>
      <c r="G401" s="822" t="s">
        <v>3422</v>
      </c>
      <c r="H401" s="822" t="s">
        <v>329</v>
      </c>
      <c r="I401" s="822" t="s">
        <v>3423</v>
      </c>
      <c r="J401" s="822" t="s">
        <v>3424</v>
      </c>
      <c r="K401" s="822" t="s">
        <v>3425</v>
      </c>
      <c r="L401" s="825">
        <v>159.71</v>
      </c>
      <c r="M401" s="825">
        <v>1437.39</v>
      </c>
      <c r="N401" s="822">
        <v>9</v>
      </c>
      <c r="O401" s="826">
        <v>2</v>
      </c>
      <c r="P401" s="825">
        <v>159.71</v>
      </c>
      <c r="Q401" s="827">
        <v>0.1111111111111111</v>
      </c>
      <c r="R401" s="822">
        <v>1</v>
      </c>
      <c r="S401" s="827">
        <v>0.1111111111111111</v>
      </c>
      <c r="T401" s="826">
        <v>0.5</v>
      </c>
      <c r="U401" s="828">
        <v>0.25</v>
      </c>
    </row>
    <row r="402" spans="1:21" ht="14.45" customHeight="1" x14ac:dyDescent="0.2">
      <c r="A402" s="821">
        <v>1</v>
      </c>
      <c r="B402" s="822" t="s">
        <v>2676</v>
      </c>
      <c r="C402" s="822" t="s">
        <v>2682</v>
      </c>
      <c r="D402" s="823" t="s">
        <v>4395</v>
      </c>
      <c r="E402" s="824" t="s">
        <v>2701</v>
      </c>
      <c r="F402" s="822" t="s">
        <v>2677</v>
      </c>
      <c r="G402" s="822" t="s">
        <v>3426</v>
      </c>
      <c r="H402" s="822" t="s">
        <v>329</v>
      </c>
      <c r="I402" s="822" t="s">
        <v>3427</v>
      </c>
      <c r="J402" s="822" t="s">
        <v>1550</v>
      </c>
      <c r="K402" s="822" t="s">
        <v>1800</v>
      </c>
      <c r="L402" s="825">
        <v>0</v>
      </c>
      <c r="M402" s="825">
        <v>0</v>
      </c>
      <c r="N402" s="822">
        <v>2</v>
      </c>
      <c r="O402" s="826">
        <v>0.5</v>
      </c>
      <c r="P402" s="825">
        <v>0</v>
      </c>
      <c r="Q402" s="827"/>
      <c r="R402" s="822">
        <v>2</v>
      </c>
      <c r="S402" s="827">
        <v>1</v>
      </c>
      <c r="T402" s="826">
        <v>0.5</v>
      </c>
      <c r="U402" s="828">
        <v>1</v>
      </c>
    </row>
    <row r="403" spans="1:21" ht="14.45" customHeight="1" x14ac:dyDescent="0.2">
      <c r="A403" s="821">
        <v>1</v>
      </c>
      <c r="B403" s="822" t="s">
        <v>2676</v>
      </c>
      <c r="C403" s="822" t="s">
        <v>2682</v>
      </c>
      <c r="D403" s="823" t="s">
        <v>4395</v>
      </c>
      <c r="E403" s="824" t="s">
        <v>2701</v>
      </c>
      <c r="F403" s="822" t="s">
        <v>2677</v>
      </c>
      <c r="G403" s="822" t="s">
        <v>2881</v>
      </c>
      <c r="H403" s="822" t="s">
        <v>329</v>
      </c>
      <c r="I403" s="822" t="s">
        <v>2882</v>
      </c>
      <c r="J403" s="822" t="s">
        <v>2883</v>
      </c>
      <c r="K403" s="822" t="s">
        <v>2884</v>
      </c>
      <c r="L403" s="825">
        <v>164.01</v>
      </c>
      <c r="M403" s="825">
        <v>164.01</v>
      </c>
      <c r="N403" s="822">
        <v>1</v>
      </c>
      <c r="O403" s="826">
        <v>0.5</v>
      </c>
      <c r="P403" s="825">
        <v>164.01</v>
      </c>
      <c r="Q403" s="827">
        <v>1</v>
      </c>
      <c r="R403" s="822">
        <v>1</v>
      </c>
      <c r="S403" s="827">
        <v>1</v>
      </c>
      <c r="T403" s="826">
        <v>0.5</v>
      </c>
      <c r="U403" s="828">
        <v>1</v>
      </c>
    </row>
    <row r="404" spans="1:21" ht="14.45" customHeight="1" x14ac:dyDescent="0.2">
      <c r="A404" s="821">
        <v>1</v>
      </c>
      <c r="B404" s="822" t="s">
        <v>2676</v>
      </c>
      <c r="C404" s="822" t="s">
        <v>2682</v>
      </c>
      <c r="D404" s="823" t="s">
        <v>4395</v>
      </c>
      <c r="E404" s="824" t="s">
        <v>2701</v>
      </c>
      <c r="F404" s="822" t="s">
        <v>2677</v>
      </c>
      <c r="G404" s="822" t="s">
        <v>2881</v>
      </c>
      <c r="H404" s="822" t="s">
        <v>329</v>
      </c>
      <c r="I404" s="822" t="s">
        <v>3076</v>
      </c>
      <c r="J404" s="822" t="s">
        <v>3077</v>
      </c>
      <c r="K404" s="822" t="s">
        <v>3078</v>
      </c>
      <c r="L404" s="825">
        <v>164.01</v>
      </c>
      <c r="M404" s="825">
        <v>164.01</v>
      </c>
      <c r="N404" s="822">
        <v>1</v>
      </c>
      <c r="O404" s="826">
        <v>0.5</v>
      </c>
      <c r="P404" s="825">
        <v>164.01</v>
      </c>
      <c r="Q404" s="827">
        <v>1</v>
      </c>
      <c r="R404" s="822">
        <v>1</v>
      </c>
      <c r="S404" s="827">
        <v>1</v>
      </c>
      <c r="T404" s="826">
        <v>0.5</v>
      </c>
      <c r="U404" s="828">
        <v>1</v>
      </c>
    </row>
    <row r="405" spans="1:21" ht="14.45" customHeight="1" x14ac:dyDescent="0.2">
      <c r="A405" s="821">
        <v>1</v>
      </c>
      <c r="B405" s="822" t="s">
        <v>2676</v>
      </c>
      <c r="C405" s="822" t="s">
        <v>2682</v>
      </c>
      <c r="D405" s="823" t="s">
        <v>4395</v>
      </c>
      <c r="E405" s="824" t="s">
        <v>2701</v>
      </c>
      <c r="F405" s="822" t="s">
        <v>2677</v>
      </c>
      <c r="G405" s="822" t="s">
        <v>2881</v>
      </c>
      <c r="H405" s="822" t="s">
        <v>329</v>
      </c>
      <c r="I405" s="822" t="s">
        <v>3428</v>
      </c>
      <c r="J405" s="822" t="s">
        <v>3080</v>
      </c>
      <c r="K405" s="822" t="s">
        <v>3429</v>
      </c>
      <c r="L405" s="825">
        <v>49.2</v>
      </c>
      <c r="M405" s="825">
        <v>49.2</v>
      </c>
      <c r="N405" s="822">
        <v>1</v>
      </c>
      <c r="O405" s="826">
        <v>1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</v>
      </c>
      <c r="B406" s="822" t="s">
        <v>2676</v>
      </c>
      <c r="C406" s="822" t="s">
        <v>2682</v>
      </c>
      <c r="D406" s="823" t="s">
        <v>4395</v>
      </c>
      <c r="E406" s="824" t="s">
        <v>2701</v>
      </c>
      <c r="F406" s="822" t="s">
        <v>2677</v>
      </c>
      <c r="G406" s="822" t="s">
        <v>2881</v>
      </c>
      <c r="H406" s="822" t="s">
        <v>329</v>
      </c>
      <c r="I406" s="822" t="s">
        <v>3430</v>
      </c>
      <c r="J406" s="822" t="s">
        <v>3431</v>
      </c>
      <c r="K406" s="822" t="s">
        <v>3432</v>
      </c>
      <c r="L406" s="825">
        <v>147.61000000000001</v>
      </c>
      <c r="M406" s="825">
        <v>147.61000000000001</v>
      </c>
      <c r="N406" s="822">
        <v>1</v>
      </c>
      <c r="O406" s="826">
        <v>0.5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</v>
      </c>
      <c r="B407" s="822" t="s">
        <v>2676</v>
      </c>
      <c r="C407" s="822" t="s">
        <v>2682</v>
      </c>
      <c r="D407" s="823" t="s">
        <v>4395</v>
      </c>
      <c r="E407" s="824" t="s">
        <v>2701</v>
      </c>
      <c r="F407" s="822" t="s">
        <v>2677</v>
      </c>
      <c r="G407" s="822" t="s">
        <v>2881</v>
      </c>
      <c r="H407" s="822" t="s">
        <v>329</v>
      </c>
      <c r="I407" s="822" t="s">
        <v>3079</v>
      </c>
      <c r="J407" s="822" t="s">
        <v>3080</v>
      </c>
      <c r="K407" s="822" t="s">
        <v>3081</v>
      </c>
      <c r="L407" s="825">
        <v>164.01</v>
      </c>
      <c r="M407" s="825">
        <v>328.02</v>
      </c>
      <c r="N407" s="822">
        <v>2</v>
      </c>
      <c r="O407" s="826">
        <v>1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</v>
      </c>
      <c r="B408" s="822" t="s">
        <v>2676</v>
      </c>
      <c r="C408" s="822" t="s">
        <v>2682</v>
      </c>
      <c r="D408" s="823" t="s">
        <v>4395</v>
      </c>
      <c r="E408" s="824" t="s">
        <v>2701</v>
      </c>
      <c r="F408" s="822" t="s">
        <v>2677</v>
      </c>
      <c r="G408" s="822" t="s">
        <v>2885</v>
      </c>
      <c r="H408" s="822" t="s">
        <v>329</v>
      </c>
      <c r="I408" s="822" t="s">
        <v>2886</v>
      </c>
      <c r="J408" s="822" t="s">
        <v>1582</v>
      </c>
      <c r="K408" s="822" t="s">
        <v>2259</v>
      </c>
      <c r="L408" s="825">
        <v>0</v>
      </c>
      <c r="M408" s="825">
        <v>0</v>
      </c>
      <c r="N408" s="822">
        <v>2</v>
      </c>
      <c r="O408" s="826">
        <v>1</v>
      </c>
      <c r="P408" s="825"/>
      <c r="Q408" s="827"/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</v>
      </c>
      <c r="B409" s="822" t="s">
        <v>2676</v>
      </c>
      <c r="C409" s="822" t="s">
        <v>2682</v>
      </c>
      <c r="D409" s="823" t="s">
        <v>4395</v>
      </c>
      <c r="E409" s="824" t="s">
        <v>2701</v>
      </c>
      <c r="F409" s="822" t="s">
        <v>2677</v>
      </c>
      <c r="G409" s="822" t="s">
        <v>2829</v>
      </c>
      <c r="H409" s="822" t="s">
        <v>673</v>
      </c>
      <c r="I409" s="822" t="s">
        <v>2401</v>
      </c>
      <c r="J409" s="822" t="s">
        <v>1161</v>
      </c>
      <c r="K409" s="822" t="s">
        <v>2402</v>
      </c>
      <c r="L409" s="825">
        <v>386.73</v>
      </c>
      <c r="M409" s="825">
        <v>2320.38</v>
      </c>
      <c r="N409" s="822">
        <v>6</v>
      </c>
      <c r="O409" s="826">
        <v>5</v>
      </c>
      <c r="P409" s="825">
        <v>1160.19</v>
      </c>
      <c r="Q409" s="827">
        <v>0.5</v>
      </c>
      <c r="R409" s="822">
        <v>3</v>
      </c>
      <c r="S409" s="827">
        <v>0.5</v>
      </c>
      <c r="T409" s="826">
        <v>2</v>
      </c>
      <c r="U409" s="828">
        <v>0.4</v>
      </c>
    </row>
    <row r="410" spans="1:21" ht="14.45" customHeight="1" x14ac:dyDescent="0.2">
      <c r="A410" s="821">
        <v>1</v>
      </c>
      <c r="B410" s="822" t="s">
        <v>2676</v>
      </c>
      <c r="C410" s="822" t="s">
        <v>2682</v>
      </c>
      <c r="D410" s="823" t="s">
        <v>4395</v>
      </c>
      <c r="E410" s="824" t="s">
        <v>2701</v>
      </c>
      <c r="F410" s="822" t="s">
        <v>2677</v>
      </c>
      <c r="G410" s="822" t="s">
        <v>3093</v>
      </c>
      <c r="H410" s="822" t="s">
        <v>329</v>
      </c>
      <c r="I410" s="822" t="s">
        <v>3433</v>
      </c>
      <c r="J410" s="822" t="s">
        <v>3434</v>
      </c>
      <c r="K410" s="822" t="s">
        <v>3435</v>
      </c>
      <c r="L410" s="825">
        <v>166.1</v>
      </c>
      <c r="M410" s="825">
        <v>166.1</v>
      </c>
      <c r="N410" s="822">
        <v>1</v>
      </c>
      <c r="O410" s="826">
        <v>1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</v>
      </c>
      <c r="B411" s="822" t="s">
        <v>2676</v>
      </c>
      <c r="C411" s="822" t="s">
        <v>2682</v>
      </c>
      <c r="D411" s="823" t="s">
        <v>4395</v>
      </c>
      <c r="E411" s="824" t="s">
        <v>2701</v>
      </c>
      <c r="F411" s="822" t="s">
        <v>2677</v>
      </c>
      <c r="G411" s="822" t="s">
        <v>3093</v>
      </c>
      <c r="H411" s="822" t="s">
        <v>329</v>
      </c>
      <c r="I411" s="822" t="s">
        <v>3094</v>
      </c>
      <c r="J411" s="822" t="s">
        <v>3095</v>
      </c>
      <c r="K411" s="822" t="s">
        <v>3096</v>
      </c>
      <c r="L411" s="825">
        <v>593.25</v>
      </c>
      <c r="M411" s="825">
        <v>2373</v>
      </c>
      <c r="N411" s="822">
        <v>4</v>
      </c>
      <c r="O411" s="826">
        <v>2.5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</v>
      </c>
      <c r="B412" s="822" t="s">
        <v>2676</v>
      </c>
      <c r="C412" s="822" t="s">
        <v>2682</v>
      </c>
      <c r="D412" s="823" t="s">
        <v>4395</v>
      </c>
      <c r="E412" s="824" t="s">
        <v>2701</v>
      </c>
      <c r="F412" s="822" t="s">
        <v>2677</v>
      </c>
      <c r="G412" s="822" t="s">
        <v>3093</v>
      </c>
      <c r="H412" s="822" t="s">
        <v>329</v>
      </c>
      <c r="I412" s="822" t="s">
        <v>3436</v>
      </c>
      <c r="J412" s="822" t="s">
        <v>3095</v>
      </c>
      <c r="K412" s="822" t="s">
        <v>3437</v>
      </c>
      <c r="L412" s="825">
        <v>118.65</v>
      </c>
      <c r="M412" s="825">
        <v>237.3</v>
      </c>
      <c r="N412" s="822">
        <v>2</v>
      </c>
      <c r="O412" s="826">
        <v>1.5</v>
      </c>
      <c r="P412" s="825">
        <v>237.3</v>
      </c>
      <c r="Q412" s="827">
        <v>1</v>
      </c>
      <c r="R412" s="822">
        <v>2</v>
      </c>
      <c r="S412" s="827">
        <v>1</v>
      </c>
      <c r="T412" s="826">
        <v>1.5</v>
      </c>
      <c r="U412" s="828">
        <v>1</v>
      </c>
    </row>
    <row r="413" spans="1:21" ht="14.45" customHeight="1" x14ac:dyDescent="0.2">
      <c r="A413" s="821">
        <v>1</v>
      </c>
      <c r="B413" s="822" t="s">
        <v>2676</v>
      </c>
      <c r="C413" s="822" t="s">
        <v>2682</v>
      </c>
      <c r="D413" s="823" t="s">
        <v>4395</v>
      </c>
      <c r="E413" s="824" t="s">
        <v>2701</v>
      </c>
      <c r="F413" s="822" t="s">
        <v>2677</v>
      </c>
      <c r="G413" s="822" t="s">
        <v>2887</v>
      </c>
      <c r="H413" s="822" t="s">
        <v>329</v>
      </c>
      <c r="I413" s="822" t="s">
        <v>3438</v>
      </c>
      <c r="J413" s="822" t="s">
        <v>2889</v>
      </c>
      <c r="K413" s="822" t="s">
        <v>3439</v>
      </c>
      <c r="L413" s="825">
        <v>1310.46</v>
      </c>
      <c r="M413" s="825">
        <v>1310.46</v>
      </c>
      <c r="N413" s="822">
        <v>1</v>
      </c>
      <c r="O413" s="826">
        <v>1</v>
      </c>
      <c r="P413" s="825">
        <v>1310.46</v>
      </c>
      <c r="Q413" s="827">
        <v>1</v>
      </c>
      <c r="R413" s="822">
        <v>1</v>
      </c>
      <c r="S413" s="827">
        <v>1</v>
      </c>
      <c r="T413" s="826">
        <v>1</v>
      </c>
      <c r="U413" s="828">
        <v>1</v>
      </c>
    </row>
    <row r="414" spans="1:21" ht="14.45" customHeight="1" x14ac:dyDescent="0.2">
      <c r="A414" s="821">
        <v>1</v>
      </c>
      <c r="B414" s="822" t="s">
        <v>2676</v>
      </c>
      <c r="C414" s="822" t="s">
        <v>2682</v>
      </c>
      <c r="D414" s="823" t="s">
        <v>4395</v>
      </c>
      <c r="E414" s="824" t="s">
        <v>2701</v>
      </c>
      <c r="F414" s="822" t="s">
        <v>2677</v>
      </c>
      <c r="G414" s="822" t="s">
        <v>2887</v>
      </c>
      <c r="H414" s="822" t="s">
        <v>329</v>
      </c>
      <c r="I414" s="822" t="s">
        <v>2888</v>
      </c>
      <c r="J414" s="822" t="s">
        <v>2889</v>
      </c>
      <c r="K414" s="822" t="s">
        <v>2890</v>
      </c>
      <c r="L414" s="825">
        <v>1965.69</v>
      </c>
      <c r="M414" s="825">
        <v>3931.38</v>
      </c>
      <c r="N414" s="822">
        <v>2</v>
      </c>
      <c r="O414" s="826">
        <v>1.5</v>
      </c>
      <c r="P414" s="825">
        <v>1965.69</v>
      </c>
      <c r="Q414" s="827">
        <v>0.5</v>
      </c>
      <c r="R414" s="822">
        <v>1</v>
      </c>
      <c r="S414" s="827">
        <v>0.5</v>
      </c>
      <c r="T414" s="826">
        <v>0.5</v>
      </c>
      <c r="U414" s="828">
        <v>0.33333333333333331</v>
      </c>
    </row>
    <row r="415" spans="1:21" ht="14.45" customHeight="1" x14ac:dyDescent="0.2">
      <c r="A415" s="821">
        <v>1</v>
      </c>
      <c r="B415" s="822" t="s">
        <v>2676</v>
      </c>
      <c r="C415" s="822" t="s">
        <v>2682</v>
      </c>
      <c r="D415" s="823" t="s">
        <v>4395</v>
      </c>
      <c r="E415" s="824" t="s">
        <v>2701</v>
      </c>
      <c r="F415" s="822" t="s">
        <v>2677</v>
      </c>
      <c r="G415" s="822" t="s">
        <v>3440</v>
      </c>
      <c r="H415" s="822" t="s">
        <v>329</v>
      </c>
      <c r="I415" s="822" t="s">
        <v>3441</v>
      </c>
      <c r="J415" s="822" t="s">
        <v>3442</v>
      </c>
      <c r="K415" s="822" t="s">
        <v>3443</v>
      </c>
      <c r="L415" s="825">
        <v>89.91</v>
      </c>
      <c r="M415" s="825">
        <v>179.82</v>
      </c>
      <c r="N415" s="822">
        <v>2</v>
      </c>
      <c r="O415" s="826">
        <v>1</v>
      </c>
      <c r="P415" s="825">
        <v>179.82</v>
      </c>
      <c r="Q415" s="827">
        <v>1</v>
      </c>
      <c r="R415" s="822">
        <v>2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1</v>
      </c>
      <c r="B416" s="822" t="s">
        <v>2676</v>
      </c>
      <c r="C416" s="822" t="s">
        <v>2682</v>
      </c>
      <c r="D416" s="823" t="s">
        <v>4395</v>
      </c>
      <c r="E416" s="824" t="s">
        <v>2701</v>
      </c>
      <c r="F416" s="822" t="s">
        <v>2677</v>
      </c>
      <c r="G416" s="822" t="s">
        <v>3444</v>
      </c>
      <c r="H416" s="822" t="s">
        <v>329</v>
      </c>
      <c r="I416" s="822" t="s">
        <v>3445</v>
      </c>
      <c r="J416" s="822" t="s">
        <v>1157</v>
      </c>
      <c r="K416" s="822" t="s">
        <v>3446</v>
      </c>
      <c r="L416" s="825">
        <v>1235.6300000000001</v>
      </c>
      <c r="M416" s="825">
        <v>2471.2600000000002</v>
      </c>
      <c r="N416" s="822">
        <v>2</v>
      </c>
      <c r="O416" s="826">
        <v>1</v>
      </c>
      <c r="P416" s="825">
        <v>2471.2600000000002</v>
      </c>
      <c r="Q416" s="827">
        <v>1</v>
      </c>
      <c r="R416" s="822">
        <v>2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1</v>
      </c>
      <c r="B417" s="822" t="s">
        <v>2676</v>
      </c>
      <c r="C417" s="822" t="s">
        <v>2682</v>
      </c>
      <c r="D417" s="823" t="s">
        <v>4395</v>
      </c>
      <c r="E417" s="824" t="s">
        <v>2701</v>
      </c>
      <c r="F417" s="822" t="s">
        <v>2677</v>
      </c>
      <c r="G417" s="822" t="s">
        <v>3447</v>
      </c>
      <c r="H417" s="822" t="s">
        <v>329</v>
      </c>
      <c r="I417" s="822" t="s">
        <v>3448</v>
      </c>
      <c r="J417" s="822" t="s">
        <v>3449</v>
      </c>
      <c r="K417" s="822" t="s">
        <v>1100</v>
      </c>
      <c r="L417" s="825">
        <v>72.47</v>
      </c>
      <c r="M417" s="825">
        <v>72.47</v>
      </c>
      <c r="N417" s="822">
        <v>1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</v>
      </c>
      <c r="B418" s="822" t="s">
        <v>2676</v>
      </c>
      <c r="C418" s="822" t="s">
        <v>2682</v>
      </c>
      <c r="D418" s="823" t="s">
        <v>4395</v>
      </c>
      <c r="E418" s="824" t="s">
        <v>2701</v>
      </c>
      <c r="F418" s="822" t="s">
        <v>2677</v>
      </c>
      <c r="G418" s="822" t="s">
        <v>3105</v>
      </c>
      <c r="H418" s="822" t="s">
        <v>329</v>
      </c>
      <c r="I418" s="822" t="s">
        <v>3450</v>
      </c>
      <c r="J418" s="822" t="s">
        <v>3110</v>
      </c>
      <c r="K418" s="822" t="s">
        <v>3108</v>
      </c>
      <c r="L418" s="825">
        <v>73.83</v>
      </c>
      <c r="M418" s="825">
        <v>221.49</v>
      </c>
      <c r="N418" s="822">
        <v>3</v>
      </c>
      <c r="O418" s="826">
        <v>0.5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</v>
      </c>
      <c r="B419" s="822" t="s">
        <v>2676</v>
      </c>
      <c r="C419" s="822" t="s">
        <v>2682</v>
      </c>
      <c r="D419" s="823" t="s">
        <v>4395</v>
      </c>
      <c r="E419" s="824" t="s">
        <v>2701</v>
      </c>
      <c r="F419" s="822" t="s">
        <v>2677</v>
      </c>
      <c r="G419" s="822" t="s">
        <v>3105</v>
      </c>
      <c r="H419" s="822" t="s">
        <v>329</v>
      </c>
      <c r="I419" s="822" t="s">
        <v>3451</v>
      </c>
      <c r="J419" s="822" t="s">
        <v>3110</v>
      </c>
      <c r="K419" s="822" t="s">
        <v>3452</v>
      </c>
      <c r="L419" s="825">
        <v>129.19999999999999</v>
      </c>
      <c r="M419" s="825">
        <v>129.19999999999999</v>
      </c>
      <c r="N419" s="822">
        <v>1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</v>
      </c>
      <c r="B420" s="822" t="s">
        <v>2676</v>
      </c>
      <c r="C420" s="822" t="s">
        <v>2682</v>
      </c>
      <c r="D420" s="823" t="s">
        <v>4395</v>
      </c>
      <c r="E420" s="824" t="s">
        <v>2701</v>
      </c>
      <c r="F420" s="822" t="s">
        <v>2677</v>
      </c>
      <c r="G420" s="822" t="s">
        <v>2757</v>
      </c>
      <c r="H420" s="822" t="s">
        <v>329</v>
      </c>
      <c r="I420" s="822" t="s">
        <v>2833</v>
      </c>
      <c r="J420" s="822" t="s">
        <v>2834</v>
      </c>
      <c r="K420" s="822" t="s">
        <v>2835</v>
      </c>
      <c r="L420" s="825">
        <v>117.03</v>
      </c>
      <c r="M420" s="825">
        <v>234.06</v>
      </c>
      <c r="N420" s="822">
        <v>2</v>
      </c>
      <c r="O420" s="826">
        <v>0.5</v>
      </c>
      <c r="P420" s="825">
        <v>234.06</v>
      </c>
      <c r="Q420" s="827">
        <v>1</v>
      </c>
      <c r="R420" s="822">
        <v>2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1</v>
      </c>
      <c r="B421" s="822" t="s">
        <v>2676</v>
      </c>
      <c r="C421" s="822" t="s">
        <v>2682</v>
      </c>
      <c r="D421" s="823" t="s">
        <v>4395</v>
      </c>
      <c r="E421" s="824" t="s">
        <v>2701</v>
      </c>
      <c r="F421" s="822" t="s">
        <v>2677</v>
      </c>
      <c r="G421" s="822" t="s">
        <v>3453</v>
      </c>
      <c r="H421" s="822" t="s">
        <v>329</v>
      </c>
      <c r="I421" s="822" t="s">
        <v>3454</v>
      </c>
      <c r="J421" s="822" t="s">
        <v>3455</v>
      </c>
      <c r="K421" s="822" t="s">
        <v>3456</v>
      </c>
      <c r="L421" s="825">
        <v>31.33</v>
      </c>
      <c r="M421" s="825">
        <v>93.99</v>
      </c>
      <c r="N421" s="822">
        <v>3</v>
      </c>
      <c r="O421" s="826">
        <v>0.5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</v>
      </c>
      <c r="B422" s="822" t="s">
        <v>2676</v>
      </c>
      <c r="C422" s="822" t="s">
        <v>2682</v>
      </c>
      <c r="D422" s="823" t="s">
        <v>4395</v>
      </c>
      <c r="E422" s="824" t="s">
        <v>2701</v>
      </c>
      <c r="F422" s="822" t="s">
        <v>2677</v>
      </c>
      <c r="G422" s="822" t="s">
        <v>3457</v>
      </c>
      <c r="H422" s="822" t="s">
        <v>329</v>
      </c>
      <c r="I422" s="822" t="s">
        <v>3458</v>
      </c>
      <c r="J422" s="822" t="s">
        <v>3459</v>
      </c>
      <c r="K422" s="822" t="s">
        <v>3460</v>
      </c>
      <c r="L422" s="825">
        <v>24.37</v>
      </c>
      <c r="M422" s="825">
        <v>73.11</v>
      </c>
      <c r="N422" s="822">
        <v>3</v>
      </c>
      <c r="O422" s="826">
        <v>1</v>
      </c>
      <c r="P422" s="825">
        <v>24.37</v>
      </c>
      <c r="Q422" s="827">
        <v>0.33333333333333337</v>
      </c>
      <c r="R422" s="822">
        <v>1</v>
      </c>
      <c r="S422" s="827">
        <v>0.33333333333333331</v>
      </c>
      <c r="T422" s="826">
        <v>0.5</v>
      </c>
      <c r="U422" s="828">
        <v>0.5</v>
      </c>
    </row>
    <row r="423" spans="1:21" ht="14.45" customHeight="1" x14ac:dyDescent="0.2">
      <c r="A423" s="821">
        <v>1</v>
      </c>
      <c r="B423" s="822" t="s">
        <v>2676</v>
      </c>
      <c r="C423" s="822" t="s">
        <v>2682</v>
      </c>
      <c r="D423" s="823" t="s">
        <v>4395</v>
      </c>
      <c r="E423" s="824" t="s">
        <v>2701</v>
      </c>
      <c r="F423" s="822" t="s">
        <v>2677</v>
      </c>
      <c r="G423" s="822" t="s">
        <v>2761</v>
      </c>
      <c r="H423" s="822" t="s">
        <v>673</v>
      </c>
      <c r="I423" s="822" t="s">
        <v>2157</v>
      </c>
      <c r="J423" s="822" t="s">
        <v>2158</v>
      </c>
      <c r="K423" s="822" t="s">
        <v>2159</v>
      </c>
      <c r="L423" s="825">
        <v>186.87</v>
      </c>
      <c r="M423" s="825">
        <v>5792.9699999999984</v>
      </c>
      <c r="N423" s="822">
        <v>31</v>
      </c>
      <c r="O423" s="826">
        <v>12</v>
      </c>
      <c r="P423" s="825">
        <v>560.61</v>
      </c>
      <c r="Q423" s="827">
        <v>9.6774193548387122E-2</v>
      </c>
      <c r="R423" s="822">
        <v>3</v>
      </c>
      <c r="S423" s="827">
        <v>9.6774193548387094E-2</v>
      </c>
      <c r="T423" s="826">
        <v>1.5</v>
      </c>
      <c r="U423" s="828">
        <v>0.125</v>
      </c>
    </row>
    <row r="424" spans="1:21" ht="14.45" customHeight="1" x14ac:dyDescent="0.2">
      <c r="A424" s="821">
        <v>1</v>
      </c>
      <c r="B424" s="822" t="s">
        <v>2676</v>
      </c>
      <c r="C424" s="822" t="s">
        <v>2682</v>
      </c>
      <c r="D424" s="823" t="s">
        <v>4395</v>
      </c>
      <c r="E424" s="824" t="s">
        <v>2701</v>
      </c>
      <c r="F424" s="822" t="s">
        <v>2677</v>
      </c>
      <c r="G424" s="822" t="s">
        <v>2898</v>
      </c>
      <c r="H424" s="822" t="s">
        <v>329</v>
      </c>
      <c r="I424" s="822" t="s">
        <v>2899</v>
      </c>
      <c r="J424" s="822" t="s">
        <v>1534</v>
      </c>
      <c r="K424" s="822" t="s">
        <v>2900</v>
      </c>
      <c r="L424" s="825">
        <v>577.88</v>
      </c>
      <c r="M424" s="825">
        <v>577.88</v>
      </c>
      <c r="N424" s="822">
        <v>1</v>
      </c>
      <c r="O424" s="826">
        <v>0.5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</v>
      </c>
      <c r="B425" s="822" t="s">
        <v>2676</v>
      </c>
      <c r="C425" s="822" t="s">
        <v>2682</v>
      </c>
      <c r="D425" s="823" t="s">
        <v>4395</v>
      </c>
      <c r="E425" s="824" t="s">
        <v>2701</v>
      </c>
      <c r="F425" s="822" t="s">
        <v>2677</v>
      </c>
      <c r="G425" s="822" t="s">
        <v>2762</v>
      </c>
      <c r="H425" s="822" t="s">
        <v>329</v>
      </c>
      <c r="I425" s="822" t="s">
        <v>2901</v>
      </c>
      <c r="J425" s="822" t="s">
        <v>2902</v>
      </c>
      <c r="K425" s="822" t="s">
        <v>2903</v>
      </c>
      <c r="L425" s="825">
        <v>52.75</v>
      </c>
      <c r="M425" s="825">
        <v>633</v>
      </c>
      <c r="N425" s="822">
        <v>12</v>
      </c>
      <c r="O425" s="826">
        <v>6.5</v>
      </c>
      <c r="P425" s="825">
        <v>263.75</v>
      </c>
      <c r="Q425" s="827">
        <v>0.41666666666666669</v>
      </c>
      <c r="R425" s="822">
        <v>5</v>
      </c>
      <c r="S425" s="827">
        <v>0.41666666666666669</v>
      </c>
      <c r="T425" s="826">
        <v>3</v>
      </c>
      <c r="U425" s="828">
        <v>0.46153846153846156</v>
      </c>
    </row>
    <row r="426" spans="1:21" ht="14.45" customHeight="1" x14ac:dyDescent="0.2">
      <c r="A426" s="821">
        <v>1</v>
      </c>
      <c r="B426" s="822" t="s">
        <v>2676</v>
      </c>
      <c r="C426" s="822" t="s">
        <v>2682</v>
      </c>
      <c r="D426" s="823" t="s">
        <v>4395</v>
      </c>
      <c r="E426" s="824" t="s">
        <v>2701</v>
      </c>
      <c r="F426" s="822" t="s">
        <v>2677</v>
      </c>
      <c r="G426" s="822" t="s">
        <v>2762</v>
      </c>
      <c r="H426" s="822" t="s">
        <v>329</v>
      </c>
      <c r="I426" s="822" t="s">
        <v>3461</v>
      </c>
      <c r="J426" s="822" t="s">
        <v>3462</v>
      </c>
      <c r="K426" s="822" t="s">
        <v>3134</v>
      </c>
      <c r="L426" s="825">
        <v>51.69</v>
      </c>
      <c r="M426" s="825">
        <v>155.07</v>
      </c>
      <c r="N426" s="822">
        <v>3</v>
      </c>
      <c r="O426" s="826">
        <v>1.5</v>
      </c>
      <c r="P426" s="825">
        <v>155.07</v>
      </c>
      <c r="Q426" s="827">
        <v>1</v>
      </c>
      <c r="R426" s="822">
        <v>3</v>
      </c>
      <c r="S426" s="827">
        <v>1</v>
      </c>
      <c r="T426" s="826">
        <v>1.5</v>
      </c>
      <c r="U426" s="828">
        <v>1</v>
      </c>
    </row>
    <row r="427" spans="1:21" ht="14.45" customHeight="1" x14ac:dyDescent="0.2">
      <c r="A427" s="821">
        <v>1</v>
      </c>
      <c r="B427" s="822" t="s">
        <v>2676</v>
      </c>
      <c r="C427" s="822" t="s">
        <v>2682</v>
      </c>
      <c r="D427" s="823" t="s">
        <v>4395</v>
      </c>
      <c r="E427" s="824" t="s">
        <v>2701</v>
      </c>
      <c r="F427" s="822" t="s">
        <v>2677</v>
      </c>
      <c r="G427" s="822" t="s">
        <v>2762</v>
      </c>
      <c r="H427" s="822" t="s">
        <v>329</v>
      </c>
      <c r="I427" s="822" t="s">
        <v>3129</v>
      </c>
      <c r="J427" s="822" t="s">
        <v>3130</v>
      </c>
      <c r="K427" s="822" t="s">
        <v>3131</v>
      </c>
      <c r="L427" s="825">
        <v>52.75</v>
      </c>
      <c r="M427" s="825">
        <v>158.25</v>
      </c>
      <c r="N427" s="822">
        <v>3</v>
      </c>
      <c r="O427" s="826">
        <v>2</v>
      </c>
      <c r="P427" s="825">
        <v>52.75</v>
      </c>
      <c r="Q427" s="827">
        <v>0.33333333333333331</v>
      </c>
      <c r="R427" s="822">
        <v>1</v>
      </c>
      <c r="S427" s="827">
        <v>0.33333333333333331</v>
      </c>
      <c r="T427" s="826">
        <v>0.5</v>
      </c>
      <c r="U427" s="828">
        <v>0.25</v>
      </c>
    </row>
    <row r="428" spans="1:21" ht="14.45" customHeight="1" x14ac:dyDescent="0.2">
      <c r="A428" s="821">
        <v>1</v>
      </c>
      <c r="B428" s="822" t="s">
        <v>2676</v>
      </c>
      <c r="C428" s="822" t="s">
        <v>2682</v>
      </c>
      <c r="D428" s="823" t="s">
        <v>4395</v>
      </c>
      <c r="E428" s="824" t="s">
        <v>2701</v>
      </c>
      <c r="F428" s="822" t="s">
        <v>2677</v>
      </c>
      <c r="G428" s="822" t="s">
        <v>2762</v>
      </c>
      <c r="H428" s="822" t="s">
        <v>329</v>
      </c>
      <c r="I428" s="822" t="s">
        <v>2836</v>
      </c>
      <c r="J428" s="822" t="s">
        <v>684</v>
      </c>
      <c r="K428" s="822" t="s">
        <v>972</v>
      </c>
      <c r="L428" s="825">
        <v>31.65</v>
      </c>
      <c r="M428" s="825">
        <v>601.34999999999991</v>
      </c>
      <c r="N428" s="822">
        <v>19</v>
      </c>
      <c r="O428" s="826">
        <v>10.5</v>
      </c>
      <c r="P428" s="825">
        <v>158.25</v>
      </c>
      <c r="Q428" s="827">
        <v>0.26315789473684215</v>
      </c>
      <c r="R428" s="822">
        <v>5</v>
      </c>
      <c r="S428" s="827">
        <v>0.26315789473684209</v>
      </c>
      <c r="T428" s="826">
        <v>2.5</v>
      </c>
      <c r="U428" s="828">
        <v>0.23809523809523808</v>
      </c>
    </row>
    <row r="429" spans="1:21" ht="14.45" customHeight="1" x14ac:dyDescent="0.2">
      <c r="A429" s="821">
        <v>1</v>
      </c>
      <c r="B429" s="822" t="s">
        <v>2676</v>
      </c>
      <c r="C429" s="822" t="s">
        <v>2682</v>
      </c>
      <c r="D429" s="823" t="s">
        <v>4395</v>
      </c>
      <c r="E429" s="824" t="s">
        <v>2701</v>
      </c>
      <c r="F429" s="822" t="s">
        <v>2677</v>
      </c>
      <c r="G429" s="822" t="s">
        <v>3463</v>
      </c>
      <c r="H429" s="822" t="s">
        <v>329</v>
      </c>
      <c r="I429" s="822" t="s">
        <v>3464</v>
      </c>
      <c r="J429" s="822" t="s">
        <v>3465</v>
      </c>
      <c r="K429" s="822" t="s">
        <v>3466</v>
      </c>
      <c r="L429" s="825">
        <v>73.150000000000006</v>
      </c>
      <c r="M429" s="825">
        <v>146.30000000000001</v>
      </c>
      <c r="N429" s="822">
        <v>2</v>
      </c>
      <c r="O429" s="826">
        <v>0.5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</v>
      </c>
      <c r="B430" s="822" t="s">
        <v>2676</v>
      </c>
      <c r="C430" s="822" t="s">
        <v>2682</v>
      </c>
      <c r="D430" s="823" t="s">
        <v>4395</v>
      </c>
      <c r="E430" s="824" t="s">
        <v>2701</v>
      </c>
      <c r="F430" s="822" t="s">
        <v>2677</v>
      </c>
      <c r="G430" s="822" t="s">
        <v>3467</v>
      </c>
      <c r="H430" s="822" t="s">
        <v>329</v>
      </c>
      <c r="I430" s="822" t="s">
        <v>3468</v>
      </c>
      <c r="J430" s="822" t="s">
        <v>3469</v>
      </c>
      <c r="K430" s="822" t="s">
        <v>3470</v>
      </c>
      <c r="L430" s="825">
        <v>1520.46</v>
      </c>
      <c r="M430" s="825">
        <v>6081.84</v>
      </c>
      <c r="N430" s="822">
        <v>4</v>
      </c>
      <c r="O430" s="826">
        <v>2</v>
      </c>
      <c r="P430" s="825">
        <v>3040.92</v>
      </c>
      <c r="Q430" s="827">
        <v>0.5</v>
      </c>
      <c r="R430" s="822">
        <v>2</v>
      </c>
      <c r="S430" s="827">
        <v>0.5</v>
      </c>
      <c r="T430" s="826">
        <v>1</v>
      </c>
      <c r="U430" s="828">
        <v>0.5</v>
      </c>
    </row>
    <row r="431" spans="1:21" ht="14.45" customHeight="1" x14ac:dyDescent="0.2">
      <c r="A431" s="821">
        <v>1</v>
      </c>
      <c r="B431" s="822" t="s">
        <v>2676</v>
      </c>
      <c r="C431" s="822" t="s">
        <v>2682</v>
      </c>
      <c r="D431" s="823" t="s">
        <v>4395</v>
      </c>
      <c r="E431" s="824" t="s">
        <v>2701</v>
      </c>
      <c r="F431" s="822" t="s">
        <v>2677</v>
      </c>
      <c r="G431" s="822" t="s">
        <v>3471</v>
      </c>
      <c r="H431" s="822" t="s">
        <v>673</v>
      </c>
      <c r="I431" s="822" t="s">
        <v>3472</v>
      </c>
      <c r="J431" s="822" t="s">
        <v>1600</v>
      </c>
      <c r="K431" s="822" t="s">
        <v>3473</v>
      </c>
      <c r="L431" s="825">
        <v>54.75</v>
      </c>
      <c r="M431" s="825">
        <v>219</v>
      </c>
      <c r="N431" s="822">
        <v>4</v>
      </c>
      <c r="O431" s="826">
        <v>1.5</v>
      </c>
      <c r="P431" s="825">
        <v>164.25</v>
      </c>
      <c r="Q431" s="827">
        <v>0.75</v>
      </c>
      <c r="R431" s="822">
        <v>3</v>
      </c>
      <c r="S431" s="827">
        <v>0.75</v>
      </c>
      <c r="T431" s="826">
        <v>1</v>
      </c>
      <c r="U431" s="828">
        <v>0.66666666666666663</v>
      </c>
    </row>
    <row r="432" spans="1:21" ht="14.45" customHeight="1" x14ac:dyDescent="0.2">
      <c r="A432" s="821">
        <v>1</v>
      </c>
      <c r="B432" s="822" t="s">
        <v>2676</v>
      </c>
      <c r="C432" s="822" t="s">
        <v>2682</v>
      </c>
      <c r="D432" s="823" t="s">
        <v>4395</v>
      </c>
      <c r="E432" s="824" t="s">
        <v>2701</v>
      </c>
      <c r="F432" s="822" t="s">
        <v>2677</v>
      </c>
      <c r="G432" s="822" t="s">
        <v>3140</v>
      </c>
      <c r="H432" s="822" t="s">
        <v>329</v>
      </c>
      <c r="I432" s="822" t="s">
        <v>3474</v>
      </c>
      <c r="J432" s="822" t="s">
        <v>3475</v>
      </c>
      <c r="K432" s="822" t="s">
        <v>2477</v>
      </c>
      <c r="L432" s="825">
        <v>58.77</v>
      </c>
      <c r="M432" s="825">
        <v>58.77</v>
      </c>
      <c r="N432" s="822">
        <v>1</v>
      </c>
      <c r="O432" s="826">
        <v>0.5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</v>
      </c>
      <c r="B433" s="822" t="s">
        <v>2676</v>
      </c>
      <c r="C433" s="822" t="s">
        <v>2682</v>
      </c>
      <c r="D433" s="823" t="s">
        <v>4395</v>
      </c>
      <c r="E433" s="824" t="s">
        <v>2701</v>
      </c>
      <c r="F433" s="822" t="s">
        <v>2677</v>
      </c>
      <c r="G433" s="822" t="s">
        <v>3140</v>
      </c>
      <c r="H433" s="822" t="s">
        <v>329</v>
      </c>
      <c r="I433" s="822" t="s">
        <v>3476</v>
      </c>
      <c r="J433" s="822" t="s">
        <v>3477</v>
      </c>
      <c r="K433" s="822" t="s">
        <v>3478</v>
      </c>
      <c r="L433" s="825">
        <v>54.85</v>
      </c>
      <c r="M433" s="825">
        <v>54.85</v>
      </c>
      <c r="N433" s="822">
        <v>1</v>
      </c>
      <c r="O433" s="826">
        <v>0.5</v>
      </c>
      <c r="P433" s="825">
        <v>54.85</v>
      </c>
      <c r="Q433" s="827">
        <v>1</v>
      </c>
      <c r="R433" s="822">
        <v>1</v>
      </c>
      <c r="S433" s="827">
        <v>1</v>
      </c>
      <c r="T433" s="826">
        <v>0.5</v>
      </c>
      <c r="U433" s="828">
        <v>1</v>
      </c>
    </row>
    <row r="434" spans="1:21" ht="14.45" customHeight="1" x14ac:dyDescent="0.2">
      <c r="A434" s="821">
        <v>1</v>
      </c>
      <c r="B434" s="822" t="s">
        <v>2676</v>
      </c>
      <c r="C434" s="822" t="s">
        <v>2682</v>
      </c>
      <c r="D434" s="823" t="s">
        <v>4395</v>
      </c>
      <c r="E434" s="824" t="s">
        <v>2701</v>
      </c>
      <c r="F434" s="822" t="s">
        <v>2677</v>
      </c>
      <c r="G434" s="822" t="s">
        <v>2765</v>
      </c>
      <c r="H434" s="822" t="s">
        <v>673</v>
      </c>
      <c r="I434" s="822" t="s">
        <v>3479</v>
      </c>
      <c r="J434" s="822" t="s">
        <v>2321</v>
      </c>
      <c r="K434" s="822" t="s">
        <v>3480</v>
      </c>
      <c r="L434" s="825">
        <v>12.79</v>
      </c>
      <c r="M434" s="825">
        <v>166.26999999999998</v>
      </c>
      <c r="N434" s="822">
        <v>13</v>
      </c>
      <c r="O434" s="826">
        <v>2</v>
      </c>
      <c r="P434" s="825">
        <v>166.26999999999998</v>
      </c>
      <c r="Q434" s="827">
        <v>1</v>
      </c>
      <c r="R434" s="822">
        <v>13</v>
      </c>
      <c r="S434" s="827">
        <v>1</v>
      </c>
      <c r="T434" s="826">
        <v>2</v>
      </c>
      <c r="U434" s="828">
        <v>1</v>
      </c>
    </row>
    <row r="435" spans="1:21" ht="14.45" customHeight="1" x14ac:dyDescent="0.2">
      <c r="A435" s="821">
        <v>1</v>
      </c>
      <c r="B435" s="822" t="s">
        <v>2676</v>
      </c>
      <c r="C435" s="822" t="s">
        <v>2682</v>
      </c>
      <c r="D435" s="823" t="s">
        <v>4395</v>
      </c>
      <c r="E435" s="824" t="s">
        <v>2701</v>
      </c>
      <c r="F435" s="822" t="s">
        <v>2677</v>
      </c>
      <c r="G435" s="822" t="s">
        <v>2765</v>
      </c>
      <c r="H435" s="822" t="s">
        <v>673</v>
      </c>
      <c r="I435" s="822" t="s">
        <v>2766</v>
      </c>
      <c r="J435" s="822" t="s">
        <v>2321</v>
      </c>
      <c r="K435" s="822" t="s">
        <v>2767</v>
      </c>
      <c r="L435" s="825">
        <v>118.65</v>
      </c>
      <c r="M435" s="825">
        <v>474.6</v>
      </c>
      <c r="N435" s="822">
        <v>4</v>
      </c>
      <c r="O435" s="826">
        <v>2</v>
      </c>
      <c r="P435" s="825">
        <v>237.3</v>
      </c>
      <c r="Q435" s="827">
        <v>0.5</v>
      </c>
      <c r="R435" s="822">
        <v>2</v>
      </c>
      <c r="S435" s="827">
        <v>0.5</v>
      </c>
      <c r="T435" s="826">
        <v>1</v>
      </c>
      <c r="U435" s="828">
        <v>0.5</v>
      </c>
    </row>
    <row r="436" spans="1:21" ht="14.45" customHeight="1" x14ac:dyDescent="0.2">
      <c r="A436" s="821">
        <v>1</v>
      </c>
      <c r="B436" s="822" t="s">
        <v>2676</v>
      </c>
      <c r="C436" s="822" t="s">
        <v>2682</v>
      </c>
      <c r="D436" s="823" t="s">
        <v>4395</v>
      </c>
      <c r="E436" s="824" t="s">
        <v>2701</v>
      </c>
      <c r="F436" s="822" t="s">
        <v>2677</v>
      </c>
      <c r="G436" s="822" t="s">
        <v>3143</v>
      </c>
      <c r="H436" s="822" t="s">
        <v>673</v>
      </c>
      <c r="I436" s="822" t="s">
        <v>3144</v>
      </c>
      <c r="J436" s="822" t="s">
        <v>1205</v>
      </c>
      <c r="K436" s="822" t="s">
        <v>3145</v>
      </c>
      <c r="L436" s="825">
        <v>77.790000000000006</v>
      </c>
      <c r="M436" s="825">
        <v>233.37</v>
      </c>
      <c r="N436" s="822">
        <v>3</v>
      </c>
      <c r="O436" s="826">
        <v>1.5</v>
      </c>
      <c r="P436" s="825">
        <v>155.58000000000001</v>
      </c>
      <c r="Q436" s="827">
        <v>0.66666666666666674</v>
      </c>
      <c r="R436" s="822">
        <v>2</v>
      </c>
      <c r="S436" s="827">
        <v>0.66666666666666663</v>
      </c>
      <c r="T436" s="826">
        <v>1</v>
      </c>
      <c r="U436" s="828">
        <v>0.66666666666666663</v>
      </c>
    </row>
    <row r="437" spans="1:21" ht="14.45" customHeight="1" x14ac:dyDescent="0.2">
      <c r="A437" s="821">
        <v>1</v>
      </c>
      <c r="B437" s="822" t="s">
        <v>2676</v>
      </c>
      <c r="C437" s="822" t="s">
        <v>2682</v>
      </c>
      <c r="D437" s="823" t="s">
        <v>4395</v>
      </c>
      <c r="E437" s="824" t="s">
        <v>2701</v>
      </c>
      <c r="F437" s="822" t="s">
        <v>2677</v>
      </c>
      <c r="G437" s="822" t="s">
        <v>3150</v>
      </c>
      <c r="H437" s="822" t="s">
        <v>329</v>
      </c>
      <c r="I437" s="822" t="s">
        <v>3481</v>
      </c>
      <c r="J437" s="822" t="s">
        <v>3482</v>
      </c>
      <c r="K437" s="822" t="s">
        <v>3483</v>
      </c>
      <c r="L437" s="825">
        <v>72.260000000000005</v>
      </c>
      <c r="M437" s="825">
        <v>216.78000000000003</v>
      </c>
      <c r="N437" s="822">
        <v>3</v>
      </c>
      <c r="O437" s="826">
        <v>1.5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1</v>
      </c>
      <c r="B438" s="822" t="s">
        <v>2676</v>
      </c>
      <c r="C438" s="822" t="s">
        <v>2682</v>
      </c>
      <c r="D438" s="823" t="s">
        <v>4395</v>
      </c>
      <c r="E438" s="824" t="s">
        <v>2701</v>
      </c>
      <c r="F438" s="822" t="s">
        <v>2677</v>
      </c>
      <c r="G438" s="822" t="s">
        <v>3150</v>
      </c>
      <c r="H438" s="822" t="s">
        <v>329</v>
      </c>
      <c r="I438" s="822" t="s">
        <v>3484</v>
      </c>
      <c r="J438" s="822" t="s">
        <v>3482</v>
      </c>
      <c r="K438" s="822" t="s">
        <v>3485</v>
      </c>
      <c r="L438" s="825">
        <v>28.09</v>
      </c>
      <c r="M438" s="825">
        <v>28.09</v>
      </c>
      <c r="N438" s="822">
        <v>1</v>
      </c>
      <c r="O438" s="826">
        <v>1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</v>
      </c>
      <c r="B439" s="822" t="s">
        <v>2676</v>
      </c>
      <c r="C439" s="822" t="s">
        <v>2682</v>
      </c>
      <c r="D439" s="823" t="s">
        <v>4395</v>
      </c>
      <c r="E439" s="824" t="s">
        <v>2701</v>
      </c>
      <c r="F439" s="822" t="s">
        <v>2677</v>
      </c>
      <c r="G439" s="822" t="s">
        <v>3150</v>
      </c>
      <c r="H439" s="822" t="s">
        <v>329</v>
      </c>
      <c r="I439" s="822" t="s">
        <v>3486</v>
      </c>
      <c r="J439" s="822" t="s">
        <v>3482</v>
      </c>
      <c r="K439" s="822" t="s">
        <v>3487</v>
      </c>
      <c r="L439" s="825">
        <v>56.17</v>
      </c>
      <c r="M439" s="825">
        <v>56.17</v>
      </c>
      <c r="N439" s="822">
        <v>1</v>
      </c>
      <c r="O439" s="826">
        <v>1</v>
      </c>
      <c r="P439" s="825">
        <v>56.17</v>
      </c>
      <c r="Q439" s="827">
        <v>1</v>
      </c>
      <c r="R439" s="822">
        <v>1</v>
      </c>
      <c r="S439" s="827">
        <v>1</v>
      </c>
      <c r="T439" s="826">
        <v>1</v>
      </c>
      <c r="U439" s="828">
        <v>1</v>
      </c>
    </row>
    <row r="440" spans="1:21" ht="14.45" customHeight="1" x14ac:dyDescent="0.2">
      <c r="A440" s="821">
        <v>1</v>
      </c>
      <c r="B440" s="822" t="s">
        <v>2676</v>
      </c>
      <c r="C440" s="822" t="s">
        <v>2682</v>
      </c>
      <c r="D440" s="823" t="s">
        <v>4395</v>
      </c>
      <c r="E440" s="824" t="s">
        <v>2701</v>
      </c>
      <c r="F440" s="822" t="s">
        <v>2677</v>
      </c>
      <c r="G440" s="822" t="s">
        <v>3150</v>
      </c>
      <c r="H440" s="822" t="s">
        <v>673</v>
      </c>
      <c r="I440" s="822" t="s">
        <v>2499</v>
      </c>
      <c r="J440" s="822" t="s">
        <v>2141</v>
      </c>
      <c r="K440" s="822" t="s">
        <v>2500</v>
      </c>
      <c r="L440" s="825">
        <v>86.41</v>
      </c>
      <c r="M440" s="825">
        <v>518.46</v>
      </c>
      <c r="N440" s="822">
        <v>6</v>
      </c>
      <c r="O440" s="826">
        <v>1.5</v>
      </c>
      <c r="P440" s="825">
        <v>259.23</v>
      </c>
      <c r="Q440" s="827">
        <v>0.5</v>
      </c>
      <c r="R440" s="822">
        <v>3</v>
      </c>
      <c r="S440" s="827">
        <v>0.5</v>
      </c>
      <c r="T440" s="826">
        <v>1</v>
      </c>
      <c r="U440" s="828">
        <v>0.66666666666666663</v>
      </c>
    </row>
    <row r="441" spans="1:21" ht="14.45" customHeight="1" x14ac:dyDescent="0.2">
      <c r="A441" s="821">
        <v>1</v>
      </c>
      <c r="B441" s="822" t="s">
        <v>2676</v>
      </c>
      <c r="C441" s="822" t="s">
        <v>2682</v>
      </c>
      <c r="D441" s="823" t="s">
        <v>4395</v>
      </c>
      <c r="E441" s="824" t="s">
        <v>2701</v>
      </c>
      <c r="F441" s="822" t="s">
        <v>2677</v>
      </c>
      <c r="G441" s="822" t="s">
        <v>3150</v>
      </c>
      <c r="H441" s="822" t="s">
        <v>673</v>
      </c>
      <c r="I441" s="822" t="s">
        <v>3488</v>
      </c>
      <c r="J441" s="822" t="s">
        <v>2141</v>
      </c>
      <c r="K441" s="822" t="s">
        <v>3489</v>
      </c>
      <c r="L441" s="825">
        <v>86.43</v>
      </c>
      <c r="M441" s="825">
        <v>518.58000000000004</v>
      </c>
      <c r="N441" s="822">
        <v>6</v>
      </c>
      <c r="O441" s="826">
        <v>1.5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1</v>
      </c>
      <c r="B442" s="822" t="s">
        <v>2676</v>
      </c>
      <c r="C442" s="822" t="s">
        <v>2682</v>
      </c>
      <c r="D442" s="823" t="s">
        <v>4395</v>
      </c>
      <c r="E442" s="824" t="s">
        <v>2701</v>
      </c>
      <c r="F442" s="822" t="s">
        <v>2677</v>
      </c>
      <c r="G442" s="822" t="s">
        <v>3150</v>
      </c>
      <c r="H442" s="822" t="s">
        <v>673</v>
      </c>
      <c r="I442" s="822" t="s">
        <v>2140</v>
      </c>
      <c r="J442" s="822" t="s">
        <v>2141</v>
      </c>
      <c r="K442" s="822" t="s">
        <v>2142</v>
      </c>
      <c r="L442" s="825">
        <v>43.21</v>
      </c>
      <c r="M442" s="825">
        <v>43.21</v>
      </c>
      <c r="N442" s="822">
        <v>1</v>
      </c>
      <c r="O442" s="826">
        <v>0.5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1</v>
      </c>
      <c r="B443" s="822" t="s">
        <v>2676</v>
      </c>
      <c r="C443" s="822" t="s">
        <v>2682</v>
      </c>
      <c r="D443" s="823" t="s">
        <v>4395</v>
      </c>
      <c r="E443" s="824" t="s">
        <v>2701</v>
      </c>
      <c r="F443" s="822" t="s">
        <v>2677</v>
      </c>
      <c r="G443" s="822" t="s">
        <v>3150</v>
      </c>
      <c r="H443" s="822" t="s">
        <v>673</v>
      </c>
      <c r="I443" s="822" t="s">
        <v>2248</v>
      </c>
      <c r="J443" s="822" t="s">
        <v>2141</v>
      </c>
      <c r="K443" s="822" t="s">
        <v>2249</v>
      </c>
      <c r="L443" s="825">
        <v>73.45</v>
      </c>
      <c r="M443" s="825">
        <v>146.9</v>
      </c>
      <c r="N443" s="822">
        <v>2</v>
      </c>
      <c r="O443" s="826">
        <v>1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</v>
      </c>
      <c r="B444" s="822" t="s">
        <v>2676</v>
      </c>
      <c r="C444" s="822" t="s">
        <v>2682</v>
      </c>
      <c r="D444" s="823" t="s">
        <v>4395</v>
      </c>
      <c r="E444" s="824" t="s">
        <v>2701</v>
      </c>
      <c r="F444" s="822" t="s">
        <v>2677</v>
      </c>
      <c r="G444" s="822" t="s">
        <v>3490</v>
      </c>
      <c r="H444" s="822" t="s">
        <v>329</v>
      </c>
      <c r="I444" s="822" t="s">
        <v>3491</v>
      </c>
      <c r="J444" s="822" t="s">
        <v>3492</v>
      </c>
      <c r="K444" s="822" t="s">
        <v>3493</v>
      </c>
      <c r="L444" s="825">
        <v>2886.67</v>
      </c>
      <c r="M444" s="825">
        <v>2886.67</v>
      </c>
      <c r="N444" s="822">
        <v>1</v>
      </c>
      <c r="O444" s="826">
        <v>0.5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</v>
      </c>
      <c r="B445" s="822" t="s">
        <v>2676</v>
      </c>
      <c r="C445" s="822" t="s">
        <v>2682</v>
      </c>
      <c r="D445" s="823" t="s">
        <v>4395</v>
      </c>
      <c r="E445" s="824" t="s">
        <v>2701</v>
      </c>
      <c r="F445" s="822" t="s">
        <v>2677</v>
      </c>
      <c r="G445" s="822" t="s">
        <v>2904</v>
      </c>
      <c r="H445" s="822" t="s">
        <v>329</v>
      </c>
      <c r="I445" s="822" t="s">
        <v>2905</v>
      </c>
      <c r="J445" s="822" t="s">
        <v>1781</v>
      </c>
      <c r="K445" s="822" t="s">
        <v>2277</v>
      </c>
      <c r="L445" s="825">
        <v>158.76</v>
      </c>
      <c r="M445" s="825">
        <v>3333.96</v>
      </c>
      <c r="N445" s="822">
        <v>21</v>
      </c>
      <c r="O445" s="826">
        <v>11</v>
      </c>
      <c r="P445" s="825">
        <v>635.04</v>
      </c>
      <c r="Q445" s="827">
        <v>0.19047619047619047</v>
      </c>
      <c r="R445" s="822">
        <v>4</v>
      </c>
      <c r="S445" s="827">
        <v>0.19047619047619047</v>
      </c>
      <c r="T445" s="826">
        <v>1.5</v>
      </c>
      <c r="U445" s="828">
        <v>0.13636363636363635</v>
      </c>
    </row>
    <row r="446" spans="1:21" ht="14.45" customHeight="1" x14ac:dyDescent="0.2">
      <c r="A446" s="821">
        <v>1</v>
      </c>
      <c r="B446" s="822" t="s">
        <v>2676</v>
      </c>
      <c r="C446" s="822" t="s">
        <v>2682</v>
      </c>
      <c r="D446" s="823" t="s">
        <v>4395</v>
      </c>
      <c r="E446" s="824" t="s">
        <v>2701</v>
      </c>
      <c r="F446" s="822" t="s">
        <v>2677</v>
      </c>
      <c r="G446" s="822" t="s">
        <v>2774</v>
      </c>
      <c r="H446" s="822" t="s">
        <v>329</v>
      </c>
      <c r="I446" s="822" t="s">
        <v>3153</v>
      </c>
      <c r="J446" s="822" t="s">
        <v>1559</v>
      </c>
      <c r="K446" s="822" t="s">
        <v>1560</v>
      </c>
      <c r="L446" s="825">
        <v>16.489999999999998</v>
      </c>
      <c r="M446" s="825">
        <v>16.489999999999998</v>
      </c>
      <c r="N446" s="822">
        <v>1</v>
      </c>
      <c r="O446" s="826">
        <v>0.5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1</v>
      </c>
      <c r="B447" s="822" t="s">
        <v>2676</v>
      </c>
      <c r="C447" s="822" t="s">
        <v>2682</v>
      </c>
      <c r="D447" s="823" t="s">
        <v>4395</v>
      </c>
      <c r="E447" s="824" t="s">
        <v>2701</v>
      </c>
      <c r="F447" s="822" t="s">
        <v>2677</v>
      </c>
      <c r="G447" s="822" t="s">
        <v>2774</v>
      </c>
      <c r="H447" s="822" t="s">
        <v>673</v>
      </c>
      <c r="I447" s="822" t="s">
        <v>2280</v>
      </c>
      <c r="J447" s="822" t="s">
        <v>987</v>
      </c>
      <c r="K447" s="822" t="s">
        <v>988</v>
      </c>
      <c r="L447" s="825">
        <v>234.07</v>
      </c>
      <c r="M447" s="825">
        <v>1170.3499999999999</v>
      </c>
      <c r="N447" s="822">
        <v>5</v>
      </c>
      <c r="O447" s="826">
        <v>2.5</v>
      </c>
      <c r="P447" s="825">
        <v>468.14</v>
      </c>
      <c r="Q447" s="827">
        <v>0.4</v>
      </c>
      <c r="R447" s="822">
        <v>2</v>
      </c>
      <c r="S447" s="827">
        <v>0.4</v>
      </c>
      <c r="T447" s="826">
        <v>1</v>
      </c>
      <c r="U447" s="828">
        <v>0.4</v>
      </c>
    </row>
    <row r="448" spans="1:21" ht="14.45" customHeight="1" x14ac:dyDescent="0.2">
      <c r="A448" s="821">
        <v>1</v>
      </c>
      <c r="B448" s="822" t="s">
        <v>2676</v>
      </c>
      <c r="C448" s="822" t="s">
        <v>2682</v>
      </c>
      <c r="D448" s="823" t="s">
        <v>4395</v>
      </c>
      <c r="E448" s="824" t="s">
        <v>2701</v>
      </c>
      <c r="F448" s="822" t="s">
        <v>2677</v>
      </c>
      <c r="G448" s="822" t="s">
        <v>2774</v>
      </c>
      <c r="H448" s="822" t="s">
        <v>673</v>
      </c>
      <c r="I448" s="822" t="s">
        <v>3157</v>
      </c>
      <c r="J448" s="822" t="s">
        <v>690</v>
      </c>
      <c r="K448" s="822" t="s">
        <v>3152</v>
      </c>
      <c r="L448" s="825">
        <v>117.03</v>
      </c>
      <c r="M448" s="825">
        <v>468.12</v>
      </c>
      <c r="N448" s="822">
        <v>4</v>
      </c>
      <c r="O448" s="826">
        <v>2.5</v>
      </c>
      <c r="P448" s="825">
        <v>117.03</v>
      </c>
      <c r="Q448" s="827">
        <v>0.25</v>
      </c>
      <c r="R448" s="822">
        <v>1</v>
      </c>
      <c r="S448" s="827">
        <v>0.25</v>
      </c>
      <c r="T448" s="826">
        <v>0.5</v>
      </c>
      <c r="U448" s="828">
        <v>0.2</v>
      </c>
    </row>
    <row r="449" spans="1:21" ht="14.45" customHeight="1" x14ac:dyDescent="0.2">
      <c r="A449" s="821">
        <v>1</v>
      </c>
      <c r="B449" s="822" t="s">
        <v>2676</v>
      </c>
      <c r="C449" s="822" t="s">
        <v>2682</v>
      </c>
      <c r="D449" s="823" t="s">
        <v>4395</v>
      </c>
      <c r="E449" s="824" t="s">
        <v>2701</v>
      </c>
      <c r="F449" s="822" t="s">
        <v>2677</v>
      </c>
      <c r="G449" s="822" t="s">
        <v>2774</v>
      </c>
      <c r="H449" s="822" t="s">
        <v>673</v>
      </c>
      <c r="I449" s="822" t="s">
        <v>2170</v>
      </c>
      <c r="J449" s="822" t="s">
        <v>690</v>
      </c>
      <c r="K449" s="822" t="s">
        <v>691</v>
      </c>
      <c r="L449" s="825">
        <v>38.04</v>
      </c>
      <c r="M449" s="825">
        <v>456.48</v>
      </c>
      <c r="N449" s="822">
        <v>12</v>
      </c>
      <c r="O449" s="826">
        <v>7.5</v>
      </c>
      <c r="P449" s="825">
        <v>114.12</v>
      </c>
      <c r="Q449" s="827">
        <v>0.25</v>
      </c>
      <c r="R449" s="822">
        <v>3</v>
      </c>
      <c r="S449" s="827">
        <v>0.25</v>
      </c>
      <c r="T449" s="826">
        <v>2</v>
      </c>
      <c r="U449" s="828">
        <v>0.26666666666666666</v>
      </c>
    </row>
    <row r="450" spans="1:21" ht="14.45" customHeight="1" x14ac:dyDescent="0.2">
      <c r="A450" s="821">
        <v>1</v>
      </c>
      <c r="B450" s="822" t="s">
        <v>2676</v>
      </c>
      <c r="C450" s="822" t="s">
        <v>2682</v>
      </c>
      <c r="D450" s="823" t="s">
        <v>4395</v>
      </c>
      <c r="E450" s="824" t="s">
        <v>2701</v>
      </c>
      <c r="F450" s="822" t="s">
        <v>2677</v>
      </c>
      <c r="G450" s="822" t="s">
        <v>2774</v>
      </c>
      <c r="H450" s="822" t="s">
        <v>673</v>
      </c>
      <c r="I450" s="822" t="s">
        <v>2510</v>
      </c>
      <c r="J450" s="822" t="s">
        <v>690</v>
      </c>
      <c r="K450" s="822" t="s">
        <v>1520</v>
      </c>
      <c r="L450" s="825">
        <v>10.65</v>
      </c>
      <c r="M450" s="825">
        <v>21.3</v>
      </c>
      <c r="N450" s="822">
        <v>2</v>
      </c>
      <c r="O450" s="826">
        <v>1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</v>
      </c>
      <c r="B451" s="822" t="s">
        <v>2676</v>
      </c>
      <c r="C451" s="822" t="s">
        <v>2682</v>
      </c>
      <c r="D451" s="823" t="s">
        <v>4395</v>
      </c>
      <c r="E451" s="824" t="s">
        <v>2701</v>
      </c>
      <c r="F451" s="822" t="s">
        <v>2677</v>
      </c>
      <c r="G451" s="822" t="s">
        <v>2774</v>
      </c>
      <c r="H451" s="822" t="s">
        <v>673</v>
      </c>
      <c r="I451" s="822" t="s">
        <v>2283</v>
      </c>
      <c r="J451" s="822" t="s">
        <v>690</v>
      </c>
      <c r="K451" s="822" t="s">
        <v>989</v>
      </c>
      <c r="L451" s="825">
        <v>58.52</v>
      </c>
      <c r="M451" s="825">
        <v>468.16</v>
      </c>
      <c r="N451" s="822">
        <v>8</v>
      </c>
      <c r="O451" s="826">
        <v>4.5</v>
      </c>
      <c r="P451" s="825">
        <v>234.08</v>
      </c>
      <c r="Q451" s="827">
        <v>0.5</v>
      </c>
      <c r="R451" s="822">
        <v>4</v>
      </c>
      <c r="S451" s="827">
        <v>0.5</v>
      </c>
      <c r="T451" s="826">
        <v>2.5</v>
      </c>
      <c r="U451" s="828">
        <v>0.55555555555555558</v>
      </c>
    </row>
    <row r="452" spans="1:21" ht="14.45" customHeight="1" x14ac:dyDescent="0.2">
      <c r="A452" s="821">
        <v>1</v>
      </c>
      <c r="B452" s="822" t="s">
        <v>2676</v>
      </c>
      <c r="C452" s="822" t="s">
        <v>2682</v>
      </c>
      <c r="D452" s="823" t="s">
        <v>4395</v>
      </c>
      <c r="E452" s="824" t="s">
        <v>2701</v>
      </c>
      <c r="F452" s="822" t="s">
        <v>2677</v>
      </c>
      <c r="G452" s="822" t="s">
        <v>2774</v>
      </c>
      <c r="H452" s="822" t="s">
        <v>673</v>
      </c>
      <c r="I452" s="822" t="s">
        <v>2281</v>
      </c>
      <c r="J452" s="822" t="s">
        <v>690</v>
      </c>
      <c r="K452" s="822" t="s">
        <v>988</v>
      </c>
      <c r="L452" s="825">
        <v>234.07</v>
      </c>
      <c r="M452" s="825">
        <v>234.07</v>
      </c>
      <c r="N452" s="822">
        <v>1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</v>
      </c>
      <c r="B453" s="822" t="s">
        <v>2676</v>
      </c>
      <c r="C453" s="822" t="s">
        <v>2682</v>
      </c>
      <c r="D453" s="823" t="s">
        <v>4395</v>
      </c>
      <c r="E453" s="824" t="s">
        <v>2701</v>
      </c>
      <c r="F453" s="822" t="s">
        <v>2677</v>
      </c>
      <c r="G453" s="822" t="s">
        <v>3494</v>
      </c>
      <c r="H453" s="822" t="s">
        <v>329</v>
      </c>
      <c r="I453" s="822" t="s">
        <v>3495</v>
      </c>
      <c r="J453" s="822" t="s">
        <v>1044</v>
      </c>
      <c r="K453" s="822" t="s">
        <v>3186</v>
      </c>
      <c r="L453" s="825">
        <v>38.729999999999997</v>
      </c>
      <c r="M453" s="825">
        <v>116.19</v>
      </c>
      <c r="N453" s="822">
        <v>3</v>
      </c>
      <c r="O453" s="826">
        <v>0.5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</v>
      </c>
      <c r="B454" s="822" t="s">
        <v>2676</v>
      </c>
      <c r="C454" s="822" t="s">
        <v>2682</v>
      </c>
      <c r="D454" s="823" t="s">
        <v>4395</v>
      </c>
      <c r="E454" s="824" t="s">
        <v>2701</v>
      </c>
      <c r="F454" s="822" t="s">
        <v>2677</v>
      </c>
      <c r="G454" s="822" t="s">
        <v>3496</v>
      </c>
      <c r="H454" s="822" t="s">
        <v>673</v>
      </c>
      <c r="I454" s="822" t="s">
        <v>3497</v>
      </c>
      <c r="J454" s="822" t="s">
        <v>2262</v>
      </c>
      <c r="K454" s="822" t="s">
        <v>3498</v>
      </c>
      <c r="L454" s="825">
        <v>468.63</v>
      </c>
      <c r="M454" s="825">
        <v>468.63</v>
      </c>
      <c r="N454" s="822">
        <v>1</v>
      </c>
      <c r="O454" s="826">
        <v>0.5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1</v>
      </c>
      <c r="B455" s="822" t="s">
        <v>2676</v>
      </c>
      <c r="C455" s="822" t="s">
        <v>2682</v>
      </c>
      <c r="D455" s="823" t="s">
        <v>4395</v>
      </c>
      <c r="E455" s="824" t="s">
        <v>2701</v>
      </c>
      <c r="F455" s="822" t="s">
        <v>2677</v>
      </c>
      <c r="G455" s="822" t="s">
        <v>3496</v>
      </c>
      <c r="H455" s="822" t="s">
        <v>673</v>
      </c>
      <c r="I455" s="822" t="s">
        <v>3499</v>
      </c>
      <c r="J455" s="822" t="s">
        <v>2262</v>
      </c>
      <c r="K455" s="822" t="s">
        <v>3500</v>
      </c>
      <c r="L455" s="825">
        <v>234.32</v>
      </c>
      <c r="M455" s="825">
        <v>234.32</v>
      </c>
      <c r="N455" s="822">
        <v>1</v>
      </c>
      <c r="O455" s="826">
        <v>0.5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</v>
      </c>
      <c r="B456" s="822" t="s">
        <v>2676</v>
      </c>
      <c r="C456" s="822" t="s">
        <v>2682</v>
      </c>
      <c r="D456" s="823" t="s">
        <v>4395</v>
      </c>
      <c r="E456" s="824" t="s">
        <v>2701</v>
      </c>
      <c r="F456" s="822" t="s">
        <v>2677</v>
      </c>
      <c r="G456" s="822" t="s">
        <v>3496</v>
      </c>
      <c r="H456" s="822" t="s">
        <v>673</v>
      </c>
      <c r="I456" s="822" t="s">
        <v>3501</v>
      </c>
      <c r="J456" s="822" t="s">
        <v>2262</v>
      </c>
      <c r="K456" s="822" t="s">
        <v>3502</v>
      </c>
      <c r="L456" s="825">
        <v>351.48</v>
      </c>
      <c r="M456" s="825">
        <v>351.48</v>
      </c>
      <c r="N456" s="822">
        <v>1</v>
      </c>
      <c r="O456" s="826">
        <v>1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</v>
      </c>
      <c r="B457" s="822" t="s">
        <v>2676</v>
      </c>
      <c r="C457" s="822" t="s">
        <v>2682</v>
      </c>
      <c r="D457" s="823" t="s">
        <v>4395</v>
      </c>
      <c r="E457" s="824" t="s">
        <v>2701</v>
      </c>
      <c r="F457" s="822" t="s">
        <v>2677</v>
      </c>
      <c r="G457" s="822" t="s">
        <v>3496</v>
      </c>
      <c r="H457" s="822" t="s">
        <v>329</v>
      </c>
      <c r="I457" s="822" t="s">
        <v>3503</v>
      </c>
      <c r="J457" s="822" t="s">
        <v>3504</v>
      </c>
      <c r="K457" s="822" t="s">
        <v>3505</v>
      </c>
      <c r="L457" s="825">
        <v>459.26</v>
      </c>
      <c r="M457" s="825">
        <v>1377.78</v>
      </c>
      <c r="N457" s="822">
        <v>3</v>
      </c>
      <c r="O457" s="826">
        <v>2</v>
      </c>
      <c r="P457" s="825">
        <v>918.52</v>
      </c>
      <c r="Q457" s="827">
        <v>0.66666666666666663</v>
      </c>
      <c r="R457" s="822">
        <v>2</v>
      </c>
      <c r="S457" s="827">
        <v>0.66666666666666663</v>
      </c>
      <c r="T457" s="826">
        <v>1.5</v>
      </c>
      <c r="U457" s="828">
        <v>0.75</v>
      </c>
    </row>
    <row r="458" spans="1:21" ht="14.45" customHeight="1" x14ac:dyDescent="0.2">
      <c r="A458" s="821">
        <v>1</v>
      </c>
      <c r="B458" s="822" t="s">
        <v>2676</v>
      </c>
      <c r="C458" s="822" t="s">
        <v>2682</v>
      </c>
      <c r="D458" s="823" t="s">
        <v>4395</v>
      </c>
      <c r="E458" s="824" t="s">
        <v>2701</v>
      </c>
      <c r="F458" s="822" t="s">
        <v>2677</v>
      </c>
      <c r="G458" s="822" t="s">
        <v>3496</v>
      </c>
      <c r="H458" s="822" t="s">
        <v>329</v>
      </c>
      <c r="I458" s="822" t="s">
        <v>3506</v>
      </c>
      <c r="J458" s="822" t="s">
        <v>3507</v>
      </c>
      <c r="K458" s="822" t="s">
        <v>3508</v>
      </c>
      <c r="L458" s="825">
        <v>229.64</v>
      </c>
      <c r="M458" s="825">
        <v>229.64</v>
      </c>
      <c r="N458" s="822">
        <v>1</v>
      </c>
      <c r="O458" s="826">
        <v>0.5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</v>
      </c>
      <c r="B459" s="822" t="s">
        <v>2676</v>
      </c>
      <c r="C459" s="822" t="s">
        <v>2682</v>
      </c>
      <c r="D459" s="823" t="s">
        <v>4395</v>
      </c>
      <c r="E459" s="824" t="s">
        <v>2701</v>
      </c>
      <c r="F459" s="822" t="s">
        <v>2677</v>
      </c>
      <c r="G459" s="822" t="s">
        <v>3496</v>
      </c>
      <c r="H459" s="822" t="s">
        <v>329</v>
      </c>
      <c r="I459" s="822" t="s">
        <v>3509</v>
      </c>
      <c r="J459" s="822" t="s">
        <v>3507</v>
      </c>
      <c r="K459" s="822" t="s">
        <v>3510</v>
      </c>
      <c r="L459" s="825">
        <v>344.45</v>
      </c>
      <c r="M459" s="825">
        <v>344.45</v>
      </c>
      <c r="N459" s="822">
        <v>1</v>
      </c>
      <c r="O459" s="826">
        <v>0.5</v>
      </c>
      <c r="P459" s="825">
        <v>344.45</v>
      </c>
      <c r="Q459" s="827">
        <v>1</v>
      </c>
      <c r="R459" s="822">
        <v>1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1</v>
      </c>
      <c r="B460" s="822" t="s">
        <v>2676</v>
      </c>
      <c r="C460" s="822" t="s">
        <v>2682</v>
      </c>
      <c r="D460" s="823" t="s">
        <v>4395</v>
      </c>
      <c r="E460" s="824" t="s">
        <v>2701</v>
      </c>
      <c r="F460" s="822" t="s">
        <v>2677</v>
      </c>
      <c r="G460" s="822" t="s">
        <v>3511</v>
      </c>
      <c r="H460" s="822" t="s">
        <v>673</v>
      </c>
      <c r="I460" s="822" t="s">
        <v>2569</v>
      </c>
      <c r="J460" s="822" t="s">
        <v>745</v>
      </c>
      <c r="K460" s="822" t="s">
        <v>2570</v>
      </c>
      <c r="L460" s="825">
        <v>1385.62</v>
      </c>
      <c r="M460" s="825">
        <v>5542.48</v>
      </c>
      <c r="N460" s="822">
        <v>4</v>
      </c>
      <c r="O460" s="826">
        <v>1.5</v>
      </c>
      <c r="P460" s="825">
        <v>2771.24</v>
      </c>
      <c r="Q460" s="827">
        <v>0.5</v>
      </c>
      <c r="R460" s="822">
        <v>2</v>
      </c>
      <c r="S460" s="827">
        <v>0.5</v>
      </c>
      <c r="T460" s="826">
        <v>1</v>
      </c>
      <c r="U460" s="828">
        <v>0.66666666666666663</v>
      </c>
    </row>
    <row r="461" spans="1:21" ht="14.45" customHeight="1" x14ac:dyDescent="0.2">
      <c r="A461" s="821">
        <v>1</v>
      </c>
      <c r="B461" s="822" t="s">
        <v>2676</v>
      </c>
      <c r="C461" s="822" t="s">
        <v>2682</v>
      </c>
      <c r="D461" s="823" t="s">
        <v>4395</v>
      </c>
      <c r="E461" s="824" t="s">
        <v>2701</v>
      </c>
      <c r="F461" s="822" t="s">
        <v>2677</v>
      </c>
      <c r="G461" s="822" t="s">
        <v>3511</v>
      </c>
      <c r="H461" s="822" t="s">
        <v>673</v>
      </c>
      <c r="I461" s="822" t="s">
        <v>3512</v>
      </c>
      <c r="J461" s="822" t="s">
        <v>745</v>
      </c>
      <c r="K461" s="822" t="s">
        <v>3513</v>
      </c>
      <c r="L461" s="825">
        <v>1847.49</v>
      </c>
      <c r="M461" s="825">
        <v>1847.49</v>
      </c>
      <c r="N461" s="822">
        <v>1</v>
      </c>
      <c r="O461" s="826">
        <v>0.5</v>
      </c>
      <c r="P461" s="825">
        <v>1847.49</v>
      </c>
      <c r="Q461" s="827">
        <v>1</v>
      </c>
      <c r="R461" s="822">
        <v>1</v>
      </c>
      <c r="S461" s="827">
        <v>1</v>
      </c>
      <c r="T461" s="826">
        <v>0.5</v>
      </c>
      <c r="U461" s="828">
        <v>1</v>
      </c>
    </row>
    <row r="462" spans="1:21" ht="14.45" customHeight="1" x14ac:dyDescent="0.2">
      <c r="A462" s="821">
        <v>1</v>
      </c>
      <c r="B462" s="822" t="s">
        <v>2676</v>
      </c>
      <c r="C462" s="822" t="s">
        <v>2682</v>
      </c>
      <c r="D462" s="823" t="s">
        <v>4395</v>
      </c>
      <c r="E462" s="824" t="s">
        <v>2701</v>
      </c>
      <c r="F462" s="822" t="s">
        <v>2677</v>
      </c>
      <c r="G462" s="822" t="s">
        <v>2909</v>
      </c>
      <c r="H462" s="822" t="s">
        <v>673</v>
      </c>
      <c r="I462" s="822" t="s">
        <v>3165</v>
      </c>
      <c r="J462" s="822" t="s">
        <v>2911</v>
      </c>
      <c r="K462" s="822" t="s">
        <v>3166</v>
      </c>
      <c r="L462" s="825">
        <v>114.65</v>
      </c>
      <c r="M462" s="825">
        <v>343.95000000000005</v>
      </c>
      <c r="N462" s="822">
        <v>3</v>
      </c>
      <c r="O462" s="826">
        <v>1.5</v>
      </c>
      <c r="P462" s="825">
        <v>229.3</v>
      </c>
      <c r="Q462" s="827">
        <v>0.66666666666666663</v>
      </c>
      <c r="R462" s="822">
        <v>2</v>
      </c>
      <c r="S462" s="827">
        <v>0.66666666666666663</v>
      </c>
      <c r="T462" s="826">
        <v>1</v>
      </c>
      <c r="U462" s="828">
        <v>0.66666666666666663</v>
      </c>
    </row>
    <row r="463" spans="1:21" ht="14.45" customHeight="1" x14ac:dyDescent="0.2">
      <c r="A463" s="821">
        <v>1</v>
      </c>
      <c r="B463" s="822" t="s">
        <v>2676</v>
      </c>
      <c r="C463" s="822" t="s">
        <v>2682</v>
      </c>
      <c r="D463" s="823" t="s">
        <v>4395</v>
      </c>
      <c r="E463" s="824" t="s">
        <v>2701</v>
      </c>
      <c r="F463" s="822" t="s">
        <v>2677</v>
      </c>
      <c r="G463" s="822" t="s">
        <v>3167</v>
      </c>
      <c r="H463" s="822" t="s">
        <v>329</v>
      </c>
      <c r="I463" s="822" t="s">
        <v>3168</v>
      </c>
      <c r="J463" s="822" t="s">
        <v>1508</v>
      </c>
      <c r="K463" s="822" t="s">
        <v>2992</v>
      </c>
      <c r="L463" s="825">
        <v>35.25</v>
      </c>
      <c r="M463" s="825">
        <v>70.5</v>
      </c>
      <c r="N463" s="822">
        <v>2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1</v>
      </c>
      <c r="B464" s="822" t="s">
        <v>2676</v>
      </c>
      <c r="C464" s="822" t="s">
        <v>2682</v>
      </c>
      <c r="D464" s="823" t="s">
        <v>4395</v>
      </c>
      <c r="E464" s="824" t="s">
        <v>2701</v>
      </c>
      <c r="F464" s="822" t="s">
        <v>2677</v>
      </c>
      <c r="G464" s="822" t="s">
        <v>3167</v>
      </c>
      <c r="H464" s="822" t="s">
        <v>329</v>
      </c>
      <c r="I464" s="822" t="s">
        <v>3514</v>
      </c>
      <c r="J464" s="822" t="s">
        <v>833</v>
      </c>
      <c r="K464" s="822" t="s">
        <v>3515</v>
      </c>
      <c r="L464" s="825">
        <v>35.25</v>
      </c>
      <c r="M464" s="825">
        <v>176.25</v>
      </c>
      <c r="N464" s="822">
        <v>5</v>
      </c>
      <c r="O464" s="826">
        <v>2</v>
      </c>
      <c r="P464" s="825">
        <v>105.75</v>
      </c>
      <c r="Q464" s="827">
        <v>0.6</v>
      </c>
      <c r="R464" s="822">
        <v>3</v>
      </c>
      <c r="S464" s="827">
        <v>0.6</v>
      </c>
      <c r="T464" s="826">
        <v>1</v>
      </c>
      <c r="U464" s="828">
        <v>0.5</v>
      </c>
    </row>
    <row r="465" spans="1:21" ht="14.45" customHeight="1" x14ac:dyDescent="0.2">
      <c r="A465" s="821">
        <v>1</v>
      </c>
      <c r="B465" s="822" t="s">
        <v>2676</v>
      </c>
      <c r="C465" s="822" t="s">
        <v>2682</v>
      </c>
      <c r="D465" s="823" t="s">
        <v>4395</v>
      </c>
      <c r="E465" s="824" t="s">
        <v>2701</v>
      </c>
      <c r="F465" s="822" t="s">
        <v>2677</v>
      </c>
      <c r="G465" s="822" t="s">
        <v>3516</v>
      </c>
      <c r="H465" s="822" t="s">
        <v>673</v>
      </c>
      <c r="I465" s="822" t="s">
        <v>3517</v>
      </c>
      <c r="J465" s="822" t="s">
        <v>2305</v>
      </c>
      <c r="K465" s="822" t="s">
        <v>3518</v>
      </c>
      <c r="L465" s="825">
        <v>51.83</v>
      </c>
      <c r="M465" s="825">
        <v>51.83</v>
      </c>
      <c r="N465" s="822">
        <v>1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</v>
      </c>
      <c r="B466" s="822" t="s">
        <v>2676</v>
      </c>
      <c r="C466" s="822" t="s">
        <v>2682</v>
      </c>
      <c r="D466" s="823" t="s">
        <v>4395</v>
      </c>
      <c r="E466" s="824" t="s">
        <v>2701</v>
      </c>
      <c r="F466" s="822" t="s">
        <v>2677</v>
      </c>
      <c r="G466" s="822" t="s">
        <v>3516</v>
      </c>
      <c r="H466" s="822" t="s">
        <v>673</v>
      </c>
      <c r="I466" s="822" t="s">
        <v>3519</v>
      </c>
      <c r="J466" s="822" t="s">
        <v>2305</v>
      </c>
      <c r="K466" s="822" t="s">
        <v>693</v>
      </c>
      <c r="L466" s="825">
        <v>103.64</v>
      </c>
      <c r="M466" s="825">
        <v>103.64</v>
      </c>
      <c r="N466" s="822">
        <v>1</v>
      </c>
      <c r="O466" s="826">
        <v>0.5</v>
      </c>
      <c r="P466" s="825">
        <v>103.64</v>
      </c>
      <c r="Q466" s="827">
        <v>1</v>
      </c>
      <c r="R466" s="822">
        <v>1</v>
      </c>
      <c r="S466" s="827">
        <v>1</v>
      </c>
      <c r="T466" s="826">
        <v>0.5</v>
      </c>
      <c r="U466" s="828">
        <v>1</v>
      </c>
    </row>
    <row r="467" spans="1:21" ht="14.45" customHeight="1" x14ac:dyDescent="0.2">
      <c r="A467" s="821">
        <v>1</v>
      </c>
      <c r="B467" s="822" t="s">
        <v>2676</v>
      </c>
      <c r="C467" s="822" t="s">
        <v>2682</v>
      </c>
      <c r="D467" s="823" t="s">
        <v>4395</v>
      </c>
      <c r="E467" s="824" t="s">
        <v>2701</v>
      </c>
      <c r="F467" s="822" t="s">
        <v>2677</v>
      </c>
      <c r="G467" s="822" t="s">
        <v>2913</v>
      </c>
      <c r="H467" s="822" t="s">
        <v>329</v>
      </c>
      <c r="I467" s="822" t="s">
        <v>3174</v>
      </c>
      <c r="J467" s="822" t="s">
        <v>2915</v>
      </c>
      <c r="K467" s="822" t="s">
        <v>3175</v>
      </c>
      <c r="L467" s="825">
        <v>87.98</v>
      </c>
      <c r="M467" s="825">
        <v>527.88</v>
      </c>
      <c r="N467" s="822">
        <v>6</v>
      </c>
      <c r="O467" s="826">
        <v>3</v>
      </c>
      <c r="P467" s="825">
        <v>175.96</v>
      </c>
      <c r="Q467" s="827">
        <v>0.33333333333333337</v>
      </c>
      <c r="R467" s="822">
        <v>2</v>
      </c>
      <c r="S467" s="827">
        <v>0.33333333333333331</v>
      </c>
      <c r="T467" s="826">
        <v>1</v>
      </c>
      <c r="U467" s="828">
        <v>0.33333333333333331</v>
      </c>
    </row>
    <row r="468" spans="1:21" ht="14.45" customHeight="1" x14ac:dyDescent="0.2">
      <c r="A468" s="821">
        <v>1</v>
      </c>
      <c r="B468" s="822" t="s">
        <v>2676</v>
      </c>
      <c r="C468" s="822" t="s">
        <v>2682</v>
      </c>
      <c r="D468" s="823" t="s">
        <v>4395</v>
      </c>
      <c r="E468" s="824" t="s">
        <v>2701</v>
      </c>
      <c r="F468" s="822" t="s">
        <v>2677</v>
      </c>
      <c r="G468" s="822" t="s">
        <v>2913</v>
      </c>
      <c r="H468" s="822" t="s">
        <v>329</v>
      </c>
      <c r="I468" s="822" t="s">
        <v>3520</v>
      </c>
      <c r="J468" s="822" t="s">
        <v>2915</v>
      </c>
      <c r="K468" s="822" t="s">
        <v>3175</v>
      </c>
      <c r="L468" s="825">
        <v>87.98</v>
      </c>
      <c r="M468" s="825">
        <v>703.84</v>
      </c>
      <c r="N468" s="822">
        <v>8</v>
      </c>
      <c r="O468" s="826">
        <v>4</v>
      </c>
      <c r="P468" s="825">
        <v>351.92</v>
      </c>
      <c r="Q468" s="827">
        <v>0.5</v>
      </c>
      <c r="R468" s="822">
        <v>4</v>
      </c>
      <c r="S468" s="827">
        <v>0.5</v>
      </c>
      <c r="T468" s="826">
        <v>1.5</v>
      </c>
      <c r="U468" s="828">
        <v>0.375</v>
      </c>
    </row>
    <row r="469" spans="1:21" ht="14.45" customHeight="1" x14ac:dyDescent="0.2">
      <c r="A469" s="821">
        <v>1</v>
      </c>
      <c r="B469" s="822" t="s">
        <v>2676</v>
      </c>
      <c r="C469" s="822" t="s">
        <v>2682</v>
      </c>
      <c r="D469" s="823" t="s">
        <v>4395</v>
      </c>
      <c r="E469" s="824" t="s">
        <v>2701</v>
      </c>
      <c r="F469" s="822" t="s">
        <v>2677</v>
      </c>
      <c r="G469" s="822" t="s">
        <v>2917</v>
      </c>
      <c r="H469" s="822" t="s">
        <v>329</v>
      </c>
      <c r="I469" s="822" t="s">
        <v>3521</v>
      </c>
      <c r="J469" s="822" t="s">
        <v>1033</v>
      </c>
      <c r="K469" s="822" t="s">
        <v>3522</v>
      </c>
      <c r="L469" s="825">
        <v>27.37</v>
      </c>
      <c r="M469" s="825">
        <v>82.11</v>
      </c>
      <c r="N469" s="822">
        <v>3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</v>
      </c>
      <c r="B470" s="822" t="s">
        <v>2676</v>
      </c>
      <c r="C470" s="822" t="s">
        <v>2682</v>
      </c>
      <c r="D470" s="823" t="s">
        <v>4395</v>
      </c>
      <c r="E470" s="824" t="s">
        <v>2701</v>
      </c>
      <c r="F470" s="822" t="s">
        <v>2677</v>
      </c>
      <c r="G470" s="822" t="s">
        <v>2917</v>
      </c>
      <c r="H470" s="822" t="s">
        <v>673</v>
      </c>
      <c r="I470" s="822" t="s">
        <v>2236</v>
      </c>
      <c r="J470" s="822" t="s">
        <v>1033</v>
      </c>
      <c r="K470" s="822" t="s">
        <v>2237</v>
      </c>
      <c r="L470" s="825">
        <v>48.89</v>
      </c>
      <c r="M470" s="825">
        <v>684.45999999999992</v>
      </c>
      <c r="N470" s="822">
        <v>14</v>
      </c>
      <c r="O470" s="826">
        <v>5</v>
      </c>
      <c r="P470" s="825">
        <v>97.78</v>
      </c>
      <c r="Q470" s="827">
        <v>0.14285714285714288</v>
      </c>
      <c r="R470" s="822">
        <v>2</v>
      </c>
      <c r="S470" s="827">
        <v>0.14285714285714285</v>
      </c>
      <c r="T470" s="826">
        <v>1</v>
      </c>
      <c r="U470" s="828">
        <v>0.2</v>
      </c>
    </row>
    <row r="471" spans="1:21" ht="14.45" customHeight="1" x14ac:dyDescent="0.2">
      <c r="A471" s="821">
        <v>1</v>
      </c>
      <c r="B471" s="822" t="s">
        <v>2676</v>
      </c>
      <c r="C471" s="822" t="s">
        <v>2682</v>
      </c>
      <c r="D471" s="823" t="s">
        <v>4395</v>
      </c>
      <c r="E471" s="824" t="s">
        <v>2701</v>
      </c>
      <c r="F471" s="822" t="s">
        <v>2677</v>
      </c>
      <c r="G471" s="822" t="s">
        <v>2917</v>
      </c>
      <c r="H471" s="822" t="s">
        <v>329</v>
      </c>
      <c r="I471" s="822" t="s">
        <v>3178</v>
      </c>
      <c r="J471" s="822" t="s">
        <v>1033</v>
      </c>
      <c r="K471" s="822" t="s">
        <v>1034</v>
      </c>
      <c r="L471" s="825">
        <v>97.76</v>
      </c>
      <c r="M471" s="825">
        <v>1759.68</v>
      </c>
      <c r="N471" s="822">
        <v>18</v>
      </c>
      <c r="O471" s="826">
        <v>10</v>
      </c>
      <c r="P471" s="825">
        <v>488.8</v>
      </c>
      <c r="Q471" s="827">
        <v>0.27777777777777779</v>
      </c>
      <c r="R471" s="822">
        <v>5</v>
      </c>
      <c r="S471" s="827">
        <v>0.27777777777777779</v>
      </c>
      <c r="T471" s="826">
        <v>2.5</v>
      </c>
      <c r="U471" s="828">
        <v>0.25</v>
      </c>
    </row>
    <row r="472" spans="1:21" ht="14.45" customHeight="1" x14ac:dyDescent="0.2">
      <c r="A472" s="821">
        <v>1</v>
      </c>
      <c r="B472" s="822" t="s">
        <v>2676</v>
      </c>
      <c r="C472" s="822" t="s">
        <v>2682</v>
      </c>
      <c r="D472" s="823" t="s">
        <v>4395</v>
      </c>
      <c r="E472" s="824" t="s">
        <v>2701</v>
      </c>
      <c r="F472" s="822" t="s">
        <v>2677</v>
      </c>
      <c r="G472" s="822" t="s">
        <v>3523</v>
      </c>
      <c r="H472" s="822" t="s">
        <v>329</v>
      </c>
      <c r="I472" s="822" t="s">
        <v>3524</v>
      </c>
      <c r="J472" s="822" t="s">
        <v>3525</v>
      </c>
      <c r="K472" s="822" t="s">
        <v>3526</v>
      </c>
      <c r="L472" s="825">
        <v>173.31</v>
      </c>
      <c r="M472" s="825">
        <v>173.31</v>
      </c>
      <c r="N472" s="822">
        <v>1</v>
      </c>
      <c r="O472" s="826">
        <v>1</v>
      </c>
      <c r="P472" s="825">
        <v>173.31</v>
      </c>
      <c r="Q472" s="827">
        <v>1</v>
      </c>
      <c r="R472" s="822">
        <v>1</v>
      </c>
      <c r="S472" s="827">
        <v>1</v>
      </c>
      <c r="T472" s="826">
        <v>1</v>
      </c>
      <c r="U472" s="828">
        <v>1</v>
      </c>
    </row>
    <row r="473" spans="1:21" ht="14.45" customHeight="1" x14ac:dyDescent="0.2">
      <c r="A473" s="821">
        <v>1</v>
      </c>
      <c r="B473" s="822" t="s">
        <v>2676</v>
      </c>
      <c r="C473" s="822" t="s">
        <v>2682</v>
      </c>
      <c r="D473" s="823" t="s">
        <v>4395</v>
      </c>
      <c r="E473" s="824" t="s">
        <v>2701</v>
      </c>
      <c r="F473" s="822" t="s">
        <v>2677</v>
      </c>
      <c r="G473" s="822" t="s">
        <v>2775</v>
      </c>
      <c r="H473" s="822" t="s">
        <v>673</v>
      </c>
      <c r="I473" s="822" t="s">
        <v>2512</v>
      </c>
      <c r="J473" s="822" t="s">
        <v>850</v>
      </c>
      <c r="K473" s="822" t="s">
        <v>696</v>
      </c>
      <c r="L473" s="825">
        <v>34.47</v>
      </c>
      <c r="M473" s="825">
        <v>275.76</v>
      </c>
      <c r="N473" s="822">
        <v>8</v>
      </c>
      <c r="O473" s="826">
        <v>6</v>
      </c>
      <c r="P473" s="825">
        <v>172.35</v>
      </c>
      <c r="Q473" s="827">
        <v>0.625</v>
      </c>
      <c r="R473" s="822">
        <v>5</v>
      </c>
      <c r="S473" s="827">
        <v>0.625</v>
      </c>
      <c r="T473" s="826">
        <v>4.5</v>
      </c>
      <c r="U473" s="828">
        <v>0.75</v>
      </c>
    </row>
    <row r="474" spans="1:21" ht="14.45" customHeight="1" x14ac:dyDescent="0.2">
      <c r="A474" s="821">
        <v>1</v>
      </c>
      <c r="B474" s="822" t="s">
        <v>2676</v>
      </c>
      <c r="C474" s="822" t="s">
        <v>2682</v>
      </c>
      <c r="D474" s="823" t="s">
        <v>4395</v>
      </c>
      <c r="E474" s="824" t="s">
        <v>2701</v>
      </c>
      <c r="F474" s="822" t="s">
        <v>2677</v>
      </c>
      <c r="G474" s="822" t="s">
        <v>2775</v>
      </c>
      <c r="H474" s="822" t="s">
        <v>673</v>
      </c>
      <c r="I474" s="822" t="s">
        <v>2176</v>
      </c>
      <c r="J474" s="822" t="s">
        <v>850</v>
      </c>
      <c r="K474" s="822" t="s">
        <v>2177</v>
      </c>
      <c r="L474" s="825">
        <v>103.4</v>
      </c>
      <c r="M474" s="825">
        <v>2791.8000000000006</v>
      </c>
      <c r="N474" s="822">
        <v>27</v>
      </c>
      <c r="O474" s="826">
        <v>16</v>
      </c>
      <c r="P474" s="825">
        <v>1137.4000000000001</v>
      </c>
      <c r="Q474" s="827">
        <v>0.40740740740740733</v>
      </c>
      <c r="R474" s="822">
        <v>11</v>
      </c>
      <c r="S474" s="827">
        <v>0.40740740740740738</v>
      </c>
      <c r="T474" s="826">
        <v>6.5</v>
      </c>
      <c r="U474" s="828">
        <v>0.40625</v>
      </c>
    </row>
    <row r="475" spans="1:21" ht="14.45" customHeight="1" x14ac:dyDescent="0.2">
      <c r="A475" s="821">
        <v>1</v>
      </c>
      <c r="B475" s="822" t="s">
        <v>2676</v>
      </c>
      <c r="C475" s="822" t="s">
        <v>2682</v>
      </c>
      <c r="D475" s="823" t="s">
        <v>4395</v>
      </c>
      <c r="E475" s="824" t="s">
        <v>2701</v>
      </c>
      <c r="F475" s="822" t="s">
        <v>2677</v>
      </c>
      <c r="G475" s="822" t="s">
        <v>2775</v>
      </c>
      <c r="H475" s="822" t="s">
        <v>673</v>
      </c>
      <c r="I475" s="822" t="s">
        <v>2513</v>
      </c>
      <c r="J475" s="822" t="s">
        <v>1642</v>
      </c>
      <c r="K475" s="822" t="s">
        <v>2514</v>
      </c>
      <c r="L475" s="825">
        <v>206.78</v>
      </c>
      <c r="M475" s="825">
        <v>206.78</v>
      </c>
      <c r="N475" s="822">
        <v>1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</v>
      </c>
      <c r="B476" s="822" t="s">
        <v>2676</v>
      </c>
      <c r="C476" s="822" t="s">
        <v>2682</v>
      </c>
      <c r="D476" s="823" t="s">
        <v>4395</v>
      </c>
      <c r="E476" s="824" t="s">
        <v>2701</v>
      </c>
      <c r="F476" s="822" t="s">
        <v>2677</v>
      </c>
      <c r="G476" s="822" t="s">
        <v>2837</v>
      </c>
      <c r="H476" s="822" t="s">
        <v>673</v>
      </c>
      <c r="I476" s="822" t="s">
        <v>2316</v>
      </c>
      <c r="J476" s="822" t="s">
        <v>2317</v>
      </c>
      <c r="K476" s="822" t="s">
        <v>2318</v>
      </c>
      <c r="L476" s="825">
        <v>117.46</v>
      </c>
      <c r="M476" s="825">
        <v>117.46</v>
      </c>
      <c r="N476" s="822">
        <v>1</v>
      </c>
      <c r="O476" s="826">
        <v>1</v>
      </c>
      <c r="P476" s="825">
        <v>117.46</v>
      </c>
      <c r="Q476" s="827">
        <v>1</v>
      </c>
      <c r="R476" s="822">
        <v>1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1</v>
      </c>
      <c r="B477" s="822" t="s">
        <v>2676</v>
      </c>
      <c r="C477" s="822" t="s">
        <v>2682</v>
      </c>
      <c r="D477" s="823" t="s">
        <v>4395</v>
      </c>
      <c r="E477" s="824" t="s">
        <v>2701</v>
      </c>
      <c r="F477" s="822" t="s">
        <v>2677</v>
      </c>
      <c r="G477" s="822" t="s">
        <v>2837</v>
      </c>
      <c r="H477" s="822" t="s">
        <v>673</v>
      </c>
      <c r="I477" s="822" t="s">
        <v>3189</v>
      </c>
      <c r="J477" s="822" t="s">
        <v>2317</v>
      </c>
      <c r="K477" s="822" t="s">
        <v>3190</v>
      </c>
      <c r="L477" s="825">
        <v>352.37</v>
      </c>
      <c r="M477" s="825">
        <v>704.74</v>
      </c>
      <c r="N477" s="822">
        <v>2</v>
      </c>
      <c r="O477" s="826">
        <v>1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1</v>
      </c>
      <c r="B478" s="822" t="s">
        <v>2676</v>
      </c>
      <c r="C478" s="822" t="s">
        <v>2682</v>
      </c>
      <c r="D478" s="823" t="s">
        <v>4395</v>
      </c>
      <c r="E478" s="824" t="s">
        <v>2701</v>
      </c>
      <c r="F478" s="822" t="s">
        <v>2677</v>
      </c>
      <c r="G478" s="822" t="s">
        <v>2837</v>
      </c>
      <c r="H478" s="822" t="s">
        <v>673</v>
      </c>
      <c r="I478" s="822" t="s">
        <v>2923</v>
      </c>
      <c r="J478" s="822" t="s">
        <v>2317</v>
      </c>
      <c r="K478" s="822" t="s">
        <v>2924</v>
      </c>
      <c r="L478" s="825">
        <v>704.73</v>
      </c>
      <c r="M478" s="825">
        <v>704.73</v>
      </c>
      <c r="N478" s="822">
        <v>1</v>
      </c>
      <c r="O478" s="826">
        <v>0.5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</v>
      </c>
      <c r="B479" s="822" t="s">
        <v>2676</v>
      </c>
      <c r="C479" s="822" t="s">
        <v>2682</v>
      </c>
      <c r="D479" s="823" t="s">
        <v>4395</v>
      </c>
      <c r="E479" s="824" t="s">
        <v>2701</v>
      </c>
      <c r="F479" s="822" t="s">
        <v>2677</v>
      </c>
      <c r="G479" s="822" t="s">
        <v>2925</v>
      </c>
      <c r="H479" s="822" t="s">
        <v>329</v>
      </c>
      <c r="I479" s="822" t="s">
        <v>2926</v>
      </c>
      <c r="J479" s="822" t="s">
        <v>2927</v>
      </c>
      <c r="K479" s="822" t="s">
        <v>2928</v>
      </c>
      <c r="L479" s="825">
        <v>218.62</v>
      </c>
      <c r="M479" s="825">
        <v>3497.9199999999992</v>
      </c>
      <c r="N479" s="822">
        <v>16</v>
      </c>
      <c r="O479" s="826">
        <v>10</v>
      </c>
      <c r="P479" s="825">
        <v>874.48</v>
      </c>
      <c r="Q479" s="827">
        <v>0.25000000000000006</v>
      </c>
      <c r="R479" s="822">
        <v>4</v>
      </c>
      <c r="S479" s="827">
        <v>0.25</v>
      </c>
      <c r="T479" s="826">
        <v>2.5</v>
      </c>
      <c r="U479" s="828">
        <v>0.25</v>
      </c>
    </row>
    <row r="480" spans="1:21" ht="14.45" customHeight="1" x14ac:dyDescent="0.2">
      <c r="A480" s="821">
        <v>1</v>
      </c>
      <c r="B480" s="822" t="s">
        <v>2676</v>
      </c>
      <c r="C480" s="822" t="s">
        <v>2682</v>
      </c>
      <c r="D480" s="823" t="s">
        <v>4395</v>
      </c>
      <c r="E480" s="824" t="s">
        <v>2701</v>
      </c>
      <c r="F480" s="822" t="s">
        <v>2677</v>
      </c>
      <c r="G480" s="822" t="s">
        <v>2925</v>
      </c>
      <c r="H480" s="822" t="s">
        <v>329</v>
      </c>
      <c r="I480" s="822" t="s">
        <v>3527</v>
      </c>
      <c r="J480" s="822" t="s">
        <v>1286</v>
      </c>
      <c r="K480" s="822" t="s">
        <v>3528</v>
      </c>
      <c r="L480" s="825">
        <v>39.85</v>
      </c>
      <c r="M480" s="825">
        <v>119.55000000000001</v>
      </c>
      <c r="N480" s="822">
        <v>3</v>
      </c>
      <c r="O480" s="826">
        <v>1</v>
      </c>
      <c r="P480" s="825">
        <v>119.55000000000001</v>
      </c>
      <c r="Q480" s="827">
        <v>1</v>
      </c>
      <c r="R480" s="822">
        <v>3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1</v>
      </c>
      <c r="B481" s="822" t="s">
        <v>2676</v>
      </c>
      <c r="C481" s="822" t="s">
        <v>2682</v>
      </c>
      <c r="D481" s="823" t="s">
        <v>4395</v>
      </c>
      <c r="E481" s="824" t="s">
        <v>2701</v>
      </c>
      <c r="F481" s="822" t="s">
        <v>2677</v>
      </c>
      <c r="G481" s="822" t="s">
        <v>2925</v>
      </c>
      <c r="H481" s="822" t="s">
        <v>329</v>
      </c>
      <c r="I481" s="822" t="s">
        <v>3202</v>
      </c>
      <c r="J481" s="822" t="s">
        <v>1286</v>
      </c>
      <c r="K481" s="822" t="s">
        <v>3203</v>
      </c>
      <c r="L481" s="825">
        <v>216.9</v>
      </c>
      <c r="M481" s="825">
        <v>216.9</v>
      </c>
      <c r="N481" s="822">
        <v>1</v>
      </c>
      <c r="O481" s="826">
        <v>0.5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1</v>
      </c>
      <c r="B482" s="822" t="s">
        <v>2676</v>
      </c>
      <c r="C482" s="822" t="s">
        <v>2682</v>
      </c>
      <c r="D482" s="823" t="s">
        <v>4395</v>
      </c>
      <c r="E482" s="824" t="s">
        <v>2701</v>
      </c>
      <c r="F482" s="822" t="s">
        <v>2677</v>
      </c>
      <c r="G482" s="822" t="s">
        <v>2925</v>
      </c>
      <c r="H482" s="822" t="s">
        <v>329</v>
      </c>
      <c r="I482" s="822" t="s">
        <v>2931</v>
      </c>
      <c r="J482" s="822" t="s">
        <v>2927</v>
      </c>
      <c r="K482" s="822" t="s">
        <v>2932</v>
      </c>
      <c r="L482" s="825">
        <v>437.23</v>
      </c>
      <c r="M482" s="825">
        <v>1311.69</v>
      </c>
      <c r="N482" s="822">
        <v>3</v>
      </c>
      <c r="O482" s="826">
        <v>2</v>
      </c>
      <c r="P482" s="825">
        <v>437.23</v>
      </c>
      <c r="Q482" s="827">
        <v>0.33333333333333331</v>
      </c>
      <c r="R482" s="822">
        <v>1</v>
      </c>
      <c r="S482" s="827">
        <v>0.33333333333333331</v>
      </c>
      <c r="T482" s="826">
        <v>1</v>
      </c>
      <c r="U482" s="828">
        <v>0.5</v>
      </c>
    </row>
    <row r="483" spans="1:21" ht="14.45" customHeight="1" x14ac:dyDescent="0.2">
      <c r="A483" s="821">
        <v>1</v>
      </c>
      <c r="B483" s="822" t="s">
        <v>2676</v>
      </c>
      <c r="C483" s="822" t="s">
        <v>2682</v>
      </c>
      <c r="D483" s="823" t="s">
        <v>4395</v>
      </c>
      <c r="E483" s="824" t="s">
        <v>2701</v>
      </c>
      <c r="F483" s="822" t="s">
        <v>2677</v>
      </c>
      <c r="G483" s="822" t="s">
        <v>3529</v>
      </c>
      <c r="H483" s="822" t="s">
        <v>329</v>
      </c>
      <c r="I483" s="822" t="s">
        <v>3530</v>
      </c>
      <c r="J483" s="822" t="s">
        <v>3531</v>
      </c>
      <c r="K483" s="822" t="s">
        <v>3532</v>
      </c>
      <c r="L483" s="825">
        <v>398.22</v>
      </c>
      <c r="M483" s="825">
        <v>1194.6600000000001</v>
      </c>
      <c r="N483" s="822">
        <v>3</v>
      </c>
      <c r="O483" s="826">
        <v>0.5</v>
      </c>
      <c r="P483" s="825">
        <v>1194.6600000000001</v>
      </c>
      <c r="Q483" s="827">
        <v>1</v>
      </c>
      <c r="R483" s="822">
        <v>3</v>
      </c>
      <c r="S483" s="827">
        <v>1</v>
      </c>
      <c r="T483" s="826">
        <v>0.5</v>
      </c>
      <c r="U483" s="828">
        <v>1</v>
      </c>
    </row>
    <row r="484" spans="1:21" ht="14.45" customHeight="1" x14ac:dyDescent="0.2">
      <c r="A484" s="821">
        <v>1</v>
      </c>
      <c r="B484" s="822" t="s">
        <v>2676</v>
      </c>
      <c r="C484" s="822" t="s">
        <v>2682</v>
      </c>
      <c r="D484" s="823" t="s">
        <v>4395</v>
      </c>
      <c r="E484" s="824" t="s">
        <v>2701</v>
      </c>
      <c r="F484" s="822" t="s">
        <v>2677</v>
      </c>
      <c r="G484" s="822" t="s">
        <v>3533</v>
      </c>
      <c r="H484" s="822" t="s">
        <v>329</v>
      </c>
      <c r="I484" s="822" t="s">
        <v>3534</v>
      </c>
      <c r="J484" s="822" t="s">
        <v>3535</v>
      </c>
      <c r="K484" s="822" t="s">
        <v>3536</v>
      </c>
      <c r="L484" s="825">
        <v>0</v>
      </c>
      <c r="M484" s="825">
        <v>0</v>
      </c>
      <c r="N484" s="822">
        <v>2</v>
      </c>
      <c r="O484" s="826">
        <v>1</v>
      </c>
      <c r="P484" s="825"/>
      <c r="Q484" s="827"/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1</v>
      </c>
      <c r="B485" s="822" t="s">
        <v>2676</v>
      </c>
      <c r="C485" s="822" t="s">
        <v>2682</v>
      </c>
      <c r="D485" s="823" t="s">
        <v>4395</v>
      </c>
      <c r="E485" s="824" t="s">
        <v>2701</v>
      </c>
      <c r="F485" s="822" t="s">
        <v>2677</v>
      </c>
      <c r="G485" s="822" t="s">
        <v>3533</v>
      </c>
      <c r="H485" s="822" t="s">
        <v>329</v>
      </c>
      <c r="I485" s="822" t="s">
        <v>3537</v>
      </c>
      <c r="J485" s="822" t="s">
        <v>3535</v>
      </c>
      <c r="K485" s="822" t="s">
        <v>3538</v>
      </c>
      <c r="L485" s="825">
        <v>0</v>
      </c>
      <c r="M485" s="825">
        <v>0</v>
      </c>
      <c r="N485" s="822">
        <v>2</v>
      </c>
      <c r="O485" s="826">
        <v>0.5</v>
      </c>
      <c r="P485" s="825"/>
      <c r="Q485" s="827"/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1</v>
      </c>
      <c r="B486" s="822" t="s">
        <v>2676</v>
      </c>
      <c r="C486" s="822" t="s">
        <v>2682</v>
      </c>
      <c r="D486" s="823" t="s">
        <v>4395</v>
      </c>
      <c r="E486" s="824" t="s">
        <v>2701</v>
      </c>
      <c r="F486" s="822" t="s">
        <v>2677</v>
      </c>
      <c r="G486" s="822" t="s">
        <v>3209</v>
      </c>
      <c r="H486" s="822" t="s">
        <v>329</v>
      </c>
      <c r="I486" s="822" t="s">
        <v>3210</v>
      </c>
      <c r="J486" s="822" t="s">
        <v>682</v>
      </c>
      <c r="K486" s="822" t="s">
        <v>3211</v>
      </c>
      <c r="L486" s="825">
        <v>127.91</v>
      </c>
      <c r="M486" s="825">
        <v>511.64</v>
      </c>
      <c r="N486" s="822">
        <v>4</v>
      </c>
      <c r="O486" s="826">
        <v>2</v>
      </c>
      <c r="P486" s="825">
        <v>127.91</v>
      </c>
      <c r="Q486" s="827">
        <v>0.25</v>
      </c>
      <c r="R486" s="822">
        <v>1</v>
      </c>
      <c r="S486" s="827">
        <v>0.25</v>
      </c>
      <c r="T486" s="826">
        <v>1</v>
      </c>
      <c r="U486" s="828">
        <v>0.5</v>
      </c>
    </row>
    <row r="487" spans="1:21" ht="14.45" customHeight="1" x14ac:dyDescent="0.2">
      <c r="A487" s="821">
        <v>1</v>
      </c>
      <c r="B487" s="822" t="s">
        <v>2676</v>
      </c>
      <c r="C487" s="822" t="s">
        <v>2682</v>
      </c>
      <c r="D487" s="823" t="s">
        <v>4395</v>
      </c>
      <c r="E487" s="824" t="s">
        <v>2701</v>
      </c>
      <c r="F487" s="822" t="s">
        <v>2677</v>
      </c>
      <c r="G487" s="822" t="s">
        <v>3216</v>
      </c>
      <c r="H487" s="822" t="s">
        <v>673</v>
      </c>
      <c r="I487" s="822" t="s">
        <v>3217</v>
      </c>
      <c r="J487" s="822" t="s">
        <v>862</v>
      </c>
      <c r="K487" s="822" t="s">
        <v>3218</v>
      </c>
      <c r="L487" s="825">
        <v>320.20999999999998</v>
      </c>
      <c r="M487" s="825">
        <v>960.62999999999988</v>
      </c>
      <c r="N487" s="822">
        <v>3</v>
      </c>
      <c r="O487" s="826">
        <v>1.5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</v>
      </c>
      <c r="B488" s="822" t="s">
        <v>2676</v>
      </c>
      <c r="C488" s="822" t="s">
        <v>2682</v>
      </c>
      <c r="D488" s="823" t="s">
        <v>4395</v>
      </c>
      <c r="E488" s="824" t="s">
        <v>2701</v>
      </c>
      <c r="F488" s="822" t="s">
        <v>2677</v>
      </c>
      <c r="G488" s="822" t="s">
        <v>3216</v>
      </c>
      <c r="H488" s="822" t="s">
        <v>329</v>
      </c>
      <c r="I488" s="822" t="s">
        <v>3222</v>
      </c>
      <c r="J488" s="822" t="s">
        <v>862</v>
      </c>
      <c r="K488" s="822" t="s">
        <v>3218</v>
      </c>
      <c r="L488" s="825">
        <v>320.20999999999998</v>
      </c>
      <c r="M488" s="825">
        <v>4482.9399999999996</v>
      </c>
      <c r="N488" s="822">
        <v>14</v>
      </c>
      <c r="O488" s="826">
        <v>3</v>
      </c>
      <c r="P488" s="825">
        <v>3842.5199999999995</v>
      </c>
      <c r="Q488" s="827">
        <v>0.8571428571428571</v>
      </c>
      <c r="R488" s="822">
        <v>12</v>
      </c>
      <c r="S488" s="827">
        <v>0.8571428571428571</v>
      </c>
      <c r="T488" s="826">
        <v>2.5</v>
      </c>
      <c r="U488" s="828">
        <v>0.83333333333333337</v>
      </c>
    </row>
    <row r="489" spans="1:21" ht="14.45" customHeight="1" x14ac:dyDescent="0.2">
      <c r="A489" s="821">
        <v>1</v>
      </c>
      <c r="B489" s="822" t="s">
        <v>2676</v>
      </c>
      <c r="C489" s="822" t="s">
        <v>2682</v>
      </c>
      <c r="D489" s="823" t="s">
        <v>4395</v>
      </c>
      <c r="E489" s="824" t="s">
        <v>2701</v>
      </c>
      <c r="F489" s="822" t="s">
        <v>2677</v>
      </c>
      <c r="G489" s="822" t="s">
        <v>3539</v>
      </c>
      <c r="H489" s="822" t="s">
        <v>329</v>
      </c>
      <c r="I489" s="822" t="s">
        <v>3540</v>
      </c>
      <c r="J489" s="822" t="s">
        <v>3541</v>
      </c>
      <c r="K489" s="822" t="s">
        <v>3542</v>
      </c>
      <c r="L489" s="825">
        <v>0</v>
      </c>
      <c r="M489" s="825">
        <v>0</v>
      </c>
      <c r="N489" s="822">
        <v>7</v>
      </c>
      <c r="O489" s="826">
        <v>1</v>
      </c>
      <c r="P489" s="825"/>
      <c r="Q489" s="827"/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</v>
      </c>
      <c r="B490" s="822" t="s">
        <v>2676</v>
      </c>
      <c r="C490" s="822" t="s">
        <v>2682</v>
      </c>
      <c r="D490" s="823" t="s">
        <v>4395</v>
      </c>
      <c r="E490" s="824" t="s">
        <v>2701</v>
      </c>
      <c r="F490" s="822" t="s">
        <v>2677</v>
      </c>
      <c r="G490" s="822" t="s">
        <v>3543</v>
      </c>
      <c r="H490" s="822" t="s">
        <v>329</v>
      </c>
      <c r="I490" s="822" t="s">
        <v>3544</v>
      </c>
      <c r="J490" s="822" t="s">
        <v>3545</v>
      </c>
      <c r="K490" s="822" t="s">
        <v>3546</v>
      </c>
      <c r="L490" s="825">
        <v>54.75</v>
      </c>
      <c r="M490" s="825">
        <v>109.5</v>
      </c>
      <c r="N490" s="822">
        <v>2</v>
      </c>
      <c r="O490" s="826">
        <v>1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</v>
      </c>
      <c r="B491" s="822" t="s">
        <v>2676</v>
      </c>
      <c r="C491" s="822" t="s">
        <v>2682</v>
      </c>
      <c r="D491" s="823" t="s">
        <v>4395</v>
      </c>
      <c r="E491" s="824" t="s">
        <v>2701</v>
      </c>
      <c r="F491" s="822" t="s">
        <v>2677</v>
      </c>
      <c r="G491" s="822" t="s">
        <v>2776</v>
      </c>
      <c r="H491" s="822" t="s">
        <v>673</v>
      </c>
      <c r="I491" s="822" t="s">
        <v>2313</v>
      </c>
      <c r="J491" s="822" t="s">
        <v>2180</v>
      </c>
      <c r="K491" s="822" t="s">
        <v>2314</v>
      </c>
      <c r="L491" s="825">
        <v>7.47</v>
      </c>
      <c r="M491" s="825">
        <v>239.04</v>
      </c>
      <c r="N491" s="822">
        <v>32</v>
      </c>
      <c r="O491" s="826">
        <v>6.5</v>
      </c>
      <c r="P491" s="825">
        <v>59.76</v>
      </c>
      <c r="Q491" s="827">
        <v>0.25</v>
      </c>
      <c r="R491" s="822">
        <v>8</v>
      </c>
      <c r="S491" s="827">
        <v>0.25</v>
      </c>
      <c r="T491" s="826">
        <v>2</v>
      </c>
      <c r="U491" s="828">
        <v>0.30769230769230771</v>
      </c>
    </row>
    <row r="492" spans="1:21" ht="14.45" customHeight="1" x14ac:dyDescent="0.2">
      <c r="A492" s="821">
        <v>1</v>
      </c>
      <c r="B492" s="822" t="s">
        <v>2676</v>
      </c>
      <c r="C492" s="822" t="s">
        <v>2682</v>
      </c>
      <c r="D492" s="823" t="s">
        <v>4395</v>
      </c>
      <c r="E492" s="824" t="s">
        <v>2701</v>
      </c>
      <c r="F492" s="822" t="s">
        <v>2677</v>
      </c>
      <c r="G492" s="822" t="s">
        <v>2776</v>
      </c>
      <c r="H492" s="822" t="s">
        <v>673</v>
      </c>
      <c r="I492" s="822" t="s">
        <v>2179</v>
      </c>
      <c r="J492" s="822" t="s">
        <v>2180</v>
      </c>
      <c r="K492" s="822" t="s">
        <v>2181</v>
      </c>
      <c r="L492" s="825">
        <v>11.48</v>
      </c>
      <c r="M492" s="825">
        <v>114.8</v>
      </c>
      <c r="N492" s="822">
        <v>10</v>
      </c>
      <c r="O492" s="826">
        <v>2</v>
      </c>
      <c r="P492" s="825">
        <v>45.92</v>
      </c>
      <c r="Q492" s="827">
        <v>0.4</v>
      </c>
      <c r="R492" s="822">
        <v>4</v>
      </c>
      <c r="S492" s="827">
        <v>0.4</v>
      </c>
      <c r="T492" s="826">
        <v>1</v>
      </c>
      <c r="U492" s="828">
        <v>0.5</v>
      </c>
    </row>
    <row r="493" spans="1:21" ht="14.45" customHeight="1" x14ac:dyDescent="0.2">
      <c r="A493" s="821">
        <v>1</v>
      </c>
      <c r="B493" s="822" t="s">
        <v>2676</v>
      </c>
      <c r="C493" s="822" t="s">
        <v>2682</v>
      </c>
      <c r="D493" s="823" t="s">
        <v>4395</v>
      </c>
      <c r="E493" s="824" t="s">
        <v>2701</v>
      </c>
      <c r="F493" s="822" t="s">
        <v>2677</v>
      </c>
      <c r="G493" s="822" t="s">
        <v>2776</v>
      </c>
      <c r="H493" s="822" t="s">
        <v>673</v>
      </c>
      <c r="I493" s="822" t="s">
        <v>3547</v>
      </c>
      <c r="J493" s="822" t="s">
        <v>2180</v>
      </c>
      <c r="K493" s="822" t="s">
        <v>2301</v>
      </c>
      <c r="L493" s="825">
        <v>34.47</v>
      </c>
      <c r="M493" s="825">
        <v>103.41</v>
      </c>
      <c r="N493" s="822">
        <v>3</v>
      </c>
      <c r="O493" s="826">
        <v>1</v>
      </c>
      <c r="P493" s="825">
        <v>34.47</v>
      </c>
      <c r="Q493" s="827">
        <v>0.33333333333333331</v>
      </c>
      <c r="R493" s="822">
        <v>1</v>
      </c>
      <c r="S493" s="827">
        <v>0.33333333333333331</v>
      </c>
      <c r="T493" s="826">
        <v>0.5</v>
      </c>
      <c r="U493" s="828">
        <v>0.5</v>
      </c>
    </row>
    <row r="494" spans="1:21" ht="14.45" customHeight="1" x14ac:dyDescent="0.2">
      <c r="A494" s="821">
        <v>1</v>
      </c>
      <c r="B494" s="822" t="s">
        <v>2676</v>
      </c>
      <c r="C494" s="822" t="s">
        <v>2682</v>
      </c>
      <c r="D494" s="823" t="s">
        <v>4395</v>
      </c>
      <c r="E494" s="824" t="s">
        <v>2701</v>
      </c>
      <c r="F494" s="822" t="s">
        <v>2677</v>
      </c>
      <c r="G494" s="822" t="s">
        <v>2776</v>
      </c>
      <c r="H494" s="822" t="s">
        <v>673</v>
      </c>
      <c r="I494" s="822" t="s">
        <v>3548</v>
      </c>
      <c r="J494" s="822" t="s">
        <v>2180</v>
      </c>
      <c r="K494" s="822" t="s">
        <v>2996</v>
      </c>
      <c r="L494" s="825">
        <v>114.88</v>
      </c>
      <c r="M494" s="825">
        <v>114.88</v>
      </c>
      <c r="N494" s="822">
        <v>1</v>
      </c>
      <c r="O494" s="826">
        <v>0.5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</v>
      </c>
      <c r="B495" s="822" t="s">
        <v>2676</v>
      </c>
      <c r="C495" s="822" t="s">
        <v>2682</v>
      </c>
      <c r="D495" s="823" t="s">
        <v>4395</v>
      </c>
      <c r="E495" s="824" t="s">
        <v>2701</v>
      </c>
      <c r="F495" s="822" t="s">
        <v>2677</v>
      </c>
      <c r="G495" s="822" t="s">
        <v>2933</v>
      </c>
      <c r="H495" s="822" t="s">
        <v>329</v>
      </c>
      <c r="I495" s="822" t="s">
        <v>3549</v>
      </c>
      <c r="J495" s="822" t="s">
        <v>3550</v>
      </c>
      <c r="K495" s="822" t="s">
        <v>859</v>
      </c>
      <c r="L495" s="825">
        <v>316.33</v>
      </c>
      <c r="M495" s="825">
        <v>948.99</v>
      </c>
      <c r="N495" s="822">
        <v>3</v>
      </c>
      <c r="O495" s="826">
        <v>1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</v>
      </c>
      <c r="B496" s="822" t="s">
        <v>2676</v>
      </c>
      <c r="C496" s="822" t="s">
        <v>2682</v>
      </c>
      <c r="D496" s="823" t="s">
        <v>4395</v>
      </c>
      <c r="E496" s="824" t="s">
        <v>2701</v>
      </c>
      <c r="F496" s="822" t="s">
        <v>2677</v>
      </c>
      <c r="G496" s="822" t="s">
        <v>2777</v>
      </c>
      <c r="H496" s="822" t="s">
        <v>329</v>
      </c>
      <c r="I496" s="822" t="s">
        <v>2778</v>
      </c>
      <c r="J496" s="822" t="s">
        <v>2779</v>
      </c>
      <c r="K496" s="822" t="s">
        <v>2780</v>
      </c>
      <c r="L496" s="825">
        <v>4472.93</v>
      </c>
      <c r="M496" s="825">
        <v>4472.93</v>
      </c>
      <c r="N496" s="822">
        <v>1</v>
      </c>
      <c r="O496" s="826">
        <v>0.5</v>
      </c>
      <c r="P496" s="825">
        <v>4472.93</v>
      </c>
      <c r="Q496" s="827">
        <v>1</v>
      </c>
      <c r="R496" s="822">
        <v>1</v>
      </c>
      <c r="S496" s="827">
        <v>1</v>
      </c>
      <c r="T496" s="826">
        <v>0.5</v>
      </c>
      <c r="U496" s="828">
        <v>1</v>
      </c>
    </row>
    <row r="497" spans="1:21" ht="14.45" customHeight="1" x14ac:dyDescent="0.2">
      <c r="A497" s="821">
        <v>1</v>
      </c>
      <c r="B497" s="822" t="s">
        <v>2676</v>
      </c>
      <c r="C497" s="822" t="s">
        <v>2682</v>
      </c>
      <c r="D497" s="823" t="s">
        <v>4395</v>
      </c>
      <c r="E497" s="824" t="s">
        <v>2701</v>
      </c>
      <c r="F497" s="822" t="s">
        <v>2677</v>
      </c>
      <c r="G497" s="822" t="s">
        <v>2777</v>
      </c>
      <c r="H497" s="822" t="s">
        <v>329</v>
      </c>
      <c r="I497" s="822" t="s">
        <v>3551</v>
      </c>
      <c r="J497" s="822" t="s">
        <v>2779</v>
      </c>
      <c r="K497" s="822" t="s">
        <v>3552</v>
      </c>
      <c r="L497" s="825">
        <v>3354.7</v>
      </c>
      <c r="M497" s="825">
        <v>10064.099999999999</v>
      </c>
      <c r="N497" s="822">
        <v>3</v>
      </c>
      <c r="O497" s="826">
        <v>2</v>
      </c>
      <c r="P497" s="825">
        <v>6709.4</v>
      </c>
      <c r="Q497" s="827">
        <v>0.66666666666666674</v>
      </c>
      <c r="R497" s="822">
        <v>2</v>
      </c>
      <c r="S497" s="827">
        <v>0.66666666666666663</v>
      </c>
      <c r="T497" s="826">
        <v>1.5</v>
      </c>
      <c r="U497" s="828">
        <v>0.75</v>
      </c>
    </row>
    <row r="498" spans="1:21" ht="14.45" customHeight="1" x14ac:dyDescent="0.2">
      <c r="A498" s="821">
        <v>1</v>
      </c>
      <c r="B498" s="822" t="s">
        <v>2676</v>
      </c>
      <c r="C498" s="822" t="s">
        <v>2682</v>
      </c>
      <c r="D498" s="823" t="s">
        <v>4395</v>
      </c>
      <c r="E498" s="824" t="s">
        <v>2701</v>
      </c>
      <c r="F498" s="822" t="s">
        <v>2677</v>
      </c>
      <c r="G498" s="822" t="s">
        <v>2781</v>
      </c>
      <c r="H498" s="822" t="s">
        <v>329</v>
      </c>
      <c r="I498" s="822" t="s">
        <v>2844</v>
      </c>
      <c r="J498" s="822" t="s">
        <v>2783</v>
      </c>
      <c r="K498" s="822" t="s">
        <v>2001</v>
      </c>
      <c r="L498" s="825">
        <v>254.49</v>
      </c>
      <c r="M498" s="825">
        <v>508.98</v>
      </c>
      <c r="N498" s="822">
        <v>2</v>
      </c>
      <c r="O498" s="826">
        <v>1.5</v>
      </c>
      <c r="P498" s="825">
        <v>254.49</v>
      </c>
      <c r="Q498" s="827">
        <v>0.5</v>
      </c>
      <c r="R498" s="822">
        <v>1</v>
      </c>
      <c r="S498" s="827">
        <v>0.5</v>
      </c>
      <c r="T498" s="826">
        <v>0.5</v>
      </c>
      <c r="U498" s="828">
        <v>0.33333333333333331</v>
      </c>
    </row>
    <row r="499" spans="1:21" ht="14.45" customHeight="1" x14ac:dyDescent="0.2">
      <c r="A499" s="821">
        <v>1</v>
      </c>
      <c r="B499" s="822" t="s">
        <v>2676</v>
      </c>
      <c r="C499" s="822" t="s">
        <v>2682</v>
      </c>
      <c r="D499" s="823" t="s">
        <v>4395</v>
      </c>
      <c r="E499" s="824" t="s">
        <v>2701</v>
      </c>
      <c r="F499" s="822" t="s">
        <v>2677</v>
      </c>
      <c r="G499" s="822" t="s">
        <v>2781</v>
      </c>
      <c r="H499" s="822" t="s">
        <v>329</v>
      </c>
      <c r="I499" s="822" t="s">
        <v>2936</v>
      </c>
      <c r="J499" s="822" t="s">
        <v>2783</v>
      </c>
      <c r="K499" s="822" t="s">
        <v>2937</v>
      </c>
      <c r="L499" s="825">
        <v>391.5</v>
      </c>
      <c r="M499" s="825">
        <v>391.5</v>
      </c>
      <c r="N499" s="822">
        <v>1</v>
      </c>
      <c r="O499" s="826">
        <v>0.5</v>
      </c>
      <c r="P499" s="825">
        <v>391.5</v>
      </c>
      <c r="Q499" s="827">
        <v>1</v>
      </c>
      <c r="R499" s="822">
        <v>1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1</v>
      </c>
      <c r="B500" s="822" t="s">
        <v>2676</v>
      </c>
      <c r="C500" s="822" t="s">
        <v>2682</v>
      </c>
      <c r="D500" s="823" t="s">
        <v>4395</v>
      </c>
      <c r="E500" s="824" t="s">
        <v>2701</v>
      </c>
      <c r="F500" s="822" t="s">
        <v>2677</v>
      </c>
      <c r="G500" s="822" t="s">
        <v>2781</v>
      </c>
      <c r="H500" s="822" t="s">
        <v>329</v>
      </c>
      <c r="I500" s="822" t="s">
        <v>2938</v>
      </c>
      <c r="J500" s="822" t="s">
        <v>2939</v>
      </c>
      <c r="K500" s="822" t="s">
        <v>2940</v>
      </c>
      <c r="L500" s="825">
        <v>282.76</v>
      </c>
      <c r="M500" s="825">
        <v>565.52</v>
      </c>
      <c r="N500" s="822">
        <v>2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</v>
      </c>
      <c r="B501" s="822" t="s">
        <v>2676</v>
      </c>
      <c r="C501" s="822" t="s">
        <v>2682</v>
      </c>
      <c r="D501" s="823" t="s">
        <v>4395</v>
      </c>
      <c r="E501" s="824" t="s">
        <v>2701</v>
      </c>
      <c r="F501" s="822" t="s">
        <v>2677</v>
      </c>
      <c r="G501" s="822" t="s">
        <v>2781</v>
      </c>
      <c r="H501" s="822" t="s">
        <v>329</v>
      </c>
      <c r="I501" s="822" t="s">
        <v>3228</v>
      </c>
      <c r="J501" s="822" t="s">
        <v>2939</v>
      </c>
      <c r="K501" s="822" t="s">
        <v>2784</v>
      </c>
      <c r="L501" s="825">
        <v>130.51</v>
      </c>
      <c r="M501" s="825">
        <v>652.54999999999995</v>
      </c>
      <c r="N501" s="822">
        <v>5</v>
      </c>
      <c r="O501" s="826">
        <v>1</v>
      </c>
      <c r="P501" s="825">
        <v>261.02</v>
      </c>
      <c r="Q501" s="827">
        <v>0.4</v>
      </c>
      <c r="R501" s="822">
        <v>2</v>
      </c>
      <c r="S501" s="827">
        <v>0.4</v>
      </c>
      <c r="T501" s="826">
        <v>0.5</v>
      </c>
      <c r="U501" s="828">
        <v>0.5</v>
      </c>
    </row>
    <row r="502" spans="1:21" ht="14.45" customHeight="1" x14ac:dyDescent="0.2">
      <c r="A502" s="821">
        <v>1</v>
      </c>
      <c r="B502" s="822" t="s">
        <v>2676</v>
      </c>
      <c r="C502" s="822" t="s">
        <v>2682</v>
      </c>
      <c r="D502" s="823" t="s">
        <v>4395</v>
      </c>
      <c r="E502" s="824" t="s">
        <v>2701</v>
      </c>
      <c r="F502" s="822" t="s">
        <v>2677</v>
      </c>
      <c r="G502" s="822" t="s">
        <v>2781</v>
      </c>
      <c r="H502" s="822" t="s">
        <v>329</v>
      </c>
      <c r="I502" s="822" t="s">
        <v>3229</v>
      </c>
      <c r="J502" s="822" t="s">
        <v>2939</v>
      </c>
      <c r="K502" s="822" t="s">
        <v>702</v>
      </c>
      <c r="L502" s="825">
        <v>55.14</v>
      </c>
      <c r="M502" s="825">
        <v>110.28</v>
      </c>
      <c r="N502" s="822">
        <v>2</v>
      </c>
      <c r="O502" s="826">
        <v>2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</v>
      </c>
      <c r="B503" s="822" t="s">
        <v>2676</v>
      </c>
      <c r="C503" s="822" t="s">
        <v>2682</v>
      </c>
      <c r="D503" s="823" t="s">
        <v>4395</v>
      </c>
      <c r="E503" s="824" t="s">
        <v>2701</v>
      </c>
      <c r="F503" s="822" t="s">
        <v>2677</v>
      </c>
      <c r="G503" s="822" t="s">
        <v>2781</v>
      </c>
      <c r="H503" s="822" t="s">
        <v>329</v>
      </c>
      <c r="I503" s="822" t="s">
        <v>3230</v>
      </c>
      <c r="J503" s="822" t="s">
        <v>2939</v>
      </c>
      <c r="K503" s="822" t="s">
        <v>2860</v>
      </c>
      <c r="L503" s="825">
        <v>183.79</v>
      </c>
      <c r="M503" s="825">
        <v>1837.8999999999999</v>
      </c>
      <c r="N503" s="822">
        <v>10</v>
      </c>
      <c r="O503" s="826">
        <v>6</v>
      </c>
      <c r="P503" s="825">
        <v>918.94999999999993</v>
      </c>
      <c r="Q503" s="827">
        <v>0.5</v>
      </c>
      <c r="R503" s="822">
        <v>5</v>
      </c>
      <c r="S503" s="827">
        <v>0.5</v>
      </c>
      <c r="T503" s="826">
        <v>3</v>
      </c>
      <c r="U503" s="828">
        <v>0.5</v>
      </c>
    </row>
    <row r="504" spans="1:21" ht="14.45" customHeight="1" x14ac:dyDescent="0.2">
      <c r="A504" s="821">
        <v>1</v>
      </c>
      <c r="B504" s="822" t="s">
        <v>2676</v>
      </c>
      <c r="C504" s="822" t="s">
        <v>2682</v>
      </c>
      <c r="D504" s="823" t="s">
        <v>4395</v>
      </c>
      <c r="E504" s="824" t="s">
        <v>2701</v>
      </c>
      <c r="F504" s="822" t="s">
        <v>2677</v>
      </c>
      <c r="G504" s="822" t="s">
        <v>2781</v>
      </c>
      <c r="H504" s="822" t="s">
        <v>673</v>
      </c>
      <c r="I504" s="822" t="s">
        <v>3553</v>
      </c>
      <c r="J504" s="822" t="s">
        <v>3554</v>
      </c>
      <c r="K504" s="822" t="s">
        <v>2784</v>
      </c>
      <c r="L504" s="825">
        <v>130.51</v>
      </c>
      <c r="M504" s="825">
        <v>391.53</v>
      </c>
      <c r="N504" s="822">
        <v>3</v>
      </c>
      <c r="O504" s="826">
        <v>0.5</v>
      </c>
      <c r="P504" s="825">
        <v>391.53</v>
      </c>
      <c r="Q504" s="827">
        <v>1</v>
      </c>
      <c r="R504" s="822">
        <v>3</v>
      </c>
      <c r="S504" s="827">
        <v>1</v>
      </c>
      <c r="T504" s="826">
        <v>0.5</v>
      </c>
      <c r="U504" s="828">
        <v>1</v>
      </c>
    </row>
    <row r="505" spans="1:21" ht="14.45" customHeight="1" x14ac:dyDescent="0.2">
      <c r="A505" s="821">
        <v>1</v>
      </c>
      <c r="B505" s="822" t="s">
        <v>2676</v>
      </c>
      <c r="C505" s="822" t="s">
        <v>2682</v>
      </c>
      <c r="D505" s="823" t="s">
        <v>4395</v>
      </c>
      <c r="E505" s="824" t="s">
        <v>2701</v>
      </c>
      <c r="F505" s="822" t="s">
        <v>2677</v>
      </c>
      <c r="G505" s="822" t="s">
        <v>3555</v>
      </c>
      <c r="H505" s="822" t="s">
        <v>329</v>
      </c>
      <c r="I505" s="822" t="s">
        <v>3556</v>
      </c>
      <c r="J505" s="822" t="s">
        <v>3557</v>
      </c>
      <c r="K505" s="822" t="s">
        <v>3558</v>
      </c>
      <c r="L505" s="825">
        <v>97.96</v>
      </c>
      <c r="M505" s="825">
        <v>293.88</v>
      </c>
      <c r="N505" s="822">
        <v>3</v>
      </c>
      <c r="O505" s="826">
        <v>1.5</v>
      </c>
      <c r="P505" s="825">
        <v>293.88</v>
      </c>
      <c r="Q505" s="827">
        <v>1</v>
      </c>
      <c r="R505" s="822">
        <v>3</v>
      </c>
      <c r="S505" s="827">
        <v>1</v>
      </c>
      <c r="T505" s="826">
        <v>1.5</v>
      </c>
      <c r="U505" s="828">
        <v>1</v>
      </c>
    </row>
    <row r="506" spans="1:21" ht="14.45" customHeight="1" x14ac:dyDescent="0.2">
      <c r="A506" s="821">
        <v>1</v>
      </c>
      <c r="B506" s="822" t="s">
        <v>2676</v>
      </c>
      <c r="C506" s="822" t="s">
        <v>2682</v>
      </c>
      <c r="D506" s="823" t="s">
        <v>4395</v>
      </c>
      <c r="E506" s="824" t="s">
        <v>2701</v>
      </c>
      <c r="F506" s="822" t="s">
        <v>2677</v>
      </c>
      <c r="G506" s="822" t="s">
        <v>3559</v>
      </c>
      <c r="H506" s="822" t="s">
        <v>329</v>
      </c>
      <c r="I506" s="822" t="s">
        <v>3560</v>
      </c>
      <c r="J506" s="822" t="s">
        <v>3561</v>
      </c>
      <c r="K506" s="822" t="s">
        <v>3562</v>
      </c>
      <c r="L506" s="825">
        <v>45.56</v>
      </c>
      <c r="M506" s="825">
        <v>410.04</v>
      </c>
      <c r="N506" s="822">
        <v>9</v>
      </c>
      <c r="O506" s="826">
        <v>2</v>
      </c>
      <c r="P506" s="825">
        <v>227.8</v>
      </c>
      <c r="Q506" s="827">
        <v>0.55555555555555558</v>
      </c>
      <c r="R506" s="822">
        <v>5</v>
      </c>
      <c r="S506" s="827">
        <v>0.55555555555555558</v>
      </c>
      <c r="T506" s="826">
        <v>1</v>
      </c>
      <c r="U506" s="828">
        <v>0.5</v>
      </c>
    </row>
    <row r="507" spans="1:21" ht="14.45" customHeight="1" x14ac:dyDescent="0.2">
      <c r="A507" s="821">
        <v>1</v>
      </c>
      <c r="B507" s="822" t="s">
        <v>2676</v>
      </c>
      <c r="C507" s="822" t="s">
        <v>2682</v>
      </c>
      <c r="D507" s="823" t="s">
        <v>4395</v>
      </c>
      <c r="E507" s="824" t="s">
        <v>2701</v>
      </c>
      <c r="F507" s="822" t="s">
        <v>2677</v>
      </c>
      <c r="G507" s="822" t="s">
        <v>3563</v>
      </c>
      <c r="H507" s="822" t="s">
        <v>673</v>
      </c>
      <c r="I507" s="822" t="s">
        <v>3564</v>
      </c>
      <c r="J507" s="822" t="s">
        <v>3565</v>
      </c>
      <c r="K507" s="822" t="s">
        <v>3566</v>
      </c>
      <c r="L507" s="825">
        <v>25.5</v>
      </c>
      <c r="M507" s="825">
        <v>25.5</v>
      </c>
      <c r="N507" s="822">
        <v>1</v>
      </c>
      <c r="O507" s="826">
        <v>0.5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1</v>
      </c>
      <c r="B508" s="822" t="s">
        <v>2676</v>
      </c>
      <c r="C508" s="822" t="s">
        <v>2682</v>
      </c>
      <c r="D508" s="823" t="s">
        <v>4395</v>
      </c>
      <c r="E508" s="824" t="s">
        <v>2701</v>
      </c>
      <c r="F508" s="822" t="s">
        <v>2677</v>
      </c>
      <c r="G508" s="822" t="s">
        <v>3567</v>
      </c>
      <c r="H508" s="822" t="s">
        <v>673</v>
      </c>
      <c r="I508" s="822" t="s">
        <v>2214</v>
      </c>
      <c r="J508" s="822" t="s">
        <v>2215</v>
      </c>
      <c r="K508" s="822" t="s">
        <v>2216</v>
      </c>
      <c r="L508" s="825">
        <v>122.96</v>
      </c>
      <c r="M508" s="825">
        <v>245.92</v>
      </c>
      <c r="N508" s="822">
        <v>2</v>
      </c>
      <c r="O508" s="826">
        <v>1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</v>
      </c>
      <c r="B509" s="822" t="s">
        <v>2676</v>
      </c>
      <c r="C509" s="822" t="s">
        <v>2682</v>
      </c>
      <c r="D509" s="823" t="s">
        <v>4395</v>
      </c>
      <c r="E509" s="824" t="s">
        <v>2701</v>
      </c>
      <c r="F509" s="822" t="s">
        <v>2677</v>
      </c>
      <c r="G509" s="822" t="s">
        <v>2941</v>
      </c>
      <c r="H509" s="822" t="s">
        <v>329</v>
      </c>
      <c r="I509" s="822" t="s">
        <v>2942</v>
      </c>
      <c r="J509" s="822" t="s">
        <v>800</v>
      </c>
      <c r="K509" s="822" t="s">
        <v>2943</v>
      </c>
      <c r="L509" s="825">
        <v>0</v>
      </c>
      <c r="M509" s="825">
        <v>0</v>
      </c>
      <c r="N509" s="822">
        <v>4</v>
      </c>
      <c r="O509" s="826">
        <v>3</v>
      </c>
      <c r="P509" s="825">
        <v>0</v>
      </c>
      <c r="Q509" s="827"/>
      <c r="R509" s="822">
        <v>2</v>
      </c>
      <c r="S509" s="827">
        <v>0.5</v>
      </c>
      <c r="T509" s="826">
        <v>1.5</v>
      </c>
      <c r="U509" s="828">
        <v>0.5</v>
      </c>
    </row>
    <row r="510" spans="1:21" ht="14.45" customHeight="1" x14ac:dyDescent="0.2">
      <c r="A510" s="821">
        <v>1</v>
      </c>
      <c r="B510" s="822" t="s">
        <v>2676</v>
      </c>
      <c r="C510" s="822" t="s">
        <v>2682</v>
      </c>
      <c r="D510" s="823" t="s">
        <v>4395</v>
      </c>
      <c r="E510" s="824" t="s">
        <v>2701</v>
      </c>
      <c r="F510" s="822" t="s">
        <v>2677</v>
      </c>
      <c r="G510" s="822" t="s">
        <v>3254</v>
      </c>
      <c r="H510" s="822" t="s">
        <v>673</v>
      </c>
      <c r="I510" s="822" t="s">
        <v>2413</v>
      </c>
      <c r="J510" s="822" t="s">
        <v>1254</v>
      </c>
      <c r="K510" s="822" t="s">
        <v>1255</v>
      </c>
      <c r="L510" s="825">
        <v>0</v>
      </c>
      <c r="M510" s="825">
        <v>0</v>
      </c>
      <c r="N510" s="822">
        <v>7</v>
      </c>
      <c r="O510" s="826">
        <v>3</v>
      </c>
      <c r="P510" s="825"/>
      <c r="Q510" s="827"/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</v>
      </c>
      <c r="B511" s="822" t="s">
        <v>2676</v>
      </c>
      <c r="C511" s="822" t="s">
        <v>2682</v>
      </c>
      <c r="D511" s="823" t="s">
        <v>4395</v>
      </c>
      <c r="E511" s="824" t="s">
        <v>2701</v>
      </c>
      <c r="F511" s="822" t="s">
        <v>2677</v>
      </c>
      <c r="G511" s="822" t="s">
        <v>2944</v>
      </c>
      <c r="H511" s="822" t="s">
        <v>329</v>
      </c>
      <c r="I511" s="822" t="s">
        <v>2945</v>
      </c>
      <c r="J511" s="822" t="s">
        <v>2946</v>
      </c>
      <c r="K511" s="822" t="s">
        <v>2947</v>
      </c>
      <c r="L511" s="825">
        <v>120.14</v>
      </c>
      <c r="M511" s="825">
        <v>840.98</v>
      </c>
      <c r="N511" s="822">
        <v>7</v>
      </c>
      <c r="O511" s="826">
        <v>2</v>
      </c>
      <c r="P511" s="825">
        <v>480.56</v>
      </c>
      <c r="Q511" s="827">
        <v>0.5714285714285714</v>
      </c>
      <c r="R511" s="822">
        <v>4</v>
      </c>
      <c r="S511" s="827">
        <v>0.5714285714285714</v>
      </c>
      <c r="T511" s="826">
        <v>1</v>
      </c>
      <c r="U511" s="828">
        <v>0.5</v>
      </c>
    </row>
    <row r="512" spans="1:21" ht="14.45" customHeight="1" x14ac:dyDescent="0.2">
      <c r="A512" s="821">
        <v>1</v>
      </c>
      <c r="B512" s="822" t="s">
        <v>2676</v>
      </c>
      <c r="C512" s="822" t="s">
        <v>2682</v>
      </c>
      <c r="D512" s="823" t="s">
        <v>4395</v>
      </c>
      <c r="E512" s="824" t="s">
        <v>2701</v>
      </c>
      <c r="F512" s="822" t="s">
        <v>2677</v>
      </c>
      <c r="G512" s="822" t="s">
        <v>2785</v>
      </c>
      <c r="H512" s="822" t="s">
        <v>329</v>
      </c>
      <c r="I512" s="822" t="s">
        <v>2948</v>
      </c>
      <c r="J512" s="822" t="s">
        <v>1377</v>
      </c>
      <c r="K512" s="822" t="s">
        <v>2835</v>
      </c>
      <c r="L512" s="825">
        <v>130.57</v>
      </c>
      <c r="M512" s="825">
        <v>391.71</v>
      </c>
      <c r="N512" s="822">
        <v>3</v>
      </c>
      <c r="O512" s="826">
        <v>2</v>
      </c>
      <c r="P512" s="825">
        <v>130.57</v>
      </c>
      <c r="Q512" s="827">
        <v>0.33333333333333331</v>
      </c>
      <c r="R512" s="822">
        <v>1</v>
      </c>
      <c r="S512" s="827">
        <v>0.33333333333333331</v>
      </c>
      <c r="T512" s="826">
        <v>0.5</v>
      </c>
      <c r="U512" s="828">
        <v>0.25</v>
      </c>
    </row>
    <row r="513" spans="1:21" ht="14.45" customHeight="1" x14ac:dyDescent="0.2">
      <c r="A513" s="821">
        <v>1</v>
      </c>
      <c r="B513" s="822" t="s">
        <v>2676</v>
      </c>
      <c r="C513" s="822" t="s">
        <v>2682</v>
      </c>
      <c r="D513" s="823" t="s">
        <v>4395</v>
      </c>
      <c r="E513" s="824" t="s">
        <v>2701</v>
      </c>
      <c r="F513" s="822" t="s">
        <v>2677</v>
      </c>
      <c r="G513" s="822" t="s">
        <v>2785</v>
      </c>
      <c r="H513" s="822" t="s">
        <v>329</v>
      </c>
      <c r="I513" s="822" t="s">
        <v>3568</v>
      </c>
      <c r="J513" s="822" t="s">
        <v>1377</v>
      </c>
      <c r="K513" s="822" t="s">
        <v>2835</v>
      </c>
      <c r="L513" s="825">
        <v>130.57</v>
      </c>
      <c r="M513" s="825">
        <v>130.57</v>
      </c>
      <c r="N513" s="822">
        <v>1</v>
      </c>
      <c r="O513" s="826">
        <v>0.5</v>
      </c>
      <c r="P513" s="825">
        <v>130.57</v>
      </c>
      <c r="Q513" s="827">
        <v>1</v>
      </c>
      <c r="R513" s="822">
        <v>1</v>
      </c>
      <c r="S513" s="827">
        <v>1</v>
      </c>
      <c r="T513" s="826">
        <v>0.5</v>
      </c>
      <c r="U513" s="828">
        <v>1</v>
      </c>
    </row>
    <row r="514" spans="1:21" ht="14.45" customHeight="1" x14ac:dyDescent="0.2">
      <c r="A514" s="821">
        <v>1</v>
      </c>
      <c r="B514" s="822" t="s">
        <v>2676</v>
      </c>
      <c r="C514" s="822" t="s">
        <v>2682</v>
      </c>
      <c r="D514" s="823" t="s">
        <v>4395</v>
      </c>
      <c r="E514" s="824" t="s">
        <v>2701</v>
      </c>
      <c r="F514" s="822" t="s">
        <v>2677</v>
      </c>
      <c r="G514" s="822" t="s">
        <v>2785</v>
      </c>
      <c r="H514" s="822" t="s">
        <v>329</v>
      </c>
      <c r="I514" s="822" t="s">
        <v>3569</v>
      </c>
      <c r="J514" s="822" t="s">
        <v>1377</v>
      </c>
      <c r="K514" s="822" t="s">
        <v>2835</v>
      </c>
      <c r="L514" s="825">
        <v>130.57</v>
      </c>
      <c r="M514" s="825">
        <v>2611.3999999999992</v>
      </c>
      <c r="N514" s="822">
        <v>20</v>
      </c>
      <c r="O514" s="826">
        <v>11</v>
      </c>
      <c r="P514" s="825">
        <v>652.84999999999991</v>
      </c>
      <c r="Q514" s="827">
        <v>0.25000000000000006</v>
      </c>
      <c r="R514" s="822">
        <v>5</v>
      </c>
      <c r="S514" s="827">
        <v>0.25</v>
      </c>
      <c r="T514" s="826">
        <v>2.5</v>
      </c>
      <c r="U514" s="828">
        <v>0.22727272727272727</v>
      </c>
    </row>
    <row r="515" spans="1:21" ht="14.45" customHeight="1" x14ac:dyDescent="0.2">
      <c r="A515" s="821">
        <v>1</v>
      </c>
      <c r="B515" s="822" t="s">
        <v>2676</v>
      </c>
      <c r="C515" s="822" t="s">
        <v>2682</v>
      </c>
      <c r="D515" s="823" t="s">
        <v>4395</v>
      </c>
      <c r="E515" s="824" t="s">
        <v>2701</v>
      </c>
      <c r="F515" s="822" t="s">
        <v>2677</v>
      </c>
      <c r="G515" s="822" t="s">
        <v>3259</v>
      </c>
      <c r="H515" s="822" t="s">
        <v>329</v>
      </c>
      <c r="I515" s="822" t="s">
        <v>3570</v>
      </c>
      <c r="J515" s="822" t="s">
        <v>3571</v>
      </c>
      <c r="K515" s="822" t="s">
        <v>3572</v>
      </c>
      <c r="L515" s="825">
        <v>42.54</v>
      </c>
      <c r="M515" s="825">
        <v>42.54</v>
      </c>
      <c r="N515" s="822">
        <v>1</v>
      </c>
      <c r="O515" s="826">
        <v>0.5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</v>
      </c>
      <c r="B516" s="822" t="s">
        <v>2676</v>
      </c>
      <c r="C516" s="822" t="s">
        <v>2682</v>
      </c>
      <c r="D516" s="823" t="s">
        <v>4395</v>
      </c>
      <c r="E516" s="824" t="s">
        <v>2701</v>
      </c>
      <c r="F516" s="822" t="s">
        <v>2677</v>
      </c>
      <c r="G516" s="822" t="s">
        <v>2949</v>
      </c>
      <c r="H516" s="822" t="s">
        <v>329</v>
      </c>
      <c r="I516" s="822" t="s">
        <v>3272</v>
      </c>
      <c r="J516" s="822" t="s">
        <v>2951</v>
      </c>
      <c r="K516" s="822" t="s">
        <v>3273</v>
      </c>
      <c r="L516" s="825">
        <v>237.31</v>
      </c>
      <c r="M516" s="825">
        <v>711.93000000000006</v>
      </c>
      <c r="N516" s="822">
        <v>3</v>
      </c>
      <c r="O516" s="826">
        <v>2.5</v>
      </c>
      <c r="P516" s="825">
        <v>237.31</v>
      </c>
      <c r="Q516" s="827">
        <v>0.33333333333333331</v>
      </c>
      <c r="R516" s="822">
        <v>1</v>
      </c>
      <c r="S516" s="827">
        <v>0.33333333333333331</v>
      </c>
      <c r="T516" s="826">
        <v>0.5</v>
      </c>
      <c r="U516" s="828">
        <v>0.2</v>
      </c>
    </row>
    <row r="517" spans="1:21" ht="14.45" customHeight="1" x14ac:dyDescent="0.2">
      <c r="A517" s="821">
        <v>1</v>
      </c>
      <c r="B517" s="822" t="s">
        <v>2676</v>
      </c>
      <c r="C517" s="822" t="s">
        <v>2682</v>
      </c>
      <c r="D517" s="823" t="s">
        <v>4395</v>
      </c>
      <c r="E517" s="824" t="s">
        <v>2701</v>
      </c>
      <c r="F517" s="822" t="s">
        <v>2677</v>
      </c>
      <c r="G517" s="822" t="s">
        <v>2949</v>
      </c>
      <c r="H517" s="822" t="s">
        <v>329</v>
      </c>
      <c r="I517" s="822" t="s">
        <v>3573</v>
      </c>
      <c r="J517" s="822" t="s">
        <v>3275</v>
      </c>
      <c r="K517" s="822" t="s">
        <v>3574</v>
      </c>
      <c r="L517" s="825">
        <v>79.11</v>
      </c>
      <c r="M517" s="825">
        <v>237.32999999999998</v>
      </c>
      <c r="N517" s="822">
        <v>3</v>
      </c>
      <c r="O517" s="826">
        <v>2.5</v>
      </c>
      <c r="P517" s="825">
        <v>158.22</v>
      </c>
      <c r="Q517" s="827">
        <v>0.66666666666666674</v>
      </c>
      <c r="R517" s="822">
        <v>2</v>
      </c>
      <c r="S517" s="827">
        <v>0.66666666666666663</v>
      </c>
      <c r="T517" s="826">
        <v>2</v>
      </c>
      <c r="U517" s="828">
        <v>0.8</v>
      </c>
    </row>
    <row r="518" spans="1:21" ht="14.45" customHeight="1" x14ac:dyDescent="0.2">
      <c r="A518" s="821">
        <v>1</v>
      </c>
      <c r="B518" s="822" t="s">
        <v>2676</v>
      </c>
      <c r="C518" s="822" t="s">
        <v>2682</v>
      </c>
      <c r="D518" s="823" t="s">
        <v>4395</v>
      </c>
      <c r="E518" s="824" t="s">
        <v>2701</v>
      </c>
      <c r="F518" s="822" t="s">
        <v>2677</v>
      </c>
      <c r="G518" s="822" t="s">
        <v>2949</v>
      </c>
      <c r="H518" s="822" t="s">
        <v>329</v>
      </c>
      <c r="I518" s="822" t="s">
        <v>3274</v>
      </c>
      <c r="J518" s="822" t="s">
        <v>3275</v>
      </c>
      <c r="K518" s="822" t="s">
        <v>2947</v>
      </c>
      <c r="L518" s="825">
        <v>263.68</v>
      </c>
      <c r="M518" s="825">
        <v>5537.2799999999988</v>
      </c>
      <c r="N518" s="822">
        <v>21</v>
      </c>
      <c r="O518" s="826">
        <v>12.5</v>
      </c>
      <c r="P518" s="825">
        <v>2109.44</v>
      </c>
      <c r="Q518" s="827">
        <v>0.38095238095238104</v>
      </c>
      <c r="R518" s="822">
        <v>8</v>
      </c>
      <c r="S518" s="827">
        <v>0.38095238095238093</v>
      </c>
      <c r="T518" s="826">
        <v>5</v>
      </c>
      <c r="U518" s="828">
        <v>0.4</v>
      </c>
    </row>
    <row r="519" spans="1:21" ht="14.45" customHeight="1" x14ac:dyDescent="0.2">
      <c r="A519" s="821">
        <v>1</v>
      </c>
      <c r="B519" s="822" t="s">
        <v>2676</v>
      </c>
      <c r="C519" s="822" t="s">
        <v>2682</v>
      </c>
      <c r="D519" s="823" t="s">
        <v>4395</v>
      </c>
      <c r="E519" s="824" t="s">
        <v>2701</v>
      </c>
      <c r="F519" s="822" t="s">
        <v>2677</v>
      </c>
      <c r="G519" s="822" t="s">
        <v>2949</v>
      </c>
      <c r="H519" s="822" t="s">
        <v>329</v>
      </c>
      <c r="I519" s="822" t="s">
        <v>2950</v>
      </c>
      <c r="J519" s="822" t="s">
        <v>2951</v>
      </c>
      <c r="K519" s="822" t="s">
        <v>2952</v>
      </c>
      <c r="L519" s="825">
        <v>118.65</v>
      </c>
      <c r="M519" s="825">
        <v>593.25</v>
      </c>
      <c r="N519" s="822">
        <v>5</v>
      </c>
      <c r="O519" s="826">
        <v>3</v>
      </c>
      <c r="P519" s="825">
        <v>355.95000000000005</v>
      </c>
      <c r="Q519" s="827">
        <v>0.60000000000000009</v>
      </c>
      <c r="R519" s="822">
        <v>3</v>
      </c>
      <c r="S519" s="827">
        <v>0.6</v>
      </c>
      <c r="T519" s="826">
        <v>1.5</v>
      </c>
      <c r="U519" s="828">
        <v>0.5</v>
      </c>
    </row>
    <row r="520" spans="1:21" ht="14.45" customHeight="1" x14ac:dyDescent="0.2">
      <c r="A520" s="821">
        <v>1</v>
      </c>
      <c r="B520" s="822" t="s">
        <v>2676</v>
      </c>
      <c r="C520" s="822" t="s">
        <v>2682</v>
      </c>
      <c r="D520" s="823" t="s">
        <v>4395</v>
      </c>
      <c r="E520" s="824" t="s">
        <v>2701</v>
      </c>
      <c r="F520" s="822" t="s">
        <v>2677</v>
      </c>
      <c r="G520" s="822" t="s">
        <v>2949</v>
      </c>
      <c r="H520" s="822" t="s">
        <v>329</v>
      </c>
      <c r="I520" s="822" t="s">
        <v>3575</v>
      </c>
      <c r="J520" s="822" t="s">
        <v>2951</v>
      </c>
      <c r="K520" s="822" t="s">
        <v>3576</v>
      </c>
      <c r="L520" s="825">
        <v>73.83</v>
      </c>
      <c r="M520" s="825">
        <v>73.83</v>
      </c>
      <c r="N520" s="822">
        <v>1</v>
      </c>
      <c r="O520" s="826">
        <v>0.5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</v>
      </c>
      <c r="B521" s="822" t="s">
        <v>2676</v>
      </c>
      <c r="C521" s="822" t="s">
        <v>2682</v>
      </c>
      <c r="D521" s="823" t="s">
        <v>4395</v>
      </c>
      <c r="E521" s="824" t="s">
        <v>2701</v>
      </c>
      <c r="F521" s="822" t="s">
        <v>2677</v>
      </c>
      <c r="G521" s="822" t="s">
        <v>2788</v>
      </c>
      <c r="H521" s="822" t="s">
        <v>673</v>
      </c>
      <c r="I521" s="822" t="s">
        <v>2519</v>
      </c>
      <c r="J521" s="822" t="s">
        <v>2520</v>
      </c>
      <c r="K521" s="822" t="s">
        <v>2521</v>
      </c>
      <c r="L521" s="825">
        <v>102.85</v>
      </c>
      <c r="M521" s="825">
        <v>925.64999999999986</v>
      </c>
      <c r="N521" s="822">
        <v>9</v>
      </c>
      <c r="O521" s="826">
        <v>2</v>
      </c>
      <c r="P521" s="825">
        <v>308.54999999999995</v>
      </c>
      <c r="Q521" s="827">
        <v>0.33333333333333331</v>
      </c>
      <c r="R521" s="822">
        <v>3</v>
      </c>
      <c r="S521" s="827">
        <v>0.33333333333333331</v>
      </c>
      <c r="T521" s="826">
        <v>0.5</v>
      </c>
      <c r="U521" s="828">
        <v>0.25</v>
      </c>
    </row>
    <row r="522" spans="1:21" ht="14.45" customHeight="1" x14ac:dyDescent="0.2">
      <c r="A522" s="821">
        <v>1</v>
      </c>
      <c r="B522" s="822" t="s">
        <v>2676</v>
      </c>
      <c r="C522" s="822" t="s">
        <v>2682</v>
      </c>
      <c r="D522" s="823" t="s">
        <v>4395</v>
      </c>
      <c r="E522" s="824" t="s">
        <v>2701</v>
      </c>
      <c r="F522" s="822" t="s">
        <v>2677</v>
      </c>
      <c r="G522" s="822" t="s">
        <v>2788</v>
      </c>
      <c r="H522" s="822" t="s">
        <v>673</v>
      </c>
      <c r="I522" s="822" t="s">
        <v>3577</v>
      </c>
      <c r="J522" s="822" t="s">
        <v>2520</v>
      </c>
      <c r="K522" s="822" t="s">
        <v>3578</v>
      </c>
      <c r="L522" s="825">
        <v>131.86000000000001</v>
      </c>
      <c r="M522" s="825">
        <v>395.58000000000004</v>
      </c>
      <c r="N522" s="822">
        <v>3</v>
      </c>
      <c r="O522" s="826">
        <v>0.5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</v>
      </c>
      <c r="B523" s="822" t="s">
        <v>2676</v>
      </c>
      <c r="C523" s="822" t="s">
        <v>2682</v>
      </c>
      <c r="D523" s="823" t="s">
        <v>4395</v>
      </c>
      <c r="E523" s="824" t="s">
        <v>2701</v>
      </c>
      <c r="F523" s="822" t="s">
        <v>2677</v>
      </c>
      <c r="G523" s="822" t="s">
        <v>3281</v>
      </c>
      <c r="H523" s="822" t="s">
        <v>329</v>
      </c>
      <c r="I523" s="822" t="s">
        <v>3282</v>
      </c>
      <c r="J523" s="822" t="s">
        <v>3283</v>
      </c>
      <c r="K523" s="822" t="s">
        <v>3284</v>
      </c>
      <c r="L523" s="825">
        <v>311.12</v>
      </c>
      <c r="M523" s="825">
        <v>933.36</v>
      </c>
      <c r="N523" s="822">
        <v>3</v>
      </c>
      <c r="O523" s="826">
        <v>2</v>
      </c>
      <c r="P523" s="825">
        <v>622.24</v>
      </c>
      <c r="Q523" s="827">
        <v>0.66666666666666663</v>
      </c>
      <c r="R523" s="822">
        <v>2</v>
      </c>
      <c r="S523" s="827">
        <v>0.66666666666666663</v>
      </c>
      <c r="T523" s="826">
        <v>1.5</v>
      </c>
      <c r="U523" s="828">
        <v>0.75</v>
      </c>
    </row>
    <row r="524" spans="1:21" ht="14.45" customHeight="1" x14ac:dyDescent="0.2">
      <c r="A524" s="821">
        <v>1</v>
      </c>
      <c r="B524" s="822" t="s">
        <v>2676</v>
      </c>
      <c r="C524" s="822" t="s">
        <v>2682</v>
      </c>
      <c r="D524" s="823" t="s">
        <v>4395</v>
      </c>
      <c r="E524" s="824" t="s">
        <v>2701</v>
      </c>
      <c r="F524" s="822" t="s">
        <v>2677</v>
      </c>
      <c r="G524" s="822" t="s">
        <v>3281</v>
      </c>
      <c r="H524" s="822" t="s">
        <v>329</v>
      </c>
      <c r="I524" s="822" t="s">
        <v>3579</v>
      </c>
      <c r="J524" s="822" t="s">
        <v>3283</v>
      </c>
      <c r="K524" s="822" t="s">
        <v>3580</v>
      </c>
      <c r="L524" s="825">
        <v>59.88</v>
      </c>
      <c r="M524" s="825">
        <v>299.40000000000003</v>
      </c>
      <c r="N524" s="822">
        <v>5</v>
      </c>
      <c r="O524" s="826">
        <v>1.5</v>
      </c>
      <c r="P524" s="825">
        <v>299.40000000000003</v>
      </c>
      <c r="Q524" s="827">
        <v>1</v>
      </c>
      <c r="R524" s="822">
        <v>5</v>
      </c>
      <c r="S524" s="827">
        <v>1</v>
      </c>
      <c r="T524" s="826">
        <v>1.5</v>
      </c>
      <c r="U524" s="828">
        <v>1</v>
      </c>
    </row>
    <row r="525" spans="1:21" ht="14.45" customHeight="1" x14ac:dyDescent="0.2">
      <c r="A525" s="821">
        <v>1</v>
      </c>
      <c r="B525" s="822" t="s">
        <v>2676</v>
      </c>
      <c r="C525" s="822" t="s">
        <v>2682</v>
      </c>
      <c r="D525" s="823" t="s">
        <v>4395</v>
      </c>
      <c r="E525" s="824" t="s">
        <v>2701</v>
      </c>
      <c r="F525" s="822" t="s">
        <v>2677</v>
      </c>
      <c r="G525" s="822" t="s">
        <v>3281</v>
      </c>
      <c r="H525" s="822" t="s">
        <v>673</v>
      </c>
      <c r="I525" s="822" t="s">
        <v>3285</v>
      </c>
      <c r="J525" s="822" t="s">
        <v>3286</v>
      </c>
      <c r="K525" s="822" t="s">
        <v>3287</v>
      </c>
      <c r="L525" s="825">
        <v>103.72</v>
      </c>
      <c r="M525" s="825">
        <v>103.72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</v>
      </c>
      <c r="B526" s="822" t="s">
        <v>2676</v>
      </c>
      <c r="C526" s="822" t="s">
        <v>2682</v>
      </c>
      <c r="D526" s="823" t="s">
        <v>4395</v>
      </c>
      <c r="E526" s="824" t="s">
        <v>2701</v>
      </c>
      <c r="F526" s="822" t="s">
        <v>2677</v>
      </c>
      <c r="G526" s="822" t="s">
        <v>3281</v>
      </c>
      <c r="H526" s="822" t="s">
        <v>673</v>
      </c>
      <c r="I526" s="822" t="s">
        <v>3288</v>
      </c>
      <c r="J526" s="822" t="s">
        <v>3286</v>
      </c>
      <c r="K526" s="822" t="s">
        <v>3289</v>
      </c>
      <c r="L526" s="825">
        <v>345.69</v>
      </c>
      <c r="M526" s="825">
        <v>5531.0399999999991</v>
      </c>
      <c r="N526" s="822">
        <v>16</v>
      </c>
      <c r="O526" s="826">
        <v>9.5</v>
      </c>
      <c r="P526" s="825">
        <v>691.38</v>
      </c>
      <c r="Q526" s="827">
        <v>0.12500000000000003</v>
      </c>
      <c r="R526" s="822">
        <v>2</v>
      </c>
      <c r="S526" s="827">
        <v>0.125</v>
      </c>
      <c r="T526" s="826">
        <v>1.5</v>
      </c>
      <c r="U526" s="828">
        <v>0.15789473684210525</v>
      </c>
    </row>
    <row r="527" spans="1:21" ht="14.45" customHeight="1" x14ac:dyDescent="0.2">
      <c r="A527" s="821">
        <v>1</v>
      </c>
      <c r="B527" s="822" t="s">
        <v>2676</v>
      </c>
      <c r="C527" s="822" t="s">
        <v>2682</v>
      </c>
      <c r="D527" s="823" t="s">
        <v>4395</v>
      </c>
      <c r="E527" s="824" t="s">
        <v>2701</v>
      </c>
      <c r="F527" s="822" t="s">
        <v>2677</v>
      </c>
      <c r="G527" s="822" t="s">
        <v>3581</v>
      </c>
      <c r="H527" s="822" t="s">
        <v>329</v>
      </c>
      <c r="I527" s="822" t="s">
        <v>3582</v>
      </c>
      <c r="J527" s="822" t="s">
        <v>3583</v>
      </c>
      <c r="K527" s="822" t="s">
        <v>2212</v>
      </c>
      <c r="L527" s="825">
        <v>192.28</v>
      </c>
      <c r="M527" s="825">
        <v>192.28</v>
      </c>
      <c r="N527" s="822">
        <v>1</v>
      </c>
      <c r="O527" s="826">
        <v>0.5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1</v>
      </c>
      <c r="B528" s="822" t="s">
        <v>2676</v>
      </c>
      <c r="C528" s="822" t="s">
        <v>2682</v>
      </c>
      <c r="D528" s="823" t="s">
        <v>4395</v>
      </c>
      <c r="E528" s="824" t="s">
        <v>2701</v>
      </c>
      <c r="F528" s="822" t="s">
        <v>2677</v>
      </c>
      <c r="G528" s="822" t="s">
        <v>3584</v>
      </c>
      <c r="H528" s="822" t="s">
        <v>329</v>
      </c>
      <c r="I528" s="822" t="s">
        <v>3585</v>
      </c>
      <c r="J528" s="822" t="s">
        <v>3586</v>
      </c>
      <c r="K528" s="822" t="s">
        <v>3587</v>
      </c>
      <c r="L528" s="825">
        <v>98.2</v>
      </c>
      <c r="M528" s="825">
        <v>392.8</v>
      </c>
      <c r="N528" s="822">
        <v>4</v>
      </c>
      <c r="O528" s="826">
        <v>1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1</v>
      </c>
      <c r="B529" s="822" t="s">
        <v>2676</v>
      </c>
      <c r="C529" s="822" t="s">
        <v>2682</v>
      </c>
      <c r="D529" s="823" t="s">
        <v>4395</v>
      </c>
      <c r="E529" s="824" t="s">
        <v>2701</v>
      </c>
      <c r="F529" s="822" t="s">
        <v>2677</v>
      </c>
      <c r="G529" s="822" t="s">
        <v>2953</v>
      </c>
      <c r="H529" s="822" t="s">
        <v>329</v>
      </c>
      <c r="I529" s="822" t="s">
        <v>3290</v>
      </c>
      <c r="J529" s="822" t="s">
        <v>2955</v>
      </c>
      <c r="K529" s="822" t="s">
        <v>3291</v>
      </c>
      <c r="L529" s="825">
        <v>93.43</v>
      </c>
      <c r="M529" s="825">
        <v>934.30000000000007</v>
      </c>
      <c r="N529" s="822">
        <v>10</v>
      </c>
      <c r="O529" s="826">
        <v>4.5</v>
      </c>
      <c r="P529" s="825">
        <v>373.72</v>
      </c>
      <c r="Q529" s="827">
        <v>0.4</v>
      </c>
      <c r="R529" s="822">
        <v>4</v>
      </c>
      <c r="S529" s="827">
        <v>0.4</v>
      </c>
      <c r="T529" s="826">
        <v>1.5</v>
      </c>
      <c r="U529" s="828">
        <v>0.33333333333333331</v>
      </c>
    </row>
    <row r="530" spans="1:21" ht="14.45" customHeight="1" x14ac:dyDescent="0.2">
      <c r="A530" s="821">
        <v>1</v>
      </c>
      <c r="B530" s="822" t="s">
        <v>2676</v>
      </c>
      <c r="C530" s="822" t="s">
        <v>2682</v>
      </c>
      <c r="D530" s="823" t="s">
        <v>4395</v>
      </c>
      <c r="E530" s="824" t="s">
        <v>2701</v>
      </c>
      <c r="F530" s="822" t="s">
        <v>2677</v>
      </c>
      <c r="G530" s="822" t="s">
        <v>2953</v>
      </c>
      <c r="H530" s="822" t="s">
        <v>329</v>
      </c>
      <c r="I530" s="822" t="s">
        <v>2954</v>
      </c>
      <c r="J530" s="822" t="s">
        <v>2955</v>
      </c>
      <c r="K530" s="822" t="s">
        <v>1524</v>
      </c>
      <c r="L530" s="825">
        <v>93.43</v>
      </c>
      <c r="M530" s="825">
        <v>560.58000000000004</v>
      </c>
      <c r="N530" s="822">
        <v>6</v>
      </c>
      <c r="O530" s="826">
        <v>2.5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</v>
      </c>
      <c r="B531" s="822" t="s">
        <v>2676</v>
      </c>
      <c r="C531" s="822" t="s">
        <v>2682</v>
      </c>
      <c r="D531" s="823" t="s">
        <v>4395</v>
      </c>
      <c r="E531" s="824" t="s">
        <v>2701</v>
      </c>
      <c r="F531" s="822" t="s">
        <v>2677</v>
      </c>
      <c r="G531" s="822" t="s">
        <v>3292</v>
      </c>
      <c r="H531" s="822" t="s">
        <v>329</v>
      </c>
      <c r="I531" s="822" t="s">
        <v>3588</v>
      </c>
      <c r="J531" s="822" t="s">
        <v>3589</v>
      </c>
      <c r="K531" s="822" t="s">
        <v>3590</v>
      </c>
      <c r="L531" s="825">
        <v>100.17</v>
      </c>
      <c r="M531" s="825">
        <v>100.17</v>
      </c>
      <c r="N531" s="822">
        <v>1</v>
      </c>
      <c r="O531" s="826">
        <v>1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1</v>
      </c>
      <c r="B532" s="822" t="s">
        <v>2676</v>
      </c>
      <c r="C532" s="822" t="s">
        <v>2682</v>
      </c>
      <c r="D532" s="823" t="s">
        <v>4395</v>
      </c>
      <c r="E532" s="824" t="s">
        <v>2701</v>
      </c>
      <c r="F532" s="822" t="s">
        <v>2677</v>
      </c>
      <c r="G532" s="822" t="s">
        <v>3292</v>
      </c>
      <c r="H532" s="822" t="s">
        <v>329</v>
      </c>
      <c r="I532" s="822" t="s">
        <v>3591</v>
      </c>
      <c r="J532" s="822" t="s">
        <v>3589</v>
      </c>
      <c r="K532" s="822" t="s">
        <v>3592</v>
      </c>
      <c r="L532" s="825">
        <v>200.34</v>
      </c>
      <c r="M532" s="825">
        <v>601.02</v>
      </c>
      <c r="N532" s="822">
        <v>3</v>
      </c>
      <c r="O532" s="826">
        <v>0.5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</v>
      </c>
      <c r="B533" s="822" t="s">
        <v>2676</v>
      </c>
      <c r="C533" s="822" t="s">
        <v>2682</v>
      </c>
      <c r="D533" s="823" t="s">
        <v>4395</v>
      </c>
      <c r="E533" s="824" t="s">
        <v>2701</v>
      </c>
      <c r="F533" s="822" t="s">
        <v>2677</v>
      </c>
      <c r="G533" s="822" t="s">
        <v>2956</v>
      </c>
      <c r="H533" s="822" t="s">
        <v>673</v>
      </c>
      <c r="I533" s="822" t="s">
        <v>2959</v>
      </c>
      <c r="J533" s="822" t="s">
        <v>2960</v>
      </c>
      <c r="K533" s="822" t="s">
        <v>2961</v>
      </c>
      <c r="L533" s="825">
        <v>131.32</v>
      </c>
      <c r="M533" s="825">
        <v>4464.88</v>
      </c>
      <c r="N533" s="822">
        <v>34</v>
      </c>
      <c r="O533" s="826">
        <v>5.5</v>
      </c>
      <c r="P533" s="825">
        <v>1969.8</v>
      </c>
      <c r="Q533" s="827">
        <v>0.44117647058823528</v>
      </c>
      <c r="R533" s="822">
        <v>15</v>
      </c>
      <c r="S533" s="827">
        <v>0.44117647058823528</v>
      </c>
      <c r="T533" s="826">
        <v>2.5</v>
      </c>
      <c r="U533" s="828">
        <v>0.45454545454545453</v>
      </c>
    </row>
    <row r="534" spans="1:21" ht="14.45" customHeight="1" x14ac:dyDescent="0.2">
      <c r="A534" s="821">
        <v>1</v>
      </c>
      <c r="B534" s="822" t="s">
        <v>2676</v>
      </c>
      <c r="C534" s="822" t="s">
        <v>2682</v>
      </c>
      <c r="D534" s="823" t="s">
        <v>4395</v>
      </c>
      <c r="E534" s="824" t="s">
        <v>2701</v>
      </c>
      <c r="F534" s="822" t="s">
        <v>2677</v>
      </c>
      <c r="G534" s="822" t="s">
        <v>2962</v>
      </c>
      <c r="H534" s="822" t="s">
        <v>329</v>
      </c>
      <c r="I534" s="822" t="s">
        <v>2963</v>
      </c>
      <c r="J534" s="822" t="s">
        <v>2964</v>
      </c>
      <c r="K534" s="822" t="s">
        <v>2965</v>
      </c>
      <c r="L534" s="825">
        <v>43.94</v>
      </c>
      <c r="M534" s="825">
        <v>263.64</v>
      </c>
      <c r="N534" s="822">
        <v>6</v>
      </c>
      <c r="O534" s="826">
        <v>2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</v>
      </c>
      <c r="B535" s="822" t="s">
        <v>2676</v>
      </c>
      <c r="C535" s="822" t="s">
        <v>2682</v>
      </c>
      <c r="D535" s="823" t="s">
        <v>4395</v>
      </c>
      <c r="E535" s="824" t="s">
        <v>2701</v>
      </c>
      <c r="F535" s="822" t="s">
        <v>2677</v>
      </c>
      <c r="G535" s="822" t="s">
        <v>2962</v>
      </c>
      <c r="H535" s="822" t="s">
        <v>329</v>
      </c>
      <c r="I535" s="822" t="s">
        <v>3593</v>
      </c>
      <c r="J535" s="822" t="s">
        <v>2964</v>
      </c>
      <c r="K535" s="822" t="s">
        <v>3594</v>
      </c>
      <c r="L535" s="825">
        <v>87.87</v>
      </c>
      <c r="M535" s="825">
        <v>1493.79</v>
      </c>
      <c r="N535" s="822">
        <v>17</v>
      </c>
      <c r="O535" s="826">
        <v>5.5</v>
      </c>
      <c r="P535" s="825">
        <v>175.74</v>
      </c>
      <c r="Q535" s="827">
        <v>0.11764705882352942</v>
      </c>
      <c r="R535" s="822">
        <v>2</v>
      </c>
      <c r="S535" s="827">
        <v>0.11764705882352941</v>
      </c>
      <c r="T535" s="826">
        <v>1</v>
      </c>
      <c r="U535" s="828">
        <v>0.18181818181818182</v>
      </c>
    </row>
    <row r="536" spans="1:21" ht="14.45" customHeight="1" x14ac:dyDescent="0.2">
      <c r="A536" s="821">
        <v>1</v>
      </c>
      <c r="B536" s="822" t="s">
        <v>2676</v>
      </c>
      <c r="C536" s="822" t="s">
        <v>2682</v>
      </c>
      <c r="D536" s="823" t="s">
        <v>4395</v>
      </c>
      <c r="E536" s="824" t="s">
        <v>2701</v>
      </c>
      <c r="F536" s="822" t="s">
        <v>2677</v>
      </c>
      <c r="G536" s="822" t="s">
        <v>3595</v>
      </c>
      <c r="H536" s="822" t="s">
        <v>329</v>
      </c>
      <c r="I536" s="822" t="s">
        <v>3596</v>
      </c>
      <c r="J536" s="822" t="s">
        <v>3597</v>
      </c>
      <c r="K536" s="822" t="s">
        <v>3598</v>
      </c>
      <c r="L536" s="825">
        <v>311.02</v>
      </c>
      <c r="M536" s="825">
        <v>1866.12</v>
      </c>
      <c r="N536" s="822">
        <v>6</v>
      </c>
      <c r="O536" s="826">
        <v>3.5</v>
      </c>
      <c r="P536" s="825">
        <v>1244.08</v>
      </c>
      <c r="Q536" s="827">
        <v>0.66666666666666663</v>
      </c>
      <c r="R536" s="822">
        <v>4</v>
      </c>
      <c r="S536" s="827">
        <v>0.66666666666666663</v>
      </c>
      <c r="T536" s="826">
        <v>2</v>
      </c>
      <c r="U536" s="828">
        <v>0.5714285714285714</v>
      </c>
    </row>
    <row r="537" spans="1:21" ht="14.45" customHeight="1" x14ac:dyDescent="0.2">
      <c r="A537" s="821">
        <v>1</v>
      </c>
      <c r="B537" s="822" t="s">
        <v>2676</v>
      </c>
      <c r="C537" s="822" t="s">
        <v>2682</v>
      </c>
      <c r="D537" s="823" t="s">
        <v>4395</v>
      </c>
      <c r="E537" s="824" t="s">
        <v>2701</v>
      </c>
      <c r="F537" s="822" t="s">
        <v>2677</v>
      </c>
      <c r="G537" s="822" t="s">
        <v>3595</v>
      </c>
      <c r="H537" s="822" t="s">
        <v>329</v>
      </c>
      <c r="I537" s="822" t="s">
        <v>3599</v>
      </c>
      <c r="J537" s="822" t="s">
        <v>3600</v>
      </c>
      <c r="K537" s="822" t="s">
        <v>3601</v>
      </c>
      <c r="L537" s="825">
        <v>177.92</v>
      </c>
      <c r="M537" s="825">
        <v>177.92</v>
      </c>
      <c r="N537" s="822">
        <v>1</v>
      </c>
      <c r="O537" s="826">
        <v>1</v>
      </c>
      <c r="P537" s="825">
        <v>177.92</v>
      </c>
      <c r="Q537" s="827">
        <v>1</v>
      </c>
      <c r="R537" s="822">
        <v>1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1</v>
      </c>
      <c r="B538" s="822" t="s">
        <v>2676</v>
      </c>
      <c r="C538" s="822" t="s">
        <v>2682</v>
      </c>
      <c r="D538" s="823" t="s">
        <v>4395</v>
      </c>
      <c r="E538" s="824" t="s">
        <v>2701</v>
      </c>
      <c r="F538" s="822" t="s">
        <v>2677</v>
      </c>
      <c r="G538" s="822" t="s">
        <v>3595</v>
      </c>
      <c r="H538" s="822" t="s">
        <v>329</v>
      </c>
      <c r="I538" s="822" t="s">
        <v>3602</v>
      </c>
      <c r="J538" s="822" t="s">
        <v>3600</v>
      </c>
      <c r="K538" s="822" t="s">
        <v>3603</v>
      </c>
      <c r="L538" s="825">
        <v>387.73</v>
      </c>
      <c r="M538" s="825">
        <v>387.73</v>
      </c>
      <c r="N538" s="822">
        <v>1</v>
      </c>
      <c r="O538" s="826">
        <v>0.5</v>
      </c>
      <c r="P538" s="825">
        <v>387.73</v>
      </c>
      <c r="Q538" s="827">
        <v>1</v>
      </c>
      <c r="R538" s="822">
        <v>1</v>
      </c>
      <c r="S538" s="827">
        <v>1</v>
      </c>
      <c r="T538" s="826">
        <v>0.5</v>
      </c>
      <c r="U538" s="828">
        <v>1</v>
      </c>
    </row>
    <row r="539" spans="1:21" ht="14.45" customHeight="1" x14ac:dyDescent="0.2">
      <c r="A539" s="821">
        <v>1</v>
      </c>
      <c r="B539" s="822" t="s">
        <v>2676</v>
      </c>
      <c r="C539" s="822" t="s">
        <v>2682</v>
      </c>
      <c r="D539" s="823" t="s">
        <v>4395</v>
      </c>
      <c r="E539" s="824" t="s">
        <v>2701</v>
      </c>
      <c r="F539" s="822" t="s">
        <v>2677</v>
      </c>
      <c r="G539" s="822" t="s">
        <v>3595</v>
      </c>
      <c r="H539" s="822" t="s">
        <v>329</v>
      </c>
      <c r="I539" s="822" t="s">
        <v>3604</v>
      </c>
      <c r="J539" s="822" t="s">
        <v>3597</v>
      </c>
      <c r="K539" s="822" t="s">
        <v>3598</v>
      </c>
      <c r="L539" s="825">
        <v>311.02</v>
      </c>
      <c r="M539" s="825">
        <v>622.04</v>
      </c>
      <c r="N539" s="822">
        <v>2</v>
      </c>
      <c r="O539" s="826">
        <v>1</v>
      </c>
      <c r="P539" s="825">
        <v>311.02</v>
      </c>
      <c r="Q539" s="827">
        <v>0.5</v>
      </c>
      <c r="R539" s="822">
        <v>1</v>
      </c>
      <c r="S539" s="827">
        <v>0.5</v>
      </c>
      <c r="T539" s="826">
        <v>0.5</v>
      </c>
      <c r="U539" s="828">
        <v>0.5</v>
      </c>
    </row>
    <row r="540" spans="1:21" ht="14.45" customHeight="1" x14ac:dyDescent="0.2">
      <c r="A540" s="821">
        <v>1</v>
      </c>
      <c r="B540" s="822" t="s">
        <v>2676</v>
      </c>
      <c r="C540" s="822" t="s">
        <v>2682</v>
      </c>
      <c r="D540" s="823" t="s">
        <v>4395</v>
      </c>
      <c r="E540" s="824" t="s">
        <v>2701</v>
      </c>
      <c r="F540" s="822" t="s">
        <v>2677</v>
      </c>
      <c r="G540" s="822" t="s">
        <v>2966</v>
      </c>
      <c r="H540" s="822" t="s">
        <v>673</v>
      </c>
      <c r="I540" s="822" t="s">
        <v>2312</v>
      </c>
      <c r="J540" s="822" t="s">
        <v>1164</v>
      </c>
      <c r="K540" s="822" t="s">
        <v>1165</v>
      </c>
      <c r="L540" s="825">
        <v>729.09</v>
      </c>
      <c r="M540" s="825">
        <v>1458.18</v>
      </c>
      <c r="N540" s="822">
        <v>2</v>
      </c>
      <c r="O540" s="826">
        <v>1</v>
      </c>
      <c r="P540" s="825">
        <v>729.09</v>
      </c>
      <c r="Q540" s="827">
        <v>0.5</v>
      </c>
      <c r="R540" s="822">
        <v>1</v>
      </c>
      <c r="S540" s="827">
        <v>0.5</v>
      </c>
      <c r="T540" s="826">
        <v>0.5</v>
      </c>
      <c r="U540" s="828">
        <v>0.5</v>
      </c>
    </row>
    <row r="541" spans="1:21" ht="14.45" customHeight="1" x14ac:dyDescent="0.2">
      <c r="A541" s="821">
        <v>1</v>
      </c>
      <c r="B541" s="822" t="s">
        <v>2676</v>
      </c>
      <c r="C541" s="822" t="s">
        <v>2682</v>
      </c>
      <c r="D541" s="823" t="s">
        <v>4395</v>
      </c>
      <c r="E541" s="824" t="s">
        <v>2701</v>
      </c>
      <c r="F541" s="822" t="s">
        <v>2677</v>
      </c>
      <c r="G541" s="822" t="s">
        <v>3605</v>
      </c>
      <c r="H541" s="822" t="s">
        <v>673</v>
      </c>
      <c r="I541" s="822" t="s">
        <v>3606</v>
      </c>
      <c r="J541" s="822" t="s">
        <v>1532</v>
      </c>
      <c r="K541" s="822" t="s">
        <v>2299</v>
      </c>
      <c r="L541" s="825">
        <v>0</v>
      </c>
      <c r="M541" s="825">
        <v>0</v>
      </c>
      <c r="N541" s="822">
        <v>2</v>
      </c>
      <c r="O541" s="826">
        <v>1</v>
      </c>
      <c r="P541" s="825">
        <v>0</v>
      </c>
      <c r="Q541" s="827"/>
      <c r="R541" s="822">
        <v>2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1</v>
      </c>
      <c r="B542" s="822" t="s">
        <v>2676</v>
      </c>
      <c r="C542" s="822" t="s">
        <v>2682</v>
      </c>
      <c r="D542" s="823" t="s">
        <v>4395</v>
      </c>
      <c r="E542" s="824" t="s">
        <v>2701</v>
      </c>
      <c r="F542" s="822" t="s">
        <v>2677</v>
      </c>
      <c r="G542" s="822" t="s">
        <v>3302</v>
      </c>
      <c r="H542" s="822" t="s">
        <v>673</v>
      </c>
      <c r="I542" s="822" t="s">
        <v>3306</v>
      </c>
      <c r="J542" s="822" t="s">
        <v>3304</v>
      </c>
      <c r="K542" s="822" t="s">
        <v>3307</v>
      </c>
      <c r="L542" s="825">
        <v>184.74</v>
      </c>
      <c r="M542" s="825">
        <v>738.96</v>
      </c>
      <c r="N542" s="822">
        <v>4</v>
      </c>
      <c r="O542" s="826">
        <v>2</v>
      </c>
      <c r="P542" s="825">
        <v>554.22</v>
      </c>
      <c r="Q542" s="827">
        <v>0.75</v>
      </c>
      <c r="R542" s="822">
        <v>3</v>
      </c>
      <c r="S542" s="827">
        <v>0.75</v>
      </c>
      <c r="T542" s="826">
        <v>1.5</v>
      </c>
      <c r="U542" s="828">
        <v>0.75</v>
      </c>
    </row>
    <row r="543" spans="1:21" ht="14.45" customHeight="1" x14ac:dyDescent="0.2">
      <c r="A543" s="821">
        <v>1</v>
      </c>
      <c r="B543" s="822" t="s">
        <v>2676</v>
      </c>
      <c r="C543" s="822" t="s">
        <v>2682</v>
      </c>
      <c r="D543" s="823" t="s">
        <v>4395</v>
      </c>
      <c r="E543" s="824" t="s">
        <v>2701</v>
      </c>
      <c r="F543" s="822" t="s">
        <v>2677</v>
      </c>
      <c r="G543" s="822" t="s">
        <v>3302</v>
      </c>
      <c r="H543" s="822" t="s">
        <v>673</v>
      </c>
      <c r="I543" s="822" t="s">
        <v>3308</v>
      </c>
      <c r="J543" s="822" t="s">
        <v>3309</v>
      </c>
      <c r="K543" s="822" t="s">
        <v>3310</v>
      </c>
      <c r="L543" s="825">
        <v>120.61</v>
      </c>
      <c r="M543" s="825">
        <v>120.61</v>
      </c>
      <c r="N543" s="822">
        <v>1</v>
      </c>
      <c r="O543" s="826">
        <v>0.5</v>
      </c>
      <c r="P543" s="825">
        <v>120.61</v>
      </c>
      <c r="Q543" s="827">
        <v>1</v>
      </c>
      <c r="R543" s="822">
        <v>1</v>
      </c>
      <c r="S543" s="827">
        <v>1</v>
      </c>
      <c r="T543" s="826">
        <v>0.5</v>
      </c>
      <c r="U543" s="828">
        <v>1</v>
      </c>
    </row>
    <row r="544" spans="1:21" ht="14.45" customHeight="1" x14ac:dyDescent="0.2">
      <c r="A544" s="821">
        <v>1</v>
      </c>
      <c r="B544" s="822" t="s">
        <v>2676</v>
      </c>
      <c r="C544" s="822" t="s">
        <v>2682</v>
      </c>
      <c r="D544" s="823" t="s">
        <v>4395</v>
      </c>
      <c r="E544" s="824" t="s">
        <v>2701</v>
      </c>
      <c r="F544" s="822" t="s">
        <v>2677</v>
      </c>
      <c r="G544" s="822" t="s">
        <v>2971</v>
      </c>
      <c r="H544" s="822" t="s">
        <v>329</v>
      </c>
      <c r="I544" s="822" t="s">
        <v>3607</v>
      </c>
      <c r="J544" s="822" t="s">
        <v>3608</v>
      </c>
      <c r="K544" s="822" t="s">
        <v>2210</v>
      </c>
      <c r="L544" s="825">
        <v>0</v>
      </c>
      <c r="M544" s="825">
        <v>0</v>
      </c>
      <c r="N544" s="822">
        <v>2</v>
      </c>
      <c r="O544" s="826">
        <v>2</v>
      </c>
      <c r="P544" s="825">
        <v>0</v>
      </c>
      <c r="Q544" s="827"/>
      <c r="R544" s="822">
        <v>2</v>
      </c>
      <c r="S544" s="827">
        <v>1</v>
      </c>
      <c r="T544" s="826">
        <v>2</v>
      </c>
      <c r="U544" s="828">
        <v>1</v>
      </c>
    </row>
    <row r="545" spans="1:21" ht="14.45" customHeight="1" x14ac:dyDescent="0.2">
      <c r="A545" s="821">
        <v>1</v>
      </c>
      <c r="B545" s="822" t="s">
        <v>2676</v>
      </c>
      <c r="C545" s="822" t="s">
        <v>2682</v>
      </c>
      <c r="D545" s="823" t="s">
        <v>4395</v>
      </c>
      <c r="E545" s="824" t="s">
        <v>2701</v>
      </c>
      <c r="F545" s="822" t="s">
        <v>2677</v>
      </c>
      <c r="G545" s="822" t="s">
        <v>2971</v>
      </c>
      <c r="H545" s="822" t="s">
        <v>329</v>
      </c>
      <c r="I545" s="822" t="s">
        <v>3609</v>
      </c>
      <c r="J545" s="822" t="s">
        <v>3610</v>
      </c>
      <c r="K545" s="822" t="s">
        <v>2860</v>
      </c>
      <c r="L545" s="825">
        <v>0</v>
      </c>
      <c r="M545" s="825">
        <v>0</v>
      </c>
      <c r="N545" s="822">
        <v>1</v>
      </c>
      <c r="O545" s="826">
        <v>0.5</v>
      </c>
      <c r="P545" s="825"/>
      <c r="Q545" s="827"/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</v>
      </c>
      <c r="B546" s="822" t="s">
        <v>2676</v>
      </c>
      <c r="C546" s="822" t="s">
        <v>2682</v>
      </c>
      <c r="D546" s="823" t="s">
        <v>4395</v>
      </c>
      <c r="E546" s="824" t="s">
        <v>2701</v>
      </c>
      <c r="F546" s="822" t="s">
        <v>2677</v>
      </c>
      <c r="G546" s="822" t="s">
        <v>2971</v>
      </c>
      <c r="H546" s="822" t="s">
        <v>329</v>
      </c>
      <c r="I546" s="822" t="s">
        <v>3611</v>
      </c>
      <c r="J546" s="822" t="s">
        <v>3312</v>
      </c>
      <c r="K546" s="822" t="s">
        <v>2210</v>
      </c>
      <c r="L546" s="825">
        <v>0</v>
      </c>
      <c r="M546" s="825">
        <v>0</v>
      </c>
      <c r="N546" s="822">
        <v>1</v>
      </c>
      <c r="O546" s="826">
        <v>1</v>
      </c>
      <c r="P546" s="825"/>
      <c r="Q546" s="827"/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</v>
      </c>
      <c r="B547" s="822" t="s">
        <v>2676</v>
      </c>
      <c r="C547" s="822" t="s">
        <v>2682</v>
      </c>
      <c r="D547" s="823" t="s">
        <v>4395</v>
      </c>
      <c r="E547" s="824" t="s">
        <v>2701</v>
      </c>
      <c r="F547" s="822" t="s">
        <v>2677</v>
      </c>
      <c r="G547" s="822" t="s">
        <v>2971</v>
      </c>
      <c r="H547" s="822" t="s">
        <v>673</v>
      </c>
      <c r="I547" s="822" t="s">
        <v>2211</v>
      </c>
      <c r="J547" s="822" t="s">
        <v>910</v>
      </c>
      <c r="K547" s="822" t="s">
        <v>2212</v>
      </c>
      <c r="L547" s="825">
        <v>0</v>
      </c>
      <c r="M547" s="825">
        <v>0</v>
      </c>
      <c r="N547" s="822">
        <v>7</v>
      </c>
      <c r="O547" s="826">
        <v>5</v>
      </c>
      <c r="P547" s="825">
        <v>0</v>
      </c>
      <c r="Q547" s="827"/>
      <c r="R547" s="822">
        <v>6</v>
      </c>
      <c r="S547" s="827">
        <v>0.8571428571428571</v>
      </c>
      <c r="T547" s="826">
        <v>4</v>
      </c>
      <c r="U547" s="828">
        <v>0.8</v>
      </c>
    </row>
    <row r="548" spans="1:21" ht="14.45" customHeight="1" x14ac:dyDescent="0.2">
      <c r="A548" s="821">
        <v>1</v>
      </c>
      <c r="B548" s="822" t="s">
        <v>2676</v>
      </c>
      <c r="C548" s="822" t="s">
        <v>2682</v>
      </c>
      <c r="D548" s="823" t="s">
        <v>4395</v>
      </c>
      <c r="E548" s="824" t="s">
        <v>2701</v>
      </c>
      <c r="F548" s="822" t="s">
        <v>2677</v>
      </c>
      <c r="G548" s="822" t="s">
        <v>2789</v>
      </c>
      <c r="H548" s="822" t="s">
        <v>673</v>
      </c>
      <c r="I548" s="822" t="s">
        <v>2977</v>
      </c>
      <c r="J548" s="822" t="s">
        <v>2503</v>
      </c>
      <c r="K548" s="822" t="s">
        <v>2978</v>
      </c>
      <c r="L548" s="825">
        <v>5339.52</v>
      </c>
      <c r="M548" s="825">
        <v>101450.88000000002</v>
      </c>
      <c r="N548" s="822">
        <v>19</v>
      </c>
      <c r="O548" s="826">
        <v>12.5</v>
      </c>
      <c r="P548" s="825">
        <v>53395.200000000012</v>
      </c>
      <c r="Q548" s="827">
        <v>0.52631578947368418</v>
      </c>
      <c r="R548" s="822">
        <v>10</v>
      </c>
      <c r="S548" s="827">
        <v>0.52631578947368418</v>
      </c>
      <c r="T548" s="826">
        <v>7</v>
      </c>
      <c r="U548" s="828">
        <v>0.56000000000000005</v>
      </c>
    </row>
    <row r="549" spans="1:21" ht="14.45" customHeight="1" x14ac:dyDescent="0.2">
      <c r="A549" s="821">
        <v>1</v>
      </c>
      <c r="B549" s="822" t="s">
        <v>2676</v>
      </c>
      <c r="C549" s="822" t="s">
        <v>2682</v>
      </c>
      <c r="D549" s="823" t="s">
        <v>4395</v>
      </c>
      <c r="E549" s="824" t="s">
        <v>2701</v>
      </c>
      <c r="F549" s="822" t="s">
        <v>2677</v>
      </c>
      <c r="G549" s="822" t="s">
        <v>2789</v>
      </c>
      <c r="H549" s="822" t="s">
        <v>673</v>
      </c>
      <c r="I549" s="822" t="s">
        <v>2977</v>
      </c>
      <c r="J549" s="822" t="s">
        <v>2503</v>
      </c>
      <c r="K549" s="822" t="s">
        <v>2978</v>
      </c>
      <c r="L549" s="825">
        <v>3833.94</v>
      </c>
      <c r="M549" s="825">
        <v>34505.46</v>
      </c>
      <c r="N549" s="822">
        <v>9</v>
      </c>
      <c r="O549" s="826">
        <v>7</v>
      </c>
      <c r="P549" s="825">
        <v>11501.82</v>
      </c>
      <c r="Q549" s="827">
        <v>0.33333333333333331</v>
      </c>
      <c r="R549" s="822">
        <v>3</v>
      </c>
      <c r="S549" s="827">
        <v>0.33333333333333331</v>
      </c>
      <c r="T549" s="826">
        <v>2</v>
      </c>
      <c r="U549" s="828">
        <v>0.2857142857142857</v>
      </c>
    </row>
    <row r="550" spans="1:21" ht="14.45" customHeight="1" x14ac:dyDescent="0.2">
      <c r="A550" s="821">
        <v>1</v>
      </c>
      <c r="B550" s="822" t="s">
        <v>2676</v>
      </c>
      <c r="C550" s="822" t="s">
        <v>2682</v>
      </c>
      <c r="D550" s="823" t="s">
        <v>4395</v>
      </c>
      <c r="E550" s="824" t="s">
        <v>2701</v>
      </c>
      <c r="F550" s="822" t="s">
        <v>2677</v>
      </c>
      <c r="G550" s="822" t="s">
        <v>2789</v>
      </c>
      <c r="H550" s="822" t="s">
        <v>673</v>
      </c>
      <c r="I550" s="822" t="s">
        <v>2575</v>
      </c>
      <c r="J550" s="822" t="s">
        <v>2503</v>
      </c>
      <c r="K550" s="822" t="s">
        <v>2576</v>
      </c>
      <c r="L550" s="825">
        <v>2669.75</v>
      </c>
      <c r="M550" s="825">
        <v>32037</v>
      </c>
      <c r="N550" s="822">
        <v>12</v>
      </c>
      <c r="O550" s="826">
        <v>7.5</v>
      </c>
      <c r="P550" s="825">
        <v>10679</v>
      </c>
      <c r="Q550" s="827">
        <v>0.33333333333333331</v>
      </c>
      <c r="R550" s="822">
        <v>4</v>
      </c>
      <c r="S550" s="827">
        <v>0.33333333333333331</v>
      </c>
      <c r="T550" s="826">
        <v>2.5</v>
      </c>
      <c r="U550" s="828">
        <v>0.33333333333333331</v>
      </c>
    </row>
    <row r="551" spans="1:21" ht="14.45" customHeight="1" x14ac:dyDescent="0.2">
      <c r="A551" s="821">
        <v>1</v>
      </c>
      <c r="B551" s="822" t="s">
        <v>2676</v>
      </c>
      <c r="C551" s="822" t="s">
        <v>2682</v>
      </c>
      <c r="D551" s="823" t="s">
        <v>4395</v>
      </c>
      <c r="E551" s="824" t="s">
        <v>2701</v>
      </c>
      <c r="F551" s="822" t="s">
        <v>2677</v>
      </c>
      <c r="G551" s="822" t="s">
        <v>3612</v>
      </c>
      <c r="H551" s="822" t="s">
        <v>673</v>
      </c>
      <c r="I551" s="822" t="s">
        <v>3613</v>
      </c>
      <c r="J551" s="822" t="s">
        <v>3614</v>
      </c>
      <c r="K551" s="822" t="s">
        <v>3615</v>
      </c>
      <c r="L551" s="825">
        <v>900.59</v>
      </c>
      <c r="M551" s="825">
        <v>2701.77</v>
      </c>
      <c r="N551" s="822">
        <v>3</v>
      </c>
      <c r="O551" s="826">
        <v>2</v>
      </c>
      <c r="P551" s="825">
        <v>1801.18</v>
      </c>
      <c r="Q551" s="827">
        <v>0.66666666666666674</v>
      </c>
      <c r="R551" s="822">
        <v>2</v>
      </c>
      <c r="S551" s="827">
        <v>0.66666666666666663</v>
      </c>
      <c r="T551" s="826">
        <v>1</v>
      </c>
      <c r="U551" s="828">
        <v>0.5</v>
      </c>
    </row>
    <row r="552" spans="1:21" ht="14.45" customHeight="1" x14ac:dyDescent="0.2">
      <c r="A552" s="821">
        <v>1</v>
      </c>
      <c r="B552" s="822" t="s">
        <v>2676</v>
      </c>
      <c r="C552" s="822" t="s">
        <v>2682</v>
      </c>
      <c r="D552" s="823" t="s">
        <v>4395</v>
      </c>
      <c r="E552" s="824" t="s">
        <v>2701</v>
      </c>
      <c r="F552" s="822" t="s">
        <v>2677</v>
      </c>
      <c r="G552" s="822" t="s">
        <v>2792</v>
      </c>
      <c r="H552" s="822" t="s">
        <v>329</v>
      </c>
      <c r="I552" s="822" t="s">
        <v>3315</v>
      </c>
      <c r="J552" s="822" t="s">
        <v>2794</v>
      </c>
      <c r="K552" s="822" t="s">
        <v>3316</v>
      </c>
      <c r="L552" s="825">
        <v>654.95000000000005</v>
      </c>
      <c r="M552" s="825">
        <v>1309.9000000000001</v>
      </c>
      <c r="N552" s="822">
        <v>2</v>
      </c>
      <c r="O552" s="826">
        <v>1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</v>
      </c>
      <c r="B553" s="822" t="s">
        <v>2676</v>
      </c>
      <c r="C553" s="822" t="s">
        <v>2682</v>
      </c>
      <c r="D553" s="823" t="s">
        <v>4395</v>
      </c>
      <c r="E553" s="824" t="s">
        <v>2701</v>
      </c>
      <c r="F553" s="822" t="s">
        <v>2677</v>
      </c>
      <c r="G553" s="822" t="s">
        <v>2792</v>
      </c>
      <c r="H553" s="822" t="s">
        <v>329</v>
      </c>
      <c r="I553" s="822" t="s">
        <v>2981</v>
      </c>
      <c r="J553" s="822" t="s">
        <v>2794</v>
      </c>
      <c r="K553" s="822" t="s">
        <v>2982</v>
      </c>
      <c r="L553" s="825">
        <v>544.38</v>
      </c>
      <c r="M553" s="825">
        <v>544.38</v>
      </c>
      <c r="N553" s="822">
        <v>1</v>
      </c>
      <c r="O553" s="826">
        <v>0.5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</v>
      </c>
      <c r="B554" s="822" t="s">
        <v>2676</v>
      </c>
      <c r="C554" s="822" t="s">
        <v>2682</v>
      </c>
      <c r="D554" s="823" t="s">
        <v>4395</v>
      </c>
      <c r="E554" s="824" t="s">
        <v>2701</v>
      </c>
      <c r="F554" s="822" t="s">
        <v>2677</v>
      </c>
      <c r="G554" s="822" t="s">
        <v>2792</v>
      </c>
      <c r="H554" s="822" t="s">
        <v>329</v>
      </c>
      <c r="I554" s="822" t="s">
        <v>2793</v>
      </c>
      <c r="J554" s="822" t="s">
        <v>2794</v>
      </c>
      <c r="K554" s="822" t="s">
        <v>2795</v>
      </c>
      <c r="L554" s="825">
        <v>327.49</v>
      </c>
      <c r="M554" s="825">
        <v>982.47</v>
      </c>
      <c r="N554" s="822">
        <v>3</v>
      </c>
      <c r="O554" s="826">
        <v>2</v>
      </c>
      <c r="P554" s="825">
        <v>654.98</v>
      </c>
      <c r="Q554" s="827">
        <v>0.66666666666666663</v>
      </c>
      <c r="R554" s="822">
        <v>2</v>
      </c>
      <c r="S554" s="827">
        <v>0.66666666666666663</v>
      </c>
      <c r="T554" s="826">
        <v>1.5</v>
      </c>
      <c r="U554" s="828">
        <v>0.75</v>
      </c>
    </row>
    <row r="555" spans="1:21" ht="14.45" customHeight="1" x14ac:dyDescent="0.2">
      <c r="A555" s="821">
        <v>1</v>
      </c>
      <c r="B555" s="822" t="s">
        <v>2676</v>
      </c>
      <c r="C555" s="822" t="s">
        <v>2682</v>
      </c>
      <c r="D555" s="823" t="s">
        <v>4395</v>
      </c>
      <c r="E555" s="824" t="s">
        <v>2701</v>
      </c>
      <c r="F555" s="822" t="s">
        <v>2677</v>
      </c>
      <c r="G555" s="822" t="s">
        <v>3616</v>
      </c>
      <c r="H555" s="822" t="s">
        <v>673</v>
      </c>
      <c r="I555" s="822" t="s">
        <v>3617</v>
      </c>
      <c r="J555" s="822" t="s">
        <v>789</v>
      </c>
      <c r="K555" s="822" t="s">
        <v>3618</v>
      </c>
      <c r="L555" s="825">
        <v>414.07</v>
      </c>
      <c r="M555" s="825">
        <v>2898.49</v>
      </c>
      <c r="N555" s="822">
        <v>7</v>
      </c>
      <c r="O555" s="826">
        <v>2</v>
      </c>
      <c r="P555" s="825">
        <v>1242.21</v>
      </c>
      <c r="Q555" s="827">
        <v>0.4285714285714286</v>
      </c>
      <c r="R555" s="822">
        <v>3</v>
      </c>
      <c r="S555" s="827">
        <v>0.42857142857142855</v>
      </c>
      <c r="T555" s="826">
        <v>1</v>
      </c>
      <c r="U555" s="828">
        <v>0.5</v>
      </c>
    </row>
    <row r="556" spans="1:21" ht="14.45" customHeight="1" x14ac:dyDescent="0.2">
      <c r="A556" s="821">
        <v>1</v>
      </c>
      <c r="B556" s="822" t="s">
        <v>2676</v>
      </c>
      <c r="C556" s="822" t="s">
        <v>2682</v>
      </c>
      <c r="D556" s="823" t="s">
        <v>4395</v>
      </c>
      <c r="E556" s="824" t="s">
        <v>2701</v>
      </c>
      <c r="F556" s="822" t="s">
        <v>2677</v>
      </c>
      <c r="G556" s="822" t="s">
        <v>2796</v>
      </c>
      <c r="H556" s="822" t="s">
        <v>673</v>
      </c>
      <c r="I556" s="822" t="s">
        <v>3619</v>
      </c>
      <c r="J556" s="822" t="s">
        <v>1695</v>
      </c>
      <c r="K556" s="822" t="s">
        <v>3620</v>
      </c>
      <c r="L556" s="825">
        <v>345.02</v>
      </c>
      <c r="M556" s="825">
        <v>1035.06</v>
      </c>
      <c r="N556" s="822">
        <v>3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</v>
      </c>
      <c r="B557" s="822" t="s">
        <v>2676</v>
      </c>
      <c r="C557" s="822" t="s">
        <v>2682</v>
      </c>
      <c r="D557" s="823" t="s">
        <v>4395</v>
      </c>
      <c r="E557" s="824" t="s">
        <v>2701</v>
      </c>
      <c r="F557" s="822" t="s">
        <v>2677</v>
      </c>
      <c r="G557" s="822" t="s">
        <v>2799</v>
      </c>
      <c r="H557" s="822" t="s">
        <v>329</v>
      </c>
      <c r="I557" s="822" t="s">
        <v>2801</v>
      </c>
      <c r="J557" s="822" t="s">
        <v>724</v>
      </c>
      <c r="K557" s="822" t="s">
        <v>725</v>
      </c>
      <c r="L557" s="825">
        <v>1704.59</v>
      </c>
      <c r="M557" s="825">
        <v>39205.569999999992</v>
      </c>
      <c r="N557" s="822">
        <v>23</v>
      </c>
      <c r="O557" s="826">
        <v>5.5</v>
      </c>
      <c r="P557" s="825">
        <v>22159.67</v>
      </c>
      <c r="Q557" s="827">
        <v>0.56521739130434789</v>
      </c>
      <c r="R557" s="822">
        <v>13</v>
      </c>
      <c r="S557" s="827">
        <v>0.56521739130434778</v>
      </c>
      <c r="T557" s="826">
        <v>3</v>
      </c>
      <c r="U557" s="828">
        <v>0.54545454545454541</v>
      </c>
    </row>
    <row r="558" spans="1:21" ht="14.45" customHeight="1" x14ac:dyDescent="0.2">
      <c r="A558" s="821">
        <v>1</v>
      </c>
      <c r="B558" s="822" t="s">
        <v>2676</v>
      </c>
      <c r="C558" s="822" t="s">
        <v>2682</v>
      </c>
      <c r="D558" s="823" t="s">
        <v>4395</v>
      </c>
      <c r="E558" s="824" t="s">
        <v>2701</v>
      </c>
      <c r="F558" s="822" t="s">
        <v>2677</v>
      </c>
      <c r="G558" s="822" t="s">
        <v>2802</v>
      </c>
      <c r="H558" s="822" t="s">
        <v>329</v>
      </c>
      <c r="I558" s="822" t="s">
        <v>2803</v>
      </c>
      <c r="J558" s="822" t="s">
        <v>703</v>
      </c>
      <c r="K558" s="822" t="s">
        <v>2804</v>
      </c>
      <c r="L558" s="825">
        <v>83.38</v>
      </c>
      <c r="M558" s="825">
        <v>1917.7399999999998</v>
      </c>
      <c r="N558" s="822">
        <v>23</v>
      </c>
      <c r="O558" s="826">
        <v>6.5</v>
      </c>
      <c r="P558" s="825">
        <v>917.18</v>
      </c>
      <c r="Q558" s="827">
        <v>0.47826086956521741</v>
      </c>
      <c r="R558" s="822">
        <v>11</v>
      </c>
      <c r="S558" s="827">
        <v>0.47826086956521741</v>
      </c>
      <c r="T558" s="826">
        <v>4</v>
      </c>
      <c r="U558" s="828">
        <v>0.61538461538461542</v>
      </c>
    </row>
    <row r="559" spans="1:21" ht="14.45" customHeight="1" x14ac:dyDescent="0.2">
      <c r="A559" s="821">
        <v>1</v>
      </c>
      <c r="B559" s="822" t="s">
        <v>2676</v>
      </c>
      <c r="C559" s="822" t="s">
        <v>2682</v>
      </c>
      <c r="D559" s="823" t="s">
        <v>4395</v>
      </c>
      <c r="E559" s="824" t="s">
        <v>2701</v>
      </c>
      <c r="F559" s="822" t="s">
        <v>2677</v>
      </c>
      <c r="G559" s="822" t="s">
        <v>2983</v>
      </c>
      <c r="H559" s="822" t="s">
        <v>673</v>
      </c>
      <c r="I559" s="822" t="s">
        <v>2196</v>
      </c>
      <c r="J559" s="822" t="s">
        <v>928</v>
      </c>
      <c r="K559" s="822" t="s">
        <v>2197</v>
      </c>
      <c r="L559" s="825">
        <v>154.36000000000001</v>
      </c>
      <c r="M559" s="825">
        <v>154.36000000000001</v>
      </c>
      <c r="N559" s="822">
        <v>1</v>
      </c>
      <c r="O559" s="826">
        <v>0.5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1</v>
      </c>
      <c r="B560" s="822" t="s">
        <v>2676</v>
      </c>
      <c r="C560" s="822" t="s">
        <v>2682</v>
      </c>
      <c r="D560" s="823" t="s">
        <v>4395</v>
      </c>
      <c r="E560" s="824" t="s">
        <v>2701</v>
      </c>
      <c r="F560" s="822" t="s">
        <v>2677</v>
      </c>
      <c r="G560" s="822" t="s">
        <v>2983</v>
      </c>
      <c r="H560" s="822" t="s">
        <v>329</v>
      </c>
      <c r="I560" s="822" t="s">
        <v>3621</v>
      </c>
      <c r="J560" s="822" t="s">
        <v>928</v>
      </c>
      <c r="K560" s="822" t="s">
        <v>3622</v>
      </c>
      <c r="L560" s="825">
        <v>225.06</v>
      </c>
      <c r="M560" s="825">
        <v>675.18000000000006</v>
      </c>
      <c r="N560" s="822">
        <v>3</v>
      </c>
      <c r="O560" s="826">
        <v>1.5</v>
      </c>
      <c r="P560" s="825">
        <v>450.12</v>
      </c>
      <c r="Q560" s="827">
        <v>0.66666666666666663</v>
      </c>
      <c r="R560" s="822">
        <v>2</v>
      </c>
      <c r="S560" s="827">
        <v>0.66666666666666663</v>
      </c>
      <c r="T560" s="826">
        <v>0.5</v>
      </c>
      <c r="U560" s="828">
        <v>0.33333333333333331</v>
      </c>
    </row>
    <row r="561" spans="1:21" ht="14.45" customHeight="1" x14ac:dyDescent="0.2">
      <c r="A561" s="821">
        <v>1</v>
      </c>
      <c r="B561" s="822" t="s">
        <v>2676</v>
      </c>
      <c r="C561" s="822" t="s">
        <v>2682</v>
      </c>
      <c r="D561" s="823" t="s">
        <v>4395</v>
      </c>
      <c r="E561" s="824" t="s">
        <v>2701</v>
      </c>
      <c r="F561" s="822" t="s">
        <v>2677</v>
      </c>
      <c r="G561" s="822" t="s">
        <v>2984</v>
      </c>
      <c r="H561" s="822" t="s">
        <v>673</v>
      </c>
      <c r="I561" s="822" t="s">
        <v>3623</v>
      </c>
      <c r="J561" s="822" t="s">
        <v>2986</v>
      </c>
      <c r="K561" s="822" t="s">
        <v>3624</v>
      </c>
      <c r="L561" s="825">
        <v>105.23</v>
      </c>
      <c r="M561" s="825">
        <v>210.46</v>
      </c>
      <c r="N561" s="822">
        <v>2</v>
      </c>
      <c r="O561" s="826">
        <v>1</v>
      </c>
      <c r="P561" s="825">
        <v>105.23</v>
      </c>
      <c r="Q561" s="827">
        <v>0.5</v>
      </c>
      <c r="R561" s="822">
        <v>1</v>
      </c>
      <c r="S561" s="827">
        <v>0.5</v>
      </c>
      <c r="T561" s="826">
        <v>0.5</v>
      </c>
      <c r="U561" s="828">
        <v>0.5</v>
      </c>
    </row>
    <row r="562" spans="1:21" ht="14.45" customHeight="1" x14ac:dyDescent="0.2">
      <c r="A562" s="821">
        <v>1</v>
      </c>
      <c r="B562" s="822" t="s">
        <v>2676</v>
      </c>
      <c r="C562" s="822" t="s">
        <v>2682</v>
      </c>
      <c r="D562" s="823" t="s">
        <v>4395</v>
      </c>
      <c r="E562" s="824" t="s">
        <v>2701</v>
      </c>
      <c r="F562" s="822" t="s">
        <v>2677</v>
      </c>
      <c r="G562" s="822" t="s">
        <v>2984</v>
      </c>
      <c r="H562" s="822" t="s">
        <v>673</v>
      </c>
      <c r="I562" s="822" t="s">
        <v>3625</v>
      </c>
      <c r="J562" s="822" t="s">
        <v>2986</v>
      </c>
      <c r="K562" s="822" t="s">
        <v>3626</v>
      </c>
      <c r="L562" s="825">
        <v>63.14</v>
      </c>
      <c r="M562" s="825">
        <v>252.56</v>
      </c>
      <c r="N562" s="822">
        <v>4</v>
      </c>
      <c r="O562" s="826">
        <v>2.5</v>
      </c>
      <c r="P562" s="825">
        <v>63.14</v>
      </c>
      <c r="Q562" s="827">
        <v>0.25</v>
      </c>
      <c r="R562" s="822">
        <v>1</v>
      </c>
      <c r="S562" s="827">
        <v>0.25</v>
      </c>
      <c r="T562" s="826">
        <v>0.5</v>
      </c>
      <c r="U562" s="828">
        <v>0.2</v>
      </c>
    </row>
    <row r="563" spans="1:21" ht="14.45" customHeight="1" x14ac:dyDescent="0.2">
      <c r="A563" s="821">
        <v>1</v>
      </c>
      <c r="B563" s="822" t="s">
        <v>2676</v>
      </c>
      <c r="C563" s="822" t="s">
        <v>2682</v>
      </c>
      <c r="D563" s="823" t="s">
        <v>4395</v>
      </c>
      <c r="E563" s="824" t="s">
        <v>2701</v>
      </c>
      <c r="F563" s="822" t="s">
        <v>2677</v>
      </c>
      <c r="G563" s="822" t="s">
        <v>2984</v>
      </c>
      <c r="H563" s="822" t="s">
        <v>673</v>
      </c>
      <c r="I563" s="822" t="s">
        <v>3627</v>
      </c>
      <c r="J563" s="822" t="s">
        <v>2986</v>
      </c>
      <c r="K563" s="822" t="s">
        <v>3628</v>
      </c>
      <c r="L563" s="825">
        <v>84.18</v>
      </c>
      <c r="M563" s="825">
        <v>589.26</v>
      </c>
      <c r="N563" s="822">
        <v>7</v>
      </c>
      <c r="O563" s="826">
        <v>4</v>
      </c>
      <c r="P563" s="825">
        <v>168.36</v>
      </c>
      <c r="Q563" s="827">
        <v>0.28571428571428575</v>
      </c>
      <c r="R563" s="822">
        <v>2</v>
      </c>
      <c r="S563" s="827">
        <v>0.2857142857142857</v>
      </c>
      <c r="T563" s="826">
        <v>1</v>
      </c>
      <c r="U563" s="828">
        <v>0.25</v>
      </c>
    </row>
    <row r="564" spans="1:21" ht="14.45" customHeight="1" x14ac:dyDescent="0.2">
      <c r="A564" s="821">
        <v>1</v>
      </c>
      <c r="B564" s="822" t="s">
        <v>2676</v>
      </c>
      <c r="C564" s="822" t="s">
        <v>2682</v>
      </c>
      <c r="D564" s="823" t="s">
        <v>4395</v>
      </c>
      <c r="E564" s="824" t="s">
        <v>2701</v>
      </c>
      <c r="F564" s="822" t="s">
        <v>2677</v>
      </c>
      <c r="G564" s="822" t="s">
        <v>2984</v>
      </c>
      <c r="H564" s="822" t="s">
        <v>673</v>
      </c>
      <c r="I564" s="822" t="s">
        <v>2985</v>
      </c>
      <c r="J564" s="822" t="s">
        <v>2986</v>
      </c>
      <c r="K564" s="822" t="s">
        <v>2987</v>
      </c>
      <c r="L564" s="825">
        <v>49.08</v>
      </c>
      <c r="M564" s="825">
        <v>245.4</v>
      </c>
      <c r="N564" s="822">
        <v>5</v>
      </c>
      <c r="O564" s="826">
        <v>4</v>
      </c>
      <c r="P564" s="825">
        <v>147.24</v>
      </c>
      <c r="Q564" s="827">
        <v>0.6</v>
      </c>
      <c r="R564" s="822">
        <v>3</v>
      </c>
      <c r="S564" s="827">
        <v>0.6</v>
      </c>
      <c r="T564" s="826">
        <v>2.5</v>
      </c>
      <c r="U564" s="828">
        <v>0.625</v>
      </c>
    </row>
    <row r="565" spans="1:21" ht="14.45" customHeight="1" x14ac:dyDescent="0.2">
      <c r="A565" s="821">
        <v>1</v>
      </c>
      <c r="B565" s="822" t="s">
        <v>2676</v>
      </c>
      <c r="C565" s="822" t="s">
        <v>2682</v>
      </c>
      <c r="D565" s="823" t="s">
        <v>4395</v>
      </c>
      <c r="E565" s="824" t="s">
        <v>2701</v>
      </c>
      <c r="F565" s="822" t="s">
        <v>2677</v>
      </c>
      <c r="G565" s="822" t="s">
        <v>2984</v>
      </c>
      <c r="H565" s="822" t="s">
        <v>673</v>
      </c>
      <c r="I565" s="822" t="s">
        <v>2337</v>
      </c>
      <c r="J565" s="822" t="s">
        <v>1099</v>
      </c>
      <c r="K565" s="822" t="s">
        <v>1100</v>
      </c>
      <c r="L565" s="825">
        <v>84.18</v>
      </c>
      <c r="M565" s="825">
        <v>673.44</v>
      </c>
      <c r="N565" s="822">
        <v>8</v>
      </c>
      <c r="O565" s="826">
        <v>5</v>
      </c>
      <c r="P565" s="825">
        <v>336.72</v>
      </c>
      <c r="Q565" s="827">
        <v>0.5</v>
      </c>
      <c r="R565" s="822">
        <v>4</v>
      </c>
      <c r="S565" s="827">
        <v>0.5</v>
      </c>
      <c r="T565" s="826">
        <v>2</v>
      </c>
      <c r="U565" s="828">
        <v>0.4</v>
      </c>
    </row>
    <row r="566" spans="1:21" ht="14.45" customHeight="1" x14ac:dyDescent="0.2">
      <c r="A566" s="821">
        <v>1</v>
      </c>
      <c r="B566" s="822" t="s">
        <v>2676</v>
      </c>
      <c r="C566" s="822" t="s">
        <v>2682</v>
      </c>
      <c r="D566" s="823" t="s">
        <v>4395</v>
      </c>
      <c r="E566" s="824" t="s">
        <v>2701</v>
      </c>
      <c r="F566" s="822" t="s">
        <v>2677</v>
      </c>
      <c r="G566" s="822" t="s">
        <v>2984</v>
      </c>
      <c r="H566" s="822" t="s">
        <v>673</v>
      </c>
      <c r="I566" s="822" t="s">
        <v>3629</v>
      </c>
      <c r="J566" s="822" t="s">
        <v>1099</v>
      </c>
      <c r="K566" s="822" t="s">
        <v>3630</v>
      </c>
      <c r="L566" s="825">
        <v>105.23</v>
      </c>
      <c r="M566" s="825">
        <v>526.15</v>
      </c>
      <c r="N566" s="822">
        <v>5</v>
      </c>
      <c r="O566" s="826">
        <v>3</v>
      </c>
      <c r="P566" s="825">
        <v>315.69</v>
      </c>
      <c r="Q566" s="827">
        <v>0.6</v>
      </c>
      <c r="R566" s="822">
        <v>3</v>
      </c>
      <c r="S566" s="827">
        <v>0.6</v>
      </c>
      <c r="T566" s="826">
        <v>1.5</v>
      </c>
      <c r="U566" s="828">
        <v>0.5</v>
      </c>
    </row>
    <row r="567" spans="1:21" ht="14.45" customHeight="1" x14ac:dyDescent="0.2">
      <c r="A567" s="821">
        <v>1</v>
      </c>
      <c r="B567" s="822" t="s">
        <v>2676</v>
      </c>
      <c r="C567" s="822" t="s">
        <v>2682</v>
      </c>
      <c r="D567" s="823" t="s">
        <v>4395</v>
      </c>
      <c r="E567" s="824" t="s">
        <v>2701</v>
      </c>
      <c r="F567" s="822" t="s">
        <v>2677</v>
      </c>
      <c r="G567" s="822" t="s">
        <v>2984</v>
      </c>
      <c r="H567" s="822" t="s">
        <v>673</v>
      </c>
      <c r="I567" s="822" t="s">
        <v>2338</v>
      </c>
      <c r="J567" s="822" t="s">
        <v>1099</v>
      </c>
      <c r="K567" s="822" t="s">
        <v>1102</v>
      </c>
      <c r="L567" s="825">
        <v>63.14</v>
      </c>
      <c r="M567" s="825">
        <v>63.14</v>
      </c>
      <c r="N567" s="822">
        <v>1</v>
      </c>
      <c r="O567" s="826">
        <v>0.5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</v>
      </c>
      <c r="B568" s="822" t="s">
        <v>2676</v>
      </c>
      <c r="C568" s="822" t="s">
        <v>2682</v>
      </c>
      <c r="D568" s="823" t="s">
        <v>4395</v>
      </c>
      <c r="E568" s="824" t="s">
        <v>2701</v>
      </c>
      <c r="F568" s="822" t="s">
        <v>2677</v>
      </c>
      <c r="G568" s="822" t="s">
        <v>2984</v>
      </c>
      <c r="H568" s="822" t="s">
        <v>673</v>
      </c>
      <c r="I568" s="822" t="s">
        <v>2340</v>
      </c>
      <c r="J568" s="822" t="s">
        <v>1099</v>
      </c>
      <c r="K568" s="822" t="s">
        <v>2341</v>
      </c>
      <c r="L568" s="825">
        <v>49.08</v>
      </c>
      <c r="M568" s="825">
        <v>687.11999999999989</v>
      </c>
      <c r="N568" s="822">
        <v>14</v>
      </c>
      <c r="O568" s="826">
        <v>12</v>
      </c>
      <c r="P568" s="825">
        <v>147.24</v>
      </c>
      <c r="Q568" s="827">
        <v>0.21428571428571433</v>
      </c>
      <c r="R568" s="822">
        <v>3</v>
      </c>
      <c r="S568" s="827">
        <v>0.21428571428571427</v>
      </c>
      <c r="T568" s="826">
        <v>2</v>
      </c>
      <c r="U568" s="828">
        <v>0.16666666666666666</v>
      </c>
    </row>
    <row r="569" spans="1:21" ht="14.45" customHeight="1" x14ac:dyDescent="0.2">
      <c r="A569" s="821">
        <v>1</v>
      </c>
      <c r="B569" s="822" t="s">
        <v>2676</v>
      </c>
      <c r="C569" s="822" t="s">
        <v>2682</v>
      </c>
      <c r="D569" s="823" t="s">
        <v>4395</v>
      </c>
      <c r="E569" s="824" t="s">
        <v>2701</v>
      </c>
      <c r="F569" s="822" t="s">
        <v>2677</v>
      </c>
      <c r="G569" s="822" t="s">
        <v>2984</v>
      </c>
      <c r="H569" s="822" t="s">
        <v>673</v>
      </c>
      <c r="I569" s="822" t="s">
        <v>3631</v>
      </c>
      <c r="J569" s="822" t="s">
        <v>1099</v>
      </c>
      <c r="K569" s="822" t="s">
        <v>3632</v>
      </c>
      <c r="L569" s="825">
        <v>126.27</v>
      </c>
      <c r="M569" s="825">
        <v>631.35</v>
      </c>
      <c r="N569" s="822">
        <v>5</v>
      </c>
      <c r="O569" s="826">
        <v>2.5</v>
      </c>
      <c r="P569" s="825">
        <v>378.81</v>
      </c>
      <c r="Q569" s="827">
        <v>0.6</v>
      </c>
      <c r="R569" s="822">
        <v>3</v>
      </c>
      <c r="S569" s="827">
        <v>0.6</v>
      </c>
      <c r="T569" s="826">
        <v>1.5</v>
      </c>
      <c r="U569" s="828">
        <v>0.6</v>
      </c>
    </row>
    <row r="570" spans="1:21" ht="14.45" customHeight="1" x14ac:dyDescent="0.2">
      <c r="A570" s="821">
        <v>1</v>
      </c>
      <c r="B570" s="822" t="s">
        <v>2676</v>
      </c>
      <c r="C570" s="822" t="s">
        <v>2682</v>
      </c>
      <c r="D570" s="823" t="s">
        <v>4395</v>
      </c>
      <c r="E570" s="824" t="s">
        <v>2701</v>
      </c>
      <c r="F570" s="822" t="s">
        <v>2677</v>
      </c>
      <c r="G570" s="822" t="s">
        <v>2984</v>
      </c>
      <c r="H570" s="822" t="s">
        <v>673</v>
      </c>
      <c r="I570" s="822" t="s">
        <v>2593</v>
      </c>
      <c r="J570" s="822" t="s">
        <v>1099</v>
      </c>
      <c r="K570" s="822" t="s">
        <v>1786</v>
      </c>
      <c r="L570" s="825">
        <v>74.08</v>
      </c>
      <c r="M570" s="825">
        <v>148.16</v>
      </c>
      <c r="N570" s="822">
        <v>2</v>
      </c>
      <c r="O570" s="826">
        <v>1.5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</v>
      </c>
      <c r="B571" s="822" t="s">
        <v>2676</v>
      </c>
      <c r="C571" s="822" t="s">
        <v>2682</v>
      </c>
      <c r="D571" s="823" t="s">
        <v>4395</v>
      </c>
      <c r="E571" s="824" t="s">
        <v>2701</v>
      </c>
      <c r="F571" s="822" t="s">
        <v>2677</v>
      </c>
      <c r="G571" s="822" t="s">
        <v>2984</v>
      </c>
      <c r="H571" s="822" t="s">
        <v>673</v>
      </c>
      <c r="I571" s="822" t="s">
        <v>3633</v>
      </c>
      <c r="J571" s="822" t="s">
        <v>1099</v>
      </c>
      <c r="K571" s="822" t="s">
        <v>3634</v>
      </c>
      <c r="L571" s="825">
        <v>168.36</v>
      </c>
      <c r="M571" s="825">
        <v>336.72</v>
      </c>
      <c r="N571" s="822">
        <v>2</v>
      </c>
      <c r="O571" s="826">
        <v>2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</v>
      </c>
      <c r="B572" s="822" t="s">
        <v>2676</v>
      </c>
      <c r="C572" s="822" t="s">
        <v>2682</v>
      </c>
      <c r="D572" s="823" t="s">
        <v>4395</v>
      </c>
      <c r="E572" s="824" t="s">
        <v>2701</v>
      </c>
      <c r="F572" s="822" t="s">
        <v>2677</v>
      </c>
      <c r="G572" s="822" t="s">
        <v>2984</v>
      </c>
      <c r="H572" s="822" t="s">
        <v>673</v>
      </c>
      <c r="I572" s="822" t="s">
        <v>2339</v>
      </c>
      <c r="J572" s="822" t="s">
        <v>1099</v>
      </c>
      <c r="K572" s="822" t="s">
        <v>1101</v>
      </c>
      <c r="L572" s="825">
        <v>115.33</v>
      </c>
      <c r="M572" s="825">
        <v>115.33</v>
      </c>
      <c r="N572" s="822">
        <v>1</v>
      </c>
      <c r="O572" s="826">
        <v>1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</v>
      </c>
      <c r="B573" s="822" t="s">
        <v>2676</v>
      </c>
      <c r="C573" s="822" t="s">
        <v>2682</v>
      </c>
      <c r="D573" s="823" t="s">
        <v>4395</v>
      </c>
      <c r="E573" s="824" t="s">
        <v>2701</v>
      </c>
      <c r="F573" s="822" t="s">
        <v>2677</v>
      </c>
      <c r="G573" s="822" t="s">
        <v>3635</v>
      </c>
      <c r="H573" s="822" t="s">
        <v>329</v>
      </c>
      <c r="I573" s="822" t="s">
        <v>3636</v>
      </c>
      <c r="J573" s="822" t="s">
        <v>3637</v>
      </c>
      <c r="K573" s="822" t="s">
        <v>3638</v>
      </c>
      <c r="L573" s="825">
        <v>803.51</v>
      </c>
      <c r="M573" s="825">
        <v>1607.02</v>
      </c>
      <c r="N573" s="822">
        <v>2</v>
      </c>
      <c r="O573" s="826">
        <v>1.5</v>
      </c>
      <c r="P573" s="825">
        <v>803.51</v>
      </c>
      <c r="Q573" s="827">
        <v>0.5</v>
      </c>
      <c r="R573" s="822">
        <v>1</v>
      </c>
      <c r="S573" s="827">
        <v>0.5</v>
      </c>
      <c r="T573" s="826">
        <v>0.5</v>
      </c>
      <c r="U573" s="828">
        <v>0.33333333333333331</v>
      </c>
    </row>
    <row r="574" spans="1:21" ht="14.45" customHeight="1" x14ac:dyDescent="0.2">
      <c r="A574" s="821">
        <v>1</v>
      </c>
      <c r="B574" s="822" t="s">
        <v>2676</v>
      </c>
      <c r="C574" s="822" t="s">
        <v>2682</v>
      </c>
      <c r="D574" s="823" t="s">
        <v>4395</v>
      </c>
      <c r="E574" s="824" t="s">
        <v>2701</v>
      </c>
      <c r="F574" s="822" t="s">
        <v>2677</v>
      </c>
      <c r="G574" s="822" t="s">
        <v>3635</v>
      </c>
      <c r="H574" s="822" t="s">
        <v>329</v>
      </c>
      <c r="I574" s="822" t="s">
        <v>3636</v>
      </c>
      <c r="J574" s="822" t="s">
        <v>3637</v>
      </c>
      <c r="K574" s="822" t="s">
        <v>3638</v>
      </c>
      <c r="L574" s="825">
        <v>487.08</v>
      </c>
      <c r="M574" s="825">
        <v>487.08</v>
      </c>
      <c r="N574" s="822">
        <v>1</v>
      </c>
      <c r="O574" s="826">
        <v>0.5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</v>
      </c>
      <c r="B575" s="822" t="s">
        <v>2676</v>
      </c>
      <c r="C575" s="822" t="s">
        <v>2682</v>
      </c>
      <c r="D575" s="823" t="s">
        <v>4395</v>
      </c>
      <c r="E575" s="824" t="s">
        <v>2701</v>
      </c>
      <c r="F575" s="822" t="s">
        <v>2677</v>
      </c>
      <c r="G575" s="822" t="s">
        <v>3635</v>
      </c>
      <c r="H575" s="822" t="s">
        <v>329</v>
      </c>
      <c r="I575" s="822" t="s">
        <v>3639</v>
      </c>
      <c r="J575" s="822" t="s">
        <v>3640</v>
      </c>
      <c r="K575" s="822" t="s">
        <v>2587</v>
      </c>
      <c r="L575" s="825">
        <v>375.96</v>
      </c>
      <c r="M575" s="825">
        <v>1127.8799999999999</v>
      </c>
      <c r="N575" s="822">
        <v>3</v>
      </c>
      <c r="O575" s="826">
        <v>1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</v>
      </c>
      <c r="B576" s="822" t="s">
        <v>2676</v>
      </c>
      <c r="C576" s="822" t="s">
        <v>2682</v>
      </c>
      <c r="D576" s="823" t="s">
        <v>4395</v>
      </c>
      <c r="E576" s="824" t="s">
        <v>2701</v>
      </c>
      <c r="F576" s="822" t="s">
        <v>2677</v>
      </c>
      <c r="G576" s="822" t="s">
        <v>2809</v>
      </c>
      <c r="H576" s="822" t="s">
        <v>329</v>
      </c>
      <c r="I576" s="822" t="s">
        <v>2810</v>
      </c>
      <c r="J576" s="822" t="s">
        <v>822</v>
      </c>
      <c r="K576" s="822" t="s">
        <v>823</v>
      </c>
      <c r="L576" s="825">
        <v>121.92</v>
      </c>
      <c r="M576" s="825">
        <v>14630.400000000005</v>
      </c>
      <c r="N576" s="822">
        <v>120</v>
      </c>
      <c r="O576" s="826">
        <v>30</v>
      </c>
      <c r="P576" s="825">
        <v>6949.4400000000023</v>
      </c>
      <c r="Q576" s="827">
        <v>0.47499999999999998</v>
      </c>
      <c r="R576" s="822">
        <v>57</v>
      </c>
      <c r="S576" s="827">
        <v>0.47499999999999998</v>
      </c>
      <c r="T576" s="826">
        <v>13.5</v>
      </c>
      <c r="U576" s="828">
        <v>0.45</v>
      </c>
    </row>
    <row r="577" spans="1:21" ht="14.45" customHeight="1" x14ac:dyDescent="0.2">
      <c r="A577" s="821">
        <v>1</v>
      </c>
      <c r="B577" s="822" t="s">
        <v>2676</v>
      </c>
      <c r="C577" s="822" t="s">
        <v>2682</v>
      </c>
      <c r="D577" s="823" t="s">
        <v>4395</v>
      </c>
      <c r="E577" s="824" t="s">
        <v>2701</v>
      </c>
      <c r="F577" s="822" t="s">
        <v>2677</v>
      </c>
      <c r="G577" s="822" t="s">
        <v>2809</v>
      </c>
      <c r="H577" s="822" t="s">
        <v>329</v>
      </c>
      <c r="I577" s="822" t="s">
        <v>3641</v>
      </c>
      <c r="J577" s="822" t="s">
        <v>822</v>
      </c>
      <c r="K577" s="822" t="s">
        <v>823</v>
      </c>
      <c r="L577" s="825">
        <v>121.92</v>
      </c>
      <c r="M577" s="825">
        <v>2072.64</v>
      </c>
      <c r="N577" s="822">
        <v>17</v>
      </c>
      <c r="O577" s="826">
        <v>5</v>
      </c>
      <c r="P577" s="825">
        <v>731.52</v>
      </c>
      <c r="Q577" s="827">
        <v>0.35294117647058826</v>
      </c>
      <c r="R577" s="822">
        <v>6</v>
      </c>
      <c r="S577" s="827">
        <v>0.35294117647058826</v>
      </c>
      <c r="T577" s="826">
        <v>1.5</v>
      </c>
      <c r="U577" s="828">
        <v>0.3</v>
      </c>
    </row>
    <row r="578" spans="1:21" ht="14.45" customHeight="1" x14ac:dyDescent="0.2">
      <c r="A578" s="821">
        <v>1</v>
      </c>
      <c r="B578" s="822" t="s">
        <v>2676</v>
      </c>
      <c r="C578" s="822" t="s">
        <v>2682</v>
      </c>
      <c r="D578" s="823" t="s">
        <v>4395</v>
      </c>
      <c r="E578" s="824" t="s">
        <v>2701</v>
      </c>
      <c r="F578" s="822" t="s">
        <v>2678</v>
      </c>
      <c r="G578" s="822" t="s">
        <v>2988</v>
      </c>
      <c r="H578" s="822" t="s">
        <v>329</v>
      </c>
      <c r="I578" s="822" t="s">
        <v>2989</v>
      </c>
      <c r="J578" s="822" t="s">
        <v>2990</v>
      </c>
      <c r="K578" s="822"/>
      <c r="L578" s="825">
        <v>0</v>
      </c>
      <c r="M578" s="825">
        <v>0</v>
      </c>
      <c r="N578" s="822">
        <v>24</v>
      </c>
      <c r="O578" s="826">
        <v>18</v>
      </c>
      <c r="P578" s="825">
        <v>0</v>
      </c>
      <c r="Q578" s="827"/>
      <c r="R578" s="822">
        <v>22</v>
      </c>
      <c r="S578" s="827">
        <v>0.91666666666666663</v>
      </c>
      <c r="T578" s="826">
        <v>16</v>
      </c>
      <c r="U578" s="828">
        <v>0.88888888888888884</v>
      </c>
    </row>
    <row r="579" spans="1:21" ht="14.45" customHeight="1" x14ac:dyDescent="0.2">
      <c r="A579" s="821">
        <v>1</v>
      </c>
      <c r="B579" s="822" t="s">
        <v>2676</v>
      </c>
      <c r="C579" s="822" t="s">
        <v>2682</v>
      </c>
      <c r="D579" s="823" t="s">
        <v>4395</v>
      </c>
      <c r="E579" s="824" t="s">
        <v>2701</v>
      </c>
      <c r="F579" s="822" t="s">
        <v>2678</v>
      </c>
      <c r="G579" s="822" t="s">
        <v>2988</v>
      </c>
      <c r="H579" s="822" t="s">
        <v>329</v>
      </c>
      <c r="I579" s="822" t="s">
        <v>3023</v>
      </c>
      <c r="J579" s="822" t="s">
        <v>2990</v>
      </c>
      <c r="K579" s="822"/>
      <c r="L579" s="825">
        <v>117.03</v>
      </c>
      <c r="M579" s="825">
        <v>117.03</v>
      </c>
      <c r="N579" s="822">
        <v>1</v>
      </c>
      <c r="O579" s="826">
        <v>0.5</v>
      </c>
      <c r="P579" s="825">
        <v>117.03</v>
      </c>
      <c r="Q579" s="827">
        <v>1</v>
      </c>
      <c r="R579" s="822">
        <v>1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1</v>
      </c>
      <c r="B580" s="822" t="s">
        <v>2676</v>
      </c>
      <c r="C580" s="822" t="s">
        <v>2682</v>
      </c>
      <c r="D580" s="823" t="s">
        <v>4395</v>
      </c>
      <c r="E580" s="824" t="s">
        <v>2703</v>
      </c>
      <c r="F580" s="822" t="s">
        <v>2677</v>
      </c>
      <c r="G580" s="822" t="s">
        <v>2858</v>
      </c>
      <c r="H580" s="822" t="s">
        <v>673</v>
      </c>
      <c r="I580" s="822" t="s">
        <v>2185</v>
      </c>
      <c r="J580" s="822" t="s">
        <v>2186</v>
      </c>
      <c r="K580" s="822" t="s">
        <v>2187</v>
      </c>
      <c r="L580" s="825">
        <v>130.51</v>
      </c>
      <c r="M580" s="825">
        <v>391.53</v>
      </c>
      <c r="N580" s="822">
        <v>3</v>
      </c>
      <c r="O580" s="826">
        <v>0.5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1</v>
      </c>
      <c r="B581" s="822" t="s">
        <v>2676</v>
      </c>
      <c r="C581" s="822" t="s">
        <v>2682</v>
      </c>
      <c r="D581" s="823" t="s">
        <v>4395</v>
      </c>
      <c r="E581" s="824" t="s">
        <v>2703</v>
      </c>
      <c r="F581" s="822" t="s">
        <v>2677</v>
      </c>
      <c r="G581" s="822" t="s">
        <v>2858</v>
      </c>
      <c r="H581" s="822" t="s">
        <v>329</v>
      </c>
      <c r="I581" s="822" t="s">
        <v>3642</v>
      </c>
      <c r="J581" s="822" t="s">
        <v>2186</v>
      </c>
      <c r="K581" s="822" t="s">
        <v>2940</v>
      </c>
      <c r="L581" s="825">
        <v>183.79</v>
      </c>
      <c r="M581" s="825">
        <v>183.79</v>
      </c>
      <c r="N581" s="822">
        <v>1</v>
      </c>
      <c r="O581" s="826">
        <v>0.5</v>
      </c>
      <c r="P581" s="825">
        <v>183.79</v>
      </c>
      <c r="Q581" s="827">
        <v>1</v>
      </c>
      <c r="R581" s="822">
        <v>1</v>
      </c>
      <c r="S581" s="827">
        <v>1</v>
      </c>
      <c r="T581" s="826">
        <v>0.5</v>
      </c>
      <c r="U581" s="828">
        <v>1</v>
      </c>
    </row>
    <row r="582" spans="1:21" ht="14.45" customHeight="1" x14ac:dyDescent="0.2">
      <c r="A582" s="821">
        <v>1</v>
      </c>
      <c r="B582" s="822" t="s">
        <v>2676</v>
      </c>
      <c r="C582" s="822" t="s">
        <v>2682</v>
      </c>
      <c r="D582" s="823" t="s">
        <v>4395</v>
      </c>
      <c r="E582" s="824" t="s">
        <v>2703</v>
      </c>
      <c r="F582" s="822" t="s">
        <v>2677</v>
      </c>
      <c r="G582" s="822" t="s">
        <v>2861</v>
      </c>
      <c r="H582" s="822" t="s">
        <v>673</v>
      </c>
      <c r="I582" s="822" t="s">
        <v>3017</v>
      </c>
      <c r="J582" s="822" t="s">
        <v>2863</v>
      </c>
      <c r="K582" s="822" t="s">
        <v>2853</v>
      </c>
      <c r="L582" s="825">
        <v>77.69</v>
      </c>
      <c r="M582" s="825">
        <v>233.07</v>
      </c>
      <c r="N582" s="822">
        <v>3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</v>
      </c>
      <c r="B583" s="822" t="s">
        <v>2676</v>
      </c>
      <c r="C583" s="822" t="s">
        <v>2682</v>
      </c>
      <c r="D583" s="823" t="s">
        <v>4395</v>
      </c>
      <c r="E583" s="824" t="s">
        <v>2703</v>
      </c>
      <c r="F583" s="822" t="s">
        <v>2677</v>
      </c>
      <c r="G583" s="822" t="s">
        <v>2881</v>
      </c>
      <c r="H583" s="822" t="s">
        <v>329</v>
      </c>
      <c r="I583" s="822" t="s">
        <v>2882</v>
      </c>
      <c r="J583" s="822" t="s">
        <v>2883</v>
      </c>
      <c r="K583" s="822" t="s">
        <v>2884</v>
      </c>
      <c r="L583" s="825">
        <v>164.01</v>
      </c>
      <c r="M583" s="825">
        <v>164.01</v>
      </c>
      <c r="N583" s="822">
        <v>1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</v>
      </c>
      <c r="B584" s="822" t="s">
        <v>2676</v>
      </c>
      <c r="C584" s="822" t="s">
        <v>2682</v>
      </c>
      <c r="D584" s="823" t="s">
        <v>4395</v>
      </c>
      <c r="E584" s="824" t="s">
        <v>2703</v>
      </c>
      <c r="F584" s="822" t="s">
        <v>2677</v>
      </c>
      <c r="G584" s="822" t="s">
        <v>2829</v>
      </c>
      <c r="H584" s="822" t="s">
        <v>673</v>
      </c>
      <c r="I584" s="822" t="s">
        <v>2401</v>
      </c>
      <c r="J584" s="822" t="s">
        <v>1161</v>
      </c>
      <c r="K584" s="822" t="s">
        <v>2402</v>
      </c>
      <c r="L584" s="825">
        <v>386.73</v>
      </c>
      <c r="M584" s="825">
        <v>773.46</v>
      </c>
      <c r="N584" s="822">
        <v>2</v>
      </c>
      <c r="O584" s="826">
        <v>1</v>
      </c>
      <c r="P584" s="825">
        <v>773.46</v>
      </c>
      <c r="Q584" s="827">
        <v>1</v>
      </c>
      <c r="R584" s="822">
        <v>2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1</v>
      </c>
      <c r="B585" s="822" t="s">
        <v>2676</v>
      </c>
      <c r="C585" s="822" t="s">
        <v>2682</v>
      </c>
      <c r="D585" s="823" t="s">
        <v>4395</v>
      </c>
      <c r="E585" s="824" t="s">
        <v>2703</v>
      </c>
      <c r="F585" s="822" t="s">
        <v>2677</v>
      </c>
      <c r="G585" s="822" t="s">
        <v>2762</v>
      </c>
      <c r="H585" s="822" t="s">
        <v>329</v>
      </c>
      <c r="I585" s="822" t="s">
        <v>3132</v>
      </c>
      <c r="J585" s="822" t="s">
        <v>3133</v>
      </c>
      <c r="K585" s="822" t="s">
        <v>3134</v>
      </c>
      <c r="L585" s="825">
        <v>51.69</v>
      </c>
      <c r="M585" s="825">
        <v>51.69</v>
      </c>
      <c r="N585" s="822">
        <v>1</v>
      </c>
      <c r="O585" s="826">
        <v>0.5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1</v>
      </c>
      <c r="B586" s="822" t="s">
        <v>2676</v>
      </c>
      <c r="C586" s="822" t="s">
        <v>2682</v>
      </c>
      <c r="D586" s="823" t="s">
        <v>4395</v>
      </c>
      <c r="E586" s="824" t="s">
        <v>2703</v>
      </c>
      <c r="F586" s="822" t="s">
        <v>2677</v>
      </c>
      <c r="G586" s="822" t="s">
        <v>3643</v>
      </c>
      <c r="H586" s="822" t="s">
        <v>329</v>
      </c>
      <c r="I586" s="822" t="s">
        <v>3644</v>
      </c>
      <c r="J586" s="822" t="s">
        <v>3645</v>
      </c>
      <c r="K586" s="822" t="s">
        <v>3646</v>
      </c>
      <c r="L586" s="825">
        <v>219.25</v>
      </c>
      <c r="M586" s="825">
        <v>1315.5</v>
      </c>
      <c r="N586" s="822">
        <v>6</v>
      </c>
      <c r="O586" s="826">
        <v>1.5</v>
      </c>
      <c r="P586" s="825">
        <v>657.75</v>
      </c>
      <c r="Q586" s="827">
        <v>0.5</v>
      </c>
      <c r="R586" s="822">
        <v>3</v>
      </c>
      <c r="S586" s="827">
        <v>0.5</v>
      </c>
      <c r="T586" s="826">
        <v>1</v>
      </c>
      <c r="U586" s="828">
        <v>0.66666666666666663</v>
      </c>
    </row>
    <row r="587" spans="1:21" ht="14.45" customHeight="1" x14ac:dyDescent="0.2">
      <c r="A587" s="821">
        <v>1</v>
      </c>
      <c r="B587" s="822" t="s">
        <v>2676</v>
      </c>
      <c r="C587" s="822" t="s">
        <v>2682</v>
      </c>
      <c r="D587" s="823" t="s">
        <v>4395</v>
      </c>
      <c r="E587" s="824" t="s">
        <v>2703</v>
      </c>
      <c r="F587" s="822" t="s">
        <v>2677</v>
      </c>
      <c r="G587" s="822" t="s">
        <v>3647</v>
      </c>
      <c r="H587" s="822" t="s">
        <v>329</v>
      </c>
      <c r="I587" s="822" t="s">
        <v>3648</v>
      </c>
      <c r="J587" s="822" t="s">
        <v>3649</v>
      </c>
      <c r="K587" s="822" t="s">
        <v>3650</v>
      </c>
      <c r="L587" s="825">
        <v>1561.8</v>
      </c>
      <c r="M587" s="825">
        <v>4685.3999999999996</v>
      </c>
      <c r="N587" s="822">
        <v>3</v>
      </c>
      <c r="O587" s="826">
        <v>1</v>
      </c>
      <c r="P587" s="825">
        <v>4685.3999999999996</v>
      </c>
      <c r="Q587" s="827">
        <v>1</v>
      </c>
      <c r="R587" s="822">
        <v>3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1</v>
      </c>
      <c r="B588" s="822" t="s">
        <v>2676</v>
      </c>
      <c r="C588" s="822" t="s">
        <v>2682</v>
      </c>
      <c r="D588" s="823" t="s">
        <v>4395</v>
      </c>
      <c r="E588" s="824" t="s">
        <v>2703</v>
      </c>
      <c r="F588" s="822" t="s">
        <v>2677</v>
      </c>
      <c r="G588" s="822" t="s">
        <v>2913</v>
      </c>
      <c r="H588" s="822" t="s">
        <v>329</v>
      </c>
      <c r="I588" s="822" t="s">
        <v>3174</v>
      </c>
      <c r="J588" s="822" t="s">
        <v>2915</v>
      </c>
      <c r="K588" s="822" t="s">
        <v>3175</v>
      </c>
      <c r="L588" s="825">
        <v>87.98</v>
      </c>
      <c r="M588" s="825">
        <v>263.94</v>
      </c>
      <c r="N588" s="822">
        <v>3</v>
      </c>
      <c r="O588" s="826">
        <v>1.5</v>
      </c>
      <c r="P588" s="825">
        <v>263.94</v>
      </c>
      <c r="Q588" s="827">
        <v>1</v>
      </c>
      <c r="R588" s="822">
        <v>3</v>
      </c>
      <c r="S588" s="827">
        <v>1</v>
      </c>
      <c r="T588" s="826">
        <v>1.5</v>
      </c>
      <c r="U588" s="828">
        <v>1</v>
      </c>
    </row>
    <row r="589" spans="1:21" ht="14.45" customHeight="1" x14ac:dyDescent="0.2">
      <c r="A589" s="821">
        <v>1</v>
      </c>
      <c r="B589" s="822" t="s">
        <v>2676</v>
      </c>
      <c r="C589" s="822" t="s">
        <v>2682</v>
      </c>
      <c r="D589" s="823" t="s">
        <v>4395</v>
      </c>
      <c r="E589" s="824" t="s">
        <v>2703</v>
      </c>
      <c r="F589" s="822" t="s">
        <v>2677</v>
      </c>
      <c r="G589" s="822" t="s">
        <v>3651</v>
      </c>
      <c r="H589" s="822" t="s">
        <v>329</v>
      </c>
      <c r="I589" s="822" t="s">
        <v>3652</v>
      </c>
      <c r="J589" s="822" t="s">
        <v>3653</v>
      </c>
      <c r="K589" s="822" t="s">
        <v>3654</v>
      </c>
      <c r="L589" s="825">
        <v>453.18</v>
      </c>
      <c r="M589" s="825">
        <v>2719.08</v>
      </c>
      <c r="N589" s="822">
        <v>6</v>
      </c>
      <c r="O589" s="826">
        <v>0.5</v>
      </c>
      <c r="P589" s="825">
        <v>2719.08</v>
      </c>
      <c r="Q589" s="827">
        <v>1</v>
      </c>
      <c r="R589" s="822">
        <v>6</v>
      </c>
      <c r="S589" s="827">
        <v>1</v>
      </c>
      <c r="T589" s="826">
        <v>0.5</v>
      </c>
      <c r="U589" s="828">
        <v>1</v>
      </c>
    </row>
    <row r="590" spans="1:21" ht="14.45" customHeight="1" x14ac:dyDescent="0.2">
      <c r="A590" s="821">
        <v>1</v>
      </c>
      <c r="B590" s="822" t="s">
        <v>2676</v>
      </c>
      <c r="C590" s="822" t="s">
        <v>2682</v>
      </c>
      <c r="D590" s="823" t="s">
        <v>4395</v>
      </c>
      <c r="E590" s="824" t="s">
        <v>2703</v>
      </c>
      <c r="F590" s="822" t="s">
        <v>2677</v>
      </c>
      <c r="G590" s="822" t="s">
        <v>3567</v>
      </c>
      <c r="H590" s="822" t="s">
        <v>673</v>
      </c>
      <c r="I590" s="822" t="s">
        <v>2217</v>
      </c>
      <c r="J590" s="822" t="s">
        <v>2215</v>
      </c>
      <c r="K590" s="822" t="s">
        <v>2218</v>
      </c>
      <c r="L590" s="825">
        <v>245.91</v>
      </c>
      <c r="M590" s="825">
        <v>1475.46</v>
      </c>
      <c r="N590" s="822">
        <v>6</v>
      </c>
      <c r="O590" s="826">
        <v>0.5</v>
      </c>
      <c r="P590" s="825">
        <v>1475.46</v>
      </c>
      <c r="Q590" s="827">
        <v>1</v>
      </c>
      <c r="R590" s="822">
        <v>6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1</v>
      </c>
      <c r="B591" s="822" t="s">
        <v>2676</v>
      </c>
      <c r="C591" s="822" t="s">
        <v>2682</v>
      </c>
      <c r="D591" s="823" t="s">
        <v>4395</v>
      </c>
      <c r="E591" s="824" t="s">
        <v>2703</v>
      </c>
      <c r="F591" s="822" t="s">
        <v>2677</v>
      </c>
      <c r="G591" s="822" t="s">
        <v>3655</v>
      </c>
      <c r="H591" s="822" t="s">
        <v>673</v>
      </c>
      <c r="I591" s="822" t="s">
        <v>3656</v>
      </c>
      <c r="J591" s="822" t="s">
        <v>1113</v>
      </c>
      <c r="K591" s="822" t="s">
        <v>3657</v>
      </c>
      <c r="L591" s="825">
        <v>134.61000000000001</v>
      </c>
      <c r="M591" s="825">
        <v>269.22000000000003</v>
      </c>
      <c r="N591" s="822">
        <v>2</v>
      </c>
      <c r="O591" s="826">
        <v>0.5</v>
      </c>
      <c r="P591" s="825">
        <v>269.22000000000003</v>
      </c>
      <c r="Q591" s="827">
        <v>1</v>
      </c>
      <c r="R591" s="822">
        <v>2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1</v>
      </c>
      <c r="B592" s="822" t="s">
        <v>2676</v>
      </c>
      <c r="C592" s="822" t="s">
        <v>2682</v>
      </c>
      <c r="D592" s="823" t="s">
        <v>4395</v>
      </c>
      <c r="E592" s="824" t="s">
        <v>2703</v>
      </c>
      <c r="F592" s="822" t="s">
        <v>2677</v>
      </c>
      <c r="G592" s="822" t="s">
        <v>3281</v>
      </c>
      <c r="H592" s="822" t="s">
        <v>329</v>
      </c>
      <c r="I592" s="822" t="s">
        <v>3282</v>
      </c>
      <c r="J592" s="822" t="s">
        <v>3283</v>
      </c>
      <c r="K592" s="822" t="s">
        <v>3284</v>
      </c>
      <c r="L592" s="825">
        <v>311.12</v>
      </c>
      <c r="M592" s="825">
        <v>1244.48</v>
      </c>
      <c r="N592" s="822">
        <v>4</v>
      </c>
      <c r="O592" s="826">
        <v>1</v>
      </c>
      <c r="P592" s="825">
        <v>1244.48</v>
      </c>
      <c r="Q592" s="827">
        <v>1</v>
      </c>
      <c r="R592" s="822">
        <v>4</v>
      </c>
      <c r="S592" s="827">
        <v>1</v>
      </c>
      <c r="T592" s="826">
        <v>1</v>
      </c>
      <c r="U592" s="828">
        <v>1</v>
      </c>
    </row>
    <row r="593" spans="1:21" ht="14.45" customHeight="1" x14ac:dyDescent="0.2">
      <c r="A593" s="821">
        <v>1</v>
      </c>
      <c r="B593" s="822" t="s">
        <v>2676</v>
      </c>
      <c r="C593" s="822" t="s">
        <v>2682</v>
      </c>
      <c r="D593" s="823" t="s">
        <v>4395</v>
      </c>
      <c r="E593" s="824" t="s">
        <v>2703</v>
      </c>
      <c r="F593" s="822" t="s">
        <v>2677</v>
      </c>
      <c r="G593" s="822" t="s">
        <v>2953</v>
      </c>
      <c r="H593" s="822" t="s">
        <v>329</v>
      </c>
      <c r="I593" s="822" t="s">
        <v>3290</v>
      </c>
      <c r="J593" s="822" t="s">
        <v>2955</v>
      </c>
      <c r="K593" s="822" t="s">
        <v>3291</v>
      </c>
      <c r="L593" s="825">
        <v>93.43</v>
      </c>
      <c r="M593" s="825">
        <v>280.29000000000002</v>
      </c>
      <c r="N593" s="822">
        <v>3</v>
      </c>
      <c r="O593" s="826">
        <v>0.5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</v>
      </c>
      <c r="B594" s="822" t="s">
        <v>2676</v>
      </c>
      <c r="C594" s="822" t="s">
        <v>2682</v>
      </c>
      <c r="D594" s="823" t="s">
        <v>4395</v>
      </c>
      <c r="E594" s="824" t="s">
        <v>2703</v>
      </c>
      <c r="F594" s="822" t="s">
        <v>2677</v>
      </c>
      <c r="G594" s="822" t="s">
        <v>3292</v>
      </c>
      <c r="H594" s="822" t="s">
        <v>329</v>
      </c>
      <c r="I594" s="822" t="s">
        <v>3658</v>
      </c>
      <c r="J594" s="822" t="s">
        <v>3589</v>
      </c>
      <c r="K594" s="822" t="s">
        <v>3659</v>
      </c>
      <c r="L594" s="825">
        <v>150.26</v>
      </c>
      <c r="M594" s="825">
        <v>1352.34</v>
      </c>
      <c r="N594" s="822">
        <v>9</v>
      </c>
      <c r="O594" s="826">
        <v>1.5</v>
      </c>
      <c r="P594" s="825">
        <v>1352.34</v>
      </c>
      <c r="Q594" s="827">
        <v>1</v>
      </c>
      <c r="R594" s="822">
        <v>9</v>
      </c>
      <c r="S594" s="827">
        <v>1</v>
      </c>
      <c r="T594" s="826">
        <v>1.5</v>
      </c>
      <c r="U594" s="828">
        <v>1</v>
      </c>
    </row>
    <row r="595" spans="1:21" ht="14.45" customHeight="1" x14ac:dyDescent="0.2">
      <c r="A595" s="821">
        <v>1</v>
      </c>
      <c r="B595" s="822" t="s">
        <v>2676</v>
      </c>
      <c r="C595" s="822" t="s">
        <v>2682</v>
      </c>
      <c r="D595" s="823" t="s">
        <v>4395</v>
      </c>
      <c r="E595" s="824" t="s">
        <v>2703</v>
      </c>
      <c r="F595" s="822" t="s">
        <v>2677</v>
      </c>
      <c r="G595" s="822" t="s">
        <v>2789</v>
      </c>
      <c r="H595" s="822" t="s">
        <v>673</v>
      </c>
      <c r="I595" s="822" t="s">
        <v>2575</v>
      </c>
      <c r="J595" s="822" t="s">
        <v>2503</v>
      </c>
      <c r="K595" s="822" t="s">
        <v>2576</v>
      </c>
      <c r="L595" s="825">
        <v>2669.75</v>
      </c>
      <c r="M595" s="825">
        <v>2669.75</v>
      </c>
      <c r="N595" s="822">
        <v>1</v>
      </c>
      <c r="O595" s="826">
        <v>0.5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</v>
      </c>
      <c r="B596" s="822" t="s">
        <v>2676</v>
      </c>
      <c r="C596" s="822" t="s">
        <v>2682</v>
      </c>
      <c r="D596" s="823" t="s">
        <v>4395</v>
      </c>
      <c r="E596" s="824" t="s">
        <v>2703</v>
      </c>
      <c r="F596" s="822" t="s">
        <v>2677</v>
      </c>
      <c r="G596" s="822" t="s">
        <v>2802</v>
      </c>
      <c r="H596" s="822" t="s">
        <v>329</v>
      </c>
      <c r="I596" s="822" t="s">
        <v>2803</v>
      </c>
      <c r="J596" s="822" t="s">
        <v>703</v>
      </c>
      <c r="K596" s="822" t="s">
        <v>2804</v>
      </c>
      <c r="L596" s="825">
        <v>83.38</v>
      </c>
      <c r="M596" s="825">
        <v>166.76</v>
      </c>
      <c r="N596" s="822">
        <v>2</v>
      </c>
      <c r="O596" s="826">
        <v>0.5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1</v>
      </c>
      <c r="B597" s="822" t="s">
        <v>2676</v>
      </c>
      <c r="C597" s="822" t="s">
        <v>2682</v>
      </c>
      <c r="D597" s="823" t="s">
        <v>4395</v>
      </c>
      <c r="E597" s="824" t="s">
        <v>2703</v>
      </c>
      <c r="F597" s="822" t="s">
        <v>2677</v>
      </c>
      <c r="G597" s="822" t="s">
        <v>2802</v>
      </c>
      <c r="H597" s="822" t="s">
        <v>329</v>
      </c>
      <c r="I597" s="822" t="s">
        <v>3337</v>
      </c>
      <c r="J597" s="822" t="s">
        <v>703</v>
      </c>
      <c r="K597" s="822" t="s">
        <v>2864</v>
      </c>
      <c r="L597" s="825">
        <v>166.76</v>
      </c>
      <c r="M597" s="825">
        <v>500.28</v>
      </c>
      <c r="N597" s="822">
        <v>3</v>
      </c>
      <c r="O597" s="826">
        <v>2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</v>
      </c>
      <c r="B598" s="822" t="s">
        <v>2676</v>
      </c>
      <c r="C598" s="822" t="s">
        <v>2682</v>
      </c>
      <c r="D598" s="823" t="s">
        <v>4395</v>
      </c>
      <c r="E598" s="824" t="s">
        <v>2703</v>
      </c>
      <c r="F598" s="822" t="s">
        <v>2677</v>
      </c>
      <c r="G598" s="822" t="s">
        <v>3635</v>
      </c>
      <c r="H598" s="822" t="s">
        <v>329</v>
      </c>
      <c r="I598" s="822" t="s">
        <v>3636</v>
      </c>
      <c r="J598" s="822" t="s">
        <v>3637</v>
      </c>
      <c r="K598" s="822" t="s">
        <v>3638</v>
      </c>
      <c r="L598" s="825">
        <v>487.08</v>
      </c>
      <c r="M598" s="825">
        <v>487.08</v>
      </c>
      <c r="N598" s="822">
        <v>1</v>
      </c>
      <c r="O598" s="826">
        <v>0.5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1</v>
      </c>
      <c r="B599" s="822" t="s">
        <v>2676</v>
      </c>
      <c r="C599" s="822" t="s">
        <v>2682</v>
      </c>
      <c r="D599" s="823" t="s">
        <v>4395</v>
      </c>
      <c r="E599" s="824" t="s">
        <v>2705</v>
      </c>
      <c r="F599" s="822" t="s">
        <v>2677</v>
      </c>
      <c r="G599" s="822" t="s">
        <v>2814</v>
      </c>
      <c r="H599" s="822" t="s">
        <v>329</v>
      </c>
      <c r="I599" s="822" t="s">
        <v>3660</v>
      </c>
      <c r="J599" s="822" t="s">
        <v>3661</v>
      </c>
      <c r="K599" s="822" t="s">
        <v>962</v>
      </c>
      <c r="L599" s="825">
        <v>72.55</v>
      </c>
      <c r="M599" s="825">
        <v>72.55</v>
      </c>
      <c r="N599" s="822">
        <v>1</v>
      </c>
      <c r="O599" s="826">
        <v>0.5</v>
      </c>
      <c r="P599" s="825">
        <v>72.55</v>
      </c>
      <c r="Q599" s="827">
        <v>1</v>
      </c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1</v>
      </c>
      <c r="B600" s="822" t="s">
        <v>2676</v>
      </c>
      <c r="C600" s="822" t="s">
        <v>2682</v>
      </c>
      <c r="D600" s="823" t="s">
        <v>4395</v>
      </c>
      <c r="E600" s="824" t="s">
        <v>2705</v>
      </c>
      <c r="F600" s="822" t="s">
        <v>2677</v>
      </c>
      <c r="G600" s="822" t="s">
        <v>2854</v>
      </c>
      <c r="H600" s="822" t="s">
        <v>673</v>
      </c>
      <c r="I600" s="822" t="s">
        <v>2258</v>
      </c>
      <c r="J600" s="822" t="s">
        <v>1042</v>
      </c>
      <c r="K600" s="822" t="s">
        <v>2259</v>
      </c>
      <c r="L600" s="825">
        <v>80.010000000000005</v>
      </c>
      <c r="M600" s="825">
        <v>160.02000000000001</v>
      </c>
      <c r="N600" s="822">
        <v>2</v>
      </c>
      <c r="O600" s="826">
        <v>1</v>
      </c>
      <c r="P600" s="825">
        <v>160.02000000000001</v>
      </c>
      <c r="Q600" s="827">
        <v>1</v>
      </c>
      <c r="R600" s="822">
        <v>2</v>
      </c>
      <c r="S600" s="827">
        <v>1</v>
      </c>
      <c r="T600" s="826">
        <v>1</v>
      </c>
      <c r="U600" s="828">
        <v>1</v>
      </c>
    </row>
    <row r="601" spans="1:21" ht="14.45" customHeight="1" x14ac:dyDescent="0.2">
      <c r="A601" s="821">
        <v>1</v>
      </c>
      <c r="B601" s="822" t="s">
        <v>2676</v>
      </c>
      <c r="C601" s="822" t="s">
        <v>2682</v>
      </c>
      <c r="D601" s="823" t="s">
        <v>4395</v>
      </c>
      <c r="E601" s="824" t="s">
        <v>2705</v>
      </c>
      <c r="F601" s="822" t="s">
        <v>2677</v>
      </c>
      <c r="G601" s="822" t="s">
        <v>2854</v>
      </c>
      <c r="H601" s="822" t="s">
        <v>673</v>
      </c>
      <c r="I601" s="822" t="s">
        <v>2855</v>
      </c>
      <c r="J601" s="822" t="s">
        <v>1042</v>
      </c>
      <c r="K601" s="822" t="s">
        <v>2856</v>
      </c>
      <c r="L601" s="825">
        <v>160.03</v>
      </c>
      <c r="M601" s="825">
        <v>160.03</v>
      </c>
      <c r="N601" s="822">
        <v>1</v>
      </c>
      <c r="O601" s="826">
        <v>0.5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</v>
      </c>
      <c r="B602" s="822" t="s">
        <v>2676</v>
      </c>
      <c r="C602" s="822" t="s">
        <v>2682</v>
      </c>
      <c r="D602" s="823" t="s">
        <v>4395</v>
      </c>
      <c r="E602" s="824" t="s">
        <v>2705</v>
      </c>
      <c r="F602" s="822" t="s">
        <v>2677</v>
      </c>
      <c r="G602" s="822" t="s">
        <v>2857</v>
      </c>
      <c r="H602" s="822" t="s">
        <v>673</v>
      </c>
      <c r="I602" s="822" t="s">
        <v>2300</v>
      </c>
      <c r="J602" s="822" t="s">
        <v>2296</v>
      </c>
      <c r="K602" s="822" t="s">
        <v>2301</v>
      </c>
      <c r="L602" s="825">
        <v>31.09</v>
      </c>
      <c r="M602" s="825">
        <v>31.09</v>
      </c>
      <c r="N602" s="822">
        <v>1</v>
      </c>
      <c r="O602" s="826">
        <v>0.5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</v>
      </c>
      <c r="B603" s="822" t="s">
        <v>2676</v>
      </c>
      <c r="C603" s="822" t="s">
        <v>2682</v>
      </c>
      <c r="D603" s="823" t="s">
        <v>4395</v>
      </c>
      <c r="E603" s="824" t="s">
        <v>2705</v>
      </c>
      <c r="F603" s="822" t="s">
        <v>2677</v>
      </c>
      <c r="G603" s="822" t="s">
        <v>2858</v>
      </c>
      <c r="H603" s="822" t="s">
        <v>673</v>
      </c>
      <c r="I603" s="822" t="s">
        <v>2185</v>
      </c>
      <c r="J603" s="822" t="s">
        <v>2186</v>
      </c>
      <c r="K603" s="822" t="s">
        <v>2187</v>
      </c>
      <c r="L603" s="825">
        <v>130.51</v>
      </c>
      <c r="M603" s="825">
        <v>783.06</v>
      </c>
      <c r="N603" s="822">
        <v>6</v>
      </c>
      <c r="O603" s="826">
        <v>2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</v>
      </c>
      <c r="B604" s="822" t="s">
        <v>2676</v>
      </c>
      <c r="C604" s="822" t="s">
        <v>2682</v>
      </c>
      <c r="D604" s="823" t="s">
        <v>4395</v>
      </c>
      <c r="E604" s="824" t="s">
        <v>2705</v>
      </c>
      <c r="F604" s="822" t="s">
        <v>2677</v>
      </c>
      <c r="G604" s="822" t="s">
        <v>2858</v>
      </c>
      <c r="H604" s="822" t="s">
        <v>329</v>
      </c>
      <c r="I604" s="822" t="s">
        <v>3662</v>
      </c>
      <c r="J604" s="822" t="s">
        <v>3663</v>
      </c>
      <c r="K604" s="822" t="s">
        <v>2001</v>
      </c>
      <c r="L604" s="825">
        <v>165.41</v>
      </c>
      <c r="M604" s="825">
        <v>165.41</v>
      </c>
      <c r="N604" s="822">
        <v>1</v>
      </c>
      <c r="O604" s="826">
        <v>0.5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</v>
      </c>
      <c r="B605" s="822" t="s">
        <v>2676</v>
      </c>
      <c r="C605" s="822" t="s">
        <v>2682</v>
      </c>
      <c r="D605" s="823" t="s">
        <v>4395</v>
      </c>
      <c r="E605" s="824" t="s">
        <v>2705</v>
      </c>
      <c r="F605" s="822" t="s">
        <v>2677</v>
      </c>
      <c r="G605" s="822" t="s">
        <v>2858</v>
      </c>
      <c r="H605" s="822" t="s">
        <v>329</v>
      </c>
      <c r="I605" s="822" t="s">
        <v>3664</v>
      </c>
      <c r="J605" s="822" t="s">
        <v>3663</v>
      </c>
      <c r="K605" s="822" t="s">
        <v>2937</v>
      </c>
      <c r="L605" s="825">
        <v>254.49</v>
      </c>
      <c r="M605" s="825">
        <v>254.49</v>
      </c>
      <c r="N605" s="822">
        <v>1</v>
      </c>
      <c r="O605" s="826">
        <v>1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</v>
      </c>
      <c r="B606" s="822" t="s">
        <v>2676</v>
      </c>
      <c r="C606" s="822" t="s">
        <v>2682</v>
      </c>
      <c r="D606" s="823" t="s">
        <v>4395</v>
      </c>
      <c r="E606" s="824" t="s">
        <v>2705</v>
      </c>
      <c r="F606" s="822" t="s">
        <v>2677</v>
      </c>
      <c r="G606" s="822" t="s">
        <v>2858</v>
      </c>
      <c r="H606" s="822" t="s">
        <v>329</v>
      </c>
      <c r="I606" s="822" t="s">
        <v>3665</v>
      </c>
      <c r="J606" s="822" t="s">
        <v>2186</v>
      </c>
      <c r="K606" s="822" t="s">
        <v>2784</v>
      </c>
      <c r="L606" s="825">
        <v>84.83</v>
      </c>
      <c r="M606" s="825">
        <v>84.83</v>
      </c>
      <c r="N606" s="822">
        <v>1</v>
      </c>
      <c r="O606" s="826">
        <v>0.5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</v>
      </c>
      <c r="B607" s="822" t="s">
        <v>2676</v>
      </c>
      <c r="C607" s="822" t="s">
        <v>2682</v>
      </c>
      <c r="D607" s="823" t="s">
        <v>4395</v>
      </c>
      <c r="E607" s="824" t="s">
        <v>2705</v>
      </c>
      <c r="F607" s="822" t="s">
        <v>2677</v>
      </c>
      <c r="G607" s="822" t="s">
        <v>2858</v>
      </c>
      <c r="H607" s="822" t="s">
        <v>329</v>
      </c>
      <c r="I607" s="822" t="s">
        <v>3009</v>
      </c>
      <c r="J607" s="822" t="s">
        <v>2186</v>
      </c>
      <c r="K607" s="822" t="s">
        <v>3010</v>
      </c>
      <c r="L607" s="825">
        <v>282.76</v>
      </c>
      <c r="M607" s="825">
        <v>282.76</v>
      </c>
      <c r="N607" s="822">
        <v>1</v>
      </c>
      <c r="O607" s="826">
        <v>0.5</v>
      </c>
      <c r="P607" s="825">
        <v>282.76</v>
      </c>
      <c r="Q607" s="827">
        <v>1</v>
      </c>
      <c r="R607" s="822">
        <v>1</v>
      </c>
      <c r="S607" s="827">
        <v>1</v>
      </c>
      <c r="T607" s="826">
        <v>0.5</v>
      </c>
      <c r="U607" s="828">
        <v>1</v>
      </c>
    </row>
    <row r="608" spans="1:21" ht="14.45" customHeight="1" x14ac:dyDescent="0.2">
      <c r="A608" s="821">
        <v>1</v>
      </c>
      <c r="B608" s="822" t="s">
        <v>2676</v>
      </c>
      <c r="C608" s="822" t="s">
        <v>2682</v>
      </c>
      <c r="D608" s="823" t="s">
        <v>4395</v>
      </c>
      <c r="E608" s="824" t="s">
        <v>2705</v>
      </c>
      <c r="F608" s="822" t="s">
        <v>2677</v>
      </c>
      <c r="G608" s="822" t="s">
        <v>2815</v>
      </c>
      <c r="H608" s="822" t="s">
        <v>329</v>
      </c>
      <c r="I608" s="822" t="s">
        <v>3666</v>
      </c>
      <c r="J608" s="822" t="s">
        <v>3667</v>
      </c>
      <c r="K608" s="822" t="s">
        <v>696</v>
      </c>
      <c r="L608" s="825">
        <v>35.11</v>
      </c>
      <c r="M608" s="825">
        <v>35.11</v>
      </c>
      <c r="N608" s="822">
        <v>1</v>
      </c>
      <c r="O608" s="826">
        <v>0.5</v>
      </c>
      <c r="P608" s="825">
        <v>35.11</v>
      </c>
      <c r="Q608" s="827">
        <v>1</v>
      </c>
      <c r="R608" s="822">
        <v>1</v>
      </c>
      <c r="S608" s="827">
        <v>1</v>
      </c>
      <c r="T608" s="826">
        <v>0.5</v>
      </c>
      <c r="U608" s="828">
        <v>1</v>
      </c>
    </row>
    <row r="609" spans="1:21" ht="14.45" customHeight="1" x14ac:dyDescent="0.2">
      <c r="A609" s="821">
        <v>1</v>
      </c>
      <c r="B609" s="822" t="s">
        <v>2676</v>
      </c>
      <c r="C609" s="822" t="s">
        <v>2682</v>
      </c>
      <c r="D609" s="823" t="s">
        <v>4395</v>
      </c>
      <c r="E609" s="824" t="s">
        <v>2705</v>
      </c>
      <c r="F609" s="822" t="s">
        <v>2677</v>
      </c>
      <c r="G609" s="822" t="s">
        <v>2815</v>
      </c>
      <c r="H609" s="822" t="s">
        <v>329</v>
      </c>
      <c r="I609" s="822" t="s">
        <v>3668</v>
      </c>
      <c r="J609" s="822" t="s">
        <v>3669</v>
      </c>
      <c r="K609" s="822" t="s">
        <v>696</v>
      </c>
      <c r="L609" s="825">
        <v>35.11</v>
      </c>
      <c r="M609" s="825">
        <v>105.33</v>
      </c>
      <c r="N609" s="822">
        <v>3</v>
      </c>
      <c r="O609" s="826">
        <v>0.5</v>
      </c>
      <c r="P609" s="825">
        <v>105.33</v>
      </c>
      <c r="Q609" s="827">
        <v>1</v>
      </c>
      <c r="R609" s="822">
        <v>3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1</v>
      </c>
      <c r="B610" s="822" t="s">
        <v>2676</v>
      </c>
      <c r="C610" s="822" t="s">
        <v>2682</v>
      </c>
      <c r="D610" s="823" t="s">
        <v>4395</v>
      </c>
      <c r="E610" s="824" t="s">
        <v>2705</v>
      </c>
      <c r="F610" s="822" t="s">
        <v>2677</v>
      </c>
      <c r="G610" s="822" t="s">
        <v>2815</v>
      </c>
      <c r="H610" s="822" t="s">
        <v>673</v>
      </c>
      <c r="I610" s="822" t="s">
        <v>2292</v>
      </c>
      <c r="J610" s="822" t="s">
        <v>998</v>
      </c>
      <c r="K610" s="822" t="s">
        <v>1000</v>
      </c>
      <c r="L610" s="825">
        <v>17.559999999999999</v>
      </c>
      <c r="M610" s="825">
        <v>105.35999999999999</v>
      </c>
      <c r="N610" s="822">
        <v>6</v>
      </c>
      <c r="O610" s="826">
        <v>1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1</v>
      </c>
      <c r="B611" s="822" t="s">
        <v>2676</v>
      </c>
      <c r="C611" s="822" t="s">
        <v>2682</v>
      </c>
      <c r="D611" s="823" t="s">
        <v>4395</v>
      </c>
      <c r="E611" s="824" t="s">
        <v>2705</v>
      </c>
      <c r="F611" s="822" t="s">
        <v>2677</v>
      </c>
      <c r="G611" s="822" t="s">
        <v>2815</v>
      </c>
      <c r="H611" s="822" t="s">
        <v>329</v>
      </c>
      <c r="I611" s="822" t="s">
        <v>3670</v>
      </c>
      <c r="J611" s="822" t="s">
        <v>1032</v>
      </c>
      <c r="K611" s="822" t="s">
        <v>696</v>
      </c>
      <c r="L611" s="825">
        <v>35.11</v>
      </c>
      <c r="M611" s="825">
        <v>35.11</v>
      </c>
      <c r="N611" s="822">
        <v>1</v>
      </c>
      <c r="O611" s="826">
        <v>0.5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</v>
      </c>
      <c r="B612" s="822" t="s">
        <v>2676</v>
      </c>
      <c r="C612" s="822" t="s">
        <v>2682</v>
      </c>
      <c r="D612" s="823" t="s">
        <v>4395</v>
      </c>
      <c r="E612" s="824" t="s">
        <v>2705</v>
      </c>
      <c r="F612" s="822" t="s">
        <v>2677</v>
      </c>
      <c r="G612" s="822" t="s">
        <v>2739</v>
      </c>
      <c r="H612" s="822" t="s">
        <v>329</v>
      </c>
      <c r="I612" s="822" t="s">
        <v>2740</v>
      </c>
      <c r="J612" s="822" t="s">
        <v>2741</v>
      </c>
      <c r="K612" s="822" t="s">
        <v>2742</v>
      </c>
      <c r="L612" s="825">
        <v>1544.99</v>
      </c>
      <c r="M612" s="825">
        <v>4634.97</v>
      </c>
      <c r="N612" s="822">
        <v>3</v>
      </c>
      <c r="O612" s="826">
        <v>0.5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</v>
      </c>
      <c r="B613" s="822" t="s">
        <v>2676</v>
      </c>
      <c r="C613" s="822" t="s">
        <v>2682</v>
      </c>
      <c r="D613" s="823" t="s">
        <v>4395</v>
      </c>
      <c r="E613" s="824" t="s">
        <v>2705</v>
      </c>
      <c r="F613" s="822" t="s">
        <v>2677</v>
      </c>
      <c r="G613" s="822" t="s">
        <v>2743</v>
      </c>
      <c r="H613" s="822" t="s">
        <v>329</v>
      </c>
      <c r="I613" s="822" t="s">
        <v>2744</v>
      </c>
      <c r="J613" s="822" t="s">
        <v>2745</v>
      </c>
      <c r="K613" s="822" t="s">
        <v>2746</v>
      </c>
      <c r="L613" s="825">
        <v>47.46</v>
      </c>
      <c r="M613" s="825">
        <v>47.46</v>
      </c>
      <c r="N613" s="822">
        <v>1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</v>
      </c>
      <c r="B614" s="822" t="s">
        <v>2676</v>
      </c>
      <c r="C614" s="822" t="s">
        <v>2682</v>
      </c>
      <c r="D614" s="823" t="s">
        <v>4395</v>
      </c>
      <c r="E614" s="824" t="s">
        <v>2705</v>
      </c>
      <c r="F614" s="822" t="s">
        <v>2677</v>
      </c>
      <c r="G614" s="822" t="s">
        <v>2743</v>
      </c>
      <c r="H614" s="822" t="s">
        <v>329</v>
      </c>
      <c r="I614" s="822" t="s">
        <v>2747</v>
      </c>
      <c r="J614" s="822" t="s">
        <v>2745</v>
      </c>
      <c r="K614" s="822" t="s">
        <v>2748</v>
      </c>
      <c r="L614" s="825">
        <v>23.72</v>
      </c>
      <c r="M614" s="825">
        <v>47.44</v>
      </c>
      <c r="N614" s="822">
        <v>2</v>
      </c>
      <c r="O614" s="826">
        <v>0.5</v>
      </c>
      <c r="P614" s="825">
        <v>47.44</v>
      </c>
      <c r="Q614" s="827">
        <v>1</v>
      </c>
      <c r="R614" s="822">
        <v>2</v>
      </c>
      <c r="S614" s="827">
        <v>1</v>
      </c>
      <c r="T614" s="826">
        <v>0.5</v>
      </c>
      <c r="U614" s="828">
        <v>1</v>
      </c>
    </row>
    <row r="615" spans="1:21" ht="14.45" customHeight="1" x14ac:dyDescent="0.2">
      <c r="A615" s="821">
        <v>1</v>
      </c>
      <c r="B615" s="822" t="s">
        <v>2676</v>
      </c>
      <c r="C615" s="822" t="s">
        <v>2682</v>
      </c>
      <c r="D615" s="823" t="s">
        <v>4395</v>
      </c>
      <c r="E615" s="824" t="s">
        <v>2705</v>
      </c>
      <c r="F615" s="822" t="s">
        <v>2677</v>
      </c>
      <c r="G615" s="822" t="s">
        <v>3041</v>
      </c>
      <c r="H615" s="822" t="s">
        <v>673</v>
      </c>
      <c r="I615" s="822" t="s">
        <v>2265</v>
      </c>
      <c r="J615" s="822" t="s">
        <v>2266</v>
      </c>
      <c r="K615" s="822" t="s">
        <v>2267</v>
      </c>
      <c r="L615" s="825">
        <v>134.61000000000001</v>
      </c>
      <c r="M615" s="825">
        <v>134.61000000000001</v>
      </c>
      <c r="N615" s="822">
        <v>1</v>
      </c>
      <c r="O615" s="826">
        <v>1</v>
      </c>
      <c r="P615" s="825">
        <v>134.61000000000001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1</v>
      </c>
      <c r="B616" s="822" t="s">
        <v>2676</v>
      </c>
      <c r="C616" s="822" t="s">
        <v>2682</v>
      </c>
      <c r="D616" s="823" t="s">
        <v>4395</v>
      </c>
      <c r="E616" s="824" t="s">
        <v>2705</v>
      </c>
      <c r="F616" s="822" t="s">
        <v>2677</v>
      </c>
      <c r="G616" s="822" t="s">
        <v>3671</v>
      </c>
      <c r="H616" s="822" t="s">
        <v>329</v>
      </c>
      <c r="I616" s="822" t="s">
        <v>3672</v>
      </c>
      <c r="J616" s="822" t="s">
        <v>3673</v>
      </c>
      <c r="K616" s="822" t="s">
        <v>3674</v>
      </c>
      <c r="L616" s="825">
        <v>0</v>
      </c>
      <c r="M616" s="825">
        <v>0</v>
      </c>
      <c r="N616" s="822">
        <v>1</v>
      </c>
      <c r="O616" s="826">
        <v>1</v>
      </c>
      <c r="P616" s="825">
        <v>0</v>
      </c>
      <c r="Q616" s="827"/>
      <c r="R616" s="822">
        <v>1</v>
      </c>
      <c r="S616" s="827">
        <v>1</v>
      </c>
      <c r="T616" s="826">
        <v>1</v>
      </c>
      <c r="U616" s="828">
        <v>1</v>
      </c>
    </row>
    <row r="617" spans="1:21" ht="14.45" customHeight="1" x14ac:dyDescent="0.2">
      <c r="A617" s="821">
        <v>1</v>
      </c>
      <c r="B617" s="822" t="s">
        <v>2676</v>
      </c>
      <c r="C617" s="822" t="s">
        <v>2682</v>
      </c>
      <c r="D617" s="823" t="s">
        <v>4395</v>
      </c>
      <c r="E617" s="824" t="s">
        <v>2705</v>
      </c>
      <c r="F617" s="822" t="s">
        <v>2677</v>
      </c>
      <c r="G617" s="822" t="s">
        <v>3671</v>
      </c>
      <c r="H617" s="822" t="s">
        <v>329</v>
      </c>
      <c r="I617" s="822" t="s">
        <v>3675</v>
      </c>
      <c r="J617" s="822" t="s">
        <v>3673</v>
      </c>
      <c r="K617" s="822" t="s">
        <v>3674</v>
      </c>
      <c r="L617" s="825">
        <v>0</v>
      </c>
      <c r="M617" s="825">
        <v>0</v>
      </c>
      <c r="N617" s="822">
        <v>1</v>
      </c>
      <c r="O617" s="826">
        <v>0.5</v>
      </c>
      <c r="P617" s="825"/>
      <c r="Q617" s="827"/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</v>
      </c>
      <c r="B618" s="822" t="s">
        <v>2676</v>
      </c>
      <c r="C618" s="822" t="s">
        <v>2682</v>
      </c>
      <c r="D618" s="823" t="s">
        <v>4395</v>
      </c>
      <c r="E618" s="824" t="s">
        <v>2705</v>
      </c>
      <c r="F618" s="822" t="s">
        <v>2677</v>
      </c>
      <c r="G618" s="822" t="s">
        <v>3386</v>
      </c>
      <c r="H618" s="822" t="s">
        <v>329</v>
      </c>
      <c r="I618" s="822" t="s">
        <v>3387</v>
      </c>
      <c r="J618" s="822" t="s">
        <v>3388</v>
      </c>
      <c r="K618" s="822" t="s">
        <v>3389</v>
      </c>
      <c r="L618" s="825">
        <v>78.33</v>
      </c>
      <c r="M618" s="825">
        <v>704.97</v>
      </c>
      <c r="N618" s="822">
        <v>9</v>
      </c>
      <c r="O618" s="826">
        <v>3</v>
      </c>
      <c r="P618" s="825">
        <v>234.99</v>
      </c>
      <c r="Q618" s="827">
        <v>0.33333333333333331</v>
      </c>
      <c r="R618" s="822">
        <v>3</v>
      </c>
      <c r="S618" s="827">
        <v>0.33333333333333331</v>
      </c>
      <c r="T618" s="826">
        <v>1</v>
      </c>
      <c r="U618" s="828">
        <v>0.33333333333333331</v>
      </c>
    </row>
    <row r="619" spans="1:21" ht="14.45" customHeight="1" x14ac:dyDescent="0.2">
      <c r="A619" s="821">
        <v>1</v>
      </c>
      <c r="B619" s="822" t="s">
        <v>2676</v>
      </c>
      <c r="C619" s="822" t="s">
        <v>2682</v>
      </c>
      <c r="D619" s="823" t="s">
        <v>4395</v>
      </c>
      <c r="E619" s="824" t="s">
        <v>2705</v>
      </c>
      <c r="F619" s="822" t="s">
        <v>2677</v>
      </c>
      <c r="G619" s="822" t="s">
        <v>3386</v>
      </c>
      <c r="H619" s="822" t="s">
        <v>329</v>
      </c>
      <c r="I619" s="822" t="s">
        <v>3676</v>
      </c>
      <c r="J619" s="822" t="s">
        <v>3388</v>
      </c>
      <c r="K619" s="822" t="s">
        <v>3677</v>
      </c>
      <c r="L619" s="825">
        <v>21.44</v>
      </c>
      <c r="M619" s="825">
        <v>128.64000000000001</v>
      </c>
      <c r="N619" s="822">
        <v>6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</v>
      </c>
      <c r="B620" s="822" t="s">
        <v>2676</v>
      </c>
      <c r="C620" s="822" t="s">
        <v>2682</v>
      </c>
      <c r="D620" s="823" t="s">
        <v>4395</v>
      </c>
      <c r="E620" s="824" t="s">
        <v>2705</v>
      </c>
      <c r="F620" s="822" t="s">
        <v>2677</v>
      </c>
      <c r="G620" s="822" t="s">
        <v>3047</v>
      </c>
      <c r="H620" s="822" t="s">
        <v>329</v>
      </c>
      <c r="I620" s="822" t="s">
        <v>3397</v>
      </c>
      <c r="J620" s="822" t="s">
        <v>1105</v>
      </c>
      <c r="K620" s="822" t="s">
        <v>2299</v>
      </c>
      <c r="L620" s="825">
        <v>373.46</v>
      </c>
      <c r="M620" s="825">
        <v>373.46</v>
      </c>
      <c r="N620" s="822">
        <v>1</v>
      </c>
      <c r="O620" s="826">
        <v>1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</v>
      </c>
      <c r="B621" s="822" t="s">
        <v>2676</v>
      </c>
      <c r="C621" s="822" t="s">
        <v>2682</v>
      </c>
      <c r="D621" s="823" t="s">
        <v>4395</v>
      </c>
      <c r="E621" s="824" t="s">
        <v>2705</v>
      </c>
      <c r="F621" s="822" t="s">
        <v>2677</v>
      </c>
      <c r="G621" s="822" t="s">
        <v>2749</v>
      </c>
      <c r="H621" s="822" t="s">
        <v>673</v>
      </c>
      <c r="I621" s="822" t="s">
        <v>2269</v>
      </c>
      <c r="J621" s="822" t="s">
        <v>2270</v>
      </c>
      <c r="K621" s="822" t="s">
        <v>2271</v>
      </c>
      <c r="L621" s="825">
        <v>42.51</v>
      </c>
      <c r="M621" s="825">
        <v>42.51</v>
      </c>
      <c r="N621" s="822">
        <v>1</v>
      </c>
      <c r="O621" s="826">
        <v>0.5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</v>
      </c>
      <c r="B622" s="822" t="s">
        <v>2676</v>
      </c>
      <c r="C622" s="822" t="s">
        <v>2682</v>
      </c>
      <c r="D622" s="823" t="s">
        <v>4395</v>
      </c>
      <c r="E622" s="824" t="s">
        <v>2705</v>
      </c>
      <c r="F622" s="822" t="s">
        <v>2677</v>
      </c>
      <c r="G622" s="822" t="s">
        <v>2749</v>
      </c>
      <c r="H622" s="822" t="s">
        <v>673</v>
      </c>
      <c r="I622" s="822" t="s">
        <v>2272</v>
      </c>
      <c r="J622" s="822" t="s">
        <v>2270</v>
      </c>
      <c r="K622" s="822" t="s">
        <v>2273</v>
      </c>
      <c r="L622" s="825">
        <v>85.02</v>
      </c>
      <c r="M622" s="825">
        <v>85.02</v>
      </c>
      <c r="N622" s="822">
        <v>1</v>
      </c>
      <c r="O622" s="826">
        <v>0.5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1</v>
      </c>
      <c r="B623" s="822" t="s">
        <v>2676</v>
      </c>
      <c r="C623" s="822" t="s">
        <v>2682</v>
      </c>
      <c r="D623" s="823" t="s">
        <v>4395</v>
      </c>
      <c r="E623" s="824" t="s">
        <v>2705</v>
      </c>
      <c r="F623" s="822" t="s">
        <v>2677</v>
      </c>
      <c r="G623" s="822" t="s">
        <v>2749</v>
      </c>
      <c r="H623" s="822" t="s">
        <v>673</v>
      </c>
      <c r="I623" s="822" t="s">
        <v>2274</v>
      </c>
      <c r="J623" s="822" t="s">
        <v>2270</v>
      </c>
      <c r="K623" s="822" t="s">
        <v>2275</v>
      </c>
      <c r="L623" s="825">
        <v>196.56</v>
      </c>
      <c r="M623" s="825">
        <v>393.12</v>
      </c>
      <c r="N623" s="822">
        <v>2</v>
      </c>
      <c r="O623" s="826">
        <v>1</v>
      </c>
      <c r="P623" s="825">
        <v>393.12</v>
      </c>
      <c r="Q623" s="827">
        <v>1</v>
      </c>
      <c r="R623" s="822">
        <v>2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1</v>
      </c>
      <c r="B624" s="822" t="s">
        <v>2676</v>
      </c>
      <c r="C624" s="822" t="s">
        <v>2682</v>
      </c>
      <c r="D624" s="823" t="s">
        <v>4395</v>
      </c>
      <c r="E624" s="824" t="s">
        <v>2705</v>
      </c>
      <c r="F624" s="822" t="s">
        <v>2677</v>
      </c>
      <c r="G624" s="822" t="s">
        <v>3678</v>
      </c>
      <c r="H624" s="822" t="s">
        <v>329</v>
      </c>
      <c r="I624" s="822" t="s">
        <v>3679</v>
      </c>
      <c r="J624" s="822" t="s">
        <v>3680</v>
      </c>
      <c r="K624" s="822" t="s">
        <v>3681</v>
      </c>
      <c r="L624" s="825">
        <v>0</v>
      </c>
      <c r="M624" s="825">
        <v>0</v>
      </c>
      <c r="N624" s="822">
        <v>2</v>
      </c>
      <c r="O624" s="826">
        <v>2</v>
      </c>
      <c r="P624" s="825"/>
      <c r="Q624" s="827"/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</v>
      </c>
      <c r="B625" s="822" t="s">
        <v>2676</v>
      </c>
      <c r="C625" s="822" t="s">
        <v>2682</v>
      </c>
      <c r="D625" s="823" t="s">
        <v>4395</v>
      </c>
      <c r="E625" s="824" t="s">
        <v>2705</v>
      </c>
      <c r="F625" s="822" t="s">
        <v>2677</v>
      </c>
      <c r="G625" s="822" t="s">
        <v>2881</v>
      </c>
      <c r="H625" s="822" t="s">
        <v>329</v>
      </c>
      <c r="I625" s="822" t="s">
        <v>3682</v>
      </c>
      <c r="J625" s="822" t="s">
        <v>2883</v>
      </c>
      <c r="K625" s="822" t="s">
        <v>3683</v>
      </c>
      <c r="L625" s="825">
        <v>49.2</v>
      </c>
      <c r="M625" s="825">
        <v>49.2</v>
      </c>
      <c r="N625" s="822">
        <v>1</v>
      </c>
      <c r="O625" s="826">
        <v>1</v>
      </c>
      <c r="P625" s="825">
        <v>49.2</v>
      </c>
      <c r="Q625" s="827">
        <v>1</v>
      </c>
      <c r="R625" s="822">
        <v>1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1</v>
      </c>
      <c r="B626" s="822" t="s">
        <v>2676</v>
      </c>
      <c r="C626" s="822" t="s">
        <v>2682</v>
      </c>
      <c r="D626" s="823" t="s">
        <v>4395</v>
      </c>
      <c r="E626" s="824" t="s">
        <v>2705</v>
      </c>
      <c r="F626" s="822" t="s">
        <v>2677</v>
      </c>
      <c r="G626" s="822" t="s">
        <v>3684</v>
      </c>
      <c r="H626" s="822" t="s">
        <v>329</v>
      </c>
      <c r="I626" s="822" t="s">
        <v>3685</v>
      </c>
      <c r="J626" s="822" t="s">
        <v>1584</v>
      </c>
      <c r="K626" s="822" t="s">
        <v>3686</v>
      </c>
      <c r="L626" s="825">
        <v>169.54</v>
      </c>
      <c r="M626" s="825">
        <v>169.54</v>
      </c>
      <c r="N626" s="822">
        <v>1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</v>
      </c>
      <c r="B627" s="822" t="s">
        <v>2676</v>
      </c>
      <c r="C627" s="822" t="s">
        <v>2682</v>
      </c>
      <c r="D627" s="823" t="s">
        <v>4395</v>
      </c>
      <c r="E627" s="824" t="s">
        <v>2705</v>
      </c>
      <c r="F627" s="822" t="s">
        <v>2677</v>
      </c>
      <c r="G627" s="822" t="s">
        <v>2761</v>
      </c>
      <c r="H627" s="822" t="s">
        <v>673</v>
      </c>
      <c r="I627" s="822" t="s">
        <v>2255</v>
      </c>
      <c r="J627" s="822" t="s">
        <v>2158</v>
      </c>
      <c r="K627" s="822" t="s">
        <v>2256</v>
      </c>
      <c r="L627" s="825">
        <v>93.43</v>
      </c>
      <c r="M627" s="825">
        <v>93.43</v>
      </c>
      <c r="N627" s="822">
        <v>1</v>
      </c>
      <c r="O627" s="826">
        <v>0.5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1</v>
      </c>
      <c r="B628" s="822" t="s">
        <v>2676</v>
      </c>
      <c r="C628" s="822" t="s">
        <v>2682</v>
      </c>
      <c r="D628" s="823" t="s">
        <v>4395</v>
      </c>
      <c r="E628" s="824" t="s">
        <v>2705</v>
      </c>
      <c r="F628" s="822" t="s">
        <v>2677</v>
      </c>
      <c r="G628" s="822" t="s">
        <v>2762</v>
      </c>
      <c r="H628" s="822" t="s">
        <v>329</v>
      </c>
      <c r="I628" s="822" t="s">
        <v>3461</v>
      </c>
      <c r="J628" s="822" t="s">
        <v>3462</v>
      </c>
      <c r="K628" s="822" t="s">
        <v>3134</v>
      </c>
      <c r="L628" s="825">
        <v>51.69</v>
      </c>
      <c r="M628" s="825">
        <v>103.38</v>
      </c>
      <c r="N628" s="822">
        <v>2</v>
      </c>
      <c r="O628" s="826">
        <v>1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</v>
      </c>
      <c r="B629" s="822" t="s">
        <v>2676</v>
      </c>
      <c r="C629" s="822" t="s">
        <v>2682</v>
      </c>
      <c r="D629" s="823" t="s">
        <v>4395</v>
      </c>
      <c r="E629" s="824" t="s">
        <v>2705</v>
      </c>
      <c r="F629" s="822" t="s">
        <v>2677</v>
      </c>
      <c r="G629" s="822" t="s">
        <v>2762</v>
      </c>
      <c r="H629" s="822" t="s">
        <v>329</v>
      </c>
      <c r="I629" s="822" t="s">
        <v>3135</v>
      </c>
      <c r="J629" s="822" t="s">
        <v>684</v>
      </c>
      <c r="K629" s="822" t="s">
        <v>3136</v>
      </c>
      <c r="L629" s="825">
        <v>10.55</v>
      </c>
      <c r="M629" s="825">
        <v>10.55</v>
      </c>
      <c r="N629" s="822">
        <v>1</v>
      </c>
      <c r="O629" s="826">
        <v>0.5</v>
      </c>
      <c r="P629" s="825"/>
      <c r="Q629" s="827">
        <v>0</v>
      </c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1</v>
      </c>
      <c r="B630" s="822" t="s">
        <v>2676</v>
      </c>
      <c r="C630" s="822" t="s">
        <v>2682</v>
      </c>
      <c r="D630" s="823" t="s">
        <v>4395</v>
      </c>
      <c r="E630" s="824" t="s">
        <v>2705</v>
      </c>
      <c r="F630" s="822" t="s">
        <v>2677</v>
      </c>
      <c r="G630" s="822" t="s">
        <v>2762</v>
      </c>
      <c r="H630" s="822" t="s">
        <v>329</v>
      </c>
      <c r="I630" s="822" t="s">
        <v>2763</v>
      </c>
      <c r="J630" s="822" t="s">
        <v>684</v>
      </c>
      <c r="K630" s="822" t="s">
        <v>2764</v>
      </c>
      <c r="L630" s="825">
        <v>31.65</v>
      </c>
      <c r="M630" s="825">
        <v>316.49999999999994</v>
      </c>
      <c r="N630" s="822">
        <v>10</v>
      </c>
      <c r="O630" s="826">
        <v>4.5</v>
      </c>
      <c r="P630" s="825">
        <v>31.65</v>
      </c>
      <c r="Q630" s="827">
        <v>0.10000000000000002</v>
      </c>
      <c r="R630" s="822">
        <v>1</v>
      </c>
      <c r="S630" s="827">
        <v>0.1</v>
      </c>
      <c r="T630" s="826">
        <v>1</v>
      </c>
      <c r="U630" s="828">
        <v>0.22222222222222221</v>
      </c>
    </row>
    <row r="631" spans="1:21" ht="14.45" customHeight="1" x14ac:dyDescent="0.2">
      <c r="A631" s="821">
        <v>1</v>
      </c>
      <c r="B631" s="822" t="s">
        <v>2676</v>
      </c>
      <c r="C631" s="822" t="s">
        <v>2682</v>
      </c>
      <c r="D631" s="823" t="s">
        <v>4395</v>
      </c>
      <c r="E631" s="824" t="s">
        <v>2705</v>
      </c>
      <c r="F631" s="822" t="s">
        <v>2677</v>
      </c>
      <c r="G631" s="822" t="s">
        <v>3150</v>
      </c>
      <c r="H631" s="822" t="s">
        <v>329</v>
      </c>
      <c r="I631" s="822" t="s">
        <v>3687</v>
      </c>
      <c r="J631" s="822" t="s">
        <v>3482</v>
      </c>
      <c r="K631" s="822" t="s">
        <v>3688</v>
      </c>
      <c r="L631" s="825">
        <v>86.41</v>
      </c>
      <c r="M631" s="825">
        <v>86.41</v>
      </c>
      <c r="N631" s="822">
        <v>1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1</v>
      </c>
      <c r="B632" s="822" t="s">
        <v>2676</v>
      </c>
      <c r="C632" s="822" t="s">
        <v>2682</v>
      </c>
      <c r="D632" s="823" t="s">
        <v>4395</v>
      </c>
      <c r="E632" s="824" t="s">
        <v>2705</v>
      </c>
      <c r="F632" s="822" t="s">
        <v>2677</v>
      </c>
      <c r="G632" s="822" t="s">
        <v>2774</v>
      </c>
      <c r="H632" s="822" t="s">
        <v>329</v>
      </c>
      <c r="I632" s="822" t="s">
        <v>2908</v>
      </c>
      <c r="J632" s="822" t="s">
        <v>690</v>
      </c>
      <c r="K632" s="822" t="s">
        <v>1520</v>
      </c>
      <c r="L632" s="825">
        <v>10.65</v>
      </c>
      <c r="M632" s="825">
        <v>10.65</v>
      </c>
      <c r="N632" s="822">
        <v>1</v>
      </c>
      <c r="O632" s="826">
        <v>0.5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</v>
      </c>
      <c r="B633" s="822" t="s">
        <v>2676</v>
      </c>
      <c r="C633" s="822" t="s">
        <v>2682</v>
      </c>
      <c r="D633" s="823" t="s">
        <v>4395</v>
      </c>
      <c r="E633" s="824" t="s">
        <v>2705</v>
      </c>
      <c r="F633" s="822" t="s">
        <v>2677</v>
      </c>
      <c r="G633" s="822" t="s">
        <v>2774</v>
      </c>
      <c r="H633" s="822" t="s">
        <v>329</v>
      </c>
      <c r="I633" s="822" t="s">
        <v>3151</v>
      </c>
      <c r="J633" s="822" t="s">
        <v>690</v>
      </c>
      <c r="K633" s="822" t="s">
        <v>3152</v>
      </c>
      <c r="L633" s="825">
        <v>117.03</v>
      </c>
      <c r="M633" s="825">
        <v>234.06</v>
      </c>
      <c r="N633" s="822">
        <v>2</v>
      </c>
      <c r="O633" s="826">
        <v>1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1</v>
      </c>
      <c r="B634" s="822" t="s">
        <v>2676</v>
      </c>
      <c r="C634" s="822" t="s">
        <v>2682</v>
      </c>
      <c r="D634" s="823" t="s">
        <v>4395</v>
      </c>
      <c r="E634" s="824" t="s">
        <v>2705</v>
      </c>
      <c r="F634" s="822" t="s">
        <v>2677</v>
      </c>
      <c r="G634" s="822" t="s">
        <v>2774</v>
      </c>
      <c r="H634" s="822" t="s">
        <v>673</v>
      </c>
      <c r="I634" s="822" t="s">
        <v>2510</v>
      </c>
      <c r="J634" s="822" t="s">
        <v>690</v>
      </c>
      <c r="K634" s="822" t="s">
        <v>1520</v>
      </c>
      <c r="L634" s="825">
        <v>10.65</v>
      </c>
      <c r="M634" s="825">
        <v>21.3</v>
      </c>
      <c r="N634" s="822">
        <v>2</v>
      </c>
      <c r="O634" s="826">
        <v>1</v>
      </c>
      <c r="P634" s="825">
        <v>10.65</v>
      </c>
      <c r="Q634" s="827">
        <v>0.5</v>
      </c>
      <c r="R634" s="822">
        <v>1</v>
      </c>
      <c r="S634" s="827">
        <v>0.5</v>
      </c>
      <c r="T634" s="826">
        <v>0.5</v>
      </c>
      <c r="U634" s="828">
        <v>0.5</v>
      </c>
    </row>
    <row r="635" spans="1:21" ht="14.45" customHeight="1" x14ac:dyDescent="0.2">
      <c r="A635" s="821">
        <v>1</v>
      </c>
      <c r="B635" s="822" t="s">
        <v>2676</v>
      </c>
      <c r="C635" s="822" t="s">
        <v>2682</v>
      </c>
      <c r="D635" s="823" t="s">
        <v>4395</v>
      </c>
      <c r="E635" s="824" t="s">
        <v>2705</v>
      </c>
      <c r="F635" s="822" t="s">
        <v>2677</v>
      </c>
      <c r="G635" s="822" t="s">
        <v>2774</v>
      </c>
      <c r="H635" s="822" t="s">
        <v>673</v>
      </c>
      <c r="I635" s="822" t="s">
        <v>2281</v>
      </c>
      <c r="J635" s="822" t="s">
        <v>690</v>
      </c>
      <c r="K635" s="822" t="s">
        <v>988</v>
      </c>
      <c r="L635" s="825">
        <v>234.07</v>
      </c>
      <c r="M635" s="825">
        <v>468.14</v>
      </c>
      <c r="N635" s="822">
        <v>2</v>
      </c>
      <c r="O635" s="826">
        <v>1</v>
      </c>
      <c r="P635" s="825">
        <v>234.07</v>
      </c>
      <c r="Q635" s="827">
        <v>0.5</v>
      </c>
      <c r="R635" s="822">
        <v>1</v>
      </c>
      <c r="S635" s="827">
        <v>0.5</v>
      </c>
      <c r="T635" s="826">
        <v>0.5</v>
      </c>
      <c r="U635" s="828">
        <v>0.5</v>
      </c>
    </row>
    <row r="636" spans="1:21" ht="14.45" customHeight="1" x14ac:dyDescent="0.2">
      <c r="A636" s="821">
        <v>1</v>
      </c>
      <c r="B636" s="822" t="s">
        <v>2676</v>
      </c>
      <c r="C636" s="822" t="s">
        <v>2682</v>
      </c>
      <c r="D636" s="823" t="s">
        <v>4395</v>
      </c>
      <c r="E636" s="824" t="s">
        <v>2705</v>
      </c>
      <c r="F636" s="822" t="s">
        <v>2677</v>
      </c>
      <c r="G636" s="822" t="s">
        <v>2909</v>
      </c>
      <c r="H636" s="822" t="s">
        <v>673</v>
      </c>
      <c r="I636" s="822" t="s">
        <v>3165</v>
      </c>
      <c r="J636" s="822" t="s">
        <v>2911</v>
      </c>
      <c r="K636" s="822" t="s">
        <v>3166</v>
      </c>
      <c r="L636" s="825">
        <v>114.65</v>
      </c>
      <c r="M636" s="825">
        <v>114.65</v>
      </c>
      <c r="N636" s="822">
        <v>1</v>
      </c>
      <c r="O636" s="826">
        <v>0.5</v>
      </c>
      <c r="P636" s="825">
        <v>114.65</v>
      </c>
      <c r="Q636" s="827">
        <v>1</v>
      </c>
      <c r="R636" s="822">
        <v>1</v>
      </c>
      <c r="S636" s="827">
        <v>1</v>
      </c>
      <c r="T636" s="826">
        <v>0.5</v>
      </c>
      <c r="U636" s="828">
        <v>1</v>
      </c>
    </row>
    <row r="637" spans="1:21" ht="14.45" customHeight="1" x14ac:dyDescent="0.2">
      <c r="A637" s="821">
        <v>1</v>
      </c>
      <c r="B637" s="822" t="s">
        <v>2676</v>
      </c>
      <c r="C637" s="822" t="s">
        <v>2682</v>
      </c>
      <c r="D637" s="823" t="s">
        <v>4395</v>
      </c>
      <c r="E637" s="824" t="s">
        <v>2705</v>
      </c>
      <c r="F637" s="822" t="s">
        <v>2677</v>
      </c>
      <c r="G637" s="822" t="s">
        <v>3167</v>
      </c>
      <c r="H637" s="822" t="s">
        <v>329</v>
      </c>
      <c r="I637" s="822" t="s">
        <v>3168</v>
      </c>
      <c r="J637" s="822" t="s">
        <v>1508</v>
      </c>
      <c r="K637" s="822" t="s">
        <v>2992</v>
      </c>
      <c r="L637" s="825">
        <v>35.25</v>
      </c>
      <c r="M637" s="825">
        <v>105.75</v>
      </c>
      <c r="N637" s="822">
        <v>3</v>
      </c>
      <c r="O637" s="826">
        <v>1</v>
      </c>
      <c r="P637" s="825">
        <v>70.5</v>
      </c>
      <c r="Q637" s="827">
        <v>0.66666666666666663</v>
      </c>
      <c r="R637" s="822">
        <v>2</v>
      </c>
      <c r="S637" s="827">
        <v>0.66666666666666663</v>
      </c>
      <c r="T637" s="826">
        <v>0.5</v>
      </c>
      <c r="U637" s="828">
        <v>0.5</v>
      </c>
    </row>
    <row r="638" spans="1:21" ht="14.45" customHeight="1" x14ac:dyDescent="0.2">
      <c r="A638" s="821">
        <v>1</v>
      </c>
      <c r="B638" s="822" t="s">
        <v>2676</v>
      </c>
      <c r="C638" s="822" t="s">
        <v>2682</v>
      </c>
      <c r="D638" s="823" t="s">
        <v>4395</v>
      </c>
      <c r="E638" s="824" t="s">
        <v>2705</v>
      </c>
      <c r="F638" s="822" t="s">
        <v>2677</v>
      </c>
      <c r="G638" s="822" t="s">
        <v>3167</v>
      </c>
      <c r="H638" s="822" t="s">
        <v>329</v>
      </c>
      <c r="I638" s="822" t="s">
        <v>3689</v>
      </c>
      <c r="J638" s="822" t="s">
        <v>1508</v>
      </c>
      <c r="K638" s="822" t="s">
        <v>3515</v>
      </c>
      <c r="L638" s="825">
        <v>35.25</v>
      </c>
      <c r="M638" s="825">
        <v>70.5</v>
      </c>
      <c r="N638" s="822">
        <v>2</v>
      </c>
      <c r="O638" s="826">
        <v>0.5</v>
      </c>
      <c r="P638" s="825">
        <v>70.5</v>
      </c>
      <c r="Q638" s="827">
        <v>1</v>
      </c>
      <c r="R638" s="822">
        <v>2</v>
      </c>
      <c r="S638" s="827">
        <v>1</v>
      </c>
      <c r="T638" s="826">
        <v>0.5</v>
      </c>
      <c r="U638" s="828">
        <v>1</v>
      </c>
    </row>
    <row r="639" spans="1:21" ht="14.45" customHeight="1" x14ac:dyDescent="0.2">
      <c r="A639" s="821">
        <v>1</v>
      </c>
      <c r="B639" s="822" t="s">
        <v>2676</v>
      </c>
      <c r="C639" s="822" t="s">
        <v>2682</v>
      </c>
      <c r="D639" s="823" t="s">
        <v>4395</v>
      </c>
      <c r="E639" s="824" t="s">
        <v>2705</v>
      </c>
      <c r="F639" s="822" t="s">
        <v>2677</v>
      </c>
      <c r="G639" s="822" t="s">
        <v>2913</v>
      </c>
      <c r="H639" s="822" t="s">
        <v>329</v>
      </c>
      <c r="I639" s="822" t="s">
        <v>3174</v>
      </c>
      <c r="J639" s="822" t="s">
        <v>2915</v>
      </c>
      <c r="K639" s="822" t="s">
        <v>3175</v>
      </c>
      <c r="L639" s="825">
        <v>87.98</v>
      </c>
      <c r="M639" s="825">
        <v>175.96</v>
      </c>
      <c r="N639" s="822">
        <v>2</v>
      </c>
      <c r="O639" s="826">
        <v>1.5</v>
      </c>
      <c r="P639" s="825">
        <v>87.98</v>
      </c>
      <c r="Q639" s="827">
        <v>0.5</v>
      </c>
      <c r="R639" s="822">
        <v>1</v>
      </c>
      <c r="S639" s="827">
        <v>0.5</v>
      </c>
      <c r="T639" s="826">
        <v>1</v>
      </c>
      <c r="U639" s="828">
        <v>0.66666666666666663</v>
      </c>
    </row>
    <row r="640" spans="1:21" ht="14.45" customHeight="1" x14ac:dyDescent="0.2">
      <c r="A640" s="821">
        <v>1</v>
      </c>
      <c r="B640" s="822" t="s">
        <v>2676</v>
      </c>
      <c r="C640" s="822" t="s">
        <v>2682</v>
      </c>
      <c r="D640" s="823" t="s">
        <v>4395</v>
      </c>
      <c r="E640" s="824" t="s">
        <v>2705</v>
      </c>
      <c r="F640" s="822" t="s">
        <v>2677</v>
      </c>
      <c r="G640" s="822" t="s">
        <v>2917</v>
      </c>
      <c r="H640" s="822" t="s">
        <v>329</v>
      </c>
      <c r="I640" s="822" t="s">
        <v>3521</v>
      </c>
      <c r="J640" s="822" t="s">
        <v>1033</v>
      </c>
      <c r="K640" s="822" t="s">
        <v>3522</v>
      </c>
      <c r="L640" s="825">
        <v>27.37</v>
      </c>
      <c r="M640" s="825">
        <v>27.37</v>
      </c>
      <c r="N640" s="822">
        <v>1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</v>
      </c>
      <c r="B641" s="822" t="s">
        <v>2676</v>
      </c>
      <c r="C641" s="822" t="s">
        <v>2682</v>
      </c>
      <c r="D641" s="823" t="s">
        <v>4395</v>
      </c>
      <c r="E641" s="824" t="s">
        <v>2705</v>
      </c>
      <c r="F641" s="822" t="s">
        <v>2677</v>
      </c>
      <c r="G641" s="822" t="s">
        <v>2925</v>
      </c>
      <c r="H641" s="822" t="s">
        <v>329</v>
      </c>
      <c r="I641" s="822" t="s">
        <v>3198</v>
      </c>
      <c r="J641" s="822" t="s">
        <v>2927</v>
      </c>
      <c r="K641" s="822" t="s">
        <v>3199</v>
      </c>
      <c r="L641" s="825">
        <v>72.88</v>
      </c>
      <c r="M641" s="825">
        <v>145.76</v>
      </c>
      <c r="N641" s="822">
        <v>2</v>
      </c>
      <c r="O641" s="826">
        <v>1.5</v>
      </c>
      <c r="P641" s="825">
        <v>72.88</v>
      </c>
      <c r="Q641" s="827">
        <v>0.5</v>
      </c>
      <c r="R641" s="822">
        <v>1</v>
      </c>
      <c r="S641" s="827">
        <v>0.5</v>
      </c>
      <c r="T641" s="826">
        <v>1</v>
      </c>
      <c r="U641" s="828">
        <v>0.66666666666666663</v>
      </c>
    </row>
    <row r="642" spans="1:21" ht="14.45" customHeight="1" x14ac:dyDescent="0.2">
      <c r="A642" s="821">
        <v>1</v>
      </c>
      <c r="B642" s="822" t="s">
        <v>2676</v>
      </c>
      <c r="C642" s="822" t="s">
        <v>2682</v>
      </c>
      <c r="D642" s="823" t="s">
        <v>4395</v>
      </c>
      <c r="E642" s="824" t="s">
        <v>2705</v>
      </c>
      <c r="F642" s="822" t="s">
        <v>2677</v>
      </c>
      <c r="G642" s="822" t="s">
        <v>2925</v>
      </c>
      <c r="H642" s="822" t="s">
        <v>329</v>
      </c>
      <c r="I642" s="822" t="s">
        <v>2926</v>
      </c>
      <c r="J642" s="822" t="s">
        <v>2927</v>
      </c>
      <c r="K642" s="822" t="s">
        <v>2928</v>
      </c>
      <c r="L642" s="825">
        <v>218.62</v>
      </c>
      <c r="M642" s="825">
        <v>218.62</v>
      </c>
      <c r="N642" s="822">
        <v>1</v>
      </c>
      <c r="O642" s="826">
        <v>1</v>
      </c>
      <c r="P642" s="825">
        <v>218.62</v>
      </c>
      <c r="Q642" s="827">
        <v>1</v>
      </c>
      <c r="R642" s="822">
        <v>1</v>
      </c>
      <c r="S642" s="827">
        <v>1</v>
      </c>
      <c r="T642" s="826">
        <v>1</v>
      </c>
      <c r="U642" s="828">
        <v>1</v>
      </c>
    </row>
    <row r="643" spans="1:21" ht="14.45" customHeight="1" x14ac:dyDescent="0.2">
      <c r="A643" s="821">
        <v>1</v>
      </c>
      <c r="B643" s="822" t="s">
        <v>2676</v>
      </c>
      <c r="C643" s="822" t="s">
        <v>2682</v>
      </c>
      <c r="D643" s="823" t="s">
        <v>4395</v>
      </c>
      <c r="E643" s="824" t="s">
        <v>2705</v>
      </c>
      <c r="F643" s="822" t="s">
        <v>2677</v>
      </c>
      <c r="G643" s="822" t="s">
        <v>3216</v>
      </c>
      <c r="H643" s="822" t="s">
        <v>673</v>
      </c>
      <c r="I643" s="822" t="s">
        <v>3217</v>
      </c>
      <c r="J643" s="822" t="s">
        <v>862</v>
      </c>
      <c r="K643" s="822" t="s">
        <v>3218</v>
      </c>
      <c r="L643" s="825">
        <v>320.20999999999998</v>
      </c>
      <c r="M643" s="825">
        <v>320.20999999999998</v>
      </c>
      <c r="N643" s="822">
        <v>1</v>
      </c>
      <c r="O643" s="826">
        <v>0.5</v>
      </c>
      <c r="P643" s="825">
        <v>320.20999999999998</v>
      </c>
      <c r="Q643" s="827">
        <v>1</v>
      </c>
      <c r="R643" s="822">
        <v>1</v>
      </c>
      <c r="S643" s="827">
        <v>1</v>
      </c>
      <c r="T643" s="826">
        <v>0.5</v>
      </c>
      <c r="U643" s="828">
        <v>1</v>
      </c>
    </row>
    <row r="644" spans="1:21" ht="14.45" customHeight="1" x14ac:dyDescent="0.2">
      <c r="A644" s="821">
        <v>1</v>
      </c>
      <c r="B644" s="822" t="s">
        <v>2676</v>
      </c>
      <c r="C644" s="822" t="s">
        <v>2682</v>
      </c>
      <c r="D644" s="823" t="s">
        <v>4395</v>
      </c>
      <c r="E644" s="824" t="s">
        <v>2705</v>
      </c>
      <c r="F644" s="822" t="s">
        <v>2677</v>
      </c>
      <c r="G644" s="822" t="s">
        <v>2776</v>
      </c>
      <c r="H644" s="822" t="s">
        <v>673</v>
      </c>
      <c r="I644" s="822" t="s">
        <v>2313</v>
      </c>
      <c r="J644" s="822" t="s">
        <v>2180</v>
      </c>
      <c r="K644" s="822" t="s">
        <v>2314</v>
      </c>
      <c r="L644" s="825">
        <v>7.47</v>
      </c>
      <c r="M644" s="825">
        <v>59.76</v>
      </c>
      <c r="N644" s="822">
        <v>8</v>
      </c>
      <c r="O644" s="826">
        <v>1.5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1</v>
      </c>
      <c r="B645" s="822" t="s">
        <v>2676</v>
      </c>
      <c r="C645" s="822" t="s">
        <v>2682</v>
      </c>
      <c r="D645" s="823" t="s">
        <v>4395</v>
      </c>
      <c r="E645" s="824" t="s">
        <v>2705</v>
      </c>
      <c r="F645" s="822" t="s">
        <v>2677</v>
      </c>
      <c r="G645" s="822" t="s">
        <v>2776</v>
      </c>
      <c r="H645" s="822" t="s">
        <v>673</v>
      </c>
      <c r="I645" s="822" t="s">
        <v>2179</v>
      </c>
      <c r="J645" s="822" t="s">
        <v>2180</v>
      </c>
      <c r="K645" s="822" t="s">
        <v>2181</v>
      </c>
      <c r="L645" s="825">
        <v>11.48</v>
      </c>
      <c r="M645" s="825">
        <v>57.4</v>
      </c>
      <c r="N645" s="822">
        <v>5</v>
      </c>
      <c r="O645" s="826">
        <v>1.5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</v>
      </c>
      <c r="B646" s="822" t="s">
        <v>2676</v>
      </c>
      <c r="C646" s="822" t="s">
        <v>2682</v>
      </c>
      <c r="D646" s="823" t="s">
        <v>4395</v>
      </c>
      <c r="E646" s="824" t="s">
        <v>2705</v>
      </c>
      <c r="F646" s="822" t="s">
        <v>2677</v>
      </c>
      <c r="G646" s="822" t="s">
        <v>2776</v>
      </c>
      <c r="H646" s="822" t="s">
        <v>673</v>
      </c>
      <c r="I646" s="822" t="s">
        <v>3548</v>
      </c>
      <c r="J646" s="822" t="s">
        <v>2180</v>
      </c>
      <c r="K646" s="822" t="s">
        <v>2996</v>
      </c>
      <c r="L646" s="825">
        <v>114.88</v>
      </c>
      <c r="M646" s="825">
        <v>114.88</v>
      </c>
      <c r="N646" s="822">
        <v>1</v>
      </c>
      <c r="O646" s="826">
        <v>0.5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</v>
      </c>
      <c r="B647" s="822" t="s">
        <v>2676</v>
      </c>
      <c r="C647" s="822" t="s">
        <v>2682</v>
      </c>
      <c r="D647" s="823" t="s">
        <v>4395</v>
      </c>
      <c r="E647" s="824" t="s">
        <v>2705</v>
      </c>
      <c r="F647" s="822" t="s">
        <v>2677</v>
      </c>
      <c r="G647" s="822" t="s">
        <v>2776</v>
      </c>
      <c r="H647" s="822" t="s">
        <v>329</v>
      </c>
      <c r="I647" s="822" t="s">
        <v>3690</v>
      </c>
      <c r="J647" s="822" t="s">
        <v>3691</v>
      </c>
      <c r="K647" s="822" t="s">
        <v>3307</v>
      </c>
      <c r="L647" s="825">
        <v>114.88</v>
      </c>
      <c r="M647" s="825">
        <v>114.88</v>
      </c>
      <c r="N647" s="822">
        <v>1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</v>
      </c>
      <c r="B648" s="822" t="s">
        <v>2676</v>
      </c>
      <c r="C648" s="822" t="s">
        <v>2682</v>
      </c>
      <c r="D648" s="823" t="s">
        <v>4395</v>
      </c>
      <c r="E648" s="824" t="s">
        <v>2705</v>
      </c>
      <c r="F648" s="822" t="s">
        <v>2677</v>
      </c>
      <c r="G648" s="822" t="s">
        <v>2777</v>
      </c>
      <c r="H648" s="822" t="s">
        <v>329</v>
      </c>
      <c r="I648" s="822" t="s">
        <v>3226</v>
      </c>
      <c r="J648" s="822" t="s">
        <v>2779</v>
      </c>
      <c r="K648" s="822" t="s">
        <v>3227</v>
      </c>
      <c r="L648" s="825">
        <v>1277.98</v>
      </c>
      <c r="M648" s="825">
        <v>2555.96</v>
      </c>
      <c r="N648" s="822">
        <v>2</v>
      </c>
      <c r="O648" s="826">
        <v>1.5</v>
      </c>
      <c r="P648" s="825">
        <v>2555.96</v>
      </c>
      <c r="Q648" s="827">
        <v>1</v>
      </c>
      <c r="R648" s="822">
        <v>2</v>
      </c>
      <c r="S648" s="827">
        <v>1</v>
      </c>
      <c r="T648" s="826">
        <v>1.5</v>
      </c>
      <c r="U648" s="828">
        <v>1</v>
      </c>
    </row>
    <row r="649" spans="1:21" ht="14.45" customHeight="1" x14ac:dyDescent="0.2">
      <c r="A649" s="821">
        <v>1</v>
      </c>
      <c r="B649" s="822" t="s">
        <v>2676</v>
      </c>
      <c r="C649" s="822" t="s">
        <v>2682</v>
      </c>
      <c r="D649" s="823" t="s">
        <v>4395</v>
      </c>
      <c r="E649" s="824" t="s">
        <v>2705</v>
      </c>
      <c r="F649" s="822" t="s">
        <v>2677</v>
      </c>
      <c r="G649" s="822" t="s">
        <v>2777</v>
      </c>
      <c r="H649" s="822" t="s">
        <v>329</v>
      </c>
      <c r="I649" s="822" t="s">
        <v>2778</v>
      </c>
      <c r="J649" s="822" t="s">
        <v>2779</v>
      </c>
      <c r="K649" s="822" t="s">
        <v>2780</v>
      </c>
      <c r="L649" s="825">
        <v>4472.93</v>
      </c>
      <c r="M649" s="825">
        <v>22364.65</v>
      </c>
      <c r="N649" s="822">
        <v>5</v>
      </c>
      <c r="O649" s="826">
        <v>3</v>
      </c>
      <c r="P649" s="825">
        <v>13418.79</v>
      </c>
      <c r="Q649" s="827">
        <v>0.6</v>
      </c>
      <c r="R649" s="822">
        <v>3</v>
      </c>
      <c r="S649" s="827">
        <v>0.6</v>
      </c>
      <c r="T649" s="826">
        <v>2</v>
      </c>
      <c r="U649" s="828">
        <v>0.66666666666666663</v>
      </c>
    </row>
    <row r="650" spans="1:21" ht="14.45" customHeight="1" x14ac:dyDescent="0.2">
      <c r="A650" s="821">
        <v>1</v>
      </c>
      <c r="B650" s="822" t="s">
        <v>2676</v>
      </c>
      <c r="C650" s="822" t="s">
        <v>2682</v>
      </c>
      <c r="D650" s="823" t="s">
        <v>4395</v>
      </c>
      <c r="E650" s="824" t="s">
        <v>2705</v>
      </c>
      <c r="F650" s="822" t="s">
        <v>2677</v>
      </c>
      <c r="G650" s="822" t="s">
        <v>2781</v>
      </c>
      <c r="H650" s="822" t="s">
        <v>329</v>
      </c>
      <c r="I650" s="822" t="s">
        <v>2936</v>
      </c>
      <c r="J650" s="822" t="s">
        <v>2783</v>
      </c>
      <c r="K650" s="822" t="s">
        <v>2937</v>
      </c>
      <c r="L650" s="825">
        <v>391.5</v>
      </c>
      <c r="M650" s="825">
        <v>391.5</v>
      </c>
      <c r="N650" s="822">
        <v>1</v>
      </c>
      <c r="O650" s="826">
        <v>0.5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</v>
      </c>
      <c r="B651" s="822" t="s">
        <v>2676</v>
      </c>
      <c r="C651" s="822" t="s">
        <v>2682</v>
      </c>
      <c r="D651" s="823" t="s">
        <v>4395</v>
      </c>
      <c r="E651" s="824" t="s">
        <v>2705</v>
      </c>
      <c r="F651" s="822" t="s">
        <v>2677</v>
      </c>
      <c r="G651" s="822" t="s">
        <v>2781</v>
      </c>
      <c r="H651" s="822" t="s">
        <v>329</v>
      </c>
      <c r="I651" s="822" t="s">
        <v>2938</v>
      </c>
      <c r="J651" s="822" t="s">
        <v>2939</v>
      </c>
      <c r="K651" s="822" t="s">
        <v>2940</v>
      </c>
      <c r="L651" s="825">
        <v>282.76</v>
      </c>
      <c r="M651" s="825">
        <v>282.76</v>
      </c>
      <c r="N651" s="822">
        <v>1</v>
      </c>
      <c r="O651" s="826">
        <v>0.5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</v>
      </c>
      <c r="B652" s="822" t="s">
        <v>2676</v>
      </c>
      <c r="C652" s="822" t="s">
        <v>2682</v>
      </c>
      <c r="D652" s="823" t="s">
        <v>4395</v>
      </c>
      <c r="E652" s="824" t="s">
        <v>2705</v>
      </c>
      <c r="F652" s="822" t="s">
        <v>2677</v>
      </c>
      <c r="G652" s="822" t="s">
        <v>2781</v>
      </c>
      <c r="H652" s="822" t="s">
        <v>329</v>
      </c>
      <c r="I652" s="822" t="s">
        <v>3228</v>
      </c>
      <c r="J652" s="822" t="s">
        <v>2939</v>
      </c>
      <c r="K652" s="822" t="s">
        <v>2784</v>
      </c>
      <c r="L652" s="825">
        <v>130.51</v>
      </c>
      <c r="M652" s="825">
        <v>130.51</v>
      </c>
      <c r="N652" s="822">
        <v>1</v>
      </c>
      <c r="O652" s="826">
        <v>0.5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1</v>
      </c>
      <c r="B653" s="822" t="s">
        <v>2676</v>
      </c>
      <c r="C653" s="822" t="s">
        <v>2682</v>
      </c>
      <c r="D653" s="823" t="s">
        <v>4395</v>
      </c>
      <c r="E653" s="824" t="s">
        <v>2705</v>
      </c>
      <c r="F653" s="822" t="s">
        <v>2677</v>
      </c>
      <c r="G653" s="822" t="s">
        <v>3254</v>
      </c>
      <c r="H653" s="822" t="s">
        <v>673</v>
      </c>
      <c r="I653" s="822" t="s">
        <v>2413</v>
      </c>
      <c r="J653" s="822" t="s">
        <v>1254</v>
      </c>
      <c r="K653" s="822" t="s">
        <v>1255</v>
      </c>
      <c r="L653" s="825">
        <v>0</v>
      </c>
      <c r="M653" s="825">
        <v>0</v>
      </c>
      <c r="N653" s="822">
        <v>2</v>
      </c>
      <c r="O653" s="826">
        <v>2</v>
      </c>
      <c r="P653" s="825">
        <v>0</v>
      </c>
      <c r="Q653" s="827"/>
      <c r="R653" s="822">
        <v>1</v>
      </c>
      <c r="S653" s="827">
        <v>0.5</v>
      </c>
      <c r="T653" s="826">
        <v>1</v>
      </c>
      <c r="U653" s="828">
        <v>0.5</v>
      </c>
    </row>
    <row r="654" spans="1:21" ht="14.45" customHeight="1" x14ac:dyDescent="0.2">
      <c r="A654" s="821">
        <v>1</v>
      </c>
      <c r="B654" s="822" t="s">
        <v>2676</v>
      </c>
      <c r="C654" s="822" t="s">
        <v>2682</v>
      </c>
      <c r="D654" s="823" t="s">
        <v>4395</v>
      </c>
      <c r="E654" s="824" t="s">
        <v>2705</v>
      </c>
      <c r="F654" s="822" t="s">
        <v>2677</v>
      </c>
      <c r="G654" s="822" t="s">
        <v>2785</v>
      </c>
      <c r="H654" s="822" t="s">
        <v>329</v>
      </c>
      <c r="I654" s="822" t="s">
        <v>2948</v>
      </c>
      <c r="J654" s="822" t="s">
        <v>1377</v>
      </c>
      <c r="K654" s="822" t="s">
        <v>2835</v>
      </c>
      <c r="L654" s="825">
        <v>130.57</v>
      </c>
      <c r="M654" s="825">
        <v>391.71</v>
      </c>
      <c r="N654" s="822">
        <v>3</v>
      </c>
      <c r="O654" s="826">
        <v>1.5</v>
      </c>
      <c r="P654" s="825">
        <v>130.57</v>
      </c>
      <c r="Q654" s="827">
        <v>0.33333333333333331</v>
      </c>
      <c r="R654" s="822">
        <v>1</v>
      </c>
      <c r="S654" s="827">
        <v>0.33333333333333331</v>
      </c>
      <c r="T654" s="826">
        <v>0.5</v>
      </c>
      <c r="U654" s="828">
        <v>0.33333333333333331</v>
      </c>
    </row>
    <row r="655" spans="1:21" ht="14.45" customHeight="1" x14ac:dyDescent="0.2">
      <c r="A655" s="821">
        <v>1</v>
      </c>
      <c r="B655" s="822" t="s">
        <v>2676</v>
      </c>
      <c r="C655" s="822" t="s">
        <v>2682</v>
      </c>
      <c r="D655" s="823" t="s">
        <v>4395</v>
      </c>
      <c r="E655" s="824" t="s">
        <v>2705</v>
      </c>
      <c r="F655" s="822" t="s">
        <v>2677</v>
      </c>
      <c r="G655" s="822" t="s">
        <v>2785</v>
      </c>
      <c r="H655" s="822" t="s">
        <v>329</v>
      </c>
      <c r="I655" s="822" t="s">
        <v>2786</v>
      </c>
      <c r="J655" s="822" t="s">
        <v>1377</v>
      </c>
      <c r="K655" s="822" t="s">
        <v>2787</v>
      </c>
      <c r="L655" s="825">
        <v>26.12</v>
      </c>
      <c r="M655" s="825">
        <v>52.24</v>
      </c>
      <c r="N655" s="822">
        <v>2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</v>
      </c>
      <c r="B656" s="822" t="s">
        <v>2676</v>
      </c>
      <c r="C656" s="822" t="s">
        <v>2682</v>
      </c>
      <c r="D656" s="823" t="s">
        <v>4395</v>
      </c>
      <c r="E656" s="824" t="s">
        <v>2705</v>
      </c>
      <c r="F656" s="822" t="s">
        <v>2677</v>
      </c>
      <c r="G656" s="822" t="s">
        <v>2788</v>
      </c>
      <c r="H656" s="822" t="s">
        <v>673</v>
      </c>
      <c r="I656" s="822" t="s">
        <v>2519</v>
      </c>
      <c r="J656" s="822" t="s">
        <v>2520</v>
      </c>
      <c r="K656" s="822" t="s">
        <v>2521</v>
      </c>
      <c r="L656" s="825">
        <v>102.85</v>
      </c>
      <c r="M656" s="825">
        <v>102.85</v>
      </c>
      <c r="N656" s="822">
        <v>1</v>
      </c>
      <c r="O656" s="826">
        <v>1</v>
      </c>
      <c r="P656" s="825">
        <v>102.85</v>
      </c>
      <c r="Q656" s="827">
        <v>1</v>
      </c>
      <c r="R656" s="822">
        <v>1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1</v>
      </c>
      <c r="B657" s="822" t="s">
        <v>2676</v>
      </c>
      <c r="C657" s="822" t="s">
        <v>2682</v>
      </c>
      <c r="D657" s="823" t="s">
        <v>4395</v>
      </c>
      <c r="E657" s="824" t="s">
        <v>2705</v>
      </c>
      <c r="F657" s="822" t="s">
        <v>2677</v>
      </c>
      <c r="G657" s="822" t="s">
        <v>2788</v>
      </c>
      <c r="H657" s="822" t="s">
        <v>673</v>
      </c>
      <c r="I657" s="822" t="s">
        <v>3577</v>
      </c>
      <c r="J657" s="822" t="s">
        <v>2520</v>
      </c>
      <c r="K657" s="822" t="s">
        <v>3578</v>
      </c>
      <c r="L657" s="825">
        <v>131.86000000000001</v>
      </c>
      <c r="M657" s="825">
        <v>395.58000000000004</v>
      </c>
      <c r="N657" s="822">
        <v>3</v>
      </c>
      <c r="O657" s="826">
        <v>1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1</v>
      </c>
      <c r="B658" s="822" t="s">
        <v>2676</v>
      </c>
      <c r="C658" s="822" t="s">
        <v>2682</v>
      </c>
      <c r="D658" s="823" t="s">
        <v>4395</v>
      </c>
      <c r="E658" s="824" t="s">
        <v>2705</v>
      </c>
      <c r="F658" s="822" t="s">
        <v>2677</v>
      </c>
      <c r="G658" s="822" t="s">
        <v>2953</v>
      </c>
      <c r="H658" s="822" t="s">
        <v>329</v>
      </c>
      <c r="I658" s="822" t="s">
        <v>3290</v>
      </c>
      <c r="J658" s="822" t="s">
        <v>2955</v>
      </c>
      <c r="K658" s="822" t="s">
        <v>3291</v>
      </c>
      <c r="L658" s="825">
        <v>93.43</v>
      </c>
      <c r="M658" s="825">
        <v>934.3</v>
      </c>
      <c r="N658" s="822">
        <v>10</v>
      </c>
      <c r="O658" s="826">
        <v>3.5</v>
      </c>
      <c r="P658" s="825">
        <v>280.29000000000002</v>
      </c>
      <c r="Q658" s="827">
        <v>0.30000000000000004</v>
      </c>
      <c r="R658" s="822">
        <v>3</v>
      </c>
      <c r="S658" s="827">
        <v>0.3</v>
      </c>
      <c r="T658" s="826">
        <v>1</v>
      </c>
      <c r="U658" s="828">
        <v>0.2857142857142857</v>
      </c>
    </row>
    <row r="659" spans="1:21" ht="14.45" customHeight="1" x14ac:dyDescent="0.2">
      <c r="A659" s="821">
        <v>1</v>
      </c>
      <c r="B659" s="822" t="s">
        <v>2676</v>
      </c>
      <c r="C659" s="822" t="s">
        <v>2682</v>
      </c>
      <c r="D659" s="823" t="s">
        <v>4395</v>
      </c>
      <c r="E659" s="824" t="s">
        <v>2705</v>
      </c>
      <c r="F659" s="822" t="s">
        <v>2677</v>
      </c>
      <c r="G659" s="822" t="s">
        <v>3692</v>
      </c>
      <c r="H659" s="822" t="s">
        <v>329</v>
      </c>
      <c r="I659" s="822" t="s">
        <v>3693</v>
      </c>
      <c r="J659" s="822" t="s">
        <v>3694</v>
      </c>
      <c r="K659" s="822" t="s">
        <v>3695</v>
      </c>
      <c r="L659" s="825">
        <v>36.909999999999997</v>
      </c>
      <c r="M659" s="825">
        <v>73.819999999999993</v>
      </c>
      <c r="N659" s="822">
        <v>2</v>
      </c>
      <c r="O659" s="826">
        <v>1</v>
      </c>
      <c r="P659" s="825">
        <v>36.909999999999997</v>
      </c>
      <c r="Q659" s="827">
        <v>0.5</v>
      </c>
      <c r="R659" s="822">
        <v>1</v>
      </c>
      <c r="S659" s="827">
        <v>0.5</v>
      </c>
      <c r="T659" s="826">
        <v>0.5</v>
      </c>
      <c r="U659" s="828">
        <v>0.5</v>
      </c>
    </row>
    <row r="660" spans="1:21" ht="14.45" customHeight="1" x14ac:dyDescent="0.2">
      <c r="A660" s="821">
        <v>1</v>
      </c>
      <c r="B660" s="822" t="s">
        <v>2676</v>
      </c>
      <c r="C660" s="822" t="s">
        <v>2682</v>
      </c>
      <c r="D660" s="823" t="s">
        <v>4395</v>
      </c>
      <c r="E660" s="824" t="s">
        <v>2705</v>
      </c>
      <c r="F660" s="822" t="s">
        <v>2677</v>
      </c>
      <c r="G660" s="822" t="s">
        <v>3696</v>
      </c>
      <c r="H660" s="822" t="s">
        <v>329</v>
      </c>
      <c r="I660" s="822" t="s">
        <v>3697</v>
      </c>
      <c r="J660" s="822" t="s">
        <v>3698</v>
      </c>
      <c r="K660" s="822" t="s">
        <v>3699</v>
      </c>
      <c r="L660" s="825">
        <v>69.28</v>
      </c>
      <c r="M660" s="825">
        <v>69.28</v>
      </c>
      <c r="N660" s="822">
        <v>1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</v>
      </c>
      <c r="B661" s="822" t="s">
        <v>2676</v>
      </c>
      <c r="C661" s="822" t="s">
        <v>2682</v>
      </c>
      <c r="D661" s="823" t="s">
        <v>4395</v>
      </c>
      <c r="E661" s="824" t="s">
        <v>2705</v>
      </c>
      <c r="F661" s="822" t="s">
        <v>2677</v>
      </c>
      <c r="G661" s="822" t="s">
        <v>2789</v>
      </c>
      <c r="H661" s="822" t="s">
        <v>673</v>
      </c>
      <c r="I661" s="822" t="s">
        <v>2977</v>
      </c>
      <c r="J661" s="822" t="s">
        <v>2503</v>
      </c>
      <c r="K661" s="822" t="s">
        <v>2978</v>
      </c>
      <c r="L661" s="825">
        <v>5339.52</v>
      </c>
      <c r="M661" s="825">
        <v>5339.52</v>
      </c>
      <c r="N661" s="822">
        <v>1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</v>
      </c>
      <c r="B662" s="822" t="s">
        <v>2676</v>
      </c>
      <c r="C662" s="822" t="s">
        <v>2682</v>
      </c>
      <c r="D662" s="823" t="s">
        <v>4395</v>
      </c>
      <c r="E662" s="824" t="s">
        <v>2705</v>
      </c>
      <c r="F662" s="822" t="s">
        <v>2677</v>
      </c>
      <c r="G662" s="822" t="s">
        <v>2789</v>
      </c>
      <c r="H662" s="822" t="s">
        <v>673</v>
      </c>
      <c r="I662" s="822" t="s">
        <v>2977</v>
      </c>
      <c r="J662" s="822" t="s">
        <v>2503</v>
      </c>
      <c r="K662" s="822" t="s">
        <v>2978</v>
      </c>
      <c r="L662" s="825">
        <v>3833.94</v>
      </c>
      <c r="M662" s="825">
        <v>7667.88</v>
      </c>
      <c r="N662" s="822">
        <v>2</v>
      </c>
      <c r="O662" s="826">
        <v>1.5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</v>
      </c>
      <c r="B663" s="822" t="s">
        <v>2676</v>
      </c>
      <c r="C663" s="822" t="s">
        <v>2682</v>
      </c>
      <c r="D663" s="823" t="s">
        <v>4395</v>
      </c>
      <c r="E663" s="824" t="s">
        <v>2705</v>
      </c>
      <c r="F663" s="822" t="s">
        <v>2677</v>
      </c>
      <c r="G663" s="822" t="s">
        <v>2789</v>
      </c>
      <c r="H663" s="822" t="s">
        <v>673</v>
      </c>
      <c r="I663" s="822" t="s">
        <v>2790</v>
      </c>
      <c r="J663" s="822" t="s">
        <v>2503</v>
      </c>
      <c r="K663" s="822" t="s">
        <v>2791</v>
      </c>
      <c r="L663" s="825">
        <v>1906.97</v>
      </c>
      <c r="M663" s="825">
        <v>5720.91</v>
      </c>
      <c r="N663" s="822">
        <v>3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1</v>
      </c>
      <c r="B664" s="822" t="s">
        <v>2676</v>
      </c>
      <c r="C664" s="822" t="s">
        <v>2682</v>
      </c>
      <c r="D664" s="823" t="s">
        <v>4395</v>
      </c>
      <c r="E664" s="824" t="s">
        <v>2705</v>
      </c>
      <c r="F664" s="822" t="s">
        <v>2677</v>
      </c>
      <c r="G664" s="822" t="s">
        <v>2789</v>
      </c>
      <c r="H664" s="822" t="s">
        <v>673</v>
      </c>
      <c r="I664" s="822" t="s">
        <v>2575</v>
      </c>
      <c r="J664" s="822" t="s">
        <v>2503</v>
      </c>
      <c r="K664" s="822" t="s">
        <v>2576</v>
      </c>
      <c r="L664" s="825">
        <v>2669.75</v>
      </c>
      <c r="M664" s="825">
        <v>2669.75</v>
      </c>
      <c r="N664" s="822">
        <v>1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</v>
      </c>
      <c r="B665" s="822" t="s">
        <v>2676</v>
      </c>
      <c r="C665" s="822" t="s">
        <v>2682</v>
      </c>
      <c r="D665" s="823" t="s">
        <v>4395</v>
      </c>
      <c r="E665" s="824" t="s">
        <v>2705</v>
      </c>
      <c r="F665" s="822" t="s">
        <v>2677</v>
      </c>
      <c r="G665" s="822" t="s">
        <v>2792</v>
      </c>
      <c r="H665" s="822" t="s">
        <v>329</v>
      </c>
      <c r="I665" s="822" t="s">
        <v>3315</v>
      </c>
      <c r="J665" s="822" t="s">
        <v>2794</v>
      </c>
      <c r="K665" s="822" t="s">
        <v>3316</v>
      </c>
      <c r="L665" s="825">
        <v>654.95000000000005</v>
      </c>
      <c r="M665" s="825">
        <v>3274.75</v>
      </c>
      <c r="N665" s="822">
        <v>5</v>
      </c>
      <c r="O665" s="826">
        <v>4</v>
      </c>
      <c r="P665" s="825">
        <v>654.95000000000005</v>
      </c>
      <c r="Q665" s="827">
        <v>0.2</v>
      </c>
      <c r="R665" s="822">
        <v>1</v>
      </c>
      <c r="S665" s="827">
        <v>0.2</v>
      </c>
      <c r="T665" s="826">
        <v>0.5</v>
      </c>
      <c r="U665" s="828">
        <v>0.125</v>
      </c>
    </row>
    <row r="666" spans="1:21" ht="14.45" customHeight="1" x14ac:dyDescent="0.2">
      <c r="A666" s="821">
        <v>1</v>
      </c>
      <c r="B666" s="822" t="s">
        <v>2676</v>
      </c>
      <c r="C666" s="822" t="s">
        <v>2682</v>
      </c>
      <c r="D666" s="823" t="s">
        <v>4395</v>
      </c>
      <c r="E666" s="824" t="s">
        <v>2705</v>
      </c>
      <c r="F666" s="822" t="s">
        <v>2677</v>
      </c>
      <c r="G666" s="822" t="s">
        <v>2792</v>
      </c>
      <c r="H666" s="822" t="s">
        <v>329</v>
      </c>
      <c r="I666" s="822" t="s">
        <v>3700</v>
      </c>
      <c r="J666" s="822" t="s">
        <v>2794</v>
      </c>
      <c r="K666" s="822" t="s">
        <v>3701</v>
      </c>
      <c r="L666" s="825">
        <v>109.17</v>
      </c>
      <c r="M666" s="825">
        <v>109.17</v>
      </c>
      <c r="N666" s="822">
        <v>1</v>
      </c>
      <c r="O666" s="826">
        <v>0.5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</v>
      </c>
      <c r="B667" s="822" t="s">
        <v>2676</v>
      </c>
      <c r="C667" s="822" t="s">
        <v>2682</v>
      </c>
      <c r="D667" s="823" t="s">
        <v>4395</v>
      </c>
      <c r="E667" s="824" t="s">
        <v>2705</v>
      </c>
      <c r="F667" s="822" t="s">
        <v>2677</v>
      </c>
      <c r="G667" s="822" t="s">
        <v>3702</v>
      </c>
      <c r="H667" s="822" t="s">
        <v>329</v>
      </c>
      <c r="I667" s="822" t="s">
        <v>3703</v>
      </c>
      <c r="J667" s="822" t="s">
        <v>3704</v>
      </c>
      <c r="K667" s="822" t="s">
        <v>2327</v>
      </c>
      <c r="L667" s="825">
        <v>3687.57</v>
      </c>
      <c r="M667" s="825">
        <v>3687.57</v>
      </c>
      <c r="N667" s="822">
        <v>1</v>
      </c>
      <c r="O667" s="826">
        <v>1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1</v>
      </c>
      <c r="B668" s="822" t="s">
        <v>2676</v>
      </c>
      <c r="C668" s="822" t="s">
        <v>2682</v>
      </c>
      <c r="D668" s="823" t="s">
        <v>4395</v>
      </c>
      <c r="E668" s="824" t="s">
        <v>2705</v>
      </c>
      <c r="F668" s="822" t="s">
        <v>2677</v>
      </c>
      <c r="G668" s="822" t="s">
        <v>3324</v>
      </c>
      <c r="H668" s="822" t="s">
        <v>329</v>
      </c>
      <c r="I668" s="822" t="s">
        <v>3705</v>
      </c>
      <c r="J668" s="822" t="s">
        <v>3326</v>
      </c>
      <c r="K668" s="822" t="s">
        <v>3706</v>
      </c>
      <c r="L668" s="825">
        <v>461.54</v>
      </c>
      <c r="M668" s="825">
        <v>461.54</v>
      </c>
      <c r="N668" s="822">
        <v>1</v>
      </c>
      <c r="O668" s="826">
        <v>0.5</v>
      </c>
      <c r="P668" s="825">
        <v>461.54</v>
      </c>
      <c r="Q668" s="827">
        <v>1</v>
      </c>
      <c r="R668" s="822">
        <v>1</v>
      </c>
      <c r="S668" s="827">
        <v>1</v>
      </c>
      <c r="T668" s="826">
        <v>0.5</v>
      </c>
      <c r="U668" s="828">
        <v>1</v>
      </c>
    </row>
    <row r="669" spans="1:21" ht="14.45" customHeight="1" x14ac:dyDescent="0.2">
      <c r="A669" s="821">
        <v>1</v>
      </c>
      <c r="B669" s="822" t="s">
        <v>2676</v>
      </c>
      <c r="C669" s="822" t="s">
        <v>2682</v>
      </c>
      <c r="D669" s="823" t="s">
        <v>4395</v>
      </c>
      <c r="E669" s="824" t="s">
        <v>2705</v>
      </c>
      <c r="F669" s="822" t="s">
        <v>2677</v>
      </c>
      <c r="G669" s="822" t="s">
        <v>3707</v>
      </c>
      <c r="H669" s="822" t="s">
        <v>329</v>
      </c>
      <c r="I669" s="822" t="s">
        <v>3708</v>
      </c>
      <c r="J669" s="822" t="s">
        <v>3709</v>
      </c>
      <c r="K669" s="822" t="s">
        <v>3710</v>
      </c>
      <c r="L669" s="825">
        <v>1302.6400000000001</v>
      </c>
      <c r="M669" s="825">
        <v>2605.2800000000002</v>
      </c>
      <c r="N669" s="822">
        <v>2</v>
      </c>
      <c r="O669" s="826">
        <v>1</v>
      </c>
      <c r="P669" s="825">
        <v>2605.2800000000002</v>
      </c>
      <c r="Q669" s="827">
        <v>1</v>
      </c>
      <c r="R669" s="822">
        <v>2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1</v>
      </c>
      <c r="B670" s="822" t="s">
        <v>2676</v>
      </c>
      <c r="C670" s="822" t="s">
        <v>2682</v>
      </c>
      <c r="D670" s="823" t="s">
        <v>4395</v>
      </c>
      <c r="E670" s="824" t="s">
        <v>2705</v>
      </c>
      <c r="F670" s="822" t="s">
        <v>2677</v>
      </c>
      <c r="G670" s="822" t="s">
        <v>2796</v>
      </c>
      <c r="H670" s="822" t="s">
        <v>329</v>
      </c>
      <c r="I670" s="822" t="s">
        <v>3711</v>
      </c>
      <c r="J670" s="822" t="s">
        <v>3712</v>
      </c>
      <c r="K670" s="822" t="s">
        <v>3713</v>
      </c>
      <c r="L670" s="825">
        <v>267.83999999999997</v>
      </c>
      <c r="M670" s="825">
        <v>267.83999999999997</v>
      </c>
      <c r="N670" s="822">
        <v>1</v>
      </c>
      <c r="O670" s="826">
        <v>0.5</v>
      </c>
      <c r="P670" s="825">
        <v>267.83999999999997</v>
      </c>
      <c r="Q670" s="827">
        <v>1</v>
      </c>
      <c r="R670" s="822">
        <v>1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1</v>
      </c>
      <c r="B671" s="822" t="s">
        <v>2676</v>
      </c>
      <c r="C671" s="822" t="s">
        <v>2682</v>
      </c>
      <c r="D671" s="823" t="s">
        <v>4395</v>
      </c>
      <c r="E671" s="824" t="s">
        <v>2705</v>
      </c>
      <c r="F671" s="822" t="s">
        <v>2677</v>
      </c>
      <c r="G671" s="822" t="s">
        <v>2796</v>
      </c>
      <c r="H671" s="822" t="s">
        <v>673</v>
      </c>
      <c r="I671" s="822" t="s">
        <v>3714</v>
      </c>
      <c r="J671" s="822" t="s">
        <v>1695</v>
      </c>
      <c r="K671" s="822" t="s">
        <v>3715</v>
      </c>
      <c r="L671" s="825">
        <v>697.72</v>
      </c>
      <c r="M671" s="825">
        <v>697.72</v>
      </c>
      <c r="N671" s="822">
        <v>1</v>
      </c>
      <c r="O671" s="826">
        <v>1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</v>
      </c>
      <c r="B672" s="822" t="s">
        <v>2676</v>
      </c>
      <c r="C672" s="822" t="s">
        <v>2682</v>
      </c>
      <c r="D672" s="823" t="s">
        <v>4395</v>
      </c>
      <c r="E672" s="824" t="s">
        <v>2705</v>
      </c>
      <c r="F672" s="822" t="s">
        <v>2677</v>
      </c>
      <c r="G672" s="822" t="s">
        <v>2796</v>
      </c>
      <c r="H672" s="822" t="s">
        <v>673</v>
      </c>
      <c r="I672" s="822" t="s">
        <v>3619</v>
      </c>
      <c r="J672" s="822" t="s">
        <v>1695</v>
      </c>
      <c r="K672" s="822" t="s">
        <v>3620</v>
      </c>
      <c r="L672" s="825">
        <v>255</v>
      </c>
      <c r="M672" s="825">
        <v>765</v>
      </c>
      <c r="N672" s="822">
        <v>3</v>
      </c>
      <c r="O672" s="826">
        <v>0.5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</v>
      </c>
      <c r="B673" s="822" t="s">
        <v>2676</v>
      </c>
      <c r="C673" s="822" t="s">
        <v>2682</v>
      </c>
      <c r="D673" s="823" t="s">
        <v>4395</v>
      </c>
      <c r="E673" s="824" t="s">
        <v>2705</v>
      </c>
      <c r="F673" s="822" t="s">
        <v>2677</v>
      </c>
      <c r="G673" s="822" t="s">
        <v>2799</v>
      </c>
      <c r="H673" s="822" t="s">
        <v>329</v>
      </c>
      <c r="I673" s="822" t="s">
        <v>2800</v>
      </c>
      <c r="J673" s="822" t="s">
        <v>724</v>
      </c>
      <c r="K673" s="822" t="s">
        <v>1565</v>
      </c>
      <c r="L673" s="825">
        <v>3317.7</v>
      </c>
      <c r="M673" s="825">
        <v>13270.8</v>
      </c>
      <c r="N673" s="822">
        <v>4</v>
      </c>
      <c r="O673" s="826">
        <v>1.5</v>
      </c>
      <c r="P673" s="825">
        <v>3317.7</v>
      </c>
      <c r="Q673" s="827">
        <v>0.25</v>
      </c>
      <c r="R673" s="822">
        <v>1</v>
      </c>
      <c r="S673" s="827">
        <v>0.25</v>
      </c>
      <c r="T673" s="826">
        <v>1</v>
      </c>
      <c r="U673" s="828">
        <v>0.66666666666666663</v>
      </c>
    </row>
    <row r="674" spans="1:21" ht="14.45" customHeight="1" x14ac:dyDescent="0.2">
      <c r="A674" s="821">
        <v>1</v>
      </c>
      <c r="B674" s="822" t="s">
        <v>2676</v>
      </c>
      <c r="C674" s="822" t="s">
        <v>2682</v>
      </c>
      <c r="D674" s="823" t="s">
        <v>4395</v>
      </c>
      <c r="E674" s="824" t="s">
        <v>2705</v>
      </c>
      <c r="F674" s="822" t="s">
        <v>2677</v>
      </c>
      <c r="G674" s="822" t="s">
        <v>2799</v>
      </c>
      <c r="H674" s="822" t="s">
        <v>329</v>
      </c>
      <c r="I674" s="822" t="s">
        <v>2801</v>
      </c>
      <c r="J674" s="822" t="s">
        <v>724</v>
      </c>
      <c r="K674" s="822" t="s">
        <v>725</v>
      </c>
      <c r="L674" s="825">
        <v>1704.59</v>
      </c>
      <c r="M674" s="825">
        <v>13636.72</v>
      </c>
      <c r="N674" s="822">
        <v>8</v>
      </c>
      <c r="O674" s="826">
        <v>2</v>
      </c>
      <c r="P674" s="825">
        <v>11932.13</v>
      </c>
      <c r="Q674" s="827">
        <v>0.875</v>
      </c>
      <c r="R674" s="822">
        <v>7</v>
      </c>
      <c r="S674" s="827">
        <v>0.875</v>
      </c>
      <c r="T674" s="826">
        <v>1.5</v>
      </c>
      <c r="U674" s="828">
        <v>0.75</v>
      </c>
    </row>
    <row r="675" spans="1:21" ht="14.45" customHeight="1" x14ac:dyDescent="0.2">
      <c r="A675" s="821">
        <v>1</v>
      </c>
      <c r="B675" s="822" t="s">
        <v>2676</v>
      </c>
      <c r="C675" s="822" t="s">
        <v>2682</v>
      </c>
      <c r="D675" s="823" t="s">
        <v>4395</v>
      </c>
      <c r="E675" s="824" t="s">
        <v>2705</v>
      </c>
      <c r="F675" s="822" t="s">
        <v>2677</v>
      </c>
      <c r="G675" s="822" t="s">
        <v>2802</v>
      </c>
      <c r="H675" s="822" t="s">
        <v>329</v>
      </c>
      <c r="I675" s="822" t="s">
        <v>2803</v>
      </c>
      <c r="J675" s="822" t="s">
        <v>703</v>
      </c>
      <c r="K675" s="822" t="s">
        <v>2804</v>
      </c>
      <c r="L675" s="825">
        <v>83.38</v>
      </c>
      <c r="M675" s="825">
        <v>250.14</v>
      </c>
      <c r="N675" s="822">
        <v>3</v>
      </c>
      <c r="O675" s="826">
        <v>2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</v>
      </c>
      <c r="B676" s="822" t="s">
        <v>2676</v>
      </c>
      <c r="C676" s="822" t="s">
        <v>2682</v>
      </c>
      <c r="D676" s="823" t="s">
        <v>4395</v>
      </c>
      <c r="E676" s="824" t="s">
        <v>2705</v>
      </c>
      <c r="F676" s="822" t="s">
        <v>2677</v>
      </c>
      <c r="G676" s="822" t="s">
        <v>2983</v>
      </c>
      <c r="H676" s="822" t="s">
        <v>673</v>
      </c>
      <c r="I676" s="822" t="s">
        <v>2196</v>
      </c>
      <c r="J676" s="822" t="s">
        <v>928</v>
      </c>
      <c r="K676" s="822" t="s">
        <v>2197</v>
      </c>
      <c r="L676" s="825">
        <v>154.36000000000001</v>
      </c>
      <c r="M676" s="825">
        <v>308.72000000000003</v>
      </c>
      <c r="N676" s="822">
        <v>2</v>
      </c>
      <c r="O676" s="826">
        <v>1.5</v>
      </c>
      <c r="P676" s="825">
        <v>154.36000000000001</v>
      </c>
      <c r="Q676" s="827">
        <v>0.5</v>
      </c>
      <c r="R676" s="822">
        <v>1</v>
      </c>
      <c r="S676" s="827">
        <v>0.5</v>
      </c>
      <c r="T676" s="826">
        <v>1</v>
      </c>
      <c r="U676" s="828">
        <v>0.66666666666666663</v>
      </c>
    </row>
    <row r="677" spans="1:21" ht="14.45" customHeight="1" x14ac:dyDescent="0.2">
      <c r="A677" s="821">
        <v>1</v>
      </c>
      <c r="B677" s="822" t="s">
        <v>2676</v>
      </c>
      <c r="C677" s="822" t="s">
        <v>2682</v>
      </c>
      <c r="D677" s="823" t="s">
        <v>4395</v>
      </c>
      <c r="E677" s="824" t="s">
        <v>2706</v>
      </c>
      <c r="F677" s="822" t="s">
        <v>2677</v>
      </c>
      <c r="G677" s="822" t="s">
        <v>2814</v>
      </c>
      <c r="H677" s="822" t="s">
        <v>329</v>
      </c>
      <c r="I677" s="822" t="s">
        <v>3716</v>
      </c>
      <c r="J677" s="822" t="s">
        <v>3717</v>
      </c>
      <c r="K677" s="822" t="s">
        <v>3718</v>
      </c>
      <c r="L677" s="825">
        <v>36.270000000000003</v>
      </c>
      <c r="M677" s="825">
        <v>36.270000000000003</v>
      </c>
      <c r="N677" s="822">
        <v>1</v>
      </c>
      <c r="O677" s="826">
        <v>0.5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</v>
      </c>
      <c r="B678" s="822" t="s">
        <v>2676</v>
      </c>
      <c r="C678" s="822" t="s">
        <v>2682</v>
      </c>
      <c r="D678" s="823" t="s">
        <v>4395</v>
      </c>
      <c r="E678" s="824" t="s">
        <v>2706</v>
      </c>
      <c r="F678" s="822" t="s">
        <v>2677</v>
      </c>
      <c r="G678" s="822" t="s">
        <v>2814</v>
      </c>
      <c r="H678" s="822" t="s">
        <v>673</v>
      </c>
      <c r="I678" s="822" t="s">
        <v>2410</v>
      </c>
      <c r="J678" s="822" t="s">
        <v>961</v>
      </c>
      <c r="K678" s="822" t="s">
        <v>962</v>
      </c>
      <c r="L678" s="825">
        <v>72.55</v>
      </c>
      <c r="M678" s="825">
        <v>72.55</v>
      </c>
      <c r="N678" s="822">
        <v>1</v>
      </c>
      <c r="O678" s="826">
        <v>0.5</v>
      </c>
      <c r="P678" s="825">
        <v>72.55</v>
      </c>
      <c r="Q678" s="827">
        <v>1</v>
      </c>
      <c r="R678" s="822">
        <v>1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1</v>
      </c>
      <c r="B679" s="822" t="s">
        <v>2676</v>
      </c>
      <c r="C679" s="822" t="s">
        <v>2682</v>
      </c>
      <c r="D679" s="823" t="s">
        <v>4395</v>
      </c>
      <c r="E679" s="824" t="s">
        <v>2706</v>
      </c>
      <c r="F679" s="822" t="s">
        <v>2677</v>
      </c>
      <c r="G679" s="822" t="s">
        <v>2993</v>
      </c>
      <c r="H679" s="822" t="s">
        <v>673</v>
      </c>
      <c r="I679" s="822" t="s">
        <v>2440</v>
      </c>
      <c r="J679" s="822" t="s">
        <v>2441</v>
      </c>
      <c r="K679" s="822" t="s">
        <v>2442</v>
      </c>
      <c r="L679" s="825">
        <v>23.4</v>
      </c>
      <c r="M679" s="825">
        <v>46.8</v>
      </c>
      <c r="N679" s="822">
        <v>2</v>
      </c>
      <c r="O679" s="826">
        <v>0.5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</v>
      </c>
      <c r="B680" s="822" t="s">
        <v>2676</v>
      </c>
      <c r="C680" s="822" t="s">
        <v>2682</v>
      </c>
      <c r="D680" s="823" t="s">
        <v>4395</v>
      </c>
      <c r="E680" s="824" t="s">
        <v>2706</v>
      </c>
      <c r="F680" s="822" t="s">
        <v>2677</v>
      </c>
      <c r="G680" s="822" t="s">
        <v>2854</v>
      </c>
      <c r="H680" s="822" t="s">
        <v>673</v>
      </c>
      <c r="I680" s="822" t="s">
        <v>2258</v>
      </c>
      <c r="J680" s="822" t="s">
        <v>1042</v>
      </c>
      <c r="K680" s="822" t="s">
        <v>2259</v>
      </c>
      <c r="L680" s="825">
        <v>80.010000000000005</v>
      </c>
      <c r="M680" s="825">
        <v>160.02000000000001</v>
      </c>
      <c r="N680" s="822">
        <v>2</v>
      </c>
      <c r="O680" s="826">
        <v>1</v>
      </c>
      <c r="P680" s="825">
        <v>80.010000000000005</v>
      </c>
      <c r="Q680" s="827">
        <v>0.5</v>
      </c>
      <c r="R680" s="822">
        <v>1</v>
      </c>
      <c r="S680" s="827">
        <v>0.5</v>
      </c>
      <c r="T680" s="826">
        <v>0.5</v>
      </c>
      <c r="U680" s="828">
        <v>0.5</v>
      </c>
    </row>
    <row r="681" spans="1:21" ht="14.45" customHeight="1" x14ac:dyDescent="0.2">
      <c r="A681" s="821">
        <v>1</v>
      </c>
      <c r="B681" s="822" t="s">
        <v>2676</v>
      </c>
      <c r="C681" s="822" t="s">
        <v>2682</v>
      </c>
      <c r="D681" s="823" t="s">
        <v>4395</v>
      </c>
      <c r="E681" s="824" t="s">
        <v>2706</v>
      </c>
      <c r="F681" s="822" t="s">
        <v>2677</v>
      </c>
      <c r="G681" s="822" t="s">
        <v>2854</v>
      </c>
      <c r="H681" s="822" t="s">
        <v>329</v>
      </c>
      <c r="I681" s="822" t="s">
        <v>3719</v>
      </c>
      <c r="J681" s="822" t="s">
        <v>3720</v>
      </c>
      <c r="K681" s="822" t="s">
        <v>2259</v>
      </c>
      <c r="L681" s="825">
        <v>80.010000000000005</v>
      </c>
      <c r="M681" s="825">
        <v>80.010000000000005</v>
      </c>
      <c r="N681" s="822">
        <v>1</v>
      </c>
      <c r="O681" s="826">
        <v>0.5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1</v>
      </c>
      <c r="B682" s="822" t="s">
        <v>2676</v>
      </c>
      <c r="C682" s="822" t="s">
        <v>2682</v>
      </c>
      <c r="D682" s="823" t="s">
        <v>4395</v>
      </c>
      <c r="E682" s="824" t="s">
        <v>2706</v>
      </c>
      <c r="F682" s="822" t="s">
        <v>2677</v>
      </c>
      <c r="G682" s="822" t="s">
        <v>2858</v>
      </c>
      <c r="H682" s="822" t="s">
        <v>673</v>
      </c>
      <c r="I682" s="822" t="s">
        <v>2185</v>
      </c>
      <c r="J682" s="822" t="s">
        <v>2186</v>
      </c>
      <c r="K682" s="822" t="s">
        <v>2187</v>
      </c>
      <c r="L682" s="825">
        <v>130.51</v>
      </c>
      <c r="M682" s="825">
        <v>1435.61</v>
      </c>
      <c r="N682" s="822">
        <v>11</v>
      </c>
      <c r="O682" s="826">
        <v>6</v>
      </c>
      <c r="P682" s="825">
        <v>783.06</v>
      </c>
      <c r="Q682" s="827">
        <v>0.54545454545454541</v>
      </c>
      <c r="R682" s="822">
        <v>6</v>
      </c>
      <c r="S682" s="827">
        <v>0.54545454545454541</v>
      </c>
      <c r="T682" s="826">
        <v>4</v>
      </c>
      <c r="U682" s="828">
        <v>0.66666666666666663</v>
      </c>
    </row>
    <row r="683" spans="1:21" ht="14.45" customHeight="1" x14ac:dyDescent="0.2">
      <c r="A683" s="821">
        <v>1</v>
      </c>
      <c r="B683" s="822" t="s">
        <v>2676</v>
      </c>
      <c r="C683" s="822" t="s">
        <v>2682</v>
      </c>
      <c r="D683" s="823" t="s">
        <v>4395</v>
      </c>
      <c r="E683" s="824" t="s">
        <v>2706</v>
      </c>
      <c r="F683" s="822" t="s">
        <v>2677</v>
      </c>
      <c r="G683" s="822" t="s">
        <v>2858</v>
      </c>
      <c r="H683" s="822" t="s">
        <v>329</v>
      </c>
      <c r="I683" s="822" t="s">
        <v>3009</v>
      </c>
      <c r="J683" s="822" t="s">
        <v>2186</v>
      </c>
      <c r="K683" s="822" t="s">
        <v>3010</v>
      </c>
      <c r="L683" s="825">
        <v>282.76</v>
      </c>
      <c r="M683" s="825">
        <v>282.76</v>
      </c>
      <c r="N683" s="822">
        <v>1</v>
      </c>
      <c r="O683" s="826">
        <v>0.5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</v>
      </c>
      <c r="B684" s="822" t="s">
        <v>2676</v>
      </c>
      <c r="C684" s="822" t="s">
        <v>2682</v>
      </c>
      <c r="D684" s="823" t="s">
        <v>4395</v>
      </c>
      <c r="E684" s="824" t="s">
        <v>2706</v>
      </c>
      <c r="F684" s="822" t="s">
        <v>2677</v>
      </c>
      <c r="G684" s="822" t="s">
        <v>2858</v>
      </c>
      <c r="H684" s="822" t="s">
        <v>329</v>
      </c>
      <c r="I684" s="822" t="s">
        <v>3721</v>
      </c>
      <c r="J684" s="822" t="s">
        <v>3012</v>
      </c>
      <c r="K684" s="822" t="s">
        <v>2471</v>
      </c>
      <c r="L684" s="825">
        <v>82.7</v>
      </c>
      <c r="M684" s="825">
        <v>165.4</v>
      </c>
      <c r="N684" s="822">
        <v>2</v>
      </c>
      <c r="O684" s="826">
        <v>1</v>
      </c>
      <c r="P684" s="825">
        <v>82.7</v>
      </c>
      <c r="Q684" s="827">
        <v>0.5</v>
      </c>
      <c r="R684" s="822">
        <v>1</v>
      </c>
      <c r="S684" s="827">
        <v>0.5</v>
      </c>
      <c r="T684" s="826">
        <v>0.5</v>
      </c>
      <c r="U684" s="828">
        <v>0.5</v>
      </c>
    </row>
    <row r="685" spans="1:21" ht="14.45" customHeight="1" x14ac:dyDescent="0.2">
      <c r="A685" s="821">
        <v>1</v>
      </c>
      <c r="B685" s="822" t="s">
        <v>2676</v>
      </c>
      <c r="C685" s="822" t="s">
        <v>2682</v>
      </c>
      <c r="D685" s="823" t="s">
        <v>4395</v>
      </c>
      <c r="E685" s="824" t="s">
        <v>2706</v>
      </c>
      <c r="F685" s="822" t="s">
        <v>2677</v>
      </c>
      <c r="G685" s="822" t="s">
        <v>2858</v>
      </c>
      <c r="H685" s="822" t="s">
        <v>329</v>
      </c>
      <c r="I685" s="822" t="s">
        <v>3722</v>
      </c>
      <c r="J685" s="822" t="s">
        <v>3012</v>
      </c>
      <c r="K685" s="822" t="s">
        <v>2187</v>
      </c>
      <c r="L685" s="825">
        <v>130.51</v>
      </c>
      <c r="M685" s="825">
        <v>1174.5899999999999</v>
      </c>
      <c r="N685" s="822">
        <v>9</v>
      </c>
      <c r="O685" s="826">
        <v>5</v>
      </c>
      <c r="P685" s="825">
        <v>261.02</v>
      </c>
      <c r="Q685" s="827">
        <v>0.22222222222222221</v>
      </c>
      <c r="R685" s="822">
        <v>2</v>
      </c>
      <c r="S685" s="827">
        <v>0.22222222222222221</v>
      </c>
      <c r="T685" s="826">
        <v>1</v>
      </c>
      <c r="U685" s="828">
        <v>0.2</v>
      </c>
    </row>
    <row r="686" spans="1:21" ht="14.45" customHeight="1" x14ac:dyDescent="0.2">
      <c r="A686" s="821">
        <v>1</v>
      </c>
      <c r="B686" s="822" t="s">
        <v>2676</v>
      </c>
      <c r="C686" s="822" t="s">
        <v>2682</v>
      </c>
      <c r="D686" s="823" t="s">
        <v>4395</v>
      </c>
      <c r="E686" s="824" t="s">
        <v>2706</v>
      </c>
      <c r="F686" s="822" t="s">
        <v>2677</v>
      </c>
      <c r="G686" s="822" t="s">
        <v>2858</v>
      </c>
      <c r="H686" s="822" t="s">
        <v>329</v>
      </c>
      <c r="I686" s="822" t="s">
        <v>3723</v>
      </c>
      <c r="J686" s="822" t="s">
        <v>3012</v>
      </c>
      <c r="K686" s="822" t="s">
        <v>1025</v>
      </c>
      <c r="L686" s="825">
        <v>55.14</v>
      </c>
      <c r="M686" s="825">
        <v>55.14</v>
      </c>
      <c r="N686" s="822">
        <v>1</v>
      </c>
      <c r="O686" s="826">
        <v>0.5</v>
      </c>
      <c r="P686" s="825">
        <v>55.14</v>
      </c>
      <c r="Q686" s="827">
        <v>1</v>
      </c>
      <c r="R686" s="822">
        <v>1</v>
      </c>
      <c r="S686" s="827">
        <v>1</v>
      </c>
      <c r="T686" s="826">
        <v>0.5</v>
      </c>
      <c r="U686" s="828">
        <v>1</v>
      </c>
    </row>
    <row r="687" spans="1:21" ht="14.45" customHeight="1" x14ac:dyDescent="0.2">
      <c r="A687" s="821">
        <v>1</v>
      </c>
      <c r="B687" s="822" t="s">
        <v>2676</v>
      </c>
      <c r="C687" s="822" t="s">
        <v>2682</v>
      </c>
      <c r="D687" s="823" t="s">
        <v>4395</v>
      </c>
      <c r="E687" s="824" t="s">
        <v>2706</v>
      </c>
      <c r="F687" s="822" t="s">
        <v>2677</v>
      </c>
      <c r="G687" s="822" t="s">
        <v>3357</v>
      </c>
      <c r="H687" s="822" t="s">
        <v>673</v>
      </c>
      <c r="I687" s="822" t="s">
        <v>2172</v>
      </c>
      <c r="J687" s="822" t="s">
        <v>692</v>
      </c>
      <c r="K687" s="822" t="s">
        <v>693</v>
      </c>
      <c r="L687" s="825">
        <v>234.07</v>
      </c>
      <c r="M687" s="825">
        <v>468.14</v>
      </c>
      <c r="N687" s="822">
        <v>2</v>
      </c>
      <c r="O687" s="826">
        <v>2</v>
      </c>
      <c r="P687" s="825">
        <v>234.07</v>
      </c>
      <c r="Q687" s="827">
        <v>0.5</v>
      </c>
      <c r="R687" s="822">
        <v>1</v>
      </c>
      <c r="S687" s="827">
        <v>0.5</v>
      </c>
      <c r="T687" s="826">
        <v>1</v>
      </c>
      <c r="U687" s="828">
        <v>0.5</v>
      </c>
    </row>
    <row r="688" spans="1:21" ht="14.45" customHeight="1" x14ac:dyDescent="0.2">
      <c r="A688" s="821">
        <v>1</v>
      </c>
      <c r="B688" s="822" t="s">
        <v>2676</v>
      </c>
      <c r="C688" s="822" t="s">
        <v>2682</v>
      </c>
      <c r="D688" s="823" t="s">
        <v>4395</v>
      </c>
      <c r="E688" s="824" t="s">
        <v>2706</v>
      </c>
      <c r="F688" s="822" t="s">
        <v>2677</v>
      </c>
      <c r="G688" s="822" t="s">
        <v>2815</v>
      </c>
      <c r="H688" s="822" t="s">
        <v>329</v>
      </c>
      <c r="I688" s="822" t="s">
        <v>3724</v>
      </c>
      <c r="J688" s="822" t="s">
        <v>3667</v>
      </c>
      <c r="K688" s="822" t="s">
        <v>3142</v>
      </c>
      <c r="L688" s="825">
        <v>105.32</v>
      </c>
      <c r="M688" s="825">
        <v>105.32</v>
      </c>
      <c r="N688" s="822">
        <v>1</v>
      </c>
      <c r="O688" s="826">
        <v>0.5</v>
      </c>
      <c r="P688" s="825">
        <v>105.32</v>
      </c>
      <c r="Q688" s="827">
        <v>1</v>
      </c>
      <c r="R688" s="822">
        <v>1</v>
      </c>
      <c r="S688" s="827">
        <v>1</v>
      </c>
      <c r="T688" s="826">
        <v>0.5</v>
      </c>
      <c r="U688" s="828">
        <v>1</v>
      </c>
    </row>
    <row r="689" spans="1:21" ht="14.45" customHeight="1" x14ac:dyDescent="0.2">
      <c r="A689" s="821">
        <v>1</v>
      </c>
      <c r="B689" s="822" t="s">
        <v>2676</v>
      </c>
      <c r="C689" s="822" t="s">
        <v>2682</v>
      </c>
      <c r="D689" s="823" t="s">
        <v>4395</v>
      </c>
      <c r="E689" s="824" t="s">
        <v>2706</v>
      </c>
      <c r="F689" s="822" t="s">
        <v>2677</v>
      </c>
      <c r="G689" s="822" t="s">
        <v>2815</v>
      </c>
      <c r="H689" s="822" t="s">
        <v>329</v>
      </c>
      <c r="I689" s="822" t="s">
        <v>3725</v>
      </c>
      <c r="J689" s="822" t="s">
        <v>3667</v>
      </c>
      <c r="K689" s="822" t="s">
        <v>2471</v>
      </c>
      <c r="L689" s="825">
        <v>210.66</v>
      </c>
      <c r="M689" s="825">
        <v>210.66</v>
      </c>
      <c r="N689" s="822">
        <v>1</v>
      </c>
      <c r="O689" s="826">
        <v>0.5</v>
      </c>
      <c r="P689" s="825">
        <v>210.66</v>
      </c>
      <c r="Q689" s="827">
        <v>1</v>
      </c>
      <c r="R689" s="822">
        <v>1</v>
      </c>
      <c r="S689" s="827">
        <v>1</v>
      </c>
      <c r="T689" s="826">
        <v>0.5</v>
      </c>
      <c r="U689" s="828">
        <v>1</v>
      </c>
    </row>
    <row r="690" spans="1:21" ht="14.45" customHeight="1" x14ac:dyDescent="0.2">
      <c r="A690" s="821">
        <v>1</v>
      </c>
      <c r="B690" s="822" t="s">
        <v>2676</v>
      </c>
      <c r="C690" s="822" t="s">
        <v>2682</v>
      </c>
      <c r="D690" s="823" t="s">
        <v>4395</v>
      </c>
      <c r="E690" s="824" t="s">
        <v>2706</v>
      </c>
      <c r="F690" s="822" t="s">
        <v>2677</v>
      </c>
      <c r="G690" s="822" t="s">
        <v>2815</v>
      </c>
      <c r="H690" s="822" t="s">
        <v>329</v>
      </c>
      <c r="I690" s="822" t="s">
        <v>3726</v>
      </c>
      <c r="J690" s="822" t="s">
        <v>2817</v>
      </c>
      <c r="K690" s="822" t="s">
        <v>3727</v>
      </c>
      <c r="L690" s="825">
        <v>16.38</v>
      </c>
      <c r="M690" s="825">
        <v>32.76</v>
      </c>
      <c r="N690" s="822">
        <v>2</v>
      </c>
      <c r="O690" s="826">
        <v>1.5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</v>
      </c>
      <c r="B691" s="822" t="s">
        <v>2676</v>
      </c>
      <c r="C691" s="822" t="s">
        <v>2682</v>
      </c>
      <c r="D691" s="823" t="s">
        <v>4395</v>
      </c>
      <c r="E691" s="824" t="s">
        <v>2706</v>
      </c>
      <c r="F691" s="822" t="s">
        <v>2677</v>
      </c>
      <c r="G691" s="822" t="s">
        <v>2815</v>
      </c>
      <c r="H691" s="822" t="s">
        <v>329</v>
      </c>
      <c r="I691" s="822" t="s">
        <v>3728</v>
      </c>
      <c r="J691" s="822" t="s">
        <v>2817</v>
      </c>
      <c r="K691" s="822" t="s">
        <v>1070</v>
      </c>
      <c r="L691" s="825">
        <v>32.76</v>
      </c>
      <c r="M691" s="825">
        <v>131.04</v>
      </c>
      <c r="N691" s="822">
        <v>4</v>
      </c>
      <c r="O691" s="826">
        <v>2.5</v>
      </c>
      <c r="P691" s="825">
        <v>65.52</v>
      </c>
      <c r="Q691" s="827">
        <v>0.5</v>
      </c>
      <c r="R691" s="822">
        <v>2</v>
      </c>
      <c r="S691" s="827">
        <v>0.5</v>
      </c>
      <c r="T691" s="826">
        <v>1</v>
      </c>
      <c r="U691" s="828">
        <v>0.4</v>
      </c>
    </row>
    <row r="692" spans="1:21" ht="14.45" customHeight="1" x14ac:dyDescent="0.2">
      <c r="A692" s="821">
        <v>1</v>
      </c>
      <c r="B692" s="822" t="s">
        <v>2676</v>
      </c>
      <c r="C692" s="822" t="s">
        <v>2682</v>
      </c>
      <c r="D692" s="823" t="s">
        <v>4395</v>
      </c>
      <c r="E692" s="824" t="s">
        <v>2706</v>
      </c>
      <c r="F692" s="822" t="s">
        <v>2677</v>
      </c>
      <c r="G692" s="822" t="s">
        <v>2815</v>
      </c>
      <c r="H692" s="822" t="s">
        <v>329</v>
      </c>
      <c r="I692" s="822" t="s">
        <v>3668</v>
      </c>
      <c r="J692" s="822" t="s">
        <v>3669</v>
      </c>
      <c r="K692" s="822" t="s">
        <v>696</v>
      </c>
      <c r="L692" s="825">
        <v>35.11</v>
      </c>
      <c r="M692" s="825">
        <v>35.11</v>
      </c>
      <c r="N692" s="822">
        <v>1</v>
      </c>
      <c r="O692" s="826">
        <v>1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1</v>
      </c>
      <c r="B693" s="822" t="s">
        <v>2676</v>
      </c>
      <c r="C693" s="822" t="s">
        <v>2682</v>
      </c>
      <c r="D693" s="823" t="s">
        <v>4395</v>
      </c>
      <c r="E693" s="824" t="s">
        <v>2706</v>
      </c>
      <c r="F693" s="822" t="s">
        <v>2677</v>
      </c>
      <c r="G693" s="822" t="s">
        <v>2815</v>
      </c>
      <c r="H693" s="822" t="s">
        <v>329</v>
      </c>
      <c r="I693" s="822" t="s">
        <v>2816</v>
      </c>
      <c r="J693" s="822" t="s">
        <v>2817</v>
      </c>
      <c r="K693" s="822" t="s">
        <v>677</v>
      </c>
      <c r="L693" s="825">
        <v>117.03</v>
      </c>
      <c r="M693" s="825">
        <v>234.06</v>
      </c>
      <c r="N693" s="822">
        <v>2</v>
      </c>
      <c r="O693" s="826">
        <v>1</v>
      </c>
      <c r="P693" s="825">
        <v>117.03</v>
      </c>
      <c r="Q693" s="827">
        <v>0.5</v>
      </c>
      <c r="R693" s="822">
        <v>1</v>
      </c>
      <c r="S693" s="827">
        <v>0.5</v>
      </c>
      <c r="T693" s="826">
        <v>0.5</v>
      </c>
      <c r="U693" s="828">
        <v>0.5</v>
      </c>
    </row>
    <row r="694" spans="1:21" ht="14.45" customHeight="1" x14ac:dyDescent="0.2">
      <c r="A694" s="821">
        <v>1</v>
      </c>
      <c r="B694" s="822" t="s">
        <v>2676</v>
      </c>
      <c r="C694" s="822" t="s">
        <v>2682</v>
      </c>
      <c r="D694" s="823" t="s">
        <v>4395</v>
      </c>
      <c r="E694" s="824" t="s">
        <v>2706</v>
      </c>
      <c r="F694" s="822" t="s">
        <v>2677</v>
      </c>
      <c r="G694" s="822" t="s">
        <v>2815</v>
      </c>
      <c r="H694" s="822" t="s">
        <v>673</v>
      </c>
      <c r="I694" s="822" t="s">
        <v>3023</v>
      </c>
      <c r="J694" s="822" t="s">
        <v>998</v>
      </c>
      <c r="K694" s="822" t="s">
        <v>677</v>
      </c>
      <c r="L694" s="825">
        <v>117.03</v>
      </c>
      <c r="M694" s="825">
        <v>117.03</v>
      </c>
      <c r="N694" s="822">
        <v>1</v>
      </c>
      <c r="O694" s="826">
        <v>0.5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</v>
      </c>
      <c r="B695" s="822" t="s">
        <v>2676</v>
      </c>
      <c r="C695" s="822" t="s">
        <v>2682</v>
      </c>
      <c r="D695" s="823" t="s">
        <v>4395</v>
      </c>
      <c r="E695" s="824" t="s">
        <v>2706</v>
      </c>
      <c r="F695" s="822" t="s">
        <v>2677</v>
      </c>
      <c r="G695" s="822" t="s">
        <v>2815</v>
      </c>
      <c r="H695" s="822" t="s">
        <v>673</v>
      </c>
      <c r="I695" s="822" t="s">
        <v>2292</v>
      </c>
      <c r="J695" s="822" t="s">
        <v>998</v>
      </c>
      <c r="K695" s="822" t="s">
        <v>1000</v>
      </c>
      <c r="L695" s="825">
        <v>17.559999999999999</v>
      </c>
      <c r="M695" s="825">
        <v>17.559999999999999</v>
      </c>
      <c r="N695" s="822">
        <v>1</v>
      </c>
      <c r="O695" s="826">
        <v>0.5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</v>
      </c>
      <c r="B696" s="822" t="s">
        <v>2676</v>
      </c>
      <c r="C696" s="822" t="s">
        <v>2682</v>
      </c>
      <c r="D696" s="823" t="s">
        <v>4395</v>
      </c>
      <c r="E696" s="824" t="s">
        <v>2706</v>
      </c>
      <c r="F696" s="822" t="s">
        <v>2677</v>
      </c>
      <c r="G696" s="822" t="s">
        <v>2815</v>
      </c>
      <c r="H696" s="822" t="s">
        <v>673</v>
      </c>
      <c r="I696" s="822" t="s">
        <v>2174</v>
      </c>
      <c r="J696" s="822" t="s">
        <v>998</v>
      </c>
      <c r="K696" s="822" t="s">
        <v>696</v>
      </c>
      <c r="L696" s="825">
        <v>35.11</v>
      </c>
      <c r="M696" s="825">
        <v>35.11</v>
      </c>
      <c r="N696" s="822">
        <v>1</v>
      </c>
      <c r="O696" s="826">
        <v>0.5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1</v>
      </c>
      <c r="B697" s="822" t="s">
        <v>2676</v>
      </c>
      <c r="C697" s="822" t="s">
        <v>2682</v>
      </c>
      <c r="D697" s="823" t="s">
        <v>4395</v>
      </c>
      <c r="E697" s="824" t="s">
        <v>2706</v>
      </c>
      <c r="F697" s="822" t="s">
        <v>2677</v>
      </c>
      <c r="G697" s="822" t="s">
        <v>3027</v>
      </c>
      <c r="H697" s="822" t="s">
        <v>329</v>
      </c>
      <c r="I697" s="822" t="s">
        <v>3028</v>
      </c>
      <c r="J697" s="822" t="s">
        <v>1022</v>
      </c>
      <c r="K697" s="822" t="s">
        <v>702</v>
      </c>
      <c r="L697" s="825">
        <v>65.989999999999995</v>
      </c>
      <c r="M697" s="825">
        <v>65.989999999999995</v>
      </c>
      <c r="N697" s="822">
        <v>1</v>
      </c>
      <c r="O697" s="826">
        <v>0.5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1</v>
      </c>
      <c r="B698" s="822" t="s">
        <v>2676</v>
      </c>
      <c r="C698" s="822" t="s">
        <v>2682</v>
      </c>
      <c r="D698" s="823" t="s">
        <v>4395</v>
      </c>
      <c r="E698" s="824" t="s">
        <v>2706</v>
      </c>
      <c r="F698" s="822" t="s">
        <v>2677</v>
      </c>
      <c r="G698" s="822" t="s">
        <v>2739</v>
      </c>
      <c r="H698" s="822" t="s">
        <v>329</v>
      </c>
      <c r="I698" s="822" t="s">
        <v>2740</v>
      </c>
      <c r="J698" s="822" t="s">
        <v>2741</v>
      </c>
      <c r="K698" s="822" t="s">
        <v>2742</v>
      </c>
      <c r="L698" s="825">
        <v>1544.99</v>
      </c>
      <c r="M698" s="825">
        <v>4634.97</v>
      </c>
      <c r="N698" s="822">
        <v>3</v>
      </c>
      <c r="O698" s="826">
        <v>0.5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</v>
      </c>
      <c r="B699" s="822" t="s">
        <v>2676</v>
      </c>
      <c r="C699" s="822" t="s">
        <v>2682</v>
      </c>
      <c r="D699" s="823" t="s">
        <v>4395</v>
      </c>
      <c r="E699" s="824" t="s">
        <v>2706</v>
      </c>
      <c r="F699" s="822" t="s">
        <v>2677</v>
      </c>
      <c r="G699" s="822" t="s">
        <v>2739</v>
      </c>
      <c r="H699" s="822" t="s">
        <v>329</v>
      </c>
      <c r="I699" s="822" t="s">
        <v>2870</v>
      </c>
      <c r="J699" s="822" t="s">
        <v>2741</v>
      </c>
      <c r="K699" s="822" t="s">
        <v>2871</v>
      </c>
      <c r="L699" s="825">
        <v>5315.52</v>
      </c>
      <c r="M699" s="825">
        <v>10631.04</v>
      </c>
      <c r="N699" s="822">
        <v>2</v>
      </c>
      <c r="O699" s="826">
        <v>1.5</v>
      </c>
      <c r="P699" s="825">
        <v>10631.04</v>
      </c>
      <c r="Q699" s="827">
        <v>1</v>
      </c>
      <c r="R699" s="822">
        <v>2</v>
      </c>
      <c r="S699" s="827">
        <v>1</v>
      </c>
      <c r="T699" s="826">
        <v>1.5</v>
      </c>
      <c r="U699" s="828">
        <v>1</v>
      </c>
    </row>
    <row r="700" spans="1:21" ht="14.45" customHeight="1" x14ac:dyDescent="0.2">
      <c r="A700" s="821">
        <v>1</v>
      </c>
      <c r="B700" s="822" t="s">
        <v>2676</v>
      </c>
      <c r="C700" s="822" t="s">
        <v>2682</v>
      </c>
      <c r="D700" s="823" t="s">
        <v>4395</v>
      </c>
      <c r="E700" s="824" t="s">
        <v>2706</v>
      </c>
      <c r="F700" s="822" t="s">
        <v>2677</v>
      </c>
      <c r="G700" s="822" t="s">
        <v>3032</v>
      </c>
      <c r="H700" s="822" t="s">
        <v>329</v>
      </c>
      <c r="I700" s="822" t="s">
        <v>3729</v>
      </c>
      <c r="J700" s="822" t="s">
        <v>709</v>
      </c>
      <c r="K700" s="822" t="s">
        <v>3215</v>
      </c>
      <c r="L700" s="825">
        <v>46.81</v>
      </c>
      <c r="M700" s="825">
        <v>46.81</v>
      </c>
      <c r="N700" s="822">
        <v>1</v>
      </c>
      <c r="O700" s="826">
        <v>0.5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</v>
      </c>
      <c r="B701" s="822" t="s">
        <v>2676</v>
      </c>
      <c r="C701" s="822" t="s">
        <v>2682</v>
      </c>
      <c r="D701" s="823" t="s">
        <v>4395</v>
      </c>
      <c r="E701" s="824" t="s">
        <v>2706</v>
      </c>
      <c r="F701" s="822" t="s">
        <v>2677</v>
      </c>
      <c r="G701" s="822" t="s">
        <v>2743</v>
      </c>
      <c r="H701" s="822" t="s">
        <v>329</v>
      </c>
      <c r="I701" s="822" t="s">
        <v>2744</v>
      </c>
      <c r="J701" s="822" t="s">
        <v>2745</v>
      </c>
      <c r="K701" s="822" t="s">
        <v>2746</v>
      </c>
      <c r="L701" s="825">
        <v>47.46</v>
      </c>
      <c r="M701" s="825">
        <v>47.46</v>
      </c>
      <c r="N701" s="822">
        <v>1</v>
      </c>
      <c r="O701" s="826">
        <v>0.5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1</v>
      </c>
      <c r="B702" s="822" t="s">
        <v>2676</v>
      </c>
      <c r="C702" s="822" t="s">
        <v>2682</v>
      </c>
      <c r="D702" s="823" t="s">
        <v>4395</v>
      </c>
      <c r="E702" s="824" t="s">
        <v>2706</v>
      </c>
      <c r="F702" s="822" t="s">
        <v>2677</v>
      </c>
      <c r="G702" s="822" t="s">
        <v>2743</v>
      </c>
      <c r="H702" s="822" t="s">
        <v>329</v>
      </c>
      <c r="I702" s="822" t="s">
        <v>2747</v>
      </c>
      <c r="J702" s="822" t="s">
        <v>2745</v>
      </c>
      <c r="K702" s="822" t="s">
        <v>2748</v>
      </c>
      <c r="L702" s="825">
        <v>23.72</v>
      </c>
      <c r="M702" s="825">
        <v>166.04</v>
      </c>
      <c r="N702" s="822">
        <v>7</v>
      </c>
      <c r="O702" s="826">
        <v>1.5</v>
      </c>
      <c r="P702" s="825">
        <v>23.72</v>
      </c>
      <c r="Q702" s="827">
        <v>0.14285714285714285</v>
      </c>
      <c r="R702" s="822">
        <v>1</v>
      </c>
      <c r="S702" s="827">
        <v>0.14285714285714285</v>
      </c>
      <c r="T702" s="826">
        <v>0.5</v>
      </c>
      <c r="U702" s="828">
        <v>0.33333333333333331</v>
      </c>
    </row>
    <row r="703" spans="1:21" ht="14.45" customHeight="1" x14ac:dyDescent="0.2">
      <c r="A703" s="821">
        <v>1</v>
      </c>
      <c r="B703" s="822" t="s">
        <v>2676</v>
      </c>
      <c r="C703" s="822" t="s">
        <v>2682</v>
      </c>
      <c r="D703" s="823" t="s">
        <v>4395</v>
      </c>
      <c r="E703" s="824" t="s">
        <v>2706</v>
      </c>
      <c r="F703" s="822" t="s">
        <v>2677</v>
      </c>
      <c r="G703" s="822" t="s">
        <v>3041</v>
      </c>
      <c r="H703" s="822" t="s">
        <v>673</v>
      </c>
      <c r="I703" s="822" t="s">
        <v>2265</v>
      </c>
      <c r="J703" s="822" t="s">
        <v>2266</v>
      </c>
      <c r="K703" s="822" t="s">
        <v>2267</v>
      </c>
      <c r="L703" s="825">
        <v>134.61000000000001</v>
      </c>
      <c r="M703" s="825">
        <v>538.44000000000005</v>
      </c>
      <c r="N703" s="822">
        <v>4</v>
      </c>
      <c r="O703" s="826">
        <v>3.5</v>
      </c>
      <c r="P703" s="825">
        <v>134.61000000000001</v>
      </c>
      <c r="Q703" s="827">
        <v>0.25</v>
      </c>
      <c r="R703" s="822">
        <v>1</v>
      </c>
      <c r="S703" s="827">
        <v>0.25</v>
      </c>
      <c r="T703" s="826">
        <v>0.5</v>
      </c>
      <c r="U703" s="828">
        <v>0.14285714285714285</v>
      </c>
    </row>
    <row r="704" spans="1:21" ht="14.45" customHeight="1" x14ac:dyDescent="0.2">
      <c r="A704" s="821">
        <v>1</v>
      </c>
      <c r="B704" s="822" t="s">
        <v>2676</v>
      </c>
      <c r="C704" s="822" t="s">
        <v>2682</v>
      </c>
      <c r="D704" s="823" t="s">
        <v>4395</v>
      </c>
      <c r="E704" s="824" t="s">
        <v>2706</v>
      </c>
      <c r="F704" s="822" t="s">
        <v>2677</v>
      </c>
      <c r="G704" s="822" t="s">
        <v>3386</v>
      </c>
      <c r="H704" s="822" t="s">
        <v>329</v>
      </c>
      <c r="I704" s="822" t="s">
        <v>3387</v>
      </c>
      <c r="J704" s="822" t="s">
        <v>3388</v>
      </c>
      <c r="K704" s="822" t="s">
        <v>3389</v>
      </c>
      <c r="L704" s="825">
        <v>78.33</v>
      </c>
      <c r="M704" s="825">
        <v>391.65</v>
      </c>
      <c r="N704" s="822">
        <v>5</v>
      </c>
      <c r="O704" s="826">
        <v>2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</v>
      </c>
      <c r="B705" s="822" t="s">
        <v>2676</v>
      </c>
      <c r="C705" s="822" t="s">
        <v>2682</v>
      </c>
      <c r="D705" s="823" t="s">
        <v>4395</v>
      </c>
      <c r="E705" s="824" t="s">
        <v>2706</v>
      </c>
      <c r="F705" s="822" t="s">
        <v>2677</v>
      </c>
      <c r="G705" s="822" t="s">
        <v>3047</v>
      </c>
      <c r="H705" s="822" t="s">
        <v>329</v>
      </c>
      <c r="I705" s="822" t="s">
        <v>3730</v>
      </c>
      <c r="J705" s="822" t="s">
        <v>1105</v>
      </c>
      <c r="K705" s="822" t="s">
        <v>1106</v>
      </c>
      <c r="L705" s="825">
        <v>124.49</v>
      </c>
      <c r="M705" s="825">
        <v>124.49</v>
      </c>
      <c r="N705" s="822">
        <v>1</v>
      </c>
      <c r="O705" s="826">
        <v>1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</v>
      </c>
      <c r="B706" s="822" t="s">
        <v>2676</v>
      </c>
      <c r="C706" s="822" t="s">
        <v>2682</v>
      </c>
      <c r="D706" s="823" t="s">
        <v>4395</v>
      </c>
      <c r="E706" s="824" t="s">
        <v>2706</v>
      </c>
      <c r="F706" s="822" t="s">
        <v>2677</v>
      </c>
      <c r="G706" s="822" t="s">
        <v>3047</v>
      </c>
      <c r="H706" s="822" t="s">
        <v>329</v>
      </c>
      <c r="I706" s="822" t="s">
        <v>3048</v>
      </c>
      <c r="J706" s="822" t="s">
        <v>1665</v>
      </c>
      <c r="K706" s="822" t="s">
        <v>3049</v>
      </c>
      <c r="L706" s="825">
        <v>414.96</v>
      </c>
      <c r="M706" s="825">
        <v>414.96</v>
      </c>
      <c r="N706" s="822">
        <v>1</v>
      </c>
      <c r="O706" s="826">
        <v>0.5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</v>
      </c>
      <c r="B707" s="822" t="s">
        <v>2676</v>
      </c>
      <c r="C707" s="822" t="s">
        <v>2682</v>
      </c>
      <c r="D707" s="823" t="s">
        <v>4395</v>
      </c>
      <c r="E707" s="824" t="s">
        <v>2706</v>
      </c>
      <c r="F707" s="822" t="s">
        <v>2677</v>
      </c>
      <c r="G707" s="822" t="s">
        <v>3047</v>
      </c>
      <c r="H707" s="822" t="s">
        <v>329</v>
      </c>
      <c r="I707" s="822" t="s">
        <v>3397</v>
      </c>
      <c r="J707" s="822" t="s">
        <v>1105</v>
      </c>
      <c r="K707" s="822" t="s">
        <v>2299</v>
      </c>
      <c r="L707" s="825">
        <v>373.46</v>
      </c>
      <c r="M707" s="825">
        <v>373.46</v>
      </c>
      <c r="N707" s="822">
        <v>1</v>
      </c>
      <c r="O707" s="826">
        <v>0.5</v>
      </c>
      <c r="P707" s="825">
        <v>373.46</v>
      </c>
      <c r="Q707" s="827">
        <v>1</v>
      </c>
      <c r="R707" s="822">
        <v>1</v>
      </c>
      <c r="S707" s="827">
        <v>1</v>
      </c>
      <c r="T707" s="826">
        <v>0.5</v>
      </c>
      <c r="U707" s="828">
        <v>1</v>
      </c>
    </row>
    <row r="708" spans="1:21" ht="14.45" customHeight="1" x14ac:dyDescent="0.2">
      <c r="A708" s="821">
        <v>1</v>
      </c>
      <c r="B708" s="822" t="s">
        <v>2676</v>
      </c>
      <c r="C708" s="822" t="s">
        <v>2682</v>
      </c>
      <c r="D708" s="823" t="s">
        <v>4395</v>
      </c>
      <c r="E708" s="824" t="s">
        <v>2706</v>
      </c>
      <c r="F708" s="822" t="s">
        <v>2677</v>
      </c>
      <c r="G708" s="822" t="s">
        <v>3731</v>
      </c>
      <c r="H708" s="822" t="s">
        <v>329</v>
      </c>
      <c r="I708" s="822" t="s">
        <v>3732</v>
      </c>
      <c r="J708" s="822" t="s">
        <v>3733</v>
      </c>
      <c r="K708" s="822" t="s">
        <v>3734</v>
      </c>
      <c r="L708" s="825">
        <v>25.72</v>
      </c>
      <c r="M708" s="825">
        <v>25.72</v>
      </c>
      <c r="N708" s="822">
        <v>1</v>
      </c>
      <c r="O708" s="826">
        <v>0.5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</v>
      </c>
      <c r="B709" s="822" t="s">
        <v>2676</v>
      </c>
      <c r="C709" s="822" t="s">
        <v>2682</v>
      </c>
      <c r="D709" s="823" t="s">
        <v>4395</v>
      </c>
      <c r="E709" s="824" t="s">
        <v>2706</v>
      </c>
      <c r="F709" s="822" t="s">
        <v>2677</v>
      </c>
      <c r="G709" s="822" t="s">
        <v>2749</v>
      </c>
      <c r="H709" s="822" t="s">
        <v>673</v>
      </c>
      <c r="I709" s="822" t="s">
        <v>2269</v>
      </c>
      <c r="J709" s="822" t="s">
        <v>2270</v>
      </c>
      <c r="K709" s="822" t="s">
        <v>2271</v>
      </c>
      <c r="L709" s="825">
        <v>42.51</v>
      </c>
      <c r="M709" s="825">
        <v>170.04</v>
      </c>
      <c r="N709" s="822">
        <v>4</v>
      </c>
      <c r="O709" s="826">
        <v>2</v>
      </c>
      <c r="P709" s="825">
        <v>127.53</v>
      </c>
      <c r="Q709" s="827">
        <v>0.75</v>
      </c>
      <c r="R709" s="822">
        <v>3</v>
      </c>
      <c r="S709" s="827">
        <v>0.75</v>
      </c>
      <c r="T709" s="826">
        <v>1.5</v>
      </c>
      <c r="U709" s="828">
        <v>0.75</v>
      </c>
    </row>
    <row r="710" spans="1:21" ht="14.45" customHeight="1" x14ac:dyDescent="0.2">
      <c r="A710" s="821">
        <v>1</v>
      </c>
      <c r="B710" s="822" t="s">
        <v>2676</v>
      </c>
      <c r="C710" s="822" t="s">
        <v>2682</v>
      </c>
      <c r="D710" s="823" t="s">
        <v>4395</v>
      </c>
      <c r="E710" s="824" t="s">
        <v>2706</v>
      </c>
      <c r="F710" s="822" t="s">
        <v>2677</v>
      </c>
      <c r="G710" s="822" t="s">
        <v>2749</v>
      </c>
      <c r="H710" s="822" t="s">
        <v>329</v>
      </c>
      <c r="I710" s="822" t="s">
        <v>3066</v>
      </c>
      <c r="J710" s="822" t="s">
        <v>3067</v>
      </c>
      <c r="K710" s="822" t="s">
        <v>2271</v>
      </c>
      <c r="L710" s="825">
        <v>42.51</v>
      </c>
      <c r="M710" s="825">
        <v>85.02</v>
      </c>
      <c r="N710" s="822">
        <v>2</v>
      </c>
      <c r="O710" s="826">
        <v>1</v>
      </c>
      <c r="P710" s="825">
        <v>85.02</v>
      </c>
      <c r="Q710" s="827">
        <v>1</v>
      </c>
      <c r="R710" s="822">
        <v>2</v>
      </c>
      <c r="S710" s="827">
        <v>1</v>
      </c>
      <c r="T710" s="826">
        <v>1</v>
      </c>
      <c r="U710" s="828">
        <v>1</v>
      </c>
    </row>
    <row r="711" spans="1:21" ht="14.45" customHeight="1" x14ac:dyDescent="0.2">
      <c r="A711" s="821">
        <v>1</v>
      </c>
      <c r="B711" s="822" t="s">
        <v>2676</v>
      </c>
      <c r="C711" s="822" t="s">
        <v>2682</v>
      </c>
      <c r="D711" s="823" t="s">
        <v>4395</v>
      </c>
      <c r="E711" s="824" t="s">
        <v>2706</v>
      </c>
      <c r="F711" s="822" t="s">
        <v>2677</v>
      </c>
      <c r="G711" s="822" t="s">
        <v>3072</v>
      </c>
      <c r="H711" s="822" t="s">
        <v>329</v>
      </c>
      <c r="I711" s="822" t="s">
        <v>3735</v>
      </c>
      <c r="J711" s="822" t="s">
        <v>1229</v>
      </c>
      <c r="K711" s="822" t="s">
        <v>3075</v>
      </c>
      <c r="L711" s="825">
        <v>50.64</v>
      </c>
      <c r="M711" s="825">
        <v>50.64</v>
      </c>
      <c r="N711" s="822">
        <v>1</v>
      </c>
      <c r="O711" s="826">
        <v>0.5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1</v>
      </c>
      <c r="B712" s="822" t="s">
        <v>2676</v>
      </c>
      <c r="C712" s="822" t="s">
        <v>2682</v>
      </c>
      <c r="D712" s="823" t="s">
        <v>4395</v>
      </c>
      <c r="E712" s="824" t="s">
        <v>2706</v>
      </c>
      <c r="F712" s="822" t="s">
        <v>2677</v>
      </c>
      <c r="G712" s="822" t="s">
        <v>2750</v>
      </c>
      <c r="H712" s="822" t="s">
        <v>329</v>
      </c>
      <c r="I712" s="822" t="s">
        <v>2879</v>
      </c>
      <c r="J712" s="822" t="s">
        <v>787</v>
      </c>
      <c r="K712" s="822" t="s">
        <v>2880</v>
      </c>
      <c r="L712" s="825">
        <v>59.33</v>
      </c>
      <c r="M712" s="825">
        <v>177.99</v>
      </c>
      <c r="N712" s="822">
        <v>3</v>
      </c>
      <c r="O712" s="826">
        <v>0.5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</v>
      </c>
      <c r="B713" s="822" t="s">
        <v>2676</v>
      </c>
      <c r="C713" s="822" t="s">
        <v>2682</v>
      </c>
      <c r="D713" s="823" t="s">
        <v>4395</v>
      </c>
      <c r="E713" s="824" t="s">
        <v>2706</v>
      </c>
      <c r="F713" s="822" t="s">
        <v>2677</v>
      </c>
      <c r="G713" s="822" t="s">
        <v>2881</v>
      </c>
      <c r="H713" s="822" t="s">
        <v>329</v>
      </c>
      <c r="I713" s="822" t="s">
        <v>2882</v>
      </c>
      <c r="J713" s="822" t="s">
        <v>2883</v>
      </c>
      <c r="K713" s="822" t="s">
        <v>2884</v>
      </c>
      <c r="L713" s="825">
        <v>164.01</v>
      </c>
      <c r="M713" s="825">
        <v>164.01</v>
      </c>
      <c r="N713" s="822">
        <v>1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</v>
      </c>
      <c r="B714" s="822" t="s">
        <v>2676</v>
      </c>
      <c r="C714" s="822" t="s">
        <v>2682</v>
      </c>
      <c r="D714" s="823" t="s">
        <v>4395</v>
      </c>
      <c r="E714" s="824" t="s">
        <v>2706</v>
      </c>
      <c r="F714" s="822" t="s">
        <v>2677</v>
      </c>
      <c r="G714" s="822" t="s">
        <v>2881</v>
      </c>
      <c r="H714" s="822" t="s">
        <v>329</v>
      </c>
      <c r="I714" s="822" t="s">
        <v>3682</v>
      </c>
      <c r="J714" s="822" t="s">
        <v>2883</v>
      </c>
      <c r="K714" s="822" t="s">
        <v>3683</v>
      </c>
      <c r="L714" s="825">
        <v>49.2</v>
      </c>
      <c r="M714" s="825">
        <v>49.2</v>
      </c>
      <c r="N714" s="822">
        <v>1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</v>
      </c>
      <c r="B715" s="822" t="s">
        <v>2676</v>
      </c>
      <c r="C715" s="822" t="s">
        <v>2682</v>
      </c>
      <c r="D715" s="823" t="s">
        <v>4395</v>
      </c>
      <c r="E715" s="824" t="s">
        <v>2706</v>
      </c>
      <c r="F715" s="822" t="s">
        <v>2677</v>
      </c>
      <c r="G715" s="822" t="s">
        <v>2881</v>
      </c>
      <c r="H715" s="822" t="s">
        <v>329</v>
      </c>
      <c r="I715" s="822" t="s">
        <v>3428</v>
      </c>
      <c r="J715" s="822" t="s">
        <v>3080</v>
      </c>
      <c r="K715" s="822" t="s">
        <v>3429</v>
      </c>
      <c r="L715" s="825">
        <v>49.2</v>
      </c>
      <c r="M715" s="825">
        <v>295.20000000000005</v>
      </c>
      <c r="N715" s="822">
        <v>6</v>
      </c>
      <c r="O715" s="826">
        <v>2.5</v>
      </c>
      <c r="P715" s="825">
        <v>147.60000000000002</v>
      </c>
      <c r="Q715" s="827">
        <v>0.5</v>
      </c>
      <c r="R715" s="822">
        <v>3</v>
      </c>
      <c r="S715" s="827">
        <v>0.5</v>
      </c>
      <c r="T715" s="826">
        <v>1</v>
      </c>
      <c r="U715" s="828">
        <v>0.4</v>
      </c>
    </row>
    <row r="716" spans="1:21" ht="14.45" customHeight="1" x14ac:dyDescent="0.2">
      <c r="A716" s="821">
        <v>1</v>
      </c>
      <c r="B716" s="822" t="s">
        <v>2676</v>
      </c>
      <c r="C716" s="822" t="s">
        <v>2682</v>
      </c>
      <c r="D716" s="823" t="s">
        <v>4395</v>
      </c>
      <c r="E716" s="824" t="s">
        <v>2706</v>
      </c>
      <c r="F716" s="822" t="s">
        <v>2677</v>
      </c>
      <c r="G716" s="822" t="s">
        <v>2881</v>
      </c>
      <c r="H716" s="822" t="s">
        <v>329</v>
      </c>
      <c r="I716" s="822" t="s">
        <v>3736</v>
      </c>
      <c r="J716" s="822" t="s">
        <v>3077</v>
      </c>
      <c r="K716" s="822" t="s">
        <v>2999</v>
      </c>
      <c r="L716" s="825">
        <v>49.2</v>
      </c>
      <c r="M716" s="825">
        <v>98.4</v>
      </c>
      <c r="N716" s="822">
        <v>2</v>
      </c>
      <c r="O716" s="826">
        <v>1.5</v>
      </c>
      <c r="P716" s="825">
        <v>49.2</v>
      </c>
      <c r="Q716" s="827">
        <v>0.5</v>
      </c>
      <c r="R716" s="822">
        <v>1</v>
      </c>
      <c r="S716" s="827">
        <v>0.5</v>
      </c>
      <c r="T716" s="826">
        <v>1</v>
      </c>
      <c r="U716" s="828">
        <v>0.66666666666666663</v>
      </c>
    </row>
    <row r="717" spans="1:21" ht="14.45" customHeight="1" x14ac:dyDescent="0.2">
      <c r="A717" s="821">
        <v>1</v>
      </c>
      <c r="B717" s="822" t="s">
        <v>2676</v>
      </c>
      <c r="C717" s="822" t="s">
        <v>2682</v>
      </c>
      <c r="D717" s="823" t="s">
        <v>4395</v>
      </c>
      <c r="E717" s="824" t="s">
        <v>2706</v>
      </c>
      <c r="F717" s="822" t="s">
        <v>2677</v>
      </c>
      <c r="G717" s="822" t="s">
        <v>2881</v>
      </c>
      <c r="H717" s="822" t="s">
        <v>329</v>
      </c>
      <c r="I717" s="822" t="s">
        <v>3079</v>
      </c>
      <c r="J717" s="822" t="s">
        <v>3080</v>
      </c>
      <c r="K717" s="822" t="s">
        <v>3081</v>
      </c>
      <c r="L717" s="825">
        <v>164.01</v>
      </c>
      <c r="M717" s="825">
        <v>164.01</v>
      </c>
      <c r="N717" s="822">
        <v>1</v>
      </c>
      <c r="O717" s="826">
        <v>0.5</v>
      </c>
      <c r="P717" s="825">
        <v>164.01</v>
      </c>
      <c r="Q717" s="827">
        <v>1</v>
      </c>
      <c r="R717" s="822">
        <v>1</v>
      </c>
      <c r="S717" s="827">
        <v>1</v>
      </c>
      <c r="T717" s="826">
        <v>0.5</v>
      </c>
      <c r="U717" s="828">
        <v>1</v>
      </c>
    </row>
    <row r="718" spans="1:21" ht="14.45" customHeight="1" x14ac:dyDescent="0.2">
      <c r="A718" s="821">
        <v>1</v>
      </c>
      <c r="B718" s="822" t="s">
        <v>2676</v>
      </c>
      <c r="C718" s="822" t="s">
        <v>2682</v>
      </c>
      <c r="D718" s="823" t="s">
        <v>4395</v>
      </c>
      <c r="E718" s="824" t="s">
        <v>2706</v>
      </c>
      <c r="F718" s="822" t="s">
        <v>2677</v>
      </c>
      <c r="G718" s="822" t="s">
        <v>2881</v>
      </c>
      <c r="H718" s="822" t="s">
        <v>329</v>
      </c>
      <c r="I718" s="822" t="s">
        <v>3737</v>
      </c>
      <c r="J718" s="822" t="s">
        <v>3431</v>
      </c>
      <c r="K718" s="822" t="s">
        <v>3429</v>
      </c>
      <c r="L718" s="825">
        <v>49.2</v>
      </c>
      <c r="M718" s="825">
        <v>98.4</v>
      </c>
      <c r="N718" s="822">
        <v>2</v>
      </c>
      <c r="O718" s="826">
        <v>0.5</v>
      </c>
      <c r="P718" s="825">
        <v>98.4</v>
      </c>
      <c r="Q718" s="827">
        <v>1</v>
      </c>
      <c r="R718" s="822">
        <v>2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1</v>
      </c>
      <c r="B719" s="822" t="s">
        <v>2676</v>
      </c>
      <c r="C719" s="822" t="s">
        <v>2682</v>
      </c>
      <c r="D719" s="823" t="s">
        <v>4395</v>
      </c>
      <c r="E719" s="824" t="s">
        <v>2706</v>
      </c>
      <c r="F719" s="822" t="s">
        <v>2677</v>
      </c>
      <c r="G719" s="822" t="s">
        <v>2829</v>
      </c>
      <c r="H719" s="822" t="s">
        <v>673</v>
      </c>
      <c r="I719" s="822" t="s">
        <v>2401</v>
      </c>
      <c r="J719" s="822" t="s">
        <v>1161</v>
      </c>
      <c r="K719" s="822" t="s">
        <v>2402</v>
      </c>
      <c r="L719" s="825">
        <v>386.73</v>
      </c>
      <c r="M719" s="825">
        <v>386.73</v>
      </c>
      <c r="N719" s="822">
        <v>1</v>
      </c>
      <c r="O719" s="826">
        <v>1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</v>
      </c>
      <c r="B720" s="822" t="s">
        <v>2676</v>
      </c>
      <c r="C720" s="822" t="s">
        <v>2682</v>
      </c>
      <c r="D720" s="823" t="s">
        <v>4395</v>
      </c>
      <c r="E720" s="824" t="s">
        <v>2706</v>
      </c>
      <c r="F720" s="822" t="s">
        <v>2677</v>
      </c>
      <c r="G720" s="822" t="s">
        <v>2891</v>
      </c>
      <c r="H720" s="822" t="s">
        <v>329</v>
      </c>
      <c r="I720" s="822" t="s">
        <v>2892</v>
      </c>
      <c r="J720" s="822" t="s">
        <v>716</v>
      </c>
      <c r="K720" s="822" t="s">
        <v>2893</v>
      </c>
      <c r="L720" s="825">
        <v>25.53</v>
      </c>
      <c r="M720" s="825">
        <v>25.53</v>
      </c>
      <c r="N720" s="822">
        <v>1</v>
      </c>
      <c r="O720" s="826">
        <v>0.5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</v>
      </c>
      <c r="B721" s="822" t="s">
        <v>2676</v>
      </c>
      <c r="C721" s="822" t="s">
        <v>2682</v>
      </c>
      <c r="D721" s="823" t="s">
        <v>4395</v>
      </c>
      <c r="E721" s="824" t="s">
        <v>2706</v>
      </c>
      <c r="F721" s="822" t="s">
        <v>2677</v>
      </c>
      <c r="G721" s="822" t="s">
        <v>2757</v>
      </c>
      <c r="H721" s="822" t="s">
        <v>329</v>
      </c>
      <c r="I721" s="822" t="s">
        <v>3738</v>
      </c>
      <c r="J721" s="822" t="s">
        <v>3739</v>
      </c>
      <c r="K721" s="822" t="s">
        <v>3740</v>
      </c>
      <c r="L721" s="825">
        <v>17.559999999999999</v>
      </c>
      <c r="M721" s="825">
        <v>105.35999999999999</v>
      </c>
      <c r="N721" s="822">
        <v>6</v>
      </c>
      <c r="O721" s="826">
        <v>1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1</v>
      </c>
      <c r="B722" s="822" t="s">
        <v>2676</v>
      </c>
      <c r="C722" s="822" t="s">
        <v>2682</v>
      </c>
      <c r="D722" s="823" t="s">
        <v>4395</v>
      </c>
      <c r="E722" s="824" t="s">
        <v>2706</v>
      </c>
      <c r="F722" s="822" t="s">
        <v>2677</v>
      </c>
      <c r="G722" s="822" t="s">
        <v>3741</v>
      </c>
      <c r="H722" s="822" t="s">
        <v>329</v>
      </c>
      <c r="I722" s="822" t="s">
        <v>3742</v>
      </c>
      <c r="J722" s="822" t="s">
        <v>3743</v>
      </c>
      <c r="K722" s="822" t="s">
        <v>3744</v>
      </c>
      <c r="L722" s="825">
        <v>51.71</v>
      </c>
      <c r="M722" s="825">
        <v>51.71</v>
      </c>
      <c r="N722" s="822">
        <v>1</v>
      </c>
      <c r="O722" s="826">
        <v>0.5</v>
      </c>
      <c r="P722" s="825">
        <v>51.71</v>
      </c>
      <c r="Q722" s="827">
        <v>1</v>
      </c>
      <c r="R722" s="822">
        <v>1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1</v>
      </c>
      <c r="B723" s="822" t="s">
        <v>2676</v>
      </c>
      <c r="C723" s="822" t="s">
        <v>2682</v>
      </c>
      <c r="D723" s="823" t="s">
        <v>4395</v>
      </c>
      <c r="E723" s="824" t="s">
        <v>2706</v>
      </c>
      <c r="F723" s="822" t="s">
        <v>2677</v>
      </c>
      <c r="G723" s="822" t="s">
        <v>2761</v>
      </c>
      <c r="H723" s="822" t="s">
        <v>673</v>
      </c>
      <c r="I723" s="822" t="s">
        <v>2255</v>
      </c>
      <c r="J723" s="822" t="s">
        <v>2158</v>
      </c>
      <c r="K723" s="822" t="s">
        <v>2256</v>
      </c>
      <c r="L723" s="825">
        <v>93.43</v>
      </c>
      <c r="M723" s="825">
        <v>747.44</v>
      </c>
      <c r="N723" s="822">
        <v>8</v>
      </c>
      <c r="O723" s="826">
        <v>4</v>
      </c>
      <c r="P723" s="825">
        <v>467.15000000000003</v>
      </c>
      <c r="Q723" s="827">
        <v>0.625</v>
      </c>
      <c r="R723" s="822">
        <v>5</v>
      </c>
      <c r="S723" s="827">
        <v>0.625</v>
      </c>
      <c r="T723" s="826">
        <v>2.5</v>
      </c>
      <c r="U723" s="828">
        <v>0.625</v>
      </c>
    </row>
    <row r="724" spans="1:21" ht="14.45" customHeight="1" x14ac:dyDescent="0.2">
      <c r="A724" s="821">
        <v>1</v>
      </c>
      <c r="B724" s="822" t="s">
        <v>2676</v>
      </c>
      <c r="C724" s="822" t="s">
        <v>2682</v>
      </c>
      <c r="D724" s="823" t="s">
        <v>4395</v>
      </c>
      <c r="E724" s="824" t="s">
        <v>2706</v>
      </c>
      <c r="F724" s="822" t="s">
        <v>2677</v>
      </c>
      <c r="G724" s="822" t="s">
        <v>2761</v>
      </c>
      <c r="H724" s="822" t="s">
        <v>673</v>
      </c>
      <c r="I724" s="822" t="s">
        <v>2157</v>
      </c>
      <c r="J724" s="822" t="s">
        <v>2158</v>
      </c>
      <c r="K724" s="822" t="s">
        <v>2159</v>
      </c>
      <c r="L724" s="825">
        <v>186.87</v>
      </c>
      <c r="M724" s="825">
        <v>560.61</v>
      </c>
      <c r="N724" s="822">
        <v>3</v>
      </c>
      <c r="O724" s="826">
        <v>2</v>
      </c>
      <c r="P724" s="825">
        <v>373.74</v>
      </c>
      <c r="Q724" s="827">
        <v>0.66666666666666663</v>
      </c>
      <c r="R724" s="822">
        <v>2</v>
      </c>
      <c r="S724" s="827">
        <v>0.66666666666666663</v>
      </c>
      <c r="T724" s="826">
        <v>1</v>
      </c>
      <c r="U724" s="828">
        <v>0.5</v>
      </c>
    </row>
    <row r="725" spans="1:21" ht="14.45" customHeight="1" x14ac:dyDescent="0.2">
      <c r="A725" s="821">
        <v>1</v>
      </c>
      <c r="B725" s="822" t="s">
        <v>2676</v>
      </c>
      <c r="C725" s="822" t="s">
        <v>2682</v>
      </c>
      <c r="D725" s="823" t="s">
        <v>4395</v>
      </c>
      <c r="E725" s="824" t="s">
        <v>2706</v>
      </c>
      <c r="F725" s="822" t="s">
        <v>2677</v>
      </c>
      <c r="G725" s="822" t="s">
        <v>2762</v>
      </c>
      <c r="H725" s="822" t="s">
        <v>329</v>
      </c>
      <c r="I725" s="822" t="s">
        <v>3461</v>
      </c>
      <c r="J725" s="822" t="s">
        <v>3462</v>
      </c>
      <c r="K725" s="822" t="s">
        <v>3134</v>
      </c>
      <c r="L725" s="825">
        <v>51.69</v>
      </c>
      <c r="M725" s="825">
        <v>51.69</v>
      </c>
      <c r="N725" s="822">
        <v>1</v>
      </c>
      <c r="O725" s="826">
        <v>0.5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</v>
      </c>
      <c r="B726" s="822" t="s">
        <v>2676</v>
      </c>
      <c r="C726" s="822" t="s">
        <v>2682</v>
      </c>
      <c r="D726" s="823" t="s">
        <v>4395</v>
      </c>
      <c r="E726" s="824" t="s">
        <v>2706</v>
      </c>
      <c r="F726" s="822" t="s">
        <v>2677</v>
      </c>
      <c r="G726" s="822" t="s">
        <v>2762</v>
      </c>
      <c r="H726" s="822" t="s">
        <v>329</v>
      </c>
      <c r="I726" s="822" t="s">
        <v>3745</v>
      </c>
      <c r="J726" s="822" t="s">
        <v>2902</v>
      </c>
      <c r="K726" s="822" t="s">
        <v>3746</v>
      </c>
      <c r="L726" s="825">
        <v>10.55</v>
      </c>
      <c r="M726" s="825">
        <v>10.55</v>
      </c>
      <c r="N726" s="822">
        <v>1</v>
      </c>
      <c r="O726" s="826">
        <v>0.5</v>
      </c>
      <c r="P726" s="825">
        <v>10.55</v>
      </c>
      <c r="Q726" s="827">
        <v>1</v>
      </c>
      <c r="R726" s="822">
        <v>1</v>
      </c>
      <c r="S726" s="827">
        <v>1</v>
      </c>
      <c r="T726" s="826">
        <v>0.5</v>
      </c>
      <c r="U726" s="828">
        <v>1</v>
      </c>
    </row>
    <row r="727" spans="1:21" ht="14.45" customHeight="1" x14ac:dyDescent="0.2">
      <c r="A727" s="821">
        <v>1</v>
      </c>
      <c r="B727" s="822" t="s">
        <v>2676</v>
      </c>
      <c r="C727" s="822" t="s">
        <v>2682</v>
      </c>
      <c r="D727" s="823" t="s">
        <v>4395</v>
      </c>
      <c r="E727" s="824" t="s">
        <v>2706</v>
      </c>
      <c r="F727" s="822" t="s">
        <v>2677</v>
      </c>
      <c r="G727" s="822" t="s">
        <v>2762</v>
      </c>
      <c r="H727" s="822" t="s">
        <v>329</v>
      </c>
      <c r="I727" s="822" t="s">
        <v>3747</v>
      </c>
      <c r="J727" s="822" t="s">
        <v>3130</v>
      </c>
      <c r="K727" s="822" t="s">
        <v>3748</v>
      </c>
      <c r="L727" s="825">
        <v>31.65</v>
      </c>
      <c r="M727" s="825">
        <v>31.65</v>
      </c>
      <c r="N727" s="822">
        <v>1</v>
      </c>
      <c r="O727" s="826">
        <v>0.5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</v>
      </c>
      <c r="B728" s="822" t="s">
        <v>2676</v>
      </c>
      <c r="C728" s="822" t="s">
        <v>2682</v>
      </c>
      <c r="D728" s="823" t="s">
        <v>4395</v>
      </c>
      <c r="E728" s="824" t="s">
        <v>2706</v>
      </c>
      <c r="F728" s="822" t="s">
        <v>2677</v>
      </c>
      <c r="G728" s="822" t="s">
        <v>2762</v>
      </c>
      <c r="H728" s="822" t="s">
        <v>329</v>
      </c>
      <c r="I728" s="822" t="s">
        <v>3132</v>
      </c>
      <c r="J728" s="822" t="s">
        <v>3133</v>
      </c>
      <c r="K728" s="822" t="s">
        <v>3134</v>
      </c>
      <c r="L728" s="825">
        <v>51.69</v>
      </c>
      <c r="M728" s="825">
        <v>103.38</v>
      </c>
      <c r="N728" s="822">
        <v>2</v>
      </c>
      <c r="O728" s="826">
        <v>1</v>
      </c>
      <c r="P728" s="825">
        <v>51.69</v>
      </c>
      <c r="Q728" s="827">
        <v>0.5</v>
      </c>
      <c r="R728" s="822">
        <v>1</v>
      </c>
      <c r="S728" s="827">
        <v>0.5</v>
      </c>
      <c r="T728" s="826">
        <v>0.5</v>
      </c>
      <c r="U728" s="828">
        <v>0.5</v>
      </c>
    </row>
    <row r="729" spans="1:21" ht="14.45" customHeight="1" x14ac:dyDescent="0.2">
      <c r="A729" s="821">
        <v>1</v>
      </c>
      <c r="B729" s="822" t="s">
        <v>2676</v>
      </c>
      <c r="C729" s="822" t="s">
        <v>2682</v>
      </c>
      <c r="D729" s="823" t="s">
        <v>4395</v>
      </c>
      <c r="E729" s="824" t="s">
        <v>2706</v>
      </c>
      <c r="F729" s="822" t="s">
        <v>2677</v>
      </c>
      <c r="G729" s="822" t="s">
        <v>2762</v>
      </c>
      <c r="H729" s="822" t="s">
        <v>329</v>
      </c>
      <c r="I729" s="822" t="s">
        <v>3135</v>
      </c>
      <c r="J729" s="822" t="s">
        <v>684</v>
      </c>
      <c r="K729" s="822" t="s">
        <v>3136</v>
      </c>
      <c r="L729" s="825">
        <v>10.55</v>
      </c>
      <c r="M729" s="825">
        <v>31.650000000000002</v>
      </c>
      <c r="N729" s="822">
        <v>3</v>
      </c>
      <c r="O729" s="826">
        <v>2</v>
      </c>
      <c r="P729" s="825">
        <v>31.650000000000002</v>
      </c>
      <c r="Q729" s="827">
        <v>1</v>
      </c>
      <c r="R729" s="822">
        <v>3</v>
      </c>
      <c r="S729" s="827">
        <v>1</v>
      </c>
      <c r="T729" s="826">
        <v>2</v>
      </c>
      <c r="U729" s="828">
        <v>1</v>
      </c>
    </row>
    <row r="730" spans="1:21" ht="14.45" customHeight="1" x14ac:dyDescent="0.2">
      <c r="A730" s="821">
        <v>1</v>
      </c>
      <c r="B730" s="822" t="s">
        <v>2676</v>
      </c>
      <c r="C730" s="822" t="s">
        <v>2682</v>
      </c>
      <c r="D730" s="823" t="s">
        <v>4395</v>
      </c>
      <c r="E730" s="824" t="s">
        <v>2706</v>
      </c>
      <c r="F730" s="822" t="s">
        <v>2677</v>
      </c>
      <c r="G730" s="822" t="s">
        <v>2762</v>
      </c>
      <c r="H730" s="822" t="s">
        <v>329</v>
      </c>
      <c r="I730" s="822" t="s">
        <v>2763</v>
      </c>
      <c r="J730" s="822" t="s">
        <v>684</v>
      </c>
      <c r="K730" s="822" t="s">
        <v>2764</v>
      </c>
      <c r="L730" s="825">
        <v>31.65</v>
      </c>
      <c r="M730" s="825">
        <v>126.6</v>
      </c>
      <c r="N730" s="822">
        <v>4</v>
      </c>
      <c r="O730" s="826">
        <v>1.5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1</v>
      </c>
      <c r="B731" s="822" t="s">
        <v>2676</v>
      </c>
      <c r="C731" s="822" t="s">
        <v>2682</v>
      </c>
      <c r="D731" s="823" t="s">
        <v>4395</v>
      </c>
      <c r="E731" s="824" t="s">
        <v>2706</v>
      </c>
      <c r="F731" s="822" t="s">
        <v>2677</v>
      </c>
      <c r="G731" s="822" t="s">
        <v>3463</v>
      </c>
      <c r="H731" s="822" t="s">
        <v>329</v>
      </c>
      <c r="I731" s="822" t="s">
        <v>3749</v>
      </c>
      <c r="J731" s="822" t="s">
        <v>3465</v>
      </c>
      <c r="K731" s="822" t="s">
        <v>3750</v>
      </c>
      <c r="L731" s="825">
        <v>109.72</v>
      </c>
      <c r="M731" s="825">
        <v>109.72</v>
      </c>
      <c r="N731" s="822">
        <v>1</v>
      </c>
      <c r="O731" s="826">
        <v>1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</v>
      </c>
      <c r="B732" s="822" t="s">
        <v>2676</v>
      </c>
      <c r="C732" s="822" t="s">
        <v>2682</v>
      </c>
      <c r="D732" s="823" t="s">
        <v>4395</v>
      </c>
      <c r="E732" s="824" t="s">
        <v>2706</v>
      </c>
      <c r="F732" s="822" t="s">
        <v>2677</v>
      </c>
      <c r="G732" s="822" t="s">
        <v>3467</v>
      </c>
      <c r="H732" s="822" t="s">
        <v>329</v>
      </c>
      <c r="I732" s="822" t="s">
        <v>3751</v>
      </c>
      <c r="J732" s="822" t="s">
        <v>1371</v>
      </c>
      <c r="K732" s="822" t="s">
        <v>3752</v>
      </c>
      <c r="L732" s="825">
        <v>760.22</v>
      </c>
      <c r="M732" s="825">
        <v>2280.66</v>
      </c>
      <c r="N732" s="822">
        <v>3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</v>
      </c>
      <c r="B733" s="822" t="s">
        <v>2676</v>
      </c>
      <c r="C733" s="822" t="s">
        <v>2682</v>
      </c>
      <c r="D733" s="823" t="s">
        <v>4395</v>
      </c>
      <c r="E733" s="824" t="s">
        <v>2706</v>
      </c>
      <c r="F733" s="822" t="s">
        <v>2677</v>
      </c>
      <c r="G733" s="822" t="s">
        <v>3753</v>
      </c>
      <c r="H733" s="822" t="s">
        <v>673</v>
      </c>
      <c r="I733" s="822" t="s">
        <v>2205</v>
      </c>
      <c r="J733" s="822" t="s">
        <v>2206</v>
      </c>
      <c r="K733" s="822" t="s">
        <v>2207</v>
      </c>
      <c r="L733" s="825">
        <v>109.89</v>
      </c>
      <c r="M733" s="825">
        <v>109.89</v>
      </c>
      <c r="N733" s="822">
        <v>1</v>
      </c>
      <c r="O733" s="826">
        <v>0.5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</v>
      </c>
      <c r="B734" s="822" t="s">
        <v>2676</v>
      </c>
      <c r="C734" s="822" t="s">
        <v>2682</v>
      </c>
      <c r="D734" s="823" t="s">
        <v>4395</v>
      </c>
      <c r="E734" s="824" t="s">
        <v>2706</v>
      </c>
      <c r="F734" s="822" t="s">
        <v>2677</v>
      </c>
      <c r="G734" s="822" t="s">
        <v>3754</v>
      </c>
      <c r="H734" s="822" t="s">
        <v>329</v>
      </c>
      <c r="I734" s="822" t="s">
        <v>3755</v>
      </c>
      <c r="J734" s="822" t="s">
        <v>3756</v>
      </c>
      <c r="K734" s="822" t="s">
        <v>3757</v>
      </c>
      <c r="L734" s="825">
        <v>32.76</v>
      </c>
      <c r="M734" s="825">
        <v>32.76</v>
      </c>
      <c r="N734" s="822">
        <v>1</v>
      </c>
      <c r="O734" s="826">
        <v>0.5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</v>
      </c>
      <c r="B735" s="822" t="s">
        <v>2676</v>
      </c>
      <c r="C735" s="822" t="s">
        <v>2682</v>
      </c>
      <c r="D735" s="823" t="s">
        <v>4395</v>
      </c>
      <c r="E735" s="824" t="s">
        <v>2706</v>
      </c>
      <c r="F735" s="822" t="s">
        <v>2677</v>
      </c>
      <c r="G735" s="822" t="s">
        <v>3150</v>
      </c>
      <c r="H735" s="822" t="s">
        <v>329</v>
      </c>
      <c r="I735" s="822" t="s">
        <v>3484</v>
      </c>
      <c r="J735" s="822" t="s">
        <v>3482</v>
      </c>
      <c r="K735" s="822" t="s">
        <v>3485</v>
      </c>
      <c r="L735" s="825">
        <v>28.09</v>
      </c>
      <c r="M735" s="825">
        <v>28.09</v>
      </c>
      <c r="N735" s="822">
        <v>1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</v>
      </c>
      <c r="B736" s="822" t="s">
        <v>2676</v>
      </c>
      <c r="C736" s="822" t="s">
        <v>2682</v>
      </c>
      <c r="D736" s="823" t="s">
        <v>4395</v>
      </c>
      <c r="E736" s="824" t="s">
        <v>2706</v>
      </c>
      <c r="F736" s="822" t="s">
        <v>2677</v>
      </c>
      <c r="G736" s="822" t="s">
        <v>3150</v>
      </c>
      <c r="H736" s="822" t="s">
        <v>329</v>
      </c>
      <c r="I736" s="822" t="s">
        <v>3758</v>
      </c>
      <c r="J736" s="822" t="s">
        <v>3482</v>
      </c>
      <c r="K736" s="822" t="s">
        <v>3759</v>
      </c>
      <c r="L736" s="825">
        <v>43.21</v>
      </c>
      <c r="M736" s="825">
        <v>129.63</v>
      </c>
      <c r="N736" s="822">
        <v>3</v>
      </c>
      <c r="O736" s="826">
        <v>0.5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</v>
      </c>
      <c r="B737" s="822" t="s">
        <v>2676</v>
      </c>
      <c r="C737" s="822" t="s">
        <v>2682</v>
      </c>
      <c r="D737" s="823" t="s">
        <v>4395</v>
      </c>
      <c r="E737" s="824" t="s">
        <v>2706</v>
      </c>
      <c r="F737" s="822" t="s">
        <v>2677</v>
      </c>
      <c r="G737" s="822" t="s">
        <v>2774</v>
      </c>
      <c r="H737" s="822" t="s">
        <v>673</v>
      </c>
      <c r="I737" s="822" t="s">
        <v>2169</v>
      </c>
      <c r="J737" s="822" t="s">
        <v>896</v>
      </c>
      <c r="K737" s="822" t="s">
        <v>897</v>
      </c>
      <c r="L737" s="825">
        <v>27.49</v>
      </c>
      <c r="M737" s="825">
        <v>54.98</v>
      </c>
      <c r="N737" s="822">
        <v>2</v>
      </c>
      <c r="O737" s="826">
        <v>0.5</v>
      </c>
      <c r="P737" s="825">
        <v>54.98</v>
      </c>
      <c r="Q737" s="827">
        <v>1</v>
      </c>
      <c r="R737" s="822">
        <v>2</v>
      </c>
      <c r="S737" s="827">
        <v>1</v>
      </c>
      <c r="T737" s="826">
        <v>0.5</v>
      </c>
      <c r="U737" s="828">
        <v>1</v>
      </c>
    </row>
    <row r="738" spans="1:21" ht="14.45" customHeight="1" x14ac:dyDescent="0.2">
      <c r="A738" s="821">
        <v>1</v>
      </c>
      <c r="B738" s="822" t="s">
        <v>2676</v>
      </c>
      <c r="C738" s="822" t="s">
        <v>2682</v>
      </c>
      <c r="D738" s="823" t="s">
        <v>4395</v>
      </c>
      <c r="E738" s="824" t="s">
        <v>2706</v>
      </c>
      <c r="F738" s="822" t="s">
        <v>2677</v>
      </c>
      <c r="G738" s="822" t="s">
        <v>2774</v>
      </c>
      <c r="H738" s="822" t="s">
        <v>673</v>
      </c>
      <c r="I738" s="822" t="s">
        <v>2280</v>
      </c>
      <c r="J738" s="822" t="s">
        <v>987</v>
      </c>
      <c r="K738" s="822" t="s">
        <v>988</v>
      </c>
      <c r="L738" s="825">
        <v>234.07</v>
      </c>
      <c r="M738" s="825">
        <v>234.07</v>
      </c>
      <c r="N738" s="822">
        <v>1</v>
      </c>
      <c r="O738" s="826">
        <v>0.5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1</v>
      </c>
      <c r="B739" s="822" t="s">
        <v>2676</v>
      </c>
      <c r="C739" s="822" t="s">
        <v>2682</v>
      </c>
      <c r="D739" s="823" t="s">
        <v>4395</v>
      </c>
      <c r="E739" s="824" t="s">
        <v>2706</v>
      </c>
      <c r="F739" s="822" t="s">
        <v>2677</v>
      </c>
      <c r="G739" s="822" t="s">
        <v>2774</v>
      </c>
      <c r="H739" s="822" t="s">
        <v>673</v>
      </c>
      <c r="I739" s="822" t="s">
        <v>3157</v>
      </c>
      <c r="J739" s="822" t="s">
        <v>690</v>
      </c>
      <c r="K739" s="822" t="s">
        <v>3152</v>
      </c>
      <c r="L739" s="825">
        <v>117.03</v>
      </c>
      <c r="M739" s="825">
        <v>117.03</v>
      </c>
      <c r="N739" s="822">
        <v>1</v>
      </c>
      <c r="O739" s="826">
        <v>1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</v>
      </c>
      <c r="B740" s="822" t="s">
        <v>2676</v>
      </c>
      <c r="C740" s="822" t="s">
        <v>2682</v>
      </c>
      <c r="D740" s="823" t="s">
        <v>4395</v>
      </c>
      <c r="E740" s="824" t="s">
        <v>2706</v>
      </c>
      <c r="F740" s="822" t="s">
        <v>2677</v>
      </c>
      <c r="G740" s="822" t="s">
        <v>2774</v>
      </c>
      <c r="H740" s="822" t="s">
        <v>673</v>
      </c>
      <c r="I740" s="822" t="s">
        <v>2510</v>
      </c>
      <c r="J740" s="822" t="s">
        <v>690</v>
      </c>
      <c r="K740" s="822" t="s">
        <v>1520</v>
      </c>
      <c r="L740" s="825">
        <v>10.65</v>
      </c>
      <c r="M740" s="825">
        <v>10.65</v>
      </c>
      <c r="N740" s="822">
        <v>1</v>
      </c>
      <c r="O740" s="826">
        <v>0.5</v>
      </c>
      <c r="P740" s="825">
        <v>10.65</v>
      </c>
      <c r="Q740" s="827">
        <v>1</v>
      </c>
      <c r="R740" s="822">
        <v>1</v>
      </c>
      <c r="S740" s="827">
        <v>1</v>
      </c>
      <c r="T740" s="826">
        <v>0.5</v>
      </c>
      <c r="U740" s="828">
        <v>1</v>
      </c>
    </row>
    <row r="741" spans="1:21" ht="14.45" customHeight="1" x14ac:dyDescent="0.2">
      <c r="A741" s="821">
        <v>1</v>
      </c>
      <c r="B741" s="822" t="s">
        <v>2676</v>
      </c>
      <c r="C741" s="822" t="s">
        <v>2682</v>
      </c>
      <c r="D741" s="823" t="s">
        <v>4395</v>
      </c>
      <c r="E741" s="824" t="s">
        <v>2706</v>
      </c>
      <c r="F741" s="822" t="s">
        <v>2677</v>
      </c>
      <c r="G741" s="822" t="s">
        <v>2774</v>
      </c>
      <c r="H741" s="822" t="s">
        <v>673</v>
      </c>
      <c r="I741" s="822" t="s">
        <v>2282</v>
      </c>
      <c r="J741" s="822" t="s">
        <v>690</v>
      </c>
      <c r="K741" s="822" t="s">
        <v>990</v>
      </c>
      <c r="L741" s="825">
        <v>17.559999999999999</v>
      </c>
      <c r="M741" s="825">
        <v>35.119999999999997</v>
      </c>
      <c r="N741" s="822">
        <v>2</v>
      </c>
      <c r="O741" s="826">
        <v>1</v>
      </c>
      <c r="P741" s="825">
        <v>17.559999999999999</v>
      </c>
      <c r="Q741" s="827">
        <v>0.5</v>
      </c>
      <c r="R741" s="822">
        <v>1</v>
      </c>
      <c r="S741" s="827">
        <v>0.5</v>
      </c>
      <c r="T741" s="826">
        <v>0.5</v>
      </c>
      <c r="U741" s="828">
        <v>0.5</v>
      </c>
    </row>
    <row r="742" spans="1:21" ht="14.45" customHeight="1" x14ac:dyDescent="0.2">
      <c r="A742" s="821">
        <v>1</v>
      </c>
      <c r="B742" s="822" t="s">
        <v>2676</v>
      </c>
      <c r="C742" s="822" t="s">
        <v>2682</v>
      </c>
      <c r="D742" s="823" t="s">
        <v>4395</v>
      </c>
      <c r="E742" s="824" t="s">
        <v>2706</v>
      </c>
      <c r="F742" s="822" t="s">
        <v>2677</v>
      </c>
      <c r="G742" s="822" t="s">
        <v>2774</v>
      </c>
      <c r="H742" s="822" t="s">
        <v>673</v>
      </c>
      <c r="I742" s="822" t="s">
        <v>2281</v>
      </c>
      <c r="J742" s="822" t="s">
        <v>690</v>
      </c>
      <c r="K742" s="822" t="s">
        <v>988</v>
      </c>
      <c r="L742" s="825">
        <v>234.07</v>
      </c>
      <c r="M742" s="825">
        <v>234.07</v>
      </c>
      <c r="N742" s="822">
        <v>1</v>
      </c>
      <c r="O742" s="826">
        <v>0.5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</v>
      </c>
      <c r="B743" s="822" t="s">
        <v>2676</v>
      </c>
      <c r="C743" s="822" t="s">
        <v>2682</v>
      </c>
      <c r="D743" s="823" t="s">
        <v>4395</v>
      </c>
      <c r="E743" s="824" t="s">
        <v>2706</v>
      </c>
      <c r="F743" s="822" t="s">
        <v>2677</v>
      </c>
      <c r="G743" s="822" t="s">
        <v>2909</v>
      </c>
      <c r="H743" s="822" t="s">
        <v>329</v>
      </c>
      <c r="I743" s="822" t="s">
        <v>2910</v>
      </c>
      <c r="J743" s="822" t="s">
        <v>2911</v>
      </c>
      <c r="K743" s="822" t="s">
        <v>2912</v>
      </c>
      <c r="L743" s="825">
        <v>32.76</v>
      </c>
      <c r="M743" s="825">
        <v>196.56</v>
      </c>
      <c r="N743" s="822">
        <v>6</v>
      </c>
      <c r="O743" s="826">
        <v>2.5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</v>
      </c>
      <c r="B744" s="822" t="s">
        <v>2676</v>
      </c>
      <c r="C744" s="822" t="s">
        <v>2682</v>
      </c>
      <c r="D744" s="823" t="s">
        <v>4395</v>
      </c>
      <c r="E744" s="824" t="s">
        <v>2706</v>
      </c>
      <c r="F744" s="822" t="s">
        <v>2677</v>
      </c>
      <c r="G744" s="822" t="s">
        <v>2909</v>
      </c>
      <c r="H744" s="822" t="s">
        <v>673</v>
      </c>
      <c r="I744" s="822" t="s">
        <v>3165</v>
      </c>
      <c r="J744" s="822" t="s">
        <v>2911</v>
      </c>
      <c r="K744" s="822" t="s">
        <v>3166</v>
      </c>
      <c r="L744" s="825">
        <v>114.65</v>
      </c>
      <c r="M744" s="825">
        <v>114.65</v>
      </c>
      <c r="N744" s="822">
        <v>1</v>
      </c>
      <c r="O744" s="826">
        <v>0.5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</v>
      </c>
      <c r="B745" s="822" t="s">
        <v>2676</v>
      </c>
      <c r="C745" s="822" t="s">
        <v>2682</v>
      </c>
      <c r="D745" s="823" t="s">
        <v>4395</v>
      </c>
      <c r="E745" s="824" t="s">
        <v>2706</v>
      </c>
      <c r="F745" s="822" t="s">
        <v>2677</v>
      </c>
      <c r="G745" s="822" t="s">
        <v>2913</v>
      </c>
      <c r="H745" s="822" t="s">
        <v>329</v>
      </c>
      <c r="I745" s="822" t="s">
        <v>2914</v>
      </c>
      <c r="J745" s="822" t="s">
        <v>2915</v>
      </c>
      <c r="K745" s="822" t="s">
        <v>2916</v>
      </c>
      <c r="L745" s="825">
        <v>27.37</v>
      </c>
      <c r="M745" s="825">
        <v>54.74</v>
      </c>
      <c r="N745" s="822">
        <v>2</v>
      </c>
      <c r="O745" s="826">
        <v>1</v>
      </c>
      <c r="P745" s="825">
        <v>27.37</v>
      </c>
      <c r="Q745" s="827">
        <v>0.5</v>
      </c>
      <c r="R745" s="822">
        <v>1</v>
      </c>
      <c r="S745" s="827">
        <v>0.5</v>
      </c>
      <c r="T745" s="826">
        <v>0.5</v>
      </c>
      <c r="U745" s="828">
        <v>0.5</v>
      </c>
    </row>
    <row r="746" spans="1:21" ht="14.45" customHeight="1" x14ac:dyDescent="0.2">
      <c r="A746" s="821">
        <v>1</v>
      </c>
      <c r="B746" s="822" t="s">
        <v>2676</v>
      </c>
      <c r="C746" s="822" t="s">
        <v>2682</v>
      </c>
      <c r="D746" s="823" t="s">
        <v>4395</v>
      </c>
      <c r="E746" s="824" t="s">
        <v>2706</v>
      </c>
      <c r="F746" s="822" t="s">
        <v>2677</v>
      </c>
      <c r="G746" s="822" t="s">
        <v>2917</v>
      </c>
      <c r="H746" s="822" t="s">
        <v>329</v>
      </c>
      <c r="I746" s="822" t="s">
        <v>3521</v>
      </c>
      <c r="J746" s="822" t="s">
        <v>1033</v>
      </c>
      <c r="K746" s="822" t="s">
        <v>3522</v>
      </c>
      <c r="L746" s="825">
        <v>27.37</v>
      </c>
      <c r="M746" s="825">
        <v>54.74</v>
      </c>
      <c r="N746" s="822">
        <v>2</v>
      </c>
      <c r="O746" s="826">
        <v>1</v>
      </c>
      <c r="P746" s="825">
        <v>54.74</v>
      </c>
      <c r="Q746" s="827">
        <v>1</v>
      </c>
      <c r="R746" s="822">
        <v>2</v>
      </c>
      <c r="S746" s="827">
        <v>1</v>
      </c>
      <c r="T746" s="826">
        <v>1</v>
      </c>
      <c r="U746" s="828">
        <v>1</v>
      </c>
    </row>
    <row r="747" spans="1:21" ht="14.45" customHeight="1" x14ac:dyDescent="0.2">
      <c r="A747" s="821">
        <v>1</v>
      </c>
      <c r="B747" s="822" t="s">
        <v>2676</v>
      </c>
      <c r="C747" s="822" t="s">
        <v>2682</v>
      </c>
      <c r="D747" s="823" t="s">
        <v>4395</v>
      </c>
      <c r="E747" s="824" t="s">
        <v>2706</v>
      </c>
      <c r="F747" s="822" t="s">
        <v>2677</v>
      </c>
      <c r="G747" s="822" t="s">
        <v>2917</v>
      </c>
      <c r="H747" s="822" t="s">
        <v>329</v>
      </c>
      <c r="I747" s="822" t="s">
        <v>3178</v>
      </c>
      <c r="J747" s="822" t="s">
        <v>1033</v>
      </c>
      <c r="K747" s="822" t="s">
        <v>1034</v>
      </c>
      <c r="L747" s="825">
        <v>97.76</v>
      </c>
      <c r="M747" s="825">
        <v>97.76</v>
      </c>
      <c r="N747" s="822">
        <v>1</v>
      </c>
      <c r="O747" s="826">
        <v>1</v>
      </c>
      <c r="P747" s="825">
        <v>97.76</v>
      </c>
      <c r="Q747" s="827">
        <v>1</v>
      </c>
      <c r="R747" s="822">
        <v>1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1</v>
      </c>
      <c r="B748" s="822" t="s">
        <v>2676</v>
      </c>
      <c r="C748" s="822" t="s">
        <v>2682</v>
      </c>
      <c r="D748" s="823" t="s">
        <v>4395</v>
      </c>
      <c r="E748" s="824" t="s">
        <v>2706</v>
      </c>
      <c r="F748" s="822" t="s">
        <v>2677</v>
      </c>
      <c r="G748" s="822" t="s">
        <v>2917</v>
      </c>
      <c r="H748" s="822" t="s">
        <v>673</v>
      </c>
      <c r="I748" s="822" t="s">
        <v>2234</v>
      </c>
      <c r="J748" s="822" t="s">
        <v>1033</v>
      </c>
      <c r="K748" s="822" t="s">
        <v>2235</v>
      </c>
      <c r="L748" s="825">
        <v>13.68</v>
      </c>
      <c r="M748" s="825">
        <v>27.36</v>
      </c>
      <c r="N748" s="822">
        <v>2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</v>
      </c>
      <c r="B749" s="822" t="s">
        <v>2676</v>
      </c>
      <c r="C749" s="822" t="s">
        <v>2682</v>
      </c>
      <c r="D749" s="823" t="s">
        <v>4395</v>
      </c>
      <c r="E749" s="824" t="s">
        <v>2706</v>
      </c>
      <c r="F749" s="822" t="s">
        <v>2677</v>
      </c>
      <c r="G749" s="822" t="s">
        <v>2837</v>
      </c>
      <c r="H749" s="822" t="s">
        <v>673</v>
      </c>
      <c r="I749" s="822" t="s">
        <v>2584</v>
      </c>
      <c r="J749" s="822" t="s">
        <v>2317</v>
      </c>
      <c r="K749" s="822" t="s">
        <v>2585</v>
      </c>
      <c r="L749" s="825">
        <v>170.43</v>
      </c>
      <c r="M749" s="825">
        <v>170.43</v>
      </c>
      <c r="N749" s="822">
        <v>1</v>
      </c>
      <c r="O749" s="826">
        <v>0.5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</v>
      </c>
      <c r="B750" s="822" t="s">
        <v>2676</v>
      </c>
      <c r="C750" s="822" t="s">
        <v>2682</v>
      </c>
      <c r="D750" s="823" t="s">
        <v>4395</v>
      </c>
      <c r="E750" s="824" t="s">
        <v>2706</v>
      </c>
      <c r="F750" s="822" t="s">
        <v>2677</v>
      </c>
      <c r="G750" s="822" t="s">
        <v>2837</v>
      </c>
      <c r="H750" s="822" t="s">
        <v>673</v>
      </c>
      <c r="I750" s="822" t="s">
        <v>3760</v>
      </c>
      <c r="J750" s="822" t="s">
        <v>2317</v>
      </c>
      <c r="K750" s="822" t="s">
        <v>3761</v>
      </c>
      <c r="L750" s="825">
        <v>181.94</v>
      </c>
      <c r="M750" s="825">
        <v>363.88</v>
      </c>
      <c r="N750" s="822">
        <v>2</v>
      </c>
      <c r="O750" s="826">
        <v>0.5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</v>
      </c>
      <c r="B751" s="822" t="s">
        <v>2676</v>
      </c>
      <c r="C751" s="822" t="s">
        <v>2682</v>
      </c>
      <c r="D751" s="823" t="s">
        <v>4395</v>
      </c>
      <c r="E751" s="824" t="s">
        <v>2706</v>
      </c>
      <c r="F751" s="822" t="s">
        <v>2677</v>
      </c>
      <c r="G751" s="822" t="s">
        <v>2925</v>
      </c>
      <c r="H751" s="822" t="s">
        <v>329</v>
      </c>
      <c r="I751" s="822" t="s">
        <v>3198</v>
      </c>
      <c r="J751" s="822" t="s">
        <v>2927</v>
      </c>
      <c r="K751" s="822" t="s">
        <v>3199</v>
      </c>
      <c r="L751" s="825">
        <v>72.88</v>
      </c>
      <c r="M751" s="825">
        <v>437.28</v>
      </c>
      <c r="N751" s="822">
        <v>6</v>
      </c>
      <c r="O751" s="826">
        <v>2</v>
      </c>
      <c r="P751" s="825">
        <v>218.64</v>
      </c>
      <c r="Q751" s="827">
        <v>0.5</v>
      </c>
      <c r="R751" s="822">
        <v>3</v>
      </c>
      <c r="S751" s="827">
        <v>0.5</v>
      </c>
      <c r="T751" s="826">
        <v>1.5</v>
      </c>
      <c r="U751" s="828">
        <v>0.75</v>
      </c>
    </row>
    <row r="752" spans="1:21" ht="14.45" customHeight="1" x14ac:dyDescent="0.2">
      <c r="A752" s="821">
        <v>1</v>
      </c>
      <c r="B752" s="822" t="s">
        <v>2676</v>
      </c>
      <c r="C752" s="822" t="s">
        <v>2682</v>
      </c>
      <c r="D752" s="823" t="s">
        <v>4395</v>
      </c>
      <c r="E752" s="824" t="s">
        <v>2706</v>
      </c>
      <c r="F752" s="822" t="s">
        <v>2677</v>
      </c>
      <c r="G752" s="822" t="s">
        <v>2925</v>
      </c>
      <c r="H752" s="822" t="s">
        <v>329</v>
      </c>
      <c r="I752" s="822" t="s">
        <v>2926</v>
      </c>
      <c r="J752" s="822" t="s">
        <v>2927</v>
      </c>
      <c r="K752" s="822" t="s">
        <v>2928</v>
      </c>
      <c r="L752" s="825">
        <v>218.62</v>
      </c>
      <c r="M752" s="825">
        <v>218.62</v>
      </c>
      <c r="N752" s="822">
        <v>1</v>
      </c>
      <c r="O752" s="826">
        <v>1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1</v>
      </c>
      <c r="B753" s="822" t="s">
        <v>2676</v>
      </c>
      <c r="C753" s="822" t="s">
        <v>2682</v>
      </c>
      <c r="D753" s="823" t="s">
        <v>4395</v>
      </c>
      <c r="E753" s="824" t="s">
        <v>2706</v>
      </c>
      <c r="F753" s="822" t="s">
        <v>2677</v>
      </c>
      <c r="G753" s="822" t="s">
        <v>2925</v>
      </c>
      <c r="H753" s="822" t="s">
        <v>329</v>
      </c>
      <c r="I753" s="822" t="s">
        <v>2929</v>
      </c>
      <c r="J753" s="822" t="s">
        <v>2927</v>
      </c>
      <c r="K753" s="822" t="s">
        <v>2930</v>
      </c>
      <c r="L753" s="825">
        <v>145.72999999999999</v>
      </c>
      <c r="M753" s="825">
        <v>145.72999999999999</v>
      </c>
      <c r="N753" s="822">
        <v>1</v>
      </c>
      <c r="O753" s="826">
        <v>0.5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</v>
      </c>
      <c r="B754" s="822" t="s">
        <v>2676</v>
      </c>
      <c r="C754" s="822" t="s">
        <v>2682</v>
      </c>
      <c r="D754" s="823" t="s">
        <v>4395</v>
      </c>
      <c r="E754" s="824" t="s">
        <v>2706</v>
      </c>
      <c r="F754" s="822" t="s">
        <v>2677</v>
      </c>
      <c r="G754" s="822" t="s">
        <v>3212</v>
      </c>
      <c r="H754" s="822" t="s">
        <v>329</v>
      </c>
      <c r="I754" s="822" t="s">
        <v>3762</v>
      </c>
      <c r="J754" s="822" t="s">
        <v>1281</v>
      </c>
      <c r="K754" s="822" t="s">
        <v>1282</v>
      </c>
      <c r="L754" s="825">
        <v>87.67</v>
      </c>
      <c r="M754" s="825">
        <v>263.01</v>
      </c>
      <c r="N754" s="822">
        <v>3</v>
      </c>
      <c r="O754" s="826">
        <v>1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</v>
      </c>
      <c r="B755" s="822" t="s">
        <v>2676</v>
      </c>
      <c r="C755" s="822" t="s">
        <v>2682</v>
      </c>
      <c r="D755" s="823" t="s">
        <v>4395</v>
      </c>
      <c r="E755" s="824" t="s">
        <v>2706</v>
      </c>
      <c r="F755" s="822" t="s">
        <v>2677</v>
      </c>
      <c r="G755" s="822" t="s">
        <v>3212</v>
      </c>
      <c r="H755" s="822" t="s">
        <v>329</v>
      </c>
      <c r="I755" s="822" t="s">
        <v>3763</v>
      </c>
      <c r="J755" s="822" t="s">
        <v>1281</v>
      </c>
      <c r="K755" s="822" t="s">
        <v>3215</v>
      </c>
      <c r="L755" s="825">
        <v>21.92</v>
      </c>
      <c r="M755" s="825">
        <v>21.92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</v>
      </c>
      <c r="B756" s="822" t="s">
        <v>2676</v>
      </c>
      <c r="C756" s="822" t="s">
        <v>2682</v>
      </c>
      <c r="D756" s="823" t="s">
        <v>4395</v>
      </c>
      <c r="E756" s="824" t="s">
        <v>2706</v>
      </c>
      <c r="F756" s="822" t="s">
        <v>2677</v>
      </c>
      <c r="G756" s="822" t="s">
        <v>3216</v>
      </c>
      <c r="H756" s="822" t="s">
        <v>673</v>
      </c>
      <c r="I756" s="822" t="s">
        <v>3219</v>
      </c>
      <c r="J756" s="822" t="s">
        <v>862</v>
      </c>
      <c r="K756" s="822" t="s">
        <v>863</v>
      </c>
      <c r="L756" s="825">
        <v>160.1</v>
      </c>
      <c r="M756" s="825">
        <v>160.1</v>
      </c>
      <c r="N756" s="822">
        <v>1</v>
      </c>
      <c r="O756" s="826">
        <v>1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</v>
      </c>
      <c r="B757" s="822" t="s">
        <v>2676</v>
      </c>
      <c r="C757" s="822" t="s">
        <v>2682</v>
      </c>
      <c r="D757" s="823" t="s">
        <v>4395</v>
      </c>
      <c r="E757" s="824" t="s">
        <v>2706</v>
      </c>
      <c r="F757" s="822" t="s">
        <v>2677</v>
      </c>
      <c r="G757" s="822" t="s">
        <v>3216</v>
      </c>
      <c r="H757" s="822" t="s">
        <v>673</v>
      </c>
      <c r="I757" s="822" t="s">
        <v>3220</v>
      </c>
      <c r="J757" s="822" t="s">
        <v>862</v>
      </c>
      <c r="K757" s="822" t="s">
        <v>3221</v>
      </c>
      <c r="L757" s="825">
        <v>640.41</v>
      </c>
      <c r="M757" s="825">
        <v>640.41</v>
      </c>
      <c r="N757" s="822">
        <v>1</v>
      </c>
      <c r="O757" s="826">
        <v>1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</v>
      </c>
      <c r="B758" s="822" t="s">
        <v>2676</v>
      </c>
      <c r="C758" s="822" t="s">
        <v>2682</v>
      </c>
      <c r="D758" s="823" t="s">
        <v>4395</v>
      </c>
      <c r="E758" s="824" t="s">
        <v>2706</v>
      </c>
      <c r="F758" s="822" t="s">
        <v>2677</v>
      </c>
      <c r="G758" s="822" t="s">
        <v>2776</v>
      </c>
      <c r="H758" s="822" t="s">
        <v>673</v>
      </c>
      <c r="I758" s="822" t="s">
        <v>2179</v>
      </c>
      <c r="J758" s="822" t="s">
        <v>2180</v>
      </c>
      <c r="K758" s="822" t="s">
        <v>2181</v>
      </c>
      <c r="L758" s="825">
        <v>11.48</v>
      </c>
      <c r="M758" s="825">
        <v>11.48</v>
      </c>
      <c r="N758" s="822">
        <v>1</v>
      </c>
      <c r="O758" s="826">
        <v>0.5</v>
      </c>
      <c r="P758" s="825">
        <v>11.48</v>
      </c>
      <c r="Q758" s="827">
        <v>1</v>
      </c>
      <c r="R758" s="822">
        <v>1</v>
      </c>
      <c r="S758" s="827">
        <v>1</v>
      </c>
      <c r="T758" s="826">
        <v>0.5</v>
      </c>
      <c r="U758" s="828">
        <v>1</v>
      </c>
    </row>
    <row r="759" spans="1:21" ht="14.45" customHeight="1" x14ac:dyDescent="0.2">
      <c r="A759" s="821">
        <v>1</v>
      </c>
      <c r="B759" s="822" t="s">
        <v>2676</v>
      </c>
      <c r="C759" s="822" t="s">
        <v>2682</v>
      </c>
      <c r="D759" s="823" t="s">
        <v>4395</v>
      </c>
      <c r="E759" s="824" t="s">
        <v>2706</v>
      </c>
      <c r="F759" s="822" t="s">
        <v>2677</v>
      </c>
      <c r="G759" s="822" t="s">
        <v>2777</v>
      </c>
      <c r="H759" s="822" t="s">
        <v>329</v>
      </c>
      <c r="I759" s="822" t="s">
        <v>3764</v>
      </c>
      <c r="J759" s="822" t="s">
        <v>2779</v>
      </c>
      <c r="K759" s="822" t="s">
        <v>3765</v>
      </c>
      <c r="L759" s="825">
        <v>1437.73</v>
      </c>
      <c r="M759" s="825">
        <v>1437.73</v>
      </c>
      <c r="N759" s="822">
        <v>1</v>
      </c>
      <c r="O759" s="826">
        <v>0.5</v>
      </c>
      <c r="P759" s="825">
        <v>1437.73</v>
      </c>
      <c r="Q759" s="827">
        <v>1</v>
      </c>
      <c r="R759" s="822">
        <v>1</v>
      </c>
      <c r="S759" s="827">
        <v>1</v>
      </c>
      <c r="T759" s="826">
        <v>0.5</v>
      </c>
      <c r="U759" s="828">
        <v>1</v>
      </c>
    </row>
    <row r="760" spans="1:21" ht="14.45" customHeight="1" x14ac:dyDescent="0.2">
      <c r="A760" s="821">
        <v>1</v>
      </c>
      <c r="B760" s="822" t="s">
        <v>2676</v>
      </c>
      <c r="C760" s="822" t="s">
        <v>2682</v>
      </c>
      <c r="D760" s="823" t="s">
        <v>4395</v>
      </c>
      <c r="E760" s="824" t="s">
        <v>2706</v>
      </c>
      <c r="F760" s="822" t="s">
        <v>2677</v>
      </c>
      <c r="G760" s="822" t="s">
        <v>2777</v>
      </c>
      <c r="H760" s="822" t="s">
        <v>329</v>
      </c>
      <c r="I760" s="822" t="s">
        <v>3226</v>
      </c>
      <c r="J760" s="822" t="s">
        <v>2779</v>
      </c>
      <c r="K760" s="822" t="s">
        <v>3227</v>
      </c>
      <c r="L760" s="825">
        <v>1277.98</v>
      </c>
      <c r="M760" s="825">
        <v>3833.94</v>
      </c>
      <c r="N760" s="822">
        <v>3</v>
      </c>
      <c r="O760" s="826">
        <v>1.5</v>
      </c>
      <c r="P760" s="825">
        <v>1277.98</v>
      </c>
      <c r="Q760" s="827">
        <v>0.33333333333333331</v>
      </c>
      <c r="R760" s="822">
        <v>1</v>
      </c>
      <c r="S760" s="827">
        <v>0.33333333333333331</v>
      </c>
      <c r="T760" s="826">
        <v>0.5</v>
      </c>
      <c r="U760" s="828">
        <v>0.33333333333333331</v>
      </c>
    </row>
    <row r="761" spans="1:21" ht="14.45" customHeight="1" x14ac:dyDescent="0.2">
      <c r="A761" s="821">
        <v>1</v>
      </c>
      <c r="B761" s="822" t="s">
        <v>2676</v>
      </c>
      <c r="C761" s="822" t="s">
        <v>2682</v>
      </c>
      <c r="D761" s="823" t="s">
        <v>4395</v>
      </c>
      <c r="E761" s="824" t="s">
        <v>2706</v>
      </c>
      <c r="F761" s="822" t="s">
        <v>2677</v>
      </c>
      <c r="G761" s="822" t="s">
        <v>2777</v>
      </c>
      <c r="H761" s="822" t="s">
        <v>329</v>
      </c>
      <c r="I761" s="822" t="s">
        <v>2778</v>
      </c>
      <c r="J761" s="822" t="s">
        <v>2779</v>
      </c>
      <c r="K761" s="822" t="s">
        <v>2780</v>
      </c>
      <c r="L761" s="825">
        <v>4472.93</v>
      </c>
      <c r="M761" s="825">
        <v>13418.79</v>
      </c>
      <c r="N761" s="822">
        <v>3</v>
      </c>
      <c r="O761" s="826">
        <v>2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1</v>
      </c>
      <c r="B762" s="822" t="s">
        <v>2676</v>
      </c>
      <c r="C762" s="822" t="s">
        <v>2682</v>
      </c>
      <c r="D762" s="823" t="s">
        <v>4395</v>
      </c>
      <c r="E762" s="824" t="s">
        <v>2706</v>
      </c>
      <c r="F762" s="822" t="s">
        <v>2677</v>
      </c>
      <c r="G762" s="822" t="s">
        <v>2781</v>
      </c>
      <c r="H762" s="822" t="s">
        <v>329</v>
      </c>
      <c r="I762" s="822" t="s">
        <v>2782</v>
      </c>
      <c r="J762" s="822" t="s">
        <v>2783</v>
      </c>
      <c r="K762" s="822" t="s">
        <v>2784</v>
      </c>
      <c r="L762" s="825">
        <v>130.51</v>
      </c>
      <c r="M762" s="825">
        <v>130.51</v>
      </c>
      <c r="N762" s="822">
        <v>1</v>
      </c>
      <c r="O762" s="826">
        <v>0.5</v>
      </c>
      <c r="P762" s="825">
        <v>130.51</v>
      </c>
      <c r="Q762" s="827">
        <v>1</v>
      </c>
      <c r="R762" s="822">
        <v>1</v>
      </c>
      <c r="S762" s="827">
        <v>1</v>
      </c>
      <c r="T762" s="826">
        <v>0.5</v>
      </c>
      <c r="U762" s="828">
        <v>1</v>
      </c>
    </row>
    <row r="763" spans="1:21" ht="14.45" customHeight="1" x14ac:dyDescent="0.2">
      <c r="A763" s="821">
        <v>1</v>
      </c>
      <c r="B763" s="822" t="s">
        <v>2676</v>
      </c>
      <c r="C763" s="822" t="s">
        <v>2682</v>
      </c>
      <c r="D763" s="823" t="s">
        <v>4395</v>
      </c>
      <c r="E763" s="824" t="s">
        <v>2706</v>
      </c>
      <c r="F763" s="822" t="s">
        <v>2677</v>
      </c>
      <c r="G763" s="822" t="s">
        <v>2781</v>
      </c>
      <c r="H763" s="822" t="s">
        <v>673</v>
      </c>
      <c r="I763" s="822" t="s">
        <v>3766</v>
      </c>
      <c r="J763" s="822" t="s">
        <v>3554</v>
      </c>
      <c r="K763" s="822" t="s">
        <v>2001</v>
      </c>
      <c r="L763" s="825">
        <v>254.49</v>
      </c>
      <c r="M763" s="825">
        <v>254.49</v>
      </c>
      <c r="N763" s="822">
        <v>1</v>
      </c>
      <c r="O763" s="826">
        <v>1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</v>
      </c>
      <c r="B764" s="822" t="s">
        <v>2676</v>
      </c>
      <c r="C764" s="822" t="s">
        <v>2682</v>
      </c>
      <c r="D764" s="823" t="s">
        <v>4395</v>
      </c>
      <c r="E764" s="824" t="s">
        <v>2706</v>
      </c>
      <c r="F764" s="822" t="s">
        <v>2677</v>
      </c>
      <c r="G764" s="822" t="s">
        <v>2944</v>
      </c>
      <c r="H764" s="822" t="s">
        <v>329</v>
      </c>
      <c r="I764" s="822" t="s">
        <v>2945</v>
      </c>
      <c r="J764" s="822" t="s">
        <v>2946</v>
      </c>
      <c r="K764" s="822" t="s">
        <v>2947</v>
      </c>
      <c r="L764" s="825">
        <v>120.14</v>
      </c>
      <c r="M764" s="825">
        <v>120.14</v>
      </c>
      <c r="N764" s="822">
        <v>1</v>
      </c>
      <c r="O764" s="826">
        <v>0.5</v>
      </c>
      <c r="P764" s="825">
        <v>120.14</v>
      </c>
      <c r="Q764" s="827">
        <v>1</v>
      </c>
      <c r="R764" s="822">
        <v>1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1</v>
      </c>
      <c r="B765" s="822" t="s">
        <v>2676</v>
      </c>
      <c r="C765" s="822" t="s">
        <v>2682</v>
      </c>
      <c r="D765" s="823" t="s">
        <v>4395</v>
      </c>
      <c r="E765" s="824" t="s">
        <v>2706</v>
      </c>
      <c r="F765" s="822" t="s">
        <v>2677</v>
      </c>
      <c r="G765" s="822" t="s">
        <v>2785</v>
      </c>
      <c r="H765" s="822" t="s">
        <v>329</v>
      </c>
      <c r="I765" s="822" t="s">
        <v>2948</v>
      </c>
      <c r="J765" s="822" t="s">
        <v>1377</v>
      </c>
      <c r="K765" s="822" t="s">
        <v>2835</v>
      </c>
      <c r="L765" s="825">
        <v>130.57</v>
      </c>
      <c r="M765" s="825">
        <v>1044.5599999999997</v>
      </c>
      <c r="N765" s="822">
        <v>8</v>
      </c>
      <c r="O765" s="826">
        <v>5.5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</v>
      </c>
      <c r="B766" s="822" t="s">
        <v>2676</v>
      </c>
      <c r="C766" s="822" t="s">
        <v>2682</v>
      </c>
      <c r="D766" s="823" t="s">
        <v>4395</v>
      </c>
      <c r="E766" s="824" t="s">
        <v>2706</v>
      </c>
      <c r="F766" s="822" t="s">
        <v>2677</v>
      </c>
      <c r="G766" s="822" t="s">
        <v>2785</v>
      </c>
      <c r="H766" s="822" t="s">
        <v>329</v>
      </c>
      <c r="I766" s="822" t="s">
        <v>2786</v>
      </c>
      <c r="J766" s="822" t="s">
        <v>1377</v>
      </c>
      <c r="K766" s="822" t="s">
        <v>2787</v>
      </c>
      <c r="L766" s="825">
        <v>26.12</v>
      </c>
      <c r="M766" s="825">
        <v>391.8</v>
      </c>
      <c r="N766" s="822">
        <v>15</v>
      </c>
      <c r="O766" s="826">
        <v>7.5</v>
      </c>
      <c r="P766" s="825">
        <v>208.96</v>
      </c>
      <c r="Q766" s="827">
        <v>0.53333333333333333</v>
      </c>
      <c r="R766" s="822">
        <v>8</v>
      </c>
      <c r="S766" s="827">
        <v>0.53333333333333333</v>
      </c>
      <c r="T766" s="826">
        <v>3.5</v>
      </c>
      <c r="U766" s="828">
        <v>0.46666666666666667</v>
      </c>
    </row>
    <row r="767" spans="1:21" ht="14.45" customHeight="1" x14ac:dyDescent="0.2">
      <c r="A767" s="821">
        <v>1</v>
      </c>
      <c r="B767" s="822" t="s">
        <v>2676</v>
      </c>
      <c r="C767" s="822" t="s">
        <v>2682</v>
      </c>
      <c r="D767" s="823" t="s">
        <v>4395</v>
      </c>
      <c r="E767" s="824" t="s">
        <v>2706</v>
      </c>
      <c r="F767" s="822" t="s">
        <v>2677</v>
      </c>
      <c r="G767" s="822" t="s">
        <v>2785</v>
      </c>
      <c r="H767" s="822" t="s">
        <v>329</v>
      </c>
      <c r="I767" s="822" t="s">
        <v>3257</v>
      </c>
      <c r="J767" s="822" t="s">
        <v>1377</v>
      </c>
      <c r="K767" s="822" t="s">
        <v>3258</v>
      </c>
      <c r="L767" s="825">
        <v>78.33</v>
      </c>
      <c r="M767" s="825">
        <v>313.32</v>
      </c>
      <c r="N767" s="822">
        <v>4</v>
      </c>
      <c r="O767" s="826">
        <v>1.5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</v>
      </c>
      <c r="B768" s="822" t="s">
        <v>2676</v>
      </c>
      <c r="C768" s="822" t="s">
        <v>2682</v>
      </c>
      <c r="D768" s="823" t="s">
        <v>4395</v>
      </c>
      <c r="E768" s="824" t="s">
        <v>2706</v>
      </c>
      <c r="F768" s="822" t="s">
        <v>2677</v>
      </c>
      <c r="G768" s="822" t="s">
        <v>2785</v>
      </c>
      <c r="H768" s="822" t="s">
        <v>329</v>
      </c>
      <c r="I768" s="822" t="s">
        <v>3568</v>
      </c>
      <c r="J768" s="822" t="s">
        <v>1377</v>
      </c>
      <c r="K768" s="822" t="s">
        <v>2835</v>
      </c>
      <c r="L768" s="825">
        <v>130.57</v>
      </c>
      <c r="M768" s="825">
        <v>130.57</v>
      </c>
      <c r="N768" s="822">
        <v>1</v>
      </c>
      <c r="O768" s="826">
        <v>0.5</v>
      </c>
      <c r="P768" s="825">
        <v>130.57</v>
      </c>
      <c r="Q768" s="827">
        <v>1</v>
      </c>
      <c r="R768" s="822">
        <v>1</v>
      </c>
      <c r="S768" s="827">
        <v>1</v>
      </c>
      <c r="T768" s="826">
        <v>0.5</v>
      </c>
      <c r="U768" s="828">
        <v>1</v>
      </c>
    </row>
    <row r="769" spans="1:21" ht="14.45" customHeight="1" x14ac:dyDescent="0.2">
      <c r="A769" s="821">
        <v>1</v>
      </c>
      <c r="B769" s="822" t="s">
        <v>2676</v>
      </c>
      <c r="C769" s="822" t="s">
        <v>2682</v>
      </c>
      <c r="D769" s="823" t="s">
        <v>4395</v>
      </c>
      <c r="E769" s="824" t="s">
        <v>2706</v>
      </c>
      <c r="F769" s="822" t="s">
        <v>2677</v>
      </c>
      <c r="G769" s="822" t="s">
        <v>2785</v>
      </c>
      <c r="H769" s="822" t="s">
        <v>329</v>
      </c>
      <c r="I769" s="822" t="s">
        <v>3569</v>
      </c>
      <c r="J769" s="822" t="s">
        <v>1377</v>
      </c>
      <c r="K769" s="822" t="s">
        <v>2835</v>
      </c>
      <c r="L769" s="825">
        <v>130.57</v>
      </c>
      <c r="M769" s="825">
        <v>130.57</v>
      </c>
      <c r="N769" s="822">
        <v>1</v>
      </c>
      <c r="O769" s="826">
        <v>1</v>
      </c>
      <c r="P769" s="825">
        <v>130.57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1</v>
      </c>
      <c r="B770" s="822" t="s">
        <v>2676</v>
      </c>
      <c r="C770" s="822" t="s">
        <v>2682</v>
      </c>
      <c r="D770" s="823" t="s">
        <v>4395</v>
      </c>
      <c r="E770" s="824" t="s">
        <v>2706</v>
      </c>
      <c r="F770" s="822" t="s">
        <v>2677</v>
      </c>
      <c r="G770" s="822" t="s">
        <v>3263</v>
      </c>
      <c r="H770" s="822" t="s">
        <v>329</v>
      </c>
      <c r="I770" s="822" t="s">
        <v>3264</v>
      </c>
      <c r="J770" s="822" t="s">
        <v>1379</v>
      </c>
      <c r="K770" s="822" t="s">
        <v>3265</v>
      </c>
      <c r="L770" s="825">
        <v>789.2</v>
      </c>
      <c r="M770" s="825">
        <v>2367.6000000000004</v>
      </c>
      <c r="N770" s="822">
        <v>3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</v>
      </c>
      <c r="B771" s="822" t="s">
        <v>2676</v>
      </c>
      <c r="C771" s="822" t="s">
        <v>2682</v>
      </c>
      <c r="D771" s="823" t="s">
        <v>4395</v>
      </c>
      <c r="E771" s="824" t="s">
        <v>2706</v>
      </c>
      <c r="F771" s="822" t="s">
        <v>2677</v>
      </c>
      <c r="G771" s="822" t="s">
        <v>3767</v>
      </c>
      <c r="H771" s="822" t="s">
        <v>329</v>
      </c>
      <c r="I771" s="822" t="s">
        <v>3768</v>
      </c>
      <c r="J771" s="822" t="s">
        <v>3769</v>
      </c>
      <c r="K771" s="822" t="s">
        <v>3770</v>
      </c>
      <c r="L771" s="825">
        <v>223.22</v>
      </c>
      <c r="M771" s="825">
        <v>223.22</v>
      </c>
      <c r="N771" s="822">
        <v>1</v>
      </c>
      <c r="O771" s="826">
        <v>0.5</v>
      </c>
      <c r="P771" s="825">
        <v>223.22</v>
      </c>
      <c r="Q771" s="827">
        <v>1</v>
      </c>
      <c r="R771" s="822">
        <v>1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1</v>
      </c>
      <c r="B772" s="822" t="s">
        <v>2676</v>
      </c>
      <c r="C772" s="822" t="s">
        <v>2682</v>
      </c>
      <c r="D772" s="823" t="s">
        <v>4395</v>
      </c>
      <c r="E772" s="824" t="s">
        <v>2706</v>
      </c>
      <c r="F772" s="822" t="s">
        <v>2677</v>
      </c>
      <c r="G772" s="822" t="s">
        <v>2949</v>
      </c>
      <c r="H772" s="822" t="s">
        <v>329</v>
      </c>
      <c r="I772" s="822" t="s">
        <v>3771</v>
      </c>
      <c r="J772" s="822" t="s">
        <v>3772</v>
      </c>
      <c r="K772" s="822" t="s">
        <v>3773</v>
      </c>
      <c r="L772" s="825">
        <v>258.41000000000003</v>
      </c>
      <c r="M772" s="825">
        <v>775.23</v>
      </c>
      <c r="N772" s="822">
        <v>3</v>
      </c>
      <c r="O772" s="826">
        <v>1</v>
      </c>
      <c r="P772" s="825">
        <v>775.23</v>
      </c>
      <c r="Q772" s="827">
        <v>1</v>
      </c>
      <c r="R772" s="822">
        <v>3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1</v>
      </c>
      <c r="B773" s="822" t="s">
        <v>2676</v>
      </c>
      <c r="C773" s="822" t="s">
        <v>2682</v>
      </c>
      <c r="D773" s="823" t="s">
        <v>4395</v>
      </c>
      <c r="E773" s="824" t="s">
        <v>2706</v>
      </c>
      <c r="F773" s="822" t="s">
        <v>2677</v>
      </c>
      <c r="G773" s="822" t="s">
        <v>2949</v>
      </c>
      <c r="H773" s="822" t="s">
        <v>329</v>
      </c>
      <c r="I773" s="822" t="s">
        <v>2950</v>
      </c>
      <c r="J773" s="822" t="s">
        <v>2951</v>
      </c>
      <c r="K773" s="822" t="s">
        <v>2952</v>
      </c>
      <c r="L773" s="825">
        <v>118.65</v>
      </c>
      <c r="M773" s="825">
        <v>118.65</v>
      </c>
      <c r="N773" s="822">
        <v>1</v>
      </c>
      <c r="O773" s="826">
        <v>0.5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</v>
      </c>
      <c r="B774" s="822" t="s">
        <v>2676</v>
      </c>
      <c r="C774" s="822" t="s">
        <v>2682</v>
      </c>
      <c r="D774" s="823" t="s">
        <v>4395</v>
      </c>
      <c r="E774" s="824" t="s">
        <v>2706</v>
      </c>
      <c r="F774" s="822" t="s">
        <v>2677</v>
      </c>
      <c r="G774" s="822" t="s">
        <v>2788</v>
      </c>
      <c r="H774" s="822" t="s">
        <v>673</v>
      </c>
      <c r="I774" s="822" t="s">
        <v>2519</v>
      </c>
      <c r="J774" s="822" t="s">
        <v>2520</v>
      </c>
      <c r="K774" s="822" t="s">
        <v>2521</v>
      </c>
      <c r="L774" s="825">
        <v>102.85</v>
      </c>
      <c r="M774" s="825">
        <v>1131.3499999999999</v>
      </c>
      <c r="N774" s="822">
        <v>11</v>
      </c>
      <c r="O774" s="826">
        <v>3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</v>
      </c>
      <c r="B775" s="822" t="s">
        <v>2676</v>
      </c>
      <c r="C775" s="822" t="s">
        <v>2682</v>
      </c>
      <c r="D775" s="823" t="s">
        <v>4395</v>
      </c>
      <c r="E775" s="824" t="s">
        <v>2706</v>
      </c>
      <c r="F775" s="822" t="s">
        <v>2677</v>
      </c>
      <c r="G775" s="822" t="s">
        <v>2788</v>
      </c>
      <c r="H775" s="822" t="s">
        <v>673</v>
      </c>
      <c r="I775" s="822" t="s">
        <v>3577</v>
      </c>
      <c r="J775" s="822" t="s">
        <v>2520</v>
      </c>
      <c r="K775" s="822" t="s">
        <v>3578</v>
      </c>
      <c r="L775" s="825">
        <v>131.86000000000001</v>
      </c>
      <c r="M775" s="825">
        <v>395.58000000000004</v>
      </c>
      <c r="N775" s="822">
        <v>3</v>
      </c>
      <c r="O775" s="826">
        <v>0.5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</v>
      </c>
      <c r="B776" s="822" t="s">
        <v>2676</v>
      </c>
      <c r="C776" s="822" t="s">
        <v>2682</v>
      </c>
      <c r="D776" s="823" t="s">
        <v>4395</v>
      </c>
      <c r="E776" s="824" t="s">
        <v>2706</v>
      </c>
      <c r="F776" s="822" t="s">
        <v>2677</v>
      </c>
      <c r="G776" s="822" t="s">
        <v>2788</v>
      </c>
      <c r="H776" s="822" t="s">
        <v>329</v>
      </c>
      <c r="I776" s="822" t="s">
        <v>3276</v>
      </c>
      <c r="J776" s="822" t="s">
        <v>3277</v>
      </c>
      <c r="K776" s="822" t="s">
        <v>3278</v>
      </c>
      <c r="L776" s="825">
        <v>330.58</v>
      </c>
      <c r="M776" s="825">
        <v>330.58</v>
      </c>
      <c r="N776" s="822">
        <v>1</v>
      </c>
      <c r="O776" s="826">
        <v>1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</v>
      </c>
      <c r="B777" s="822" t="s">
        <v>2676</v>
      </c>
      <c r="C777" s="822" t="s">
        <v>2682</v>
      </c>
      <c r="D777" s="823" t="s">
        <v>4395</v>
      </c>
      <c r="E777" s="824" t="s">
        <v>2706</v>
      </c>
      <c r="F777" s="822" t="s">
        <v>2677</v>
      </c>
      <c r="G777" s="822" t="s">
        <v>2788</v>
      </c>
      <c r="H777" s="822" t="s">
        <v>329</v>
      </c>
      <c r="I777" s="822" t="s">
        <v>3279</v>
      </c>
      <c r="J777" s="822" t="s">
        <v>3277</v>
      </c>
      <c r="K777" s="822" t="s">
        <v>3280</v>
      </c>
      <c r="L777" s="825">
        <v>150.13999999999999</v>
      </c>
      <c r="M777" s="825">
        <v>750.69999999999993</v>
      </c>
      <c r="N777" s="822">
        <v>5</v>
      </c>
      <c r="O777" s="826">
        <v>1.5</v>
      </c>
      <c r="P777" s="825">
        <v>300.27999999999997</v>
      </c>
      <c r="Q777" s="827">
        <v>0.4</v>
      </c>
      <c r="R777" s="822">
        <v>2</v>
      </c>
      <c r="S777" s="827">
        <v>0.4</v>
      </c>
      <c r="T777" s="826">
        <v>0.5</v>
      </c>
      <c r="U777" s="828">
        <v>0.33333333333333331</v>
      </c>
    </row>
    <row r="778" spans="1:21" ht="14.45" customHeight="1" x14ac:dyDescent="0.2">
      <c r="A778" s="821">
        <v>1</v>
      </c>
      <c r="B778" s="822" t="s">
        <v>2676</v>
      </c>
      <c r="C778" s="822" t="s">
        <v>2682</v>
      </c>
      <c r="D778" s="823" t="s">
        <v>4395</v>
      </c>
      <c r="E778" s="824" t="s">
        <v>2706</v>
      </c>
      <c r="F778" s="822" t="s">
        <v>2677</v>
      </c>
      <c r="G778" s="822" t="s">
        <v>3281</v>
      </c>
      <c r="H778" s="822" t="s">
        <v>673</v>
      </c>
      <c r="I778" s="822" t="s">
        <v>3774</v>
      </c>
      <c r="J778" s="822" t="s">
        <v>3286</v>
      </c>
      <c r="K778" s="822" t="s">
        <v>3775</v>
      </c>
      <c r="L778" s="825">
        <v>86.73</v>
      </c>
      <c r="M778" s="825">
        <v>86.73</v>
      </c>
      <c r="N778" s="822">
        <v>1</v>
      </c>
      <c r="O778" s="826">
        <v>0.5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</v>
      </c>
      <c r="B779" s="822" t="s">
        <v>2676</v>
      </c>
      <c r="C779" s="822" t="s">
        <v>2682</v>
      </c>
      <c r="D779" s="823" t="s">
        <v>4395</v>
      </c>
      <c r="E779" s="824" t="s">
        <v>2706</v>
      </c>
      <c r="F779" s="822" t="s">
        <v>2677</v>
      </c>
      <c r="G779" s="822" t="s">
        <v>3776</v>
      </c>
      <c r="H779" s="822" t="s">
        <v>329</v>
      </c>
      <c r="I779" s="822" t="s">
        <v>3777</v>
      </c>
      <c r="J779" s="822" t="s">
        <v>1348</v>
      </c>
      <c r="K779" s="822" t="s">
        <v>3718</v>
      </c>
      <c r="L779" s="825">
        <v>137.88</v>
      </c>
      <c r="M779" s="825">
        <v>137.88</v>
      </c>
      <c r="N779" s="822">
        <v>1</v>
      </c>
      <c r="O779" s="826">
        <v>0.5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</v>
      </c>
      <c r="B780" s="822" t="s">
        <v>2676</v>
      </c>
      <c r="C780" s="822" t="s">
        <v>2682</v>
      </c>
      <c r="D780" s="823" t="s">
        <v>4395</v>
      </c>
      <c r="E780" s="824" t="s">
        <v>2706</v>
      </c>
      <c r="F780" s="822" t="s">
        <v>2677</v>
      </c>
      <c r="G780" s="822" t="s">
        <v>2953</v>
      </c>
      <c r="H780" s="822" t="s">
        <v>329</v>
      </c>
      <c r="I780" s="822" t="s">
        <v>3290</v>
      </c>
      <c r="J780" s="822" t="s">
        <v>2955</v>
      </c>
      <c r="K780" s="822" t="s">
        <v>3291</v>
      </c>
      <c r="L780" s="825">
        <v>93.43</v>
      </c>
      <c r="M780" s="825">
        <v>373.72</v>
      </c>
      <c r="N780" s="822">
        <v>4</v>
      </c>
      <c r="O780" s="826">
        <v>2</v>
      </c>
      <c r="P780" s="825">
        <v>186.86</v>
      </c>
      <c r="Q780" s="827">
        <v>0.5</v>
      </c>
      <c r="R780" s="822">
        <v>2</v>
      </c>
      <c r="S780" s="827">
        <v>0.5</v>
      </c>
      <c r="T780" s="826">
        <v>1</v>
      </c>
      <c r="U780" s="828">
        <v>0.5</v>
      </c>
    </row>
    <row r="781" spans="1:21" ht="14.45" customHeight="1" x14ac:dyDescent="0.2">
      <c r="A781" s="821">
        <v>1</v>
      </c>
      <c r="B781" s="822" t="s">
        <v>2676</v>
      </c>
      <c r="C781" s="822" t="s">
        <v>2682</v>
      </c>
      <c r="D781" s="823" t="s">
        <v>4395</v>
      </c>
      <c r="E781" s="824" t="s">
        <v>2706</v>
      </c>
      <c r="F781" s="822" t="s">
        <v>2677</v>
      </c>
      <c r="G781" s="822" t="s">
        <v>2956</v>
      </c>
      <c r="H781" s="822" t="s">
        <v>329</v>
      </c>
      <c r="I781" s="822" t="s">
        <v>3778</v>
      </c>
      <c r="J781" s="822" t="s">
        <v>848</v>
      </c>
      <c r="K781" s="822" t="s">
        <v>3779</v>
      </c>
      <c r="L781" s="825">
        <v>131.32</v>
      </c>
      <c r="M781" s="825">
        <v>393.96</v>
      </c>
      <c r="N781" s="822">
        <v>3</v>
      </c>
      <c r="O781" s="826">
        <v>1</v>
      </c>
      <c r="P781" s="825">
        <v>393.96</v>
      </c>
      <c r="Q781" s="827">
        <v>1</v>
      </c>
      <c r="R781" s="822">
        <v>3</v>
      </c>
      <c r="S781" s="827">
        <v>1</v>
      </c>
      <c r="T781" s="826">
        <v>1</v>
      </c>
      <c r="U781" s="828">
        <v>1</v>
      </c>
    </row>
    <row r="782" spans="1:21" ht="14.45" customHeight="1" x14ac:dyDescent="0.2">
      <c r="A782" s="821">
        <v>1</v>
      </c>
      <c r="B782" s="822" t="s">
        <v>2676</v>
      </c>
      <c r="C782" s="822" t="s">
        <v>2682</v>
      </c>
      <c r="D782" s="823" t="s">
        <v>4395</v>
      </c>
      <c r="E782" s="824" t="s">
        <v>2706</v>
      </c>
      <c r="F782" s="822" t="s">
        <v>2677</v>
      </c>
      <c r="G782" s="822" t="s">
        <v>3692</v>
      </c>
      <c r="H782" s="822" t="s">
        <v>329</v>
      </c>
      <c r="I782" s="822" t="s">
        <v>3780</v>
      </c>
      <c r="J782" s="822" t="s">
        <v>3781</v>
      </c>
      <c r="K782" s="822" t="s">
        <v>3782</v>
      </c>
      <c r="L782" s="825">
        <v>73.83</v>
      </c>
      <c r="M782" s="825">
        <v>73.83</v>
      </c>
      <c r="N782" s="822">
        <v>1</v>
      </c>
      <c r="O782" s="826">
        <v>1</v>
      </c>
      <c r="P782" s="825">
        <v>73.83</v>
      </c>
      <c r="Q782" s="827">
        <v>1</v>
      </c>
      <c r="R782" s="822">
        <v>1</v>
      </c>
      <c r="S782" s="827">
        <v>1</v>
      </c>
      <c r="T782" s="826">
        <v>1</v>
      </c>
      <c r="U782" s="828">
        <v>1</v>
      </c>
    </row>
    <row r="783" spans="1:21" ht="14.45" customHeight="1" x14ac:dyDescent="0.2">
      <c r="A783" s="821">
        <v>1</v>
      </c>
      <c r="B783" s="822" t="s">
        <v>2676</v>
      </c>
      <c r="C783" s="822" t="s">
        <v>2682</v>
      </c>
      <c r="D783" s="823" t="s">
        <v>4395</v>
      </c>
      <c r="E783" s="824" t="s">
        <v>2706</v>
      </c>
      <c r="F783" s="822" t="s">
        <v>2677</v>
      </c>
      <c r="G783" s="822" t="s">
        <v>3692</v>
      </c>
      <c r="H783" s="822" t="s">
        <v>329</v>
      </c>
      <c r="I783" s="822" t="s">
        <v>3693</v>
      </c>
      <c r="J783" s="822" t="s">
        <v>3694</v>
      </c>
      <c r="K783" s="822" t="s">
        <v>3695</v>
      </c>
      <c r="L783" s="825">
        <v>36.909999999999997</v>
      </c>
      <c r="M783" s="825">
        <v>73.819999999999993</v>
      </c>
      <c r="N783" s="822">
        <v>2</v>
      </c>
      <c r="O783" s="826">
        <v>1.5</v>
      </c>
      <c r="P783" s="825">
        <v>36.909999999999997</v>
      </c>
      <c r="Q783" s="827">
        <v>0.5</v>
      </c>
      <c r="R783" s="822">
        <v>1</v>
      </c>
      <c r="S783" s="827">
        <v>0.5</v>
      </c>
      <c r="T783" s="826">
        <v>0.5</v>
      </c>
      <c r="U783" s="828">
        <v>0.33333333333333331</v>
      </c>
    </row>
    <row r="784" spans="1:21" ht="14.45" customHeight="1" x14ac:dyDescent="0.2">
      <c r="A784" s="821">
        <v>1</v>
      </c>
      <c r="B784" s="822" t="s">
        <v>2676</v>
      </c>
      <c r="C784" s="822" t="s">
        <v>2682</v>
      </c>
      <c r="D784" s="823" t="s">
        <v>4395</v>
      </c>
      <c r="E784" s="824" t="s">
        <v>2706</v>
      </c>
      <c r="F784" s="822" t="s">
        <v>2677</v>
      </c>
      <c r="G784" s="822" t="s">
        <v>2966</v>
      </c>
      <c r="H784" s="822" t="s">
        <v>673</v>
      </c>
      <c r="I784" s="822" t="s">
        <v>3783</v>
      </c>
      <c r="J784" s="822" t="s">
        <v>1164</v>
      </c>
      <c r="K784" s="822" t="s">
        <v>2970</v>
      </c>
      <c r="L784" s="825">
        <v>218.73</v>
      </c>
      <c r="M784" s="825">
        <v>218.73</v>
      </c>
      <c r="N784" s="822">
        <v>1</v>
      </c>
      <c r="O784" s="826">
        <v>0.5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</v>
      </c>
      <c r="B785" s="822" t="s">
        <v>2676</v>
      </c>
      <c r="C785" s="822" t="s">
        <v>2682</v>
      </c>
      <c r="D785" s="823" t="s">
        <v>4395</v>
      </c>
      <c r="E785" s="824" t="s">
        <v>2706</v>
      </c>
      <c r="F785" s="822" t="s">
        <v>2677</v>
      </c>
      <c r="G785" s="822" t="s">
        <v>2971</v>
      </c>
      <c r="H785" s="822" t="s">
        <v>673</v>
      </c>
      <c r="I785" s="822" t="s">
        <v>2211</v>
      </c>
      <c r="J785" s="822" t="s">
        <v>910</v>
      </c>
      <c r="K785" s="822" t="s">
        <v>2212</v>
      </c>
      <c r="L785" s="825">
        <v>0</v>
      </c>
      <c r="M785" s="825">
        <v>0</v>
      </c>
      <c r="N785" s="822">
        <v>1</v>
      </c>
      <c r="O785" s="826">
        <v>1</v>
      </c>
      <c r="P785" s="825"/>
      <c r="Q785" s="827"/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</v>
      </c>
      <c r="B786" s="822" t="s">
        <v>2676</v>
      </c>
      <c r="C786" s="822" t="s">
        <v>2682</v>
      </c>
      <c r="D786" s="823" t="s">
        <v>4395</v>
      </c>
      <c r="E786" s="824" t="s">
        <v>2706</v>
      </c>
      <c r="F786" s="822" t="s">
        <v>2677</v>
      </c>
      <c r="G786" s="822" t="s">
        <v>2789</v>
      </c>
      <c r="H786" s="822" t="s">
        <v>673</v>
      </c>
      <c r="I786" s="822" t="s">
        <v>2977</v>
      </c>
      <c r="J786" s="822" t="s">
        <v>2503</v>
      </c>
      <c r="K786" s="822" t="s">
        <v>2978</v>
      </c>
      <c r="L786" s="825">
        <v>3833.94</v>
      </c>
      <c r="M786" s="825">
        <v>3833.94</v>
      </c>
      <c r="N786" s="822">
        <v>1</v>
      </c>
      <c r="O786" s="826">
        <v>0.5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</v>
      </c>
      <c r="B787" s="822" t="s">
        <v>2676</v>
      </c>
      <c r="C787" s="822" t="s">
        <v>2682</v>
      </c>
      <c r="D787" s="823" t="s">
        <v>4395</v>
      </c>
      <c r="E787" s="824" t="s">
        <v>2706</v>
      </c>
      <c r="F787" s="822" t="s">
        <v>2677</v>
      </c>
      <c r="G787" s="822" t="s">
        <v>2789</v>
      </c>
      <c r="H787" s="822" t="s">
        <v>673</v>
      </c>
      <c r="I787" s="822" t="s">
        <v>2575</v>
      </c>
      <c r="J787" s="822" t="s">
        <v>2503</v>
      </c>
      <c r="K787" s="822" t="s">
        <v>2576</v>
      </c>
      <c r="L787" s="825">
        <v>2669.75</v>
      </c>
      <c r="M787" s="825">
        <v>16018.5</v>
      </c>
      <c r="N787" s="822">
        <v>6</v>
      </c>
      <c r="O787" s="826">
        <v>2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</v>
      </c>
      <c r="B788" s="822" t="s">
        <v>2676</v>
      </c>
      <c r="C788" s="822" t="s">
        <v>2682</v>
      </c>
      <c r="D788" s="823" t="s">
        <v>4395</v>
      </c>
      <c r="E788" s="824" t="s">
        <v>2706</v>
      </c>
      <c r="F788" s="822" t="s">
        <v>2677</v>
      </c>
      <c r="G788" s="822" t="s">
        <v>2792</v>
      </c>
      <c r="H788" s="822" t="s">
        <v>329</v>
      </c>
      <c r="I788" s="822" t="s">
        <v>3315</v>
      </c>
      <c r="J788" s="822" t="s">
        <v>2794</v>
      </c>
      <c r="K788" s="822" t="s">
        <v>3316</v>
      </c>
      <c r="L788" s="825">
        <v>654.95000000000005</v>
      </c>
      <c r="M788" s="825">
        <v>1964.8500000000001</v>
      </c>
      <c r="N788" s="822">
        <v>3</v>
      </c>
      <c r="O788" s="826">
        <v>1.5</v>
      </c>
      <c r="P788" s="825">
        <v>1309.9000000000001</v>
      </c>
      <c r="Q788" s="827">
        <v>0.66666666666666663</v>
      </c>
      <c r="R788" s="822">
        <v>2</v>
      </c>
      <c r="S788" s="827">
        <v>0.66666666666666663</v>
      </c>
      <c r="T788" s="826">
        <v>1</v>
      </c>
      <c r="U788" s="828">
        <v>0.66666666666666663</v>
      </c>
    </row>
    <row r="789" spans="1:21" ht="14.45" customHeight="1" x14ac:dyDescent="0.2">
      <c r="A789" s="821">
        <v>1</v>
      </c>
      <c r="B789" s="822" t="s">
        <v>2676</v>
      </c>
      <c r="C789" s="822" t="s">
        <v>2682</v>
      </c>
      <c r="D789" s="823" t="s">
        <v>4395</v>
      </c>
      <c r="E789" s="824" t="s">
        <v>2706</v>
      </c>
      <c r="F789" s="822" t="s">
        <v>2677</v>
      </c>
      <c r="G789" s="822" t="s">
        <v>2792</v>
      </c>
      <c r="H789" s="822" t="s">
        <v>329</v>
      </c>
      <c r="I789" s="822" t="s">
        <v>2981</v>
      </c>
      <c r="J789" s="822" t="s">
        <v>2794</v>
      </c>
      <c r="K789" s="822" t="s">
        <v>2982</v>
      </c>
      <c r="L789" s="825">
        <v>544.38</v>
      </c>
      <c r="M789" s="825">
        <v>1088.76</v>
      </c>
      <c r="N789" s="822">
        <v>2</v>
      </c>
      <c r="O789" s="826">
        <v>1</v>
      </c>
      <c r="P789" s="825">
        <v>544.38</v>
      </c>
      <c r="Q789" s="827">
        <v>0.5</v>
      </c>
      <c r="R789" s="822">
        <v>1</v>
      </c>
      <c r="S789" s="827">
        <v>0.5</v>
      </c>
      <c r="T789" s="826">
        <v>0.5</v>
      </c>
      <c r="U789" s="828">
        <v>0.5</v>
      </c>
    </row>
    <row r="790" spans="1:21" ht="14.45" customHeight="1" x14ac:dyDescent="0.2">
      <c r="A790" s="821">
        <v>1</v>
      </c>
      <c r="B790" s="822" t="s">
        <v>2676</v>
      </c>
      <c r="C790" s="822" t="s">
        <v>2682</v>
      </c>
      <c r="D790" s="823" t="s">
        <v>4395</v>
      </c>
      <c r="E790" s="824" t="s">
        <v>2706</v>
      </c>
      <c r="F790" s="822" t="s">
        <v>2677</v>
      </c>
      <c r="G790" s="822" t="s">
        <v>2792</v>
      </c>
      <c r="H790" s="822" t="s">
        <v>329</v>
      </c>
      <c r="I790" s="822" t="s">
        <v>3784</v>
      </c>
      <c r="J790" s="822" t="s">
        <v>2794</v>
      </c>
      <c r="K790" s="822" t="s">
        <v>3785</v>
      </c>
      <c r="L790" s="825">
        <v>181.45</v>
      </c>
      <c r="M790" s="825">
        <v>181.45</v>
      </c>
      <c r="N790" s="822">
        <v>1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</v>
      </c>
      <c r="B791" s="822" t="s">
        <v>2676</v>
      </c>
      <c r="C791" s="822" t="s">
        <v>2682</v>
      </c>
      <c r="D791" s="823" t="s">
        <v>4395</v>
      </c>
      <c r="E791" s="824" t="s">
        <v>2706</v>
      </c>
      <c r="F791" s="822" t="s">
        <v>2677</v>
      </c>
      <c r="G791" s="822" t="s">
        <v>2792</v>
      </c>
      <c r="H791" s="822" t="s">
        <v>329</v>
      </c>
      <c r="I791" s="822" t="s">
        <v>2793</v>
      </c>
      <c r="J791" s="822" t="s">
        <v>2794</v>
      </c>
      <c r="K791" s="822" t="s">
        <v>2795</v>
      </c>
      <c r="L791" s="825">
        <v>327.49</v>
      </c>
      <c r="M791" s="825">
        <v>1309.96</v>
      </c>
      <c r="N791" s="822">
        <v>4</v>
      </c>
      <c r="O791" s="826">
        <v>2.5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</v>
      </c>
      <c r="B792" s="822" t="s">
        <v>2676</v>
      </c>
      <c r="C792" s="822" t="s">
        <v>2682</v>
      </c>
      <c r="D792" s="823" t="s">
        <v>4395</v>
      </c>
      <c r="E792" s="824" t="s">
        <v>2706</v>
      </c>
      <c r="F792" s="822" t="s">
        <v>2677</v>
      </c>
      <c r="G792" s="822" t="s">
        <v>2792</v>
      </c>
      <c r="H792" s="822" t="s">
        <v>329</v>
      </c>
      <c r="I792" s="822" t="s">
        <v>3786</v>
      </c>
      <c r="J792" s="822" t="s">
        <v>3318</v>
      </c>
      <c r="K792" s="822" t="s">
        <v>3787</v>
      </c>
      <c r="L792" s="825">
        <v>109.17</v>
      </c>
      <c r="M792" s="825">
        <v>109.17</v>
      </c>
      <c r="N792" s="822">
        <v>1</v>
      </c>
      <c r="O792" s="826">
        <v>1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1</v>
      </c>
      <c r="B793" s="822" t="s">
        <v>2676</v>
      </c>
      <c r="C793" s="822" t="s">
        <v>2682</v>
      </c>
      <c r="D793" s="823" t="s">
        <v>4395</v>
      </c>
      <c r="E793" s="824" t="s">
        <v>2706</v>
      </c>
      <c r="F793" s="822" t="s">
        <v>2677</v>
      </c>
      <c r="G793" s="822" t="s">
        <v>3788</v>
      </c>
      <c r="H793" s="822" t="s">
        <v>329</v>
      </c>
      <c r="I793" s="822" t="s">
        <v>3789</v>
      </c>
      <c r="J793" s="822" t="s">
        <v>3790</v>
      </c>
      <c r="K793" s="822" t="s">
        <v>3791</v>
      </c>
      <c r="L793" s="825">
        <v>274.41000000000003</v>
      </c>
      <c r="M793" s="825">
        <v>274.41000000000003</v>
      </c>
      <c r="N793" s="822">
        <v>1</v>
      </c>
      <c r="O793" s="826">
        <v>0.5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1</v>
      </c>
      <c r="B794" s="822" t="s">
        <v>2676</v>
      </c>
      <c r="C794" s="822" t="s">
        <v>2682</v>
      </c>
      <c r="D794" s="823" t="s">
        <v>4395</v>
      </c>
      <c r="E794" s="824" t="s">
        <v>2706</v>
      </c>
      <c r="F794" s="822" t="s">
        <v>2677</v>
      </c>
      <c r="G794" s="822" t="s">
        <v>3788</v>
      </c>
      <c r="H794" s="822" t="s">
        <v>329</v>
      </c>
      <c r="I794" s="822" t="s">
        <v>3792</v>
      </c>
      <c r="J794" s="822" t="s">
        <v>3790</v>
      </c>
      <c r="K794" s="822" t="s">
        <v>3793</v>
      </c>
      <c r="L794" s="825">
        <v>395.57</v>
      </c>
      <c r="M794" s="825">
        <v>395.57</v>
      </c>
      <c r="N794" s="822">
        <v>1</v>
      </c>
      <c r="O794" s="826">
        <v>1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</v>
      </c>
      <c r="B795" s="822" t="s">
        <v>2676</v>
      </c>
      <c r="C795" s="822" t="s">
        <v>2682</v>
      </c>
      <c r="D795" s="823" t="s">
        <v>4395</v>
      </c>
      <c r="E795" s="824" t="s">
        <v>2706</v>
      </c>
      <c r="F795" s="822" t="s">
        <v>2677</v>
      </c>
      <c r="G795" s="822" t="s">
        <v>3788</v>
      </c>
      <c r="H795" s="822" t="s">
        <v>329</v>
      </c>
      <c r="I795" s="822" t="s">
        <v>3794</v>
      </c>
      <c r="J795" s="822" t="s">
        <v>3790</v>
      </c>
      <c r="K795" s="822" t="s">
        <v>3795</v>
      </c>
      <c r="L795" s="825">
        <v>491.09</v>
      </c>
      <c r="M795" s="825">
        <v>1964.36</v>
      </c>
      <c r="N795" s="822">
        <v>4</v>
      </c>
      <c r="O795" s="826">
        <v>3</v>
      </c>
      <c r="P795" s="825">
        <v>982.18</v>
      </c>
      <c r="Q795" s="827">
        <v>0.5</v>
      </c>
      <c r="R795" s="822">
        <v>2</v>
      </c>
      <c r="S795" s="827">
        <v>0.5</v>
      </c>
      <c r="T795" s="826">
        <v>1.5</v>
      </c>
      <c r="U795" s="828">
        <v>0.5</v>
      </c>
    </row>
    <row r="796" spans="1:21" ht="14.45" customHeight="1" x14ac:dyDescent="0.2">
      <c r="A796" s="821">
        <v>1</v>
      </c>
      <c r="B796" s="822" t="s">
        <v>2676</v>
      </c>
      <c r="C796" s="822" t="s">
        <v>2682</v>
      </c>
      <c r="D796" s="823" t="s">
        <v>4395</v>
      </c>
      <c r="E796" s="824" t="s">
        <v>2706</v>
      </c>
      <c r="F796" s="822" t="s">
        <v>2677</v>
      </c>
      <c r="G796" s="822" t="s">
        <v>2796</v>
      </c>
      <c r="H796" s="822" t="s">
        <v>673</v>
      </c>
      <c r="I796" s="822" t="s">
        <v>3714</v>
      </c>
      <c r="J796" s="822" t="s">
        <v>1695</v>
      </c>
      <c r="K796" s="822" t="s">
        <v>3715</v>
      </c>
      <c r="L796" s="825">
        <v>2517.2199999999998</v>
      </c>
      <c r="M796" s="825">
        <v>2517.2199999999998</v>
      </c>
      <c r="N796" s="822">
        <v>1</v>
      </c>
      <c r="O796" s="826">
        <v>0.5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</v>
      </c>
      <c r="B797" s="822" t="s">
        <v>2676</v>
      </c>
      <c r="C797" s="822" t="s">
        <v>2682</v>
      </c>
      <c r="D797" s="823" t="s">
        <v>4395</v>
      </c>
      <c r="E797" s="824" t="s">
        <v>2706</v>
      </c>
      <c r="F797" s="822" t="s">
        <v>2677</v>
      </c>
      <c r="G797" s="822" t="s">
        <v>2796</v>
      </c>
      <c r="H797" s="822" t="s">
        <v>673</v>
      </c>
      <c r="I797" s="822" t="s">
        <v>3796</v>
      </c>
      <c r="J797" s="822" t="s">
        <v>1695</v>
      </c>
      <c r="K797" s="822" t="s">
        <v>2587</v>
      </c>
      <c r="L797" s="825">
        <v>152.05000000000001</v>
      </c>
      <c r="M797" s="825">
        <v>152.05000000000001</v>
      </c>
      <c r="N797" s="822">
        <v>1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</v>
      </c>
      <c r="B798" s="822" t="s">
        <v>2676</v>
      </c>
      <c r="C798" s="822" t="s">
        <v>2682</v>
      </c>
      <c r="D798" s="823" t="s">
        <v>4395</v>
      </c>
      <c r="E798" s="824" t="s">
        <v>2706</v>
      </c>
      <c r="F798" s="822" t="s">
        <v>2677</v>
      </c>
      <c r="G798" s="822" t="s">
        <v>2796</v>
      </c>
      <c r="H798" s="822" t="s">
        <v>673</v>
      </c>
      <c r="I798" s="822" t="s">
        <v>3619</v>
      </c>
      <c r="J798" s="822" t="s">
        <v>1695</v>
      </c>
      <c r="K798" s="822" t="s">
        <v>3620</v>
      </c>
      <c r="L798" s="825">
        <v>345.02</v>
      </c>
      <c r="M798" s="825">
        <v>690.04</v>
      </c>
      <c r="N798" s="822">
        <v>2</v>
      </c>
      <c r="O798" s="826">
        <v>2</v>
      </c>
      <c r="P798" s="825">
        <v>345.02</v>
      </c>
      <c r="Q798" s="827">
        <v>0.5</v>
      </c>
      <c r="R798" s="822">
        <v>1</v>
      </c>
      <c r="S798" s="827">
        <v>0.5</v>
      </c>
      <c r="T798" s="826">
        <v>1</v>
      </c>
      <c r="U798" s="828">
        <v>0.5</v>
      </c>
    </row>
    <row r="799" spans="1:21" ht="14.45" customHeight="1" x14ac:dyDescent="0.2">
      <c r="A799" s="821">
        <v>1</v>
      </c>
      <c r="B799" s="822" t="s">
        <v>2676</v>
      </c>
      <c r="C799" s="822" t="s">
        <v>2682</v>
      </c>
      <c r="D799" s="823" t="s">
        <v>4395</v>
      </c>
      <c r="E799" s="824" t="s">
        <v>2706</v>
      </c>
      <c r="F799" s="822" t="s">
        <v>2677</v>
      </c>
      <c r="G799" s="822" t="s">
        <v>2796</v>
      </c>
      <c r="H799" s="822" t="s">
        <v>673</v>
      </c>
      <c r="I799" s="822" t="s">
        <v>3619</v>
      </c>
      <c r="J799" s="822" t="s">
        <v>1695</v>
      </c>
      <c r="K799" s="822" t="s">
        <v>3620</v>
      </c>
      <c r="L799" s="825">
        <v>255</v>
      </c>
      <c r="M799" s="825">
        <v>510</v>
      </c>
      <c r="N799" s="822">
        <v>2</v>
      </c>
      <c r="O799" s="826">
        <v>1.5</v>
      </c>
      <c r="P799" s="825">
        <v>255</v>
      </c>
      <c r="Q799" s="827">
        <v>0.5</v>
      </c>
      <c r="R799" s="822">
        <v>1</v>
      </c>
      <c r="S799" s="827">
        <v>0.5</v>
      </c>
      <c r="T799" s="826">
        <v>0.5</v>
      </c>
      <c r="U799" s="828">
        <v>0.33333333333333331</v>
      </c>
    </row>
    <row r="800" spans="1:21" ht="14.45" customHeight="1" x14ac:dyDescent="0.2">
      <c r="A800" s="821">
        <v>1</v>
      </c>
      <c r="B800" s="822" t="s">
        <v>2676</v>
      </c>
      <c r="C800" s="822" t="s">
        <v>2682</v>
      </c>
      <c r="D800" s="823" t="s">
        <v>4395</v>
      </c>
      <c r="E800" s="824" t="s">
        <v>2706</v>
      </c>
      <c r="F800" s="822" t="s">
        <v>2677</v>
      </c>
      <c r="G800" s="822" t="s">
        <v>3797</v>
      </c>
      <c r="H800" s="822" t="s">
        <v>329</v>
      </c>
      <c r="I800" s="822" t="s">
        <v>3798</v>
      </c>
      <c r="J800" s="822" t="s">
        <v>1388</v>
      </c>
      <c r="K800" s="822" t="s">
        <v>3799</v>
      </c>
      <c r="L800" s="825">
        <v>16.77</v>
      </c>
      <c r="M800" s="825">
        <v>16.77</v>
      </c>
      <c r="N800" s="822">
        <v>1</v>
      </c>
      <c r="O800" s="826">
        <v>1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1</v>
      </c>
      <c r="B801" s="822" t="s">
        <v>2676</v>
      </c>
      <c r="C801" s="822" t="s">
        <v>2682</v>
      </c>
      <c r="D801" s="823" t="s">
        <v>4395</v>
      </c>
      <c r="E801" s="824" t="s">
        <v>2706</v>
      </c>
      <c r="F801" s="822" t="s">
        <v>2677</v>
      </c>
      <c r="G801" s="822" t="s">
        <v>2799</v>
      </c>
      <c r="H801" s="822" t="s">
        <v>329</v>
      </c>
      <c r="I801" s="822" t="s">
        <v>2800</v>
      </c>
      <c r="J801" s="822" t="s">
        <v>724</v>
      </c>
      <c r="K801" s="822" t="s">
        <v>1565</v>
      </c>
      <c r="L801" s="825">
        <v>3317.7</v>
      </c>
      <c r="M801" s="825">
        <v>23223.9</v>
      </c>
      <c r="N801" s="822">
        <v>7</v>
      </c>
      <c r="O801" s="826">
        <v>3.5</v>
      </c>
      <c r="P801" s="825">
        <v>19906.2</v>
      </c>
      <c r="Q801" s="827">
        <v>0.8571428571428571</v>
      </c>
      <c r="R801" s="822">
        <v>6</v>
      </c>
      <c r="S801" s="827">
        <v>0.8571428571428571</v>
      </c>
      <c r="T801" s="826">
        <v>3</v>
      </c>
      <c r="U801" s="828">
        <v>0.8571428571428571</v>
      </c>
    </row>
    <row r="802" spans="1:21" ht="14.45" customHeight="1" x14ac:dyDescent="0.2">
      <c r="A802" s="821">
        <v>1</v>
      </c>
      <c r="B802" s="822" t="s">
        <v>2676</v>
      </c>
      <c r="C802" s="822" t="s">
        <v>2682</v>
      </c>
      <c r="D802" s="823" t="s">
        <v>4395</v>
      </c>
      <c r="E802" s="824" t="s">
        <v>2706</v>
      </c>
      <c r="F802" s="822" t="s">
        <v>2677</v>
      </c>
      <c r="G802" s="822" t="s">
        <v>2799</v>
      </c>
      <c r="H802" s="822" t="s">
        <v>329</v>
      </c>
      <c r="I802" s="822" t="s">
        <v>2801</v>
      </c>
      <c r="J802" s="822" t="s">
        <v>724</v>
      </c>
      <c r="K802" s="822" t="s">
        <v>725</v>
      </c>
      <c r="L802" s="825">
        <v>1704.59</v>
      </c>
      <c r="M802" s="825">
        <v>15341.309999999998</v>
      </c>
      <c r="N802" s="822">
        <v>9</v>
      </c>
      <c r="O802" s="826">
        <v>4.5</v>
      </c>
      <c r="P802" s="825">
        <v>6818.36</v>
      </c>
      <c r="Q802" s="827">
        <v>0.44444444444444448</v>
      </c>
      <c r="R802" s="822">
        <v>4</v>
      </c>
      <c r="S802" s="827">
        <v>0.44444444444444442</v>
      </c>
      <c r="T802" s="826">
        <v>1.5</v>
      </c>
      <c r="U802" s="828">
        <v>0.33333333333333331</v>
      </c>
    </row>
    <row r="803" spans="1:21" ht="14.45" customHeight="1" x14ac:dyDescent="0.2">
      <c r="A803" s="821">
        <v>1</v>
      </c>
      <c r="B803" s="822" t="s">
        <v>2676</v>
      </c>
      <c r="C803" s="822" t="s">
        <v>2682</v>
      </c>
      <c r="D803" s="823" t="s">
        <v>4395</v>
      </c>
      <c r="E803" s="824" t="s">
        <v>2706</v>
      </c>
      <c r="F803" s="822" t="s">
        <v>2677</v>
      </c>
      <c r="G803" s="822" t="s">
        <v>2849</v>
      </c>
      <c r="H803" s="822" t="s">
        <v>329</v>
      </c>
      <c r="I803" s="822" t="s">
        <v>2850</v>
      </c>
      <c r="J803" s="822" t="s">
        <v>2851</v>
      </c>
      <c r="K803" s="822" t="s">
        <v>2318</v>
      </c>
      <c r="L803" s="825">
        <v>66.2</v>
      </c>
      <c r="M803" s="825">
        <v>397.20000000000005</v>
      </c>
      <c r="N803" s="822">
        <v>6</v>
      </c>
      <c r="O803" s="826">
        <v>2.5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1</v>
      </c>
      <c r="B804" s="822" t="s">
        <v>2676</v>
      </c>
      <c r="C804" s="822" t="s">
        <v>2682</v>
      </c>
      <c r="D804" s="823" t="s">
        <v>4395</v>
      </c>
      <c r="E804" s="824" t="s">
        <v>2706</v>
      </c>
      <c r="F804" s="822" t="s">
        <v>2677</v>
      </c>
      <c r="G804" s="822" t="s">
        <v>2849</v>
      </c>
      <c r="H804" s="822" t="s">
        <v>329</v>
      </c>
      <c r="I804" s="822" t="s">
        <v>3800</v>
      </c>
      <c r="J804" s="822" t="s">
        <v>2851</v>
      </c>
      <c r="K804" s="822" t="s">
        <v>2585</v>
      </c>
      <c r="L804" s="825">
        <v>97.29</v>
      </c>
      <c r="M804" s="825">
        <v>194.58</v>
      </c>
      <c r="N804" s="822">
        <v>2</v>
      </c>
      <c r="O804" s="826">
        <v>0.5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1</v>
      </c>
      <c r="B805" s="822" t="s">
        <v>2676</v>
      </c>
      <c r="C805" s="822" t="s">
        <v>2682</v>
      </c>
      <c r="D805" s="823" t="s">
        <v>4395</v>
      </c>
      <c r="E805" s="824" t="s">
        <v>2706</v>
      </c>
      <c r="F805" s="822" t="s">
        <v>2677</v>
      </c>
      <c r="G805" s="822" t="s">
        <v>2802</v>
      </c>
      <c r="H805" s="822" t="s">
        <v>329</v>
      </c>
      <c r="I805" s="822" t="s">
        <v>2803</v>
      </c>
      <c r="J805" s="822" t="s">
        <v>703</v>
      </c>
      <c r="K805" s="822" t="s">
        <v>2804</v>
      </c>
      <c r="L805" s="825">
        <v>83.38</v>
      </c>
      <c r="M805" s="825">
        <v>583.66</v>
      </c>
      <c r="N805" s="822">
        <v>7</v>
      </c>
      <c r="O805" s="826">
        <v>4</v>
      </c>
      <c r="P805" s="825">
        <v>166.76</v>
      </c>
      <c r="Q805" s="827">
        <v>0.2857142857142857</v>
      </c>
      <c r="R805" s="822">
        <v>2</v>
      </c>
      <c r="S805" s="827">
        <v>0.2857142857142857</v>
      </c>
      <c r="T805" s="826">
        <v>1.5</v>
      </c>
      <c r="U805" s="828">
        <v>0.375</v>
      </c>
    </row>
    <row r="806" spans="1:21" ht="14.45" customHeight="1" x14ac:dyDescent="0.2">
      <c r="A806" s="821">
        <v>1</v>
      </c>
      <c r="B806" s="822" t="s">
        <v>2676</v>
      </c>
      <c r="C806" s="822" t="s">
        <v>2682</v>
      </c>
      <c r="D806" s="823" t="s">
        <v>4395</v>
      </c>
      <c r="E806" s="824" t="s">
        <v>2706</v>
      </c>
      <c r="F806" s="822" t="s">
        <v>2677</v>
      </c>
      <c r="G806" s="822" t="s">
        <v>2802</v>
      </c>
      <c r="H806" s="822" t="s">
        <v>329</v>
      </c>
      <c r="I806" s="822" t="s">
        <v>2852</v>
      </c>
      <c r="J806" s="822" t="s">
        <v>703</v>
      </c>
      <c r="K806" s="822" t="s">
        <v>2853</v>
      </c>
      <c r="L806" s="825">
        <v>131.63999999999999</v>
      </c>
      <c r="M806" s="825">
        <v>131.63999999999999</v>
      </c>
      <c r="N806" s="822">
        <v>1</v>
      </c>
      <c r="O806" s="826">
        <v>0.5</v>
      </c>
      <c r="P806" s="825">
        <v>131.63999999999999</v>
      </c>
      <c r="Q806" s="827">
        <v>1</v>
      </c>
      <c r="R806" s="822">
        <v>1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1</v>
      </c>
      <c r="B807" s="822" t="s">
        <v>2676</v>
      </c>
      <c r="C807" s="822" t="s">
        <v>2682</v>
      </c>
      <c r="D807" s="823" t="s">
        <v>4395</v>
      </c>
      <c r="E807" s="824" t="s">
        <v>2706</v>
      </c>
      <c r="F807" s="822" t="s">
        <v>2677</v>
      </c>
      <c r="G807" s="822" t="s">
        <v>2983</v>
      </c>
      <c r="H807" s="822" t="s">
        <v>673</v>
      </c>
      <c r="I807" s="822" t="s">
        <v>2196</v>
      </c>
      <c r="J807" s="822" t="s">
        <v>928</v>
      </c>
      <c r="K807" s="822" t="s">
        <v>2197</v>
      </c>
      <c r="L807" s="825">
        <v>154.36000000000001</v>
      </c>
      <c r="M807" s="825">
        <v>771.80000000000007</v>
      </c>
      <c r="N807" s="822">
        <v>5</v>
      </c>
      <c r="O807" s="826">
        <v>3</v>
      </c>
      <c r="P807" s="825">
        <v>308.72000000000003</v>
      </c>
      <c r="Q807" s="827">
        <v>0.4</v>
      </c>
      <c r="R807" s="822">
        <v>2</v>
      </c>
      <c r="S807" s="827">
        <v>0.4</v>
      </c>
      <c r="T807" s="826">
        <v>1</v>
      </c>
      <c r="U807" s="828">
        <v>0.33333333333333331</v>
      </c>
    </row>
    <row r="808" spans="1:21" ht="14.45" customHeight="1" x14ac:dyDescent="0.2">
      <c r="A808" s="821">
        <v>1</v>
      </c>
      <c r="B808" s="822" t="s">
        <v>2676</v>
      </c>
      <c r="C808" s="822" t="s">
        <v>2682</v>
      </c>
      <c r="D808" s="823" t="s">
        <v>4395</v>
      </c>
      <c r="E808" s="824" t="s">
        <v>2706</v>
      </c>
      <c r="F808" s="822" t="s">
        <v>2677</v>
      </c>
      <c r="G808" s="822" t="s">
        <v>2983</v>
      </c>
      <c r="H808" s="822" t="s">
        <v>329</v>
      </c>
      <c r="I808" s="822" t="s">
        <v>3621</v>
      </c>
      <c r="J808" s="822" t="s">
        <v>928</v>
      </c>
      <c r="K808" s="822" t="s">
        <v>3622</v>
      </c>
      <c r="L808" s="825">
        <v>225.06</v>
      </c>
      <c r="M808" s="825">
        <v>675.18000000000006</v>
      </c>
      <c r="N808" s="822">
        <v>3</v>
      </c>
      <c r="O808" s="826">
        <v>2.5</v>
      </c>
      <c r="P808" s="825">
        <v>225.06</v>
      </c>
      <c r="Q808" s="827">
        <v>0.33333333333333331</v>
      </c>
      <c r="R808" s="822">
        <v>1</v>
      </c>
      <c r="S808" s="827">
        <v>0.33333333333333331</v>
      </c>
      <c r="T808" s="826">
        <v>0.5</v>
      </c>
      <c r="U808" s="828">
        <v>0.2</v>
      </c>
    </row>
    <row r="809" spans="1:21" ht="14.45" customHeight="1" x14ac:dyDescent="0.2">
      <c r="A809" s="821">
        <v>1</v>
      </c>
      <c r="B809" s="822" t="s">
        <v>2676</v>
      </c>
      <c r="C809" s="822" t="s">
        <v>2682</v>
      </c>
      <c r="D809" s="823" t="s">
        <v>4395</v>
      </c>
      <c r="E809" s="824" t="s">
        <v>2706</v>
      </c>
      <c r="F809" s="822" t="s">
        <v>2677</v>
      </c>
      <c r="G809" s="822" t="s">
        <v>2809</v>
      </c>
      <c r="H809" s="822" t="s">
        <v>329</v>
      </c>
      <c r="I809" s="822" t="s">
        <v>2810</v>
      </c>
      <c r="J809" s="822" t="s">
        <v>822</v>
      </c>
      <c r="K809" s="822" t="s">
        <v>823</v>
      </c>
      <c r="L809" s="825">
        <v>121.92</v>
      </c>
      <c r="M809" s="825">
        <v>487.68</v>
      </c>
      <c r="N809" s="822">
        <v>4</v>
      </c>
      <c r="O809" s="826">
        <v>1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</v>
      </c>
      <c r="B810" s="822" t="s">
        <v>2676</v>
      </c>
      <c r="C810" s="822" t="s">
        <v>2682</v>
      </c>
      <c r="D810" s="823" t="s">
        <v>4395</v>
      </c>
      <c r="E810" s="824" t="s">
        <v>2706</v>
      </c>
      <c r="F810" s="822" t="s">
        <v>2677</v>
      </c>
      <c r="G810" s="822" t="s">
        <v>3801</v>
      </c>
      <c r="H810" s="822" t="s">
        <v>329</v>
      </c>
      <c r="I810" s="822" t="s">
        <v>3802</v>
      </c>
      <c r="J810" s="822" t="s">
        <v>3803</v>
      </c>
      <c r="K810" s="822" t="s">
        <v>3804</v>
      </c>
      <c r="L810" s="825">
        <v>94.29</v>
      </c>
      <c r="M810" s="825">
        <v>565.74</v>
      </c>
      <c r="N810" s="822">
        <v>6</v>
      </c>
      <c r="O810" s="826">
        <v>1.5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</v>
      </c>
      <c r="B811" s="822" t="s">
        <v>2676</v>
      </c>
      <c r="C811" s="822" t="s">
        <v>2682</v>
      </c>
      <c r="D811" s="823" t="s">
        <v>4395</v>
      </c>
      <c r="E811" s="824" t="s">
        <v>2708</v>
      </c>
      <c r="F811" s="822" t="s">
        <v>2677</v>
      </c>
      <c r="G811" s="822" t="s">
        <v>2857</v>
      </c>
      <c r="H811" s="822" t="s">
        <v>673</v>
      </c>
      <c r="I811" s="822" t="s">
        <v>2300</v>
      </c>
      <c r="J811" s="822" t="s">
        <v>2296</v>
      </c>
      <c r="K811" s="822" t="s">
        <v>2301</v>
      </c>
      <c r="L811" s="825">
        <v>31.09</v>
      </c>
      <c r="M811" s="825">
        <v>93.27</v>
      </c>
      <c r="N811" s="822">
        <v>3</v>
      </c>
      <c r="O811" s="826">
        <v>0.5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</v>
      </c>
      <c r="B812" s="822" t="s">
        <v>2676</v>
      </c>
      <c r="C812" s="822" t="s">
        <v>2682</v>
      </c>
      <c r="D812" s="823" t="s">
        <v>4395</v>
      </c>
      <c r="E812" s="824" t="s">
        <v>2708</v>
      </c>
      <c r="F812" s="822" t="s">
        <v>2677</v>
      </c>
      <c r="G812" s="822" t="s">
        <v>2858</v>
      </c>
      <c r="H812" s="822" t="s">
        <v>673</v>
      </c>
      <c r="I812" s="822" t="s">
        <v>2185</v>
      </c>
      <c r="J812" s="822" t="s">
        <v>2186</v>
      </c>
      <c r="K812" s="822" t="s">
        <v>2187</v>
      </c>
      <c r="L812" s="825">
        <v>130.51</v>
      </c>
      <c r="M812" s="825">
        <v>783.06</v>
      </c>
      <c r="N812" s="822">
        <v>6</v>
      </c>
      <c r="O812" s="826">
        <v>2</v>
      </c>
      <c r="P812" s="825">
        <v>130.51</v>
      </c>
      <c r="Q812" s="827">
        <v>0.16666666666666666</v>
      </c>
      <c r="R812" s="822">
        <v>1</v>
      </c>
      <c r="S812" s="827">
        <v>0.16666666666666666</v>
      </c>
      <c r="T812" s="826">
        <v>0.5</v>
      </c>
      <c r="U812" s="828">
        <v>0.25</v>
      </c>
    </row>
    <row r="813" spans="1:21" ht="14.45" customHeight="1" x14ac:dyDescent="0.2">
      <c r="A813" s="821">
        <v>1</v>
      </c>
      <c r="B813" s="822" t="s">
        <v>2676</v>
      </c>
      <c r="C813" s="822" t="s">
        <v>2682</v>
      </c>
      <c r="D813" s="823" t="s">
        <v>4395</v>
      </c>
      <c r="E813" s="824" t="s">
        <v>2708</v>
      </c>
      <c r="F813" s="822" t="s">
        <v>2677</v>
      </c>
      <c r="G813" s="822" t="s">
        <v>2858</v>
      </c>
      <c r="H813" s="822" t="s">
        <v>329</v>
      </c>
      <c r="I813" s="822" t="s">
        <v>3009</v>
      </c>
      <c r="J813" s="822" t="s">
        <v>2186</v>
      </c>
      <c r="K813" s="822" t="s">
        <v>3010</v>
      </c>
      <c r="L813" s="825">
        <v>282.76</v>
      </c>
      <c r="M813" s="825">
        <v>282.76</v>
      </c>
      <c r="N813" s="822">
        <v>1</v>
      </c>
      <c r="O813" s="826">
        <v>0.5</v>
      </c>
      <c r="P813" s="825">
        <v>282.76</v>
      </c>
      <c r="Q813" s="827">
        <v>1</v>
      </c>
      <c r="R813" s="822">
        <v>1</v>
      </c>
      <c r="S813" s="827">
        <v>1</v>
      </c>
      <c r="T813" s="826">
        <v>0.5</v>
      </c>
      <c r="U813" s="828">
        <v>1</v>
      </c>
    </row>
    <row r="814" spans="1:21" ht="14.45" customHeight="1" x14ac:dyDescent="0.2">
      <c r="A814" s="821">
        <v>1</v>
      </c>
      <c r="B814" s="822" t="s">
        <v>2676</v>
      </c>
      <c r="C814" s="822" t="s">
        <v>2682</v>
      </c>
      <c r="D814" s="823" t="s">
        <v>4395</v>
      </c>
      <c r="E814" s="824" t="s">
        <v>2708</v>
      </c>
      <c r="F814" s="822" t="s">
        <v>2677</v>
      </c>
      <c r="G814" s="822" t="s">
        <v>2815</v>
      </c>
      <c r="H814" s="822" t="s">
        <v>673</v>
      </c>
      <c r="I814" s="822" t="s">
        <v>3024</v>
      </c>
      <c r="J814" s="822" t="s">
        <v>998</v>
      </c>
      <c r="K814" s="822" t="s">
        <v>2860</v>
      </c>
      <c r="L814" s="825">
        <v>234.07</v>
      </c>
      <c r="M814" s="825">
        <v>234.07</v>
      </c>
      <c r="N814" s="822">
        <v>1</v>
      </c>
      <c r="O814" s="826">
        <v>0.5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</v>
      </c>
      <c r="B815" s="822" t="s">
        <v>2676</v>
      </c>
      <c r="C815" s="822" t="s">
        <v>2682</v>
      </c>
      <c r="D815" s="823" t="s">
        <v>4395</v>
      </c>
      <c r="E815" s="824" t="s">
        <v>2708</v>
      </c>
      <c r="F815" s="822" t="s">
        <v>2677</v>
      </c>
      <c r="G815" s="822" t="s">
        <v>2749</v>
      </c>
      <c r="H815" s="822" t="s">
        <v>673</v>
      </c>
      <c r="I815" s="822" t="s">
        <v>2272</v>
      </c>
      <c r="J815" s="822" t="s">
        <v>2270</v>
      </c>
      <c r="K815" s="822" t="s">
        <v>2273</v>
      </c>
      <c r="L815" s="825">
        <v>85.02</v>
      </c>
      <c r="M815" s="825">
        <v>85.02</v>
      </c>
      <c r="N815" s="822">
        <v>1</v>
      </c>
      <c r="O815" s="826">
        <v>0.5</v>
      </c>
      <c r="P815" s="825">
        <v>85.02</v>
      </c>
      <c r="Q815" s="827">
        <v>1</v>
      </c>
      <c r="R815" s="822">
        <v>1</v>
      </c>
      <c r="S815" s="827">
        <v>1</v>
      </c>
      <c r="T815" s="826">
        <v>0.5</v>
      </c>
      <c r="U815" s="828">
        <v>1</v>
      </c>
    </row>
    <row r="816" spans="1:21" ht="14.45" customHeight="1" x14ac:dyDescent="0.2">
      <c r="A816" s="821">
        <v>1</v>
      </c>
      <c r="B816" s="822" t="s">
        <v>2676</v>
      </c>
      <c r="C816" s="822" t="s">
        <v>2682</v>
      </c>
      <c r="D816" s="823" t="s">
        <v>4395</v>
      </c>
      <c r="E816" s="824" t="s">
        <v>2708</v>
      </c>
      <c r="F816" s="822" t="s">
        <v>2677</v>
      </c>
      <c r="G816" s="822" t="s">
        <v>2750</v>
      </c>
      <c r="H816" s="822" t="s">
        <v>329</v>
      </c>
      <c r="I816" s="822" t="s">
        <v>2751</v>
      </c>
      <c r="J816" s="822" t="s">
        <v>1171</v>
      </c>
      <c r="K816" s="822" t="s">
        <v>2752</v>
      </c>
      <c r="L816" s="825">
        <v>98.89</v>
      </c>
      <c r="M816" s="825">
        <v>197.78</v>
      </c>
      <c r="N816" s="822">
        <v>2</v>
      </c>
      <c r="O816" s="826">
        <v>1.5</v>
      </c>
      <c r="P816" s="825">
        <v>98.89</v>
      </c>
      <c r="Q816" s="827">
        <v>0.5</v>
      </c>
      <c r="R816" s="822">
        <v>1</v>
      </c>
      <c r="S816" s="827">
        <v>0.5</v>
      </c>
      <c r="T816" s="826">
        <v>0.5</v>
      </c>
      <c r="U816" s="828">
        <v>0.33333333333333331</v>
      </c>
    </row>
    <row r="817" spans="1:21" ht="14.45" customHeight="1" x14ac:dyDescent="0.2">
      <c r="A817" s="821">
        <v>1</v>
      </c>
      <c r="B817" s="822" t="s">
        <v>2676</v>
      </c>
      <c r="C817" s="822" t="s">
        <v>2682</v>
      </c>
      <c r="D817" s="823" t="s">
        <v>4395</v>
      </c>
      <c r="E817" s="824" t="s">
        <v>2708</v>
      </c>
      <c r="F817" s="822" t="s">
        <v>2677</v>
      </c>
      <c r="G817" s="822" t="s">
        <v>2750</v>
      </c>
      <c r="H817" s="822" t="s">
        <v>329</v>
      </c>
      <c r="I817" s="822" t="s">
        <v>2879</v>
      </c>
      <c r="J817" s="822" t="s">
        <v>787</v>
      </c>
      <c r="K817" s="822" t="s">
        <v>2880</v>
      </c>
      <c r="L817" s="825">
        <v>59.33</v>
      </c>
      <c r="M817" s="825">
        <v>237.32</v>
      </c>
      <c r="N817" s="822">
        <v>4</v>
      </c>
      <c r="O817" s="826">
        <v>1.5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</v>
      </c>
      <c r="B818" s="822" t="s">
        <v>2676</v>
      </c>
      <c r="C818" s="822" t="s">
        <v>2682</v>
      </c>
      <c r="D818" s="823" t="s">
        <v>4395</v>
      </c>
      <c r="E818" s="824" t="s">
        <v>2708</v>
      </c>
      <c r="F818" s="822" t="s">
        <v>2677</v>
      </c>
      <c r="G818" s="822" t="s">
        <v>2757</v>
      </c>
      <c r="H818" s="822" t="s">
        <v>329</v>
      </c>
      <c r="I818" s="822" t="s">
        <v>3805</v>
      </c>
      <c r="J818" s="822" t="s">
        <v>3739</v>
      </c>
      <c r="K818" s="822" t="s">
        <v>3806</v>
      </c>
      <c r="L818" s="825">
        <v>5.71</v>
      </c>
      <c r="M818" s="825">
        <v>5.71</v>
      </c>
      <c r="N818" s="822">
        <v>1</v>
      </c>
      <c r="O818" s="826">
        <v>0.5</v>
      </c>
      <c r="P818" s="825">
        <v>5.71</v>
      </c>
      <c r="Q818" s="827">
        <v>1</v>
      </c>
      <c r="R818" s="822">
        <v>1</v>
      </c>
      <c r="S818" s="827">
        <v>1</v>
      </c>
      <c r="T818" s="826">
        <v>0.5</v>
      </c>
      <c r="U818" s="828">
        <v>1</v>
      </c>
    </row>
    <row r="819" spans="1:21" ht="14.45" customHeight="1" x14ac:dyDescent="0.2">
      <c r="A819" s="821">
        <v>1</v>
      </c>
      <c r="B819" s="822" t="s">
        <v>2676</v>
      </c>
      <c r="C819" s="822" t="s">
        <v>2682</v>
      </c>
      <c r="D819" s="823" t="s">
        <v>4395</v>
      </c>
      <c r="E819" s="824" t="s">
        <v>2708</v>
      </c>
      <c r="F819" s="822" t="s">
        <v>2677</v>
      </c>
      <c r="G819" s="822" t="s">
        <v>2761</v>
      </c>
      <c r="H819" s="822" t="s">
        <v>673</v>
      </c>
      <c r="I819" s="822" t="s">
        <v>2255</v>
      </c>
      <c r="J819" s="822" t="s">
        <v>2158</v>
      </c>
      <c r="K819" s="822" t="s">
        <v>2256</v>
      </c>
      <c r="L819" s="825">
        <v>93.43</v>
      </c>
      <c r="M819" s="825">
        <v>186.86</v>
      </c>
      <c r="N819" s="822">
        <v>2</v>
      </c>
      <c r="O819" s="826">
        <v>1</v>
      </c>
      <c r="P819" s="825">
        <v>93.43</v>
      </c>
      <c r="Q819" s="827">
        <v>0.5</v>
      </c>
      <c r="R819" s="822">
        <v>1</v>
      </c>
      <c r="S819" s="827">
        <v>0.5</v>
      </c>
      <c r="T819" s="826">
        <v>0.5</v>
      </c>
      <c r="U819" s="828">
        <v>0.5</v>
      </c>
    </row>
    <row r="820" spans="1:21" ht="14.45" customHeight="1" x14ac:dyDescent="0.2">
      <c r="A820" s="821">
        <v>1</v>
      </c>
      <c r="B820" s="822" t="s">
        <v>2676</v>
      </c>
      <c r="C820" s="822" t="s">
        <v>2682</v>
      </c>
      <c r="D820" s="823" t="s">
        <v>4395</v>
      </c>
      <c r="E820" s="824" t="s">
        <v>2708</v>
      </c>
      <c r="F820" s="822" t="s">
        <v>2677</v>
      </c>
      <c r="G820" s="822" t="s">
        <v>2762</v>
      </c>
      <c r="H820" s="822" t="s">
        <v>329</v>
      </c>
      <c r="I820" s="822" t="s">
        <v>3747</v>
      </c>
      <c r="J820" s="822" t="s">
        <v>3130</v>
      </c>
      <c r="K820" s="822" t="s">
        <v>3748</v>
      </c>
      <c r="L820" s="825">
        <v>31.65</v>
      </c>
      <c r="M820" s="825">
        <v>31.65</v>
      </c>
      <c r="N820" s="822">
        <v>1</v>
      </c>
      <c r="O820" s="826">
        <v>0.5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</v>
      </c>
      <c r="B821" s="822" t="s">
        <v>2676</v>
      </c>
      <c r="C821" s="822" t="s">
        <v>2682</v>
      </c>
      <c r="D821" s="823" t="s">
        <v>4395</v>
      </c>
      <c r="E821" s="824" t="s">
        <v>2708</v>
      </c>
      <c r="F821" s="822" t="s">
        <v>2677</v>
      </c>
      <c r="G821" s="822" t="s">
        <v>2762</v>
      </c>
      <c r="H821" s="822" t="s">
        <v>329</v>
      </c>
      <c r="I821" s="822" t="s">
        <v>3135</v>
      </c>
      <c r="J821" s="822" t="s">
        <v>684</v>
      </c>
      <c r="K821" s="822" t="s">
        <v>3136</v>
      </c>
      <c r="L821" s="825">
        <v>10.55</v>
      </c>
      <c r="M821" s="825">
        <v>10.55</v>
      </c>
      <c r="N821" s="822">
        <v>1</v>
      </c>
      <c r="O821" s="826">
        <v>0.5</v>
      </c>
      <c r="P821" s="825">
        <v>10.55</v>
      </c>
      <c r="Q821" s="827">
        <v>1</v>
      </c>
      <c r="R821" s="822">
        <v>1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1</v>
      </c>
      <c r="B822" s="822" t="s">
        <v>2676</v>
      </c>
      <c r="C822" s="822" t="s">
        <v>2682</v>
      </c>
      <c r="D822" s="823" t="s">
        <v>4395</v>
      </c>
      <c r="E822" s="824" t="s">
        <v>2708</v>
      </c>
      <c r="F822" s="822" t="s">
        <v>2677</v>
      </c>
      <c r="G822" s="822" t="s">
        <v>2762</v>
      </c>
      <c r="H822" s="822" t="s">
        <v>329</v>
      </c>
      <c r="I822" s="822" t="s">
        <v>2763</v>
      </c>
      <c r="J822" s="822" t="s">
        <v>684</v>
      </c>
      <c r="K822" s="822" t="s">
        <v>2764</v>
      </c>
      <c r="L822" s="825">
        <v>31.65</v>
      </c>
      <c r="M822" s="825">
        <v>31.65</v>
      </c>
      <c r="N822" s="822">
        <v>1</v>
      </c>
      <c r="O822" s="826">
        <v>0.5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</v>
      </c>
      <c r="B823" s="822" t="s">
        <v>2676</v>
      </c>
      <c r="C823" s="822" t="s">
        <v>2682</v>
      </c>
      <c r="D823" s="823" t="s">
        <v>4395</v>
      </c>
      <c r="E823" s="824" t="s">
        <v>2708</v>
      </c>
      <c r="F823" s="822" t="s">
        <v>2677</v>
      </c>
      <c r="G823" s="822" t="s">
        <v>2762</v>
      </c>
      <c r="H823" s="822" t="s">
        <v>329</v>
      </c>
      <c r="I823" s="822" t="s">
        <v>2836</v>
      </c>
      <c r="J823" s="822" t="s">
        <v>684</v>
      </c>
      <c r="K823" s="822" t="s">
        <v>972</v>
      </c>
      <c r="L823" s="825">
        <v>31.65</v>
      </c>
      <c r="M823" s="825">
        <v>63.3</v>
      </c>
      <c r="N823" s="822">
        <v>2</v>
      </c>
      <c r="O823" s="826">
        <v>0.5</v>
      </c>
      <c r="P823" s="825">
        <v>63.3</v>
      </c>
      <c r="Q823" s="827">
        <v>1</v>
      </c>
      <c r="R823" s="822">
        <v>2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1</v>
      </c>
      <c r="B824" s="822" t="s">
        <v>2676</v>
      </c>
      <c r="C824" s="822" t="s">
        <v>2682</v>
      </c>
      <c r="D824" s="823" t="s">
        <v>4395</v>
      </c>
      <c r="E824" s="824" t="s">
        <v>2708</v>
      </c>
      <c r="F824" s="822" t="s">
        <v>2677</v>
      </c>
      <c r="G824" s="822" t="s">
        <v>3643</v>
      </c>
      <c r="H824" s="822" t="s">
        <v>673</v>
      </c>
      <c r="I824" s="822" t="s">
        <v>3807</v>
      </c>
      <c r="J824" s="822" t="s">
        <v>3808</v>
      </c>
      <c r="K824" s="822" t="s">
        <v>1000</v>
      </c>
      <c r="L824" s="825">
        <v>219.25</v>
      </c>
      <c r="M824" s="825">
        <v>657.75</v>
      </c>
      <c r="N824" s="822">
        <v>3</v>
      </c>
      <c r="O824" s="826">
        <v>0.5</v>
      </c>
      <c r="P824" s="825">
        <v>657.75</v>
      </c>
      <c r="Q824" s="827">
        <v>1</v>
      </c>
      <c r="R824" s="822">
        <v>3</v>
      </c>
      <c r="S824" s="827">
        <v>1</v>
      </c>
      <c r="T824" s="826">
        <v>0.5</v>
      </c>
      <c r="U824" s="828">
        <v>1</v>
      </c>
    </row>
    <row r="825" spans="1:21" ht="14.45" customHeight="1" x14ac:dyDescent="0.2">
      <c r="A825" s="821">
        <v>1</v>
      </c>
      <c r="B825" s="822" t="s">
        <v>2676</v>
      </c>
      <c r="C825" s="822" t="s">
        <v>2682</v>
      </c>
      <c r="D825" s="823" t="s">
        <v>4395</v>
      </c>
      <c r="E825" s="824" t="s">
        <v>2708</v>
      </c>
      <c r="F825" s="822" t="s">
        <v>2677</v>
      </c>
      <c r="G825" s="822" t="s">
        <v>3150</v>
      </c>
      <c r="H825" s="822" t="s">
        <v>673</v>
      </c>
      <c r="I825" s="822" t="s">
        <v>3488</v>
      </c>
      <c r="J825" s="822" t="s">
        <v>2141</v>
      </c>
      <c r="K825" s="822" t="s">
        <v>3489</v>
      </c>
      <c r="L825" s="825">
        <v>86.43</v>
      </c>
      <c r="M825" s="825">
        <v>86.43</v>
      </c>
      <c r="N825" s="822">
        <v>1</v>
      </c>
      <c r="O825" s="826">
        <v>0.5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</v>
      </c>
      <c r="B826" s="822" t="s">
        <v>2676</v>
      </c>
      <c r="C826" s="822" t="s">
        <v>2682</v>
      </c>
      <c r="D826" s="823" t="s">
        <v>4395</v>
      </c>
      <c r="E826" s="824" t="s">
        <v>2708</v>
      </c>
      <c r="F826" s="822" t="s">
        <v>2677</v>
      </c>
      <c r="G826" s="822" t="s">
        <v>2906</v>
      </c>
      <c r="H826" s="822" t="s">
        <v>329</v>
      </c>
      <c r="I826" s="822" t="s">
        <v>2907</v>
      </c>
      <c r="J826" s="822" t="s">
        <v>1050</v>
      </c>
      <c r="K826" s="822" t="s">
        <v>1282</v>
      </c>
      <c r="L826" s="825">
        <v>53.57</v>
      </c>
      <c r="M826" s="825">
        <v>428.56000000000006</v>
      </c>
      <c r="N826" s="822">
        <v>8</v>
      </c>
      <c r="O826" s="826">
        <v>2</v>
      </c>
      <c r="P826" s="825">
        <v>428.56000000000006</v>
      </c>
      <c r="Q826" s="827">
        <v>1</v>
      </c>
      <c r="R826" s="822">
        <v>8</v>
      </c>
      <c r="S826" s="827">
        <v>1</v>
      </c>
      <c r="T826" s="826">
        <v>2</v>
      </c>
      <c r="U826" s="828">
        <v>1</v>
      </c>
    </row>
    <row r="827" spans="1:21" ht="14.45" customHeight="1" x14ac:dyDescent="0.2">
      <c r="A827" s="821">
        <v>1</v>
      </c>
      <c r="B827" s="822" t="s">
        <v>2676</v>
      </c>
      <c r="C827" s="822" t="s">
        <v>2682</v>
      </c>
      <c r="D827" s="823" t="s">
        <v>4395</v>
      </c>
      <c r="E827" s="824" t="s">
        <v>2708</v>
      </c>
      <c r="F827" s="822" t="s">
        <v>2677</v>
      </c>
      <c r="G827" s="822" t="s">
        <v>2774</v>
      </c>
      <c r="H827" s="822" t="s">
        <v>673</v>
      </c>
      <c r="I827" s="822" t="s">
        <v>2170</v>
      </c>
      <c r="J827" s="822" t="s">
        <v>690</v>
      </c>
      <c r="K827" s="822" t="s">
        <v>691</v>
      </c>
      <c r="L827" s="825">
        <v>38.04</v>
      </c>
      <c r="M827" s="825">
        <v>38.04</v>
      </c>
      <c r="N827" s="822">
        <v>1</v>
      </c>
      <c r="O827" s="826">
        <v>0.5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</v>
      </c>
      <c r="B828" s="822" t="s">
        <v>2676</v>
      </c>
      <c r="C828" s="822" t="s">
        <v>2682</v>
      </c>
      <c r="D828" s="823" t="s">
        <v>4395</v>
      </c>
      <c r="E828" s="824" t="s">
        <v>2708</v>
      </c>
      <c r="F828" s="822" t="s">
        <v>2677</v>
      </c>
      <c r="G828" s="822" t="s">
        <v>2774</v>
      </c>
      <c r="H828" s="822" t="s">
        <v>673</v>
      </c>
      <c r="I828" s="822" t="s">
        <v>2283</v>
      </c>
      <c r="J828" s="822" t="s">
        <v>690</v>
      </c>
      <c r="K828" s="822" t="s">
        <v>989</v>
      </c>
      <c r="L828" s="825">
        <v>58.52</v>
      </c>
      <c r="M828" s="825">
        <v>58.52</v>
      </c>
      <c r="N828" s="822">
        <v>1</v>
      </c>
      <c r="O828" s="826">
        <v>0.5</v>
      </c>
      <c r="P828" s="825">
        <v>58.52</v>
      </c>
      <c r="Q828" s="827">
        <v>1</v>
      </c>
      <c r="R828" s="822">
        <v>1</v>
      </c>
      <c r="S828" s="827">
        <v>1</v>
      </c>
      <c r="T828" s="826">
        <v>0.5</v>
      </c>
      <c r="U828" s="828">
        <v>1</v>
      </c>
    </row>
    <row r="829" spans="1:21" ht="14.45" customHeight="1" x14ac:dyDescent="0.2">
      <c r="A829" s="821">
        <v>1</v>
      </c>
      <c r="B829" s="822" t="s">
        <v>2676</v>
      </c>
      <c r="C829" s="822" t="s">
        <v>2682</v>
      </c>
      <c r="D829" s="823" t="s">
        <v>4395</v>
      </c>
      <c r="E829" s="824" t="s">
        <v>2708</v>
      </c>
      <c r="F829" s="822" t="s">
        <v>2677</v>
      </c>
      <c r="G829" s="822" t="s">
        <v>2917</v>
      </c>
      <c r="H829" s="822" t="s">
        <v>673</v>
      </c>
      <c r="I829" s="822" t="s">
        <v>2236</v>
      </c>
      <c r="J829" s="822" t="s">
        <v>1033</v>
      </c>
      <c r="K829" s="822" t="s">
        <v>2237</v>
      </c>
      <c r="L829" s="825">
        <v>48.89</v>
      </c>
      <c r="M829" s="825">
        <v>48.89</v>
      </c>
      <c r="N829" s="822">
        <v>1</v>
      </c>
      <c r="O829" s="826">
        <v>0.5</v>
      </c>
      <c r="P829" s="825">
        <v>48.89</v>
      </c>
      <c r="Q829" s="827">
        <v>1</v>
      </c>
      <c r="R829" s="822">
        <v>1</v>
      </c>
      <c r="S829" s="827">
        <v>1</v>
      </c>
      <c r="T829" s="826">
        <v>0.5</v>
      </c>
      <c r="U829" s="828">
        <v>1</v>
      </c>
    </row>
    <row r="830" spans="1:21" ht="14.45" customHeight="1" x14ac:dyDescent="0.2">
      <c r="A830" s="821">
        <v>1</v>
      </c>
      <c r="B830" s="822" t="s">
        <v>2676</v>
      </c>
      <c r="C830" s="822" t="s">
        <v>2682</v>
      </c>
      <c r="D830" s="823" t="s">
        <v>4395</v>
      </c>
      <c r="E830" s="824" t="s">
        <v>2708</v>
      </c>
      <c r="F830" s="822" t="s">
        <v>2677</v>
      </c>
      <c r="G830" s="822" t="s">
        <v>2837</v>
      </c>
      <c r="H830" s="822" t="s">
        <v>673</v>
      </c>
      <c r="I830" s="822" t="s">
        <v>3809</v>
      </c>
      <c r="J830" s="822" t="s">
        <v>2317</v>
      </c>
      <c r="K830" s="822" t="s">
        <v>3810</v>
      </c>
      <c r="L830" s="825">
        <v>742.17</v>
      </c>
      <c r="M830" s="825">
        <v>742.17</v>
      </c>
      <c r="N830" s="822">
        <v>1</v>
      </c>
      <c r="O830" s="826">
        <v>0.5</v>
      </c>
      <c r="P830" s="825">
        <v>742.17</v>
      </c>
      <c r="Q830" s="827">
        <v>1</v>
      </c>
      <c r="R830" s="822">
        <v>1</v>
      </c>
      <c r="S830" s="827">
        <v>1</v>
      </c>
      <c r="T830" s="826">
        <v>0.5</v>
      </c>
      <c r="U830" s="828">
        <v>1</v>
      </c>
    </row>
    <row r="831" spans="1:21" ht="14.45" customHeight="1" x14ac:dyDescent="0.2">
      <c r="A831" s="821">
        <v>1</v>
      </c>
      <c r="B831" s="822" t="s">
        <v>2676</v>
      </c>
      <c r="C831" s="822" t="s">
        <v>2682</v>
      </c>
      <c r="D831" s="823" t="s">
        <v>4395</v>
      </c>
      <c r="E831" s="824" t="s">
        <v>2708</v>
      </c>
      <c r="F831" s="822" t="s">
        <v>2677</v>
      </c>
      <c r="G831" s="822" t="s">
        <v>2925</v>
      </c>
      <c r="H831" s="822" t="s">
        <v>329</v>
      </c>
      <c r="I831" s="822" t="s">
        <v>2931</v>
      </c>
      <c r="J831" s="822" t="s">
        <v>2927</v>
      </c>
      <c r="K831" s="822" t="s">
        <v>2932</v>
      </c>
      <c r="L831" s="825">
        <v>437.23</v>
      </c>
      <c r="M831" s="825">
        <v>437.23</v>
      </c>
      <c r="N831" s="822">
        <v>1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</v>
      </c>
      <c r="B832" s="822" t="s">
        <v>2676</v>
      </c>
      <c r="C832" s="822" t="s">
        <v>2682</v>
      </c>
      <c r="D832" s="823" t="s">
        <v>4395</v>
      </c>
      <c r="E832" s="824" t="s">
        <v>2708</v>
      </c>
      <c r="F832" s="822" t="s">
        <v>2677</v>
      </c>
      <c r="G832" s="822" t="s">
        <v>3811</v>
      </c>
      <c r="H832" s="822" t="s">
        <v>673</v>
      </c>
      <c r="I832" s="822" t="s">
        <v>2433</v>
      </c>
      <c r="J832" s="822" t="s">
        <v>1283</v>
      </c>
      <c r="K832" s="822" t="s">
        <v>1284</v>
      </c>
      <c r="L832" s="825">
        <v>1286.6199999999999</v>
      </c>
      <c r="M832" s="825">
        <v>1286.6199999999999</v>
      </c>
      <c r="N832" s="822">
        <v>1</v>
      </c>
      <c r="O832" s="826">
        <v>0.5</v>
      </c>
      <c r="P832" s="825">
        <v>1286.6199999999999</v>
      </c>
      <c r="Q832" s="827">
        <v>1</v>
      </c>
      <c r="R832" s="822">
        <v>1</v>
      </c>
      <c r="S832" s="827">
        <v>1</v>
      </c>
      <c r="T832" s="826">
        <v>0.5</v>
      </c>
      <c r="U832" s="828">
        <v>1</v>
      </c>
    </row>
    <row r="833" spans="1:21" ht="14.45" customHeight="1" x14ac:dyDescent="0.2">
      <c r="A833" s="821">
        <v>1</v>
      </c>
      <c r="B833" s="822" t="s">
        <v>2676</v>
      </c>
      <c r="C833" s="822" t="s">
        <v>2682</v>
      </c>
      <c r="D833" s="823" t="s">
        <v>4395</v>
      </c>
      <c r="E833" s="824" t="s">
        <v>2708</v>
      </c>
      <c r="F833" s="822" t="s">
        <v>2677</v>
      </c>
      <c r="G833" s="822" t="s">
        <v>2776</v>
      </c>
      <c r="H833" s="822" t="s">
        <v>673</v>
      </c>
      <c r="I833" s="822" t="s">
        <v>2313</v>
      </c>
      <c r="J833" s="822" t="s">
        <v>2180</v>
      </c>
      <c r="K833" s="822" t="s">
        <v>2314</v>
      </c>
      <c r="L833" s="825">
        <v>7.47</v>
      </c>
      <c r="M833" s="825">
        <v>7.47</v>
      </c>
      <c r="N833" s="822">
        <v>1</v>
      </c>
      <c r="O833" s="826">
        <v>0.5</v>
      </c>
      <c r="P833" s="825">
        <v>7.47</v>
      </c>
      <c r="Q833" s="827">
        <v>1</v>
      </c>
      <c r="R833" s="822">
        <v>1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1</v>
      </c>
      <c r="B834" s="822" t="s">
        <v>2676</v>
      </c>
      <c r="C834" s="822" t="s">
        <v>2682</v>
      </c>
      <c r="D834" s="823" t="s">
        <v>4395</v>
      </c>
      <c r="E834" s="824" t="s">
        <v>2708</v>
      </c>
      <c r="F834" s="822" t="s">
        <v>2677</v>
      </c>
      <c r="G834" s="822" t="s">
        <v>2776</v>
      </c>
      <c r="H834" s="822" t="s">
        <v>673</v>
      </c>
      <c r="I834" s="822" t="s">
        <v>2179</v>
      </c>
      <c r="J834" s="822" t="s">
        <v>2180</v>
      </c>
      <c r="K834" s="822" t="s">
        <v>2181</v>
      </c>
      <c r="L834" s="825">
        <v>11.48</v>
      </c>
      <c r="M834" s="825">
        <v>45.92</v>
      </c>
      <c r="N834" s="822">
        <v>4</v>
      </c>
      <c r="O834" s="826">
        <v>0.5</v>
      </c>
      <c r="P834" s="825">
        <v>45.92</v>
      </c>
      <c r="Q834" s="827">
        <v>1</v>
      </c>
      <c r="R834" s="822">
        <v>4</v>
      </c>
      <c r="S834" s="827">
        <v>1</v>
      </c>
      <c r="T834" s="826">
        <v>0.5</v>
      </c>
      <c r="U834" s="828">
        <v>1</v>
      </c>
    </row>
    <row r="835" spans="1:21" ht="14.45" customHeight="1" x14ac:dyDescent="0.2">
      <c r="A835" s="821">
        <v>1</v>
      </c>
      <c r="B835" s="822" t="s">
        <v>2676</v>
      </c>
      <c r="C835" s="822" t="s">
        <v>2682</v>
      </c>
      <c r="D835" s="823" t="s">
        <v>4395</v>
      </c>
      <c r="E835" s="824" t="s">
        <v>2708</v>
      </c>
      <c r="F835" s="822" t="s">
        <v>2677</v>
      </c>
      <c r="G835" s="822" t="s">
        <v>2777</v>
      </c>
      <c r="H835" s="822" t="s">
        <v>329</v>
      </c>
      <c r="I835" s="822" t="s">
        <v>3764</v>
      </c>
      <c r="J835" s="822" t="s">
        <v>2779</v>
      </c>
      <c r="K835" s="822" t="s">
        <v>3765</v>
      </c>
      <c r="L835" s="825">
        <v>1437.73</v>
      </c>
      <c r="M835" s="825">
        <v>1437.73</v>
      </c>
      <c r="N835" s="822">
        <v>1</v>
      </c>
      <c r="O835" s="826">
        <v>0.5</v>
      </c>
      <c r="P835" s="825">
        <v>1437.73</v>
      </c>
      <c r="Q835" s="827">
        <v>1</v>
      </c>
      <c r="R835" s="822">
        <v>1</v>
      </c>
      <c r="S835" s="827">
        <v>1</v>
      </c>
      <c r="T835" s="826">
        <v>0.5</v>
      </c>
      <c r="U835" s="828">
        <v>1</v>
      </c>
    </row>
    <row r="836" spans="1:21" ht="14.45" customHeight="1" x14ac:dyDescent="0.2">
      <c r="A836" s="821">
        <v>1</v>
      </c>
      <c r="B836" s="822" t="s">
        <v>2676</v>
      </c>
      <c r="C836" s="822" t="s">
        <v>2682</v>
      </c>
      <c r="D836" s="823" t="s">
        <v>4395</v>
      </c>
      <c r="E836" s="824" t="s">
        <v>2708</v>
      </c>
      <c r="F836" s="822" t="s">
        <v>2677</v>
      </c>
      <c r="G836" s="822" t="s">
        <v>2777</v>
      </c>
      <c r="H836" s="822" t="s">
        <v>329</v>
      </c>
      <c r="I836" s="822" t="s">
        <v>3226</v>
      </c>
      <c r="J836" s="822" t="s">
        <v>2779</v>
      </c>
      <c r="K836" s="822" t="s">
        <v>3227</v>
      </c>
      <c r="L836" s="825">
        <v>1277.98</v>
      </c>
      <c r="M836" s="825">
        <v>1277.98</v>
      </c>
      <c r="N836" s="822">
        <v>1</v>
      </c>
      <c r="O836" s="826">
        <v>0.5</v>
      </c>
      <c r="P836" s="825">
        <v>1277.98</v>
      </c>
      <c r="Q836" s="827">
        <v>1</v>
      </c>
      <c r="R836" s="822">
        <v>1</v>
      </c>
      <c r="S836" s="827">
        <v>1</v>
      </c>
      <c r="T836" s="826">
        <v>0.5</v>
      </c>
      <c r="U836" s="828">
        <v>1</v>
      </c>
    </row>
    <row r="837" spans="1:21" ht="14.45" customHeight="1" x14ac:dyDescent="0.2">
      <c r="A837" s="821">
        <v>1</v>
      </c>
      <c r="B837" s="822" t="s">
        <v>2676</v>
      </c>
      <c r="C837" s="822" t="s">
        <v>2682</v>
      </c>
      <c r="D837" s="823" t="s">
        <v>4395</v>
      </c>
      <c r="E837" s="824" t="s">
        <v>2708</v>
      </c>
      <c r="F837" s="822" t="s">
        <v>2677</v>
      </c>
      <c r="G837" s="822" t="s">
        <v>2777</v>
      </c>
      <c r="H837" s="822" t="s">
        <v>329</v>
      </c>
      <c r="I837" s="822" t="s">
        <v>2778</v>
      </c>
      <c r="J837" s="822" t="s">
        <v>2779</v>
      </c>
      <c r="K837" s="822" t="s">
        <v>2780</v>
      </c>
      <c r="L837" s="825">
        <v>4472.93</v>
      </c>
      <c r="M837" s="825">
        <v>8945.86</v>
      </c>
      <c r="N837" s="822">
        <v>2</v>
      </c>
      <c r="O837" s="826">
        <v>2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1</v>
      </c>
      <c r="B838" s="822" t="s">
        <v>2676</v>
      </c>
      <c r="C838" s="822" t="s">
        <v>2682</v>
      </c>
      <c r="D838" s="823" t="s">
        <v>4395</v>
      </c>
      <c r="E838" s="824" t="s">
        <v>2708</v>
      </c>
      <c r="F838" s="822" t="s">
        <v>2677</v>
      </c>
      <c r="G838" s="822" t="s">
        <v>2781</v>
      </c>
      <c r="H838" s="822" t="s">
        <v>329</v>
      </c>
      <c r="I838" s="822" t="s">
        <v>2938</v>
      </c>
      <c r="J838" s="822" t="s">
        <v>2939</v>
      </c>
      <c r="K838" s="822" t="s">
        <v>2940</v>
      </c>
      <c r="L838" s="825">
        <v>282.76</v>
      </c>
      <c r="M838" s="825">
        <v>282.76</v>
      </c>
      <c r="N838" s="822">
        <v>1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</v>
      </c>
      <c r="B839" s="822" t="s">
        <v>2676</v>
      </c>
      <c r="C839" s="822" t="s">
        <v>2682</v>
      </c>
      <c r="D839" s="823" t="s">
        <v>4395</v>
      </c>
      <c r="E839" s="824" t="s">
        <v>2708</v>
      </c>
      <c r="F839" s="822" t="s">
        <v>2677</v>
      </c>
      <c r="G839" s="822" t="s">
        <v>2785</v>
      </c>
      <c r="H839" s="822" t="s">
        <v>329</v>
      </c>
      <c r="I839" s="822" t="s">
        <v>2948</v>
      </c>
      <c r="J839" s="822" t="s">
        <v>1377</v>
      </c>
      <c r="K839" s="822" t="s">
        <v>2835</v>
      </c>
      <c r="L839" s="825">
        <v>130.57</v>
      </c>
      <c r="M839" s="825">
        <v>130.57</v>
      </c>
      <c r="N839" s="822">
        <v>1</v>
      </c>
      <c r="O839" s="826">
        <v>0.5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</v>
      </c>
      <c r="B840" s="822" t="s">
        <v>2676</v>
      </c>
      <c r="C840" s="822" t="s">
        <v>2682</v>
      </c>
      <c r="D840" s="823" t="s">
        <v>4395</v>
      </c>
      <c r="E840" s="824" t="s">
        <v>2708</v>
      </c>
      <c r="F840" s="822" t="s">
        <v>2677</v>
      </c>
      <c r="G840" s="822" t="s">
        <v>2785</v>
      </c>
      <c r="H840" s="822" t="s">
        <v>329</v>
      </c>
      <c r="I840" s="822" t="s">
        <v>2786</v>
      </c>
      <c r="J840" s="822" t="s">
        <v>1377</v>
      </c>
      <c r="K840" s="822" t="s">
        <v>2787</v>
      </c>
      <c r="L840" s="825">
        <v>26.12</v>
      </c>
      <c r="M840" s="825">
        <v>26.12</v>
      </c>
      <c r="N840" s="822">
        <v>1</v>
      </c>
      <c r="O840" s="826">
        <v>0.5</v>
      </c>
      <c r="P840" s="825">
        <v>26.12</v>
      </c>
      <c r="Q840" s="827">
        <v>1</v>
      </c>
      <c r="R840" s="822">
        <v>1</v>
      </c>
      <c r="S840" s="827">
        <v>1</v>
      </c>
      <c r="T840" s="826">
        <v>0.5</v>
      </c>
      <c r="U840" s="828">
        <v>1</v>
      </c>
    </row>
    <row r="841" spans="1:21" ht="14.45" customHeight="1" x14ac:dyDescent="0.2">
      <c r="A841" s="821">
        <v>1</v>
      </c>
      <c r="B841" s="822" t="s">
        <v>2676</v>
      </c>
      <c r="C841" s="822" t="s">
        <v>2682</v>
      </c>
      <c r="D841" s="823" t="s">
        <v>4395</v>
      </c>
      <c r="E841" s="824" t="s">
        <v>2708</v>
      </c>
      <c r="F841" s="822" t="s">
        <v>2677</v>
      </c>
      <c r="G841" s="822" t="s">
        <v>2788</v>
      </c>
      <c r="H841" s="822" t="s">
        <v>673</v>
      </c>
      <c r="I841" s="822" t="s">
        <v>2519</v>
      </c>
      <c r="J841" s="822" t="s">
        <v>2520</v>
      </c>
      <c r="K841" s="822" t="s">
        <v>2521</v>
      </c>
      <c r="L841" s="825">
        <v>102.85</v>
      </c>
      <c r="M841" s="825">
        <v>308.54999999999995</v>
      </c>
      <c r="N841" s="822">
        <v>3</v>
      </c>
      <c r="O841" s="826">
        <v>0.5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</v>
      </c>
      <c r="B842" s="822" t="s">
        <v>2676</v>
      </c>
      <c r="C842" s="822" t="s">
        <v>2682</v>
      </c>
      <c r="D842" s="823" t="s">
        <v>4395</v>
      </c>
      <c r="E842" s="824" t="s">
        <v>2708</v>
      </c>
      <c r="F842" s="822" t="s">
        <v>2677</v>
      </c>
      <c r="G842" s="822" t="s">
        <v>3581</v>
      </c>
      <c r="H842" s="822" t="s">
        <v>329</v>
      </c>
      <c r="I842" s="822" t="s">
        <v>3812</v>
      </c>
      <c r="J842" s="822" t="s">
        <v>3583</v>
      </c>
      <c r="K842" s="822" t="s">
        <v>2212</v>
      </c>
      <c r="L842" s="825">
        <v>192.28</v>
      </c>
      <c r="M842" s="825">
        <v>384.56</v>
      </c>
      <c r="N842" s="822">
        <v>2</v>
      </c>
      <c r="O842" s="826">
        <v>1</v>
      </c>
      <c r="P842" s="825">
        <v>384.56</v>
      </c>
      <c r="Q842" s="827">
        <v>1</v>
      </c>
      <c r="R842" s="822">
        <v>2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1</v>
      </c>
      <c r="B843" s="822" t="s">
        <v>2676</v>
      </c>
      <c r="C843" s="822" t="s">
        <v>2682</v>
      </c>
      <c r="D843" s="823" t="s">
        <v>4395</v>
      </c>
      <c r="E843" s="824" t="s">
        <v>2708</v>
      </c>
      <c r="F843" s="822" t="s">
        <v>2677</v>
      </c>
      <c r="G843" s="822" t="s">
        <v>2953</v>
      </c>
      <c r="H843" s="822" t="s">
        <v>329</v>
      </c>
      <c r="I843" s="822" t="s">
        <v>3290</v>
      </c>
      <c r="J843" s="822" t="s">
        <v>2955</v>
      </c>
      <c r="K843" s="822" t="s">
        <v>3291</v>
      </c>
      <c r="L843" s="825">
        <v>93.43</v>
      </c>
      <c r="M843" s="825">
        <v>280.29000000000002</v>
      </c>
      <c r="N843" s="822">
        <v>3</v>
      </c>
      <c r="O843" s="826">
        <v>2</v>
      </c>
      <c r="P843" s="825">
        <v>186.86</v>
      </c>
      <c r="Q843" s="827">
        <v>0.66666666666666663</v>
      </c>
      <c r="R843" s="822">
        <v>2</v>
      </c>
      <c r="S843" s="827">
        <v>0.66666666666666663</v>
      </c>
      <c r="T843" s="826">
        <v>1</v>
      </c>
      <c r="U843" s="828">
        <v>0.5</v>
      </c>
    </row>
    <row r="844" spans="1:21" ht="14.45" customHeight="1" x14ac:dyDescent="0.2">
      <c r="A844" s="821">
        <v>1</v>
      </c>
      <c r="B844" s="822" t="s">
        <v>2676</v>
      </c>
      <c r="C844" s="822" t="s">
        <v>2682</v>
      </c>
      <c r="D844" s="823" t="s">
        <v>4395</v>
      </c>
      <c r="E844" s="824" t="s">
        <v>2708</v>
      </c>
      <c r="F844" s="822" t="s">
        <v>2677</v>
      </c>
      <c r="G844" s="822" t="s">
        <v>2792</v>
      </c>
      <c r="H844" s="822" t="s">
        <v>329</v>
      </c>
      <c r="I844" s="822" t="s">
        <v>3315</v>
      </c>
      <c r="J844" s="822" t="s">
        <v>2794</v>
      </c>
      <c r="K844" s="822" t="s">
        <v>3316</v>
      </c>
      <c r="L844" s="825">
        <v>654.95000000000005</v>
      </c>
      <c r="M844" s="825">
        <v>654.95000000000005</v>
      </c>
      <c r="N844" s="822">
        <v>1</v>
      </c>
      <c r="O844" s="826">
        <v>0.5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</v>
      </c>
      <c r="B845" s="822" t="s">
        <v>2676</v>
      </c>
      <c r="C845" s="822" t="s">
        <v>2682</v>
      </c>
      <c r="D845" s="823" t="s">
        <v>4395</v>
      </c>
      <c r="E845" s="824" t="s">
        <v>2708</v>
      </c>
      <c r="F845" s="822" t="s">
        <v>2677</v>
      </c>
      <c r="G845" s="822" t="s">
        <v>2792</v>
      </c>
      <c r="H845" s="822" t="s">
        <v>329</v>
      </c>
      <c r="I845" s="822" t="s">
        <v>3813</v>
      </c>
      <c r="J845" s="822" t="s">
        <v>2794</v>
      </c>
      <c r="K845" s="822" t="s">
        <v>3814</v>
      </c>
      <c r="L845" s="825">
        <v>438.06</v>
      </c>
      <c r="M845" s="825">
        <v>438.06</v>
      </c>
      <c r="N845" s="822">
        <v>1</v>
      </c>
      <c r="O845" s="826">
        <v>0.5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</v>
      </c>
      <c r="B846" s="822" t="s">
        <v>2676</v>
      </c>
      <c r="C846" s="822" t="s">
        <v>2682</v>
      </c>
      <c r="D846" s="823" t="s">
        <v>4395</v>
      </c>
      <c r="E846" s="824" t="s">
        <v>2708</v>
      </c>
      <c r="F846" s="822" t="s">
        <v>2677</v>
      </c>
      <c r="G846" s="822" t="s">
        <v>2802</v>
      </c>
      <c r="H846" s="822" t="s">
        <v>329</v>
      </c>
      <c r="I846" s="822" t="s">
        <v>2803</v>
      </c>
      <c r="J846" s="822" t="s">
        <v>703</v>
      </c>
      <c r="K846" s="822" t="s">
        <v>2804</v>
      </c>
      <c r="L846" s="825">
        <v>83.38</v>
      </c>
      <c r="M846" s="825">
        <v>333.52</v>
      </c>
      <c r="N846" s="822">
        <v>4</v>
      </c>
      <c r="O846" s="826">
        <v>1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</v>
      </c>
      <c r="B847" s="822" t="s">
        <v>2676</v>
      </c>
      <c r="C847" s="822" t="s">
        <v>2682</v>
      </c>
      <c r="D847" s="823" t="s">
        <v>4395</v>
      </c>
      <c r="E847" s="824" t="s">
        <v>2708</v>
      </c>
      <c r="F847" s="822" t="s">
        <v>2677</v>
      </c>
      <c r="G847" s="822" t="s">
        <v>2983</v>
      </c>
      <c r="H847" s="822" t="s">
        <v>673</v>
      </c>
      <c r="I847" s="822" t="s">
        <v>2196</v>
      </c>
      <c r="J847" s="822" t="s">
        <v>928</v>
      </c>
      <c r="K847" s="822" t="s">
        <v>2197</v>
      </c>
      <c r="L847" s="825">
        <v>154.36000000000001</v>
      </c>
      <c r="M847" s="825">
        <v>154.36000000000001</v>
      </c>
      <c r="N847" s="822">
        <v>1</v>
      </c>
      <c r="O847" s="826">
        <v>1</v>
      </c>
      <c r="P847" s="825">
        <v>154.36000000000001</v>
      </c>
      <c r="Q847" s="827">
        <v>1</v>
      </c>
      <c r="R847" s="822">
        <v>1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1</v>
      </c>
      <c r="B848" s="822" t="s">
        <v>2676</v>
      </c>
      <c r="C848" s="822" t="s">
        <v>2682</v>
      </c>
      <c r="D848" s="823" t="s">
        <v>4395</v>
      </c>
      <c r="E848" s="824" t="s">
        <v>2708</v>
      </c>
      <c r="F848" s="822" t="s">
        <v>2677</v>
      </c>
      <c r="G848" s="822" t="s">
        <v>2984</v>
      </c>
      <c r="H848" s="822" t="s">
        <v>673</v>
      </c>
      <c r="I848" s="822" t="s">
        <v>3629</v>
      </c>
      <c r="J848" s="822" t="s">
        <v>1099</v>
      </c>
      <c r="K848" s="822" t="s">
        <v>3630</v>
      </c>
      <c r="L848" s="825">
        <v>105.23</v>
      </c>
      <c r="M848" s="825">
        <v>105.23</v>
      </c>
      <c r="N848" s="822">
        <v>1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</v>
      </c>
      <c r="B849" s="822" t="s">
        <v>2676</v>
      </c>
      <c r="C849" s="822" t="s">
        <v>2682</v>
      </c>
      <c r="D849" s="823" t="s">
        <v>4395</v>
      </c>
      <c r="E849" s="824" t="s">
        <v>2712</v>
      </c>
      <c r="F849" s="822" t="s">
        <v>2677</v>
      </c>
      <c r="G849" s="822" t="s">
        <v>2814</v>
      </c>
      <c r="H849" s="822" t="s">
        <v>329</v>
      </c>
      <c r="I849" s="822" t="s">
        <v>3815</v>
      </c>
      <c r="J849" s="822" t="s">
        <v>3717</v>
      </c>
      <c r="K849" s="822" t="s">
        <v>3718</v>
      </c>
      <c r="L849" s="825">
        <v>36.270000000000003</v>
      </c>
      <c r="M849" s="825">
        <v>362.70000000000005</v>
      </c>
      <c r="N849" s="822">
        <v>10</v>
      </c>
      <c r="O849" s="826">
        <v>3</v>
      </c>
      <c r="P849" s="825">
        <v>72.540000000000006</v>
      </c>
      <c r="Q849" s="827">
        <v>0.19999999999999998</v>
      </c>
      <c r="R849" s="822">
        <v>2</v>
      </c>
      <c r="S849" s="827">
        <v>0.2</v>
      </c>
      <c r="T849" s="826">
        <v>1</v>
      </c>
      <c r="U849" s="828">
        <v>0.33333333333333331</v>
      </c>
    </row>
    <row r="850" spans="1:21" ht="14.45" customHeight="1" x14ac:dyDescent="0.2">
      <c r="A850" s="821">
        <v>1</v>
      </c>
      <c r="B850" s="822" t="s">
        <v>2676</v>
      </c>
      <c r="C850" s="822" t="s">
        <v>2682</v>
      </c>
      <c r="D850" s="823" t="s">
        <v>4395</v>
      </c>
      <c r="E850" s="824" t="s">
        <v>2712</v>
      </c>
      <c r="F850" s="822" t="s">
        <v>2677</v>
      </c>
      <c r="G850" s="822" t="s">
        <v>2814</v>
      </c>
      <c r="H850" s="822" t="s">
        <v>329</v>
      </c>
      <c r="I850" s="822" t="s">
        <v>3816</v>
      </c>
      <c r="J850" s="822" t="s">
        <v>3717</v>
      </c>
      <c r="K850" s="822" t="s">
        <v>3817</v>
      </c>
      <c r="L850" s="825">
        <v>121.75</v>
      </c>
      <c r="M850" s="825">
        <v>243.5</v>
      </c>
      <c r="N850" s="822">
        <v>2</v>
      </c>
      <c r="O850" s="826">
        <v>1</v>
      </c>
      <c r="P850" s="825">
        <v>243.5</v>
      </c>
      <c r="Q850" s="827">
        <v>1</v>
      </c>
      <c r="R850" s="822">
        <v>2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1</v>
      </c>
      <c r="B851" s="822" t="s">
        <v>2676</v>
      </c>
      <c r="C851" s="822" t="s">
        <v>2682</v>
      </c>
      <c r="D851" s="823" t="s">
        <v>4395</v>
      </c>
      <c r="E851" s="824" t="s">
        <v>2712</v>
      </c>
      <c r="F851" s="822" t="s">
        <v>2677</v>
      </c>
      <c r="G851" s="822" t="s">
        <v>2814</v>
      </c>
      <c r="H851" s="822" t="s">
        <v>329</v>
      </c>
      <c r="I851" s="822" t="s">
        <v>3716</v>
      </c>
      <c r="J851" s="822" t="s">
        <v>3717</v>
      </c>
      <c r="K851" s="822" t="s">
        <v>3718</v>
      </c>
      <c r="L851" s="825">
        <v>36.270000000000003</v>
      </c>
      <c r="M851" s="825">
        <v>36.270000000000003</v>
      </c>
      <c r="N851" s="822">
        <v>1</v>
      </c>
      <c r="O851" s="826">
        <v>0.5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</v>
      </c>
      <c r="B852" s="822" t="s">
        <v>2676</v>
      </c>
      <c r="C852" s="822" t="s">
        <v>2682</v>
      </c>
      <c r="D852" s="823" t="s">
        <v>4395</v>
      </c>
      <c r="E852" s="824" t="s">
        <v>2712</v>
      </c>
      <c r="F852" s="822" t="s">
        <v>2677</v>
      </c>
      <c r="G852" s="822" t="s">
        <v>2814</v>
      </c>
      <c r="H852" s="822" t="s">
        <v>673</v>
      </c>
      <c r="I852" s="822" t="s">
        <v>2411</v>
      </c>
      <c r="J852" s="822" t="s">
        <v>961</v>
      </c>
      <c r="K852" s="822" t="s">
        <v>963</v>
      </c>
      <c r="L852" s="825">
        <v>65.28</v>
      </c>
      <c r="M852" s="825">
        <v>391.68</v>
      </c>
      <c r="N852" s="822">
        <v>6</v>
      </c>
      <c r="O852" s="826">
        <v>1</v>
      </c>
      <c r="P852" s="825">
        <v>195.84</v>
      </c>
      <c r="Q852" s="827">
        <v>0.5</v>
      </c>
      <c r="R852" s="822">
        <v>3</v>
      </c>
      <c r="S852" s="827">
        <v>0.5</v>
      </c>
      <c r="T852" s="826">
        <v>0.5</v>
      </c>
      <c r="U852" s="828">
        <v>0.5</v>
      </c>
    </row>
    <row r="853" spans="1:21" ht="14.45" customHeight="1" x14ac:dyDescent="0.2">
      <c r="A853" s="821">
        <v>1</v>
      </c>
      <c r="B853" s="822" t="s">
        <v>2676</v>
      </c>
      <c r="C853" s="822" t="s">
        <v>2682</v>
      </c>
      <c r="D853" s="823" t="s">
        <v>4395</v>
      </c>
      <c r="E853" s="824" t="s">
        <v>2712</v>
      </c>
      <c r="F853" s="822" t="s">
        <v>2677</v>
      </c>
      <c r="G853" s="822" t="s">
        <v>2854</v>
      </c>
      <c r="H853" s="822" t="s">
        <v>673</v>
      </c>
      <c r="I853" s="822" t="s">
        <v>2258</v>
      </c>
      <c r="J853" s="822" t="s">
        <v>1042</v>
      </c>
      <c r="K853" s="822" t="s">
        <v>2259</v>
      </c>
      <c r="L853" s="825">
        <v>80.010000000000005</v>
      </c>
      <c r="M853" s="825">
        <v>400.05000000000007</v>
      </c>
      <c r="N853" s="822">
        <v>5</v>
      </c>
      <c r="O853" s="826">
        <v>1</v>
      </c>
      <c r="P853" s="825">
        <v>400.05000000000007</v>
      </c>
      <c r="Q853" s="827">
        <v>1</v>
      </c>
      <c r="R853" s="822">
        <v>5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1</v>
      </c>
      <c r="B854" s="822" t="s">
        <v>2676</v>
      </c>
      <c r="C854" s="822" t="s">
        <v>2682</v>
      </c>
      <c r="D854" s="823" t="s">
        <v>4395</v>
      </c>
      <c r="E854" s="824" t="s">
        <v>2712</v>
      </c>
      <c r="F854" s="822" t="s">
        <v>2677</v>
      </c>
      <c r="G854" s="822" t="s">
        <v>2854</v>
      </c>
      <c r="H854" s="822" t="s">
        <v>673</v>
      </c>
      <c r="I854" s="822" t="s">
        <v>2855</v>
      </c>
      <c r="J854" s="822" t="s">
        <v>1042</v>
      </c>
      <c r="K854" s="822" t="s">
        <v>2856</v>
      </c>
      <c r="L854" s="825">
        <v>160.03</v>
      </c>
      <c r="M854" s="825">
        <v>1120.21</v>
      </c>
      <c r="N854" s="822">
        <v>7</v>
      </c>
      <c r="O854" s="826">
        <v>2.5</v>
      </c>
      <c r="P854" s="825">
        <v>160.03</v>
      </c>
      <c r="Q854" s="827">
        <v>0.14285714285714285</v>
      </c>
      <c r="R854" s="822">
        <v>1</v>
      </c>
      <c r="S854" s="827">
        <v>0.14285714285714285</v>
      </c>
      <c r="T854" s="826">
        <v>0.5</v>
      </c>
      <c r="U854" s="828">
        <v>0.2</v>
      </c>
    </row>
    <row r="855" spans="1:21" ht="14.45" customHeight="1" x14ac:dyDescent="0.2">
      <c r="A855" s="821">
        <v>1</v>
      </c>
      <c r="B855" s="822" t="s">
        <v>2676</v>
      </c>
      <c r="C855" s="822" t="s">
        <v>2682</v>
      </c>
      <c r="D855" s="823" t="s">
        <v>4395</v>
      </c>
      <c r="E855" s="824" t="s">
        <v>2712</v>
      </c>
      <c r="F855" s="822" t="s">
        <v>2677</v>
      </c>
      <c r="G855" s="822" t="s">
        <v>2854</v>
      </c>
      <c r="H855" s="822" t="s">
        <v>329</v>
      </c>
      <c r="I855" s="822" t="s">
        <v>3818</v>
      </c>
      <c r="J855" s="822" t="s">
        <v>3819</v>
      </c>
      <c r="K855" s="822" t="s">
        <v>3820</v>
      </c>
      <c r="L855" s="825">
        <v>133.35</v>
      </c>
      <c r="M855" s="825">
        <v>400.04999999999995</v>
      </c>
      <c r="N855" s="822">
        <v>3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</v>
      </c>
      <c r="B856" s="822" t="s">
        <v>2676</v>
      </c>
      <c r="C856" s="822" t="s">
        <v>2682</v>
      </c>
      <c r="D856" s="823" t="s">
        <v>4395</v>
      </c>
      <c r="E856" s="824" t="s">
        <v>2712</v>
      </c>
      <c r="F856" s="822" t="s">
        <v>2677</v>
      </c>
      <c r="G856" s="822" t="s">
        <v>2854</v>
      </c>
      <c r="H856" s="822" t="s">
        <v>329</v>
      </c>
      <c r="I856" s="822" t="s">
        <v>3821</v>
      </c>
      <c r="J856" s="822" t="s">
        <v>3720</v>
      </c>
      <c r="K856" s="822" t="s">
        <v>2856</v>
      </c>
      <c r="L856" s="825">
        <v>160.03</v>
      </c>
      <c r="M856" s="825">
        <v>160.03</v>
      </c>
      <c r="N856" s="822">
        <v>1</v>
      </c>
      <c r="O856" s="826">
        <v>0.5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</v>
      </c>
      <c r="B857" s="822" t="s">
        <v>2676</v>
      </c>
      <c r="C857" s="822" t="s">
        <v>2682</v>
      </c>
      <c r="D857" s="823" t="s">
        <v>4395</v>
      </c>
      <c r="E857" s="824" t="s">
        <v>2712</v>
      </c>
      <c r="F857" s="822" t="s">
        <v>2677</v>
      </c>
      <c r="G857" s="822" t="s">
        <v>2857</v>
      </c>
      <c r="H857" s="822" t="s">
        <v>329</v>
      </c>
      <c r="I857" s="822" t="s">
        <v>3822</v>
      </c>
      <c r="J857" s="822" t="s">
        <v>3823</v>
      </c>
      <c r="K857" s="822" t="s">
        <v>2996</v>
      </c>
      <c r="L857" s="825">
        <v>103.64</v>
      </c>
      <c r="M857" s="825">
        <v>207.28</v>
      </c>
      <c r="N857" s="822">
        <v>2</v>
      </c>
      <c r="O857" s="826">
        <v>0.5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</v>
      </c>
      <c r="B858" s="822" t="s">
        <v>2676</v>
      </c>
      <c r="C858" s="822" t="s">
        <v>2682</v>
      </c>
      <c r="D858" s="823" t="s">
        <v>4395</v>
      </c>
      <c r="E858" s="824" t="s">
        <v>2712</v>
      </c>
      <c r="F858" s="822" t="s">
        <v>2677</v>
      </c>
      <c r="G858" s="822" t="s">
        <v>2857</v>
      </c>
      <c r="H858" s="822" t="s">
        <v>329</v>
      </c>
      <c r="I858" s="822" t="s">
        <v>3824</v>
      </c>
      <c r="J858" s="822" t="s">
        <v>3825</v>
      </c>
      <c r="K858" s="822" t="s">
        <v>3049</v>
      </c>
      <c r="L858" s="825">
        <v>207.27</v>
      </c>
      <c r="M858" s="825">
        <v>207.27</v>
      </c>
      <c r="N858" s="822">
        <v>1</v>
      </c>
      <c r="O858" s="826">
        <v>1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</v>
      </c>
      <c r="B859" s="822" t="s">
        <v>2676</v>
      </c>
      <c r="C859" s="822" t="s">
        <v>2682</v>
      </c>
      <c r="D859" s="823" t="s">
        <v>4395</v>
      </c>
      <c r="E859" s="824" t="s">
        <v>2712</v>
      </c>
      <c r="F859" s="822" t="s">
        <v>2677</v>
      </c>
      <c r="G859" s="822" t="s">
        <v>2858</v>
      </c>
      <c r="H859" s="822" t="s">
        <v>673</v>
      </c>
      <c r="I859" s="822" t="s">
        <v>2185</v>
      </c>
      <c r="J859" s="822" t="s">
        <v>2186</v>
      </c>
      <c r="K859" s="822" t="s">
        <v>2187</v>
      </c>
      <c r="L859" s="825">
        <v>130.51</v>
      </c>
      <c r="M859" s="825">
        <v>1827.1399999999999</v>
      </c>
      <c r="N859" s="822">
        <v>14</v>
      </c>
      <c r="O859" s="826">
        <v>2.5</v>
      </c>
      <c r="P859" s="825">
        <v>261.02</v>
      </c>
      <c r="Q859" s="827">
        <v>0.14285714285714285</v>
      </c>
      <c r="R859" s="822">
        <v>2</v>
      </c>
      <c r="S859" s="827">
        <v>0.14285714285714285</v>
      </c>
      <c r="T859" s="826">
        <v>0.5</v>
      </c>
      <c r="U859" s="828">
        <v>0.2</v>
      </c>
    </row>
    <row r="860" spans="1:21" ht="14.45" customHeight="1" x14ac:dyDescent="0.2">
      <c r="A860" s="821">
        <v>1</v>
      </c>
      <c r="B860" s="822" t="s">
        <v>2676</v>
      </c>
      <c r="C860" s="822" t="s">
        <v>2682</v>
      </c>
      <c r="D860" s="823" t="s">
        <v>4395</v>
      </c>
      <c r="E860" s="824" t="s">
        <v>2712</v>
      </c>
      <c r="F860" s="822" t="s">
        <v>2677</v>
      </c>
      <c r="G860" s="822" t="s">
        <v>2858</v>
      </c>
      <c r="H860" s="822" t="s">
        <v>329</v>
      </c>
      <c r="I860" s="822" t="s">
        <v>3007</v>
      </c>
      <c r="J860" s="822" t="s">
        <v>2189</v>
      </c>
      <c r="K860" s="822" t="s">
        <v>3008</v>
      </c>
      <c r="L860" s="825">
        <v>254.49</v>
      </c>
      <c r="M860" s="825">
        <v>508.98</v>
      </c>
      <c r="N860" s="822">
        <v>2</v>
      </c>
      <c r="O860" s="826">
        <v>1.5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</v>
      </c>
      <c r="B861" s="822" t="s">
        <v>2676</v>
      </c>
      <c r="C861" s="822" t="s">
        <v>2682</v>
      </c>
      <c r="D861" s="823" t="s">
        <v>4395</v>
      </c>
      <c r="E861" s="824" t="s">
        <v>2712</v>
      </c>
      <c r="F861" s="822" t="s">
        <v>2677</v>
      </c>
      <c r="G861" s="822" t="s">
        <v>2858</v>
      </c>
      <c r="H861" s="822" t="s">
        <v>673</v>
      </c>
      <c r="I861" s="822" t="s">
        <v>2188</v>
      </c>
      <c r="J861" s="822" t="s">
        <v>2189</v>
      </c>
      <c r="K861" s="822" t="s">
        <v>2190</v>
      </c>
      <c r="L861" s="825">
        <v>165.41</v>
      </c>
      <c r="M861" s="825">
        <v>165.41</v>
      </c>
      <c r="N861" s="822">
        <v>1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</v>
      </c>
      <c r="B862" s="822" t="s">
        <v>2676</v>
      </c>
      <c r="C862" s="822" t="s">
        <v>2682</v>
      </c>
      <c r="D862" s="823" t="s">
        <v>4395</v>
      </c>
      <c r="E862" s="824" t="s">
        <v>2712</v>
      </c>
      <c r="F862" s="822" t="s">
        <v>2677</v>
      </c>
      <c r="G862" s="822" t="s">
        <v>2858</v>
      </c>
      <c r="H862" s="822" t="s">
        <v>329</v>
      </c>
      <c r="I862" s="822" t="s">
        <v>3642</v>
      </c>
      <c r="J862" s="822" t="s">
        <v>2186</v>
      </c>
      <c r="K862" s="822" t="s">
        <v>2940</v>
      </c>
      <c r="L862" s="825">
        <v>183.79</v>
      </c>
      <c r="M862" s="825">
        <v>367.58</v>
      </c>
      <c r="N862" s="822">
        <v>2</v>
      </c>
      <c r="O862" s="826">
        <v>1</v>
      </c>
      <c r="P862" s="825">
        <v>183.79</v>
      </c>
      <c r="Q862" s="827">
        <v>0.5</v>
      </c>
      <c r="R862" s="822">
        <v>1</v>
      </c>
      <c r="S862" s="827">
        <v>0.5</v>
      </c>
      <c r="T862" s="826">
        <v>0.5</v>
      </c>
      <c r="U862" s="828">
        <v>0.5</v>
      </c>
    </row>
    <row r="863" spans="1:21" ht="14.45" customHeight="1" x14ac:dyDescent="0.2">
      <c r="A863" s="821">
        <v>1</v>
      </c>
      <c r="B863" s="822" t="s">
        <v>2676</v>
      </c>
      <c r="C863" s="822" t="s">
        <v>2682</v>
      </c>
      <c r="D863" s="823" t="s">
        <v>4395</v>
      </c>
      <c r="E863" s="824" t="s">
        <v>2712</v>
      </c>
      <c r="F863" s="822" t="s">
        <v>2677</v>
      </c>
      <c r="G863" s="822" t="s">
        <v>2858</v>
      </c>
      <c r="H863" s="822" t="s">
        <v>329</v>
      </c>
      <c r="I863" s="822" t="s">
        <v>3009</v>
      </c>
      <c r="J863" s="822" t="s">
        <v>2186</v>
      </c>
      <c r="K863" s="822" t="s">
        <v>3010</v>
      </c>
      <c r="L863" s="825">
        <v>282.76</v>
      </c>
      <c r="M863" s="825">
        <v>848.28</v>
      </c>
      <c r="N863" s="822">
        <v>3</v>
      </c>
      <c r="O863" s="826">
        <v>1.5</v>
      </c>
      <c r="P863" s="825">
        <v>282.76</v>
      </c>
      <c r="Q863" s="827">
        <v>0.33333333333333331</v>
      </c>
      <c r="R863" s="822">
        <v>1</v>
      </c>
      <c r="S863" s="827">
        <v>0.33333333333333331</v>
      </c>
      <c r="T863" s="826">
        <v>0.5</v>
      </c>
      <c r="U863" s="828">
        <v>0.33333333333333331</v>
      </c>
    </row>
    <row r="864" spans="1:21" ht="14.45" customHeight="1" x14ac:dyDescent="0.2">
      <c r="A864" s="821">
        <v>1</v>
      </c>
      <c r="B864" s="822" t="s">
        <v>2676</v>
      </c>
      <c r="C864" s="822" t="s">
        <v>2682</v>
      </c>
      <c r="D864" s="823" t="s">
        <v>4395</v>
      </c>
      <c r="E864" s="824" t="s">
        <v>2712</v>
      </c>
      <c r="F864" s="822" t="s">
        <v>2677</v>
      </c>
      <c r="G864" s="822" t="s">
        <v>2858</v>
      </c>
      <c r="H864" s="822" t="s">
        <v>329</v>
      </c>
      <c r="I864" s="822" t="s">
        <v>3826</v>
      </c>
      <c r="J864" s="822" t="s">
        <v>3012</v>
      </c>
      <c r="K864" s="822" t="s">
        <v>2001</v>
      </c>
      <c r="L864" s="825">
        <v>165.41</v>
      </c>
      <c r="M864" s="825">
        <v>165.41</v>
      </c>
      <c r="N864" s="822">
        <v>1</v>
      </c>
      <c r="O864" s="826">
        <v>0.5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</v>
      </c>
      <c r="B865" s="822" t="s">
        <v>2676</v>
      </c>
      <c r="C865" s="822" t="s">
        <v>2682</v>
      </c>
      <c r="D865" s="823" t="s">
        <v>4395</v>
      </c>
      <c r="E865" s="824" t="s">
        <v>2712</v>
      </c>
      <c r="F865" s="822" t="s">
        <v>2677</v>
      </c>
      <c r="G865" s="822" t="s">
        <v>2858</v>
      </c>
      <c r="H865" s="822" t="s">
        <v>329</v>
      </c>
      <c r="I865" s="822" t="s">
        <v>3721</v>
      </c>
      <c r="J865" s="822" t="s">
        <v>3012</v>
      </c>
      <c r="K865" s="822" t="s">
        <v>2471</v>
      </c>
      <c r="L865" s="825">
        <v>82.7</v>
      </c>
      <c r="M865" s="825">
        <v>82.7</v>
      </c>
      <c r="N865" s="822">
        <v>1</v>
      </c>
      <c r="O865" s="826">
        <v>0.5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1</v>
      </c>
      <c r="B866" s="822" t="s">
        <v>2676</v>
      </c>
      <c r="C866" s="822" t="s">
        <v>2682</v>
      </c>
      <c r="D866" s="823" t="s">
        <v>4395</v>
      </c>
      <c r="E866" s="824" t="s">
        <v>2712</v>
      </c>
      <c r="F866" s="822" t="s">
        <v>2677</v>
      </c>
      <c r="G866" s="822" t="s">
        <v>2858</v>
      </c>
      <c r="H866" s="822" t="s">
        <v>329</v>
      </c>
      <c r="I866" s="822" t="s">
        <v>3827</v>
      </c>
      <c r="J866" s="822" t="s">
        <v>3663</v>
      </c>
      <c r="K866" s="822" t="s">
        <v>2001</v>
      </c>
      <c r="L866" s="825">
        <v>165.41</v>
      </c>
      <c r="M866" s="825">
        <v>165.41</v>
      </c>
      <c r="N866" s="822">
        <v>1</v>
      </c>
      <c r="O866" s="826">
        <v>0.5</v>
      </c>
      <c r="P866" s="825">
        <v>165.41</v>
      </c>
      <c r="Q866" s="827">
        <v>1</v>
      </c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1</v>
      </c>
      <c r="B867" s="822" t="s">
        <v>2676</v>
      </c>
      <c r="C867" s="822" t="s">
        <v>2682</v>
      </c>
      <c r="D867" s="823" t="s">
        <v>4395</v>
      </c>
      <c r="E867" s="824" t="s">
        <v>2712</v>
      </c>
      <c r="F867" s="822" t="s">
        <v>2677</v>
      </c>
      <c r="G867" s="822" t="s">
        <v>2815</v>
      </c>
      <c r="H867" s="822" t="s">
        <v>329</v>
      </c>
      <c r="I867" s="822" t="s">
        <v>3724</v>
      </c>
      <c r="J867" s="822" t="s">
        <v>3667</v>
      </c>
      <c r="K867" s="822" t="s">
        <v>3142</v>
      </c>
      <c r="L867" s="825">
        <v>105.32</v>
      </c>
      <c r="M867" s="825">
        <v>210.64</v>
      </c>
      <c r="N867" s="822">
        <v>2</v>
      </c>
      <c r="O867" s="826">
        <v>0.5</v>
      </c>
      <c r="P867" s="825">
        <v>210.64</v>
      </c>
      <c r="Q867" s="827">
        <v>1</v>
      </c>
      <c r="R867" s="822">
        <v>2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1</v>
      </c>
      <c r="B868" s="822" t="s">
        <v>2676</v>
      </c>
      <c r="C868" s="822" t="s">
        <v>2682</v>
      </c>
      <c r="D868" s="823" t="s">
        <v>4395</v>
      </c>
      <c r="E868" s="824" t="s">
        <v>2712</v>
      </c>
      <c r="F868" s="822" t="s">
        <v>2677</v>
      </c>
      <c r="G868" s="822" t="s">
        <v>2815</v>
      </c>
      <c r="H868" s="822" t="s">
        <v>329</v>
      </c>
      <c r="I868" s="822" t="s">
        <v>3726</v>
      </c>
      <c r="J868" s="822" t="s">
        <v>2817</v>
      </c>
      <c r="K868" s="822" t="s">
        <v>3727</v>
      </c>
      <c r="L868" s="825">
        <v>16.38</v>
      </c>
      <c r="M868" s="825">
        <v>98.28</v>
      </c>
      <c r="N868" s="822">
        <v>6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</v>
      </c>
      <c r="B869" s="822" t="s">
        <v>2676</v>
      </c>
      <c r="C869" s="822" t="s">
        <v>2682</v>
      </c>
      <c r="D869" s="823" t="s">
        <v>4395</v>
      </c>
      <c r="E869" s="824" t="s">
        <v>2712</v>
      </c>
      <c r="F869" s="822" t="s">
        <v>2677</v>
      </c>
      <c r="G869" s="822" t="s">
        <v>2815</v>
      </c>
      <c r="H869" s="822" t="s">
        <v>329</v>
      </c>
      <c r="I869" s="822" t="s">
        <v>3728</v>
      </c>
      <c r="J869" s="822" t="s">
        <v>2817</v>
      </c>
      <c r="K869" s="822" t="s">
        <v>1070</v>
      </c>
      <c r="L869" s="825">
        <v>32.76</v>
      </c>
      <c r="M869" s="825">
        <v>65.52</v>
      </c>
      <c r="N869" s="822">
        <v>2</v>
      </c>
      <c r="O869" s="826">
        <v>0.5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</v>
      </c>
      <c r="B870" s="822" t="s">
        <v>2676</v>
      </c>
      <c r="C870" s="822" t="s">
        <v>2682</v>
      </c>
      <c r="D870" s="823" t="s">
        <v>4395</v>
      </c>
      <c r="E870" s="824" t="s">
        <v>2712</v>
      </c>
      <c r="F870" s="822" t="s">
        <v>2677</v>
      </c>
      <c r="G870" s="822" t="s">
        <v>2815</v>
      </c>
      <c r="H870" s="822" t="s">
        <v>329</v>
      </c>
      <c r="I870" s="822" t="s">
        <v>3666</v>
      </c>
      <c r="J870" s="822" t="s">
        <v>3667</v>
      </c>
      <c r="K870" s="822" t="s">
        <v>696</v>
      </c>
      <c r="L870" s="825">
        <v>35.11</v>
      </c>
      <c r="M870" s="825">
        <v>210.66</v>
      </c>
      <c r="N870" s="822">
        <v>6</v>
      </c>
      <c r="O870" s="826">
        <v>1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1</v>
      </c>
      <c r="B871" s="822" t="s">
        <v>2676</v>
      </c>
      <c r="C871" s="822" t="s">
        <v>2682</v>
      </c>
      <c r="D871" s="823" t="s">
        <v>4395</v>
      </c>
      <c r="E871" s="824" t="s">
        <v>2712</v>
      </c>
      <c r="F871" s="822" t="s">
        <v>2677</v>
      </c>
      <c r="G871" s="822" t="s">
        <v>2815</v>
      </c>
      <c r="H871" s="822" t="s">
        <v>329</v>
      </c>
      <c r="I871" s="822" t="s">
        <v>3668</v>
      </c>
      <c r="J871" s="822" t="s">
        <v>3669</v>
      </c>
      <c r="K871" s="822" t="s">
        <v>696</v>
      </c>
      <c r="L871" s="825">
        <v>35.11</v>
      </c>
      <c r="M871" s="825">
        <v>105.33</v>
      </c>
      <c r="N871" s="822">
        <v>3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</v>
      </c>
      <c r="B872" s="822" t="s">
        <v>2676</v>
      </c>
      <c r="C872" s="822" t="s">
        <v>2682</v>
      </c>
      <c r="D872" s="823" t="s">
        <v>4395</v>
      </c>
      <c r="E872" s="824" t="s">
        <v>2712</v>
      </c>
      <c r="F872" s="822" t="s">
        <v>2677</v>
      </c>
      <c r="G872" s="822" t="s">
        <v>2815</v>
      </c>
      <c r="H872" s="822" t="s">
        <v>329</v>
      </c>
      <c r="I872" s="822" t="s">
        <v>3828</v>
      </c>
      <c r="J872" s="822" t="s">
        <v>2817</v>
      </c>
      <c r="K872" s="822" t="s">
        <v>3829</v>
      </c>
      <c r="L872" s="825">
        <v>58.52</v>
      </c>
      <c r="M872" s="825">
        <v>58.52</v>
      </c>
      <c r="N872" s="822">
        <v>1</v>
      </c>
      <c r="O872" s="826">
        <v>0.5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</v>
      </c>
      <c r="B873" s="822" t="s">
        <v>2676</v>
      </c>
      <c r="C873" s="822" t="s">
        <v>2682</v>
      </c>
      <c r="D873" s="823" t="s">
        <v>4395</v>
      </c>
      <c r="E873" s="824" t="s">
        <v>2712</v>
      </c>
      <c r="F873" s="822" t="s">
        <v>2677</v>
      </c>
      <c r="G873" s="822" t="s">
        <v>2815</v>
      </c>
      <c r="H873" s="822" t="s">
        <v>329</v>
      </c>
      <c r="I873" s="822" t="s">
        <v>3830</v>
      </c>
      <c r="J873" s="822" t="s">
        <v>3831</v>
      </c>
      <c r="K873" s="822" t="s">
        <v>2860</v>
      </c>
      <c r="L873" s="825">
        <v>234.07</v>
      </c>
      <c r="M873" s="825">
        <v>234.07</v>
      </c>
      <c r="N873" s="822">
        <v>1</v>
      </c>
      <c r="O873" s="826">
        <v>0.5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</v>
      </c>
      <c r="B874" s="822" t="s">
        <v>2676</v>
      </c>
      <c r="C874" s="822" t="s">
        <v>2682</v>
      </c>
      <c r="D874" s="823" t="s">
        <v>4395</v>
      </c>
      <c r="E874" s="824" t="s">
        <v>2712</v>
      </c>
      <c r="F874" s="822" t="s">
        <v>2677</v>
      </c>
      <c r="G874" s="822" t="s">
        <v>2815</v>
      </c>
      <c r="H874" s="822" t="s">
        <v>673</v>
      </c>
      <c r="I874" s="822" t="s">
        <v>3023</v>
      </c>
      <c r="J874" s="822" t="s">
        <v>998</v>
      </c>
      <c r="K874" s="822" t="s">
        <v>677</v>
      </c>
      <c r="L874" s="825">
        <v>117.03</v>
      </c>
      <c r="M874" s="825">
        <v>117.03</v>
      </c>
      <c r="N874" s="822">
        <v>1</v>
      </c>
      <c r="O874" s="826">
        <v>0.5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</v>
      </c>
      <c r="B875" s="822" t="s">
        <v>2676</v>
      </c>
      <c r="C875" s="822" t="s">
        <v>2682</v>
      </c>
      <c r="D875" s="823" t="s">
        <v>4395</v>
      </c>
      <c r="E875" s="824" t="s">
        <v>2712</v>
      </c>
      <c r="F875" s="822" t="s">
        <v>2677</v>
      </c>
      <c r="G875" s="822" t="s">
        <v>2815</v>
      </c>
      <c r="H875" s="822" t="s">
        <v>673</v>
      </c>
      <c r="I875" s="822" t="s">
        <v>2292</v>
      </c>
      <c r="J875" s="822" t="s">
        <v>998</v>
      </c>
      <c r="K875" s="822" t="s">
        <v>1000</v>
      </c>
      <c r="L875" s="825">
        <v>17.559999999999999</v>
      </c>
      <c r="M875" s="825">
        <v>210.71999999999997</v>
      </c>
      <c r="N875" s="822">
        <v>12</v>
      </c>
      <c r="O875" s="826">
        <v>1.5</v>
      </c>
      <c r="P875" s="825">
        <v>52.679999999999993</v>
      </c>
      <c r="Q875" s="827">
        <v>0.25</v>
      </c>
      <c r="R875" s="822">
        <v>3</v>
      </c>
      <c r="S875" s="827">
        <v>0.25</v>
      </c>
      <c r="T875" s="826">
        <v>0.5</v>
      </c>
      <c r="U875" s="828">
        <v>0.33333333333333331</v>
      </c>
    </row>
    <row r="876" spans="1:21" ht="14.45" customHeight="1" x14ac:dyDescent="0.2">
      <c r="A876" s="821">
        <v>1</v>
      </c>
      <c r="B876" s="822" t="s">
        <v>2676</v>
      </c>
      <c r="C876" s="822" t="s">
        <v>2682</v>
      </c>
      <c r="D876" s="823" t="s">
        <v>4395</v>
      </c>
      <c r="E876" s="824" t="s">
        <v>2712</v>
      </c>
      <c r="F876" s="822" t="s">
        <v>2677</v>
      </c>
      <c r="G876" s="822" t="s">
        <v>2815</v>
      </c>
      <c r="H876" s="822" t="s">
        <v>673</v>
      </c>
      <c r="I876" s="822" t="s">
        <v>2293</v>
      </c>
      <c r="J876" s="822" t="s">
        <v>998</v>
      </c>
      <c r="K876" s="822" t="s">
        <v>702</v>
      </c>
      <c r="L876" s="825">
        <v>70.23</v>
      </c>
      <c r="M876" s="825">
        <v>210.69</v>
      </c>
      <c r="N876" s="822">
        <v>3</v>
      </c>
      <c r="O876" s="826">
        <v>0.5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</v>
      </c>
      <c r="B877" s="822" t="s">
        <v>2676</v>
      </c>
      <c r="C877" s="822" t="s">
        <v>2682</v>
      </c>
      <c r="D877" s="823" t="s">
        <v>4395</v>
      </c>
      <c r="E877" s="824" t="s">
        <v>2712</v>
      </c>
      <c r="F877" s="822" t="s">
        <v>2677</v>
      </c>
      <c r="G877" s="822" t="s">
        <v>2815</v>
      </c>
      <c r="H877" s="822" t="s">
        <v>329</v>
      </c>
      <c r="I877" s="822" t="s">
        <v>3025</v>
      </c>
      <c r="J877" s="822" t="s">
        <v>1032</v>
      </c>
      <c r="K877" s="822" t="s">
        <v>677</v>
      </c>
      <c r="L877" s="825">
        <v>117.03</v>
      </c>
      <c r="M877" s="825">
        <v>351.09000000000003</v>
      </c>
      <c r="N877" s="822">
        <v>3</v>
      </c>
      <c r="O877" s="826">
        <v>1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</v>
      </c>
      <c r="B878" s="822" t="s">
        <v>2676</v>
      </c>
      <c r="C878" s="822" t="s">
        <v>2682</v>
      </c>
      <c r="D878" s="823" t="s">
        <v>4395</v>
      </c>
      <c r="E878" s="824" t="s">
        <v>2712</v>
      </c>
      <c r="F878" s="822" t="s">
        <v>2677</v>
      </c>
      <c r="G878" s="822" t="s">
        <v>3027</v>
      </c>
      <c r="H878" s="822" t="s">
        <v>329</v>
      </c>
      <c r="I878" s="822" t="s">
        <v>3028</v>
      </c>
      <c r="J878" s="822" t="s">
        <v>1022</v>
      </c>
      <c r="K878" s="822" t="s">
        <v>702</v>
      </c>
      <c r="L878" s="825">
        <v>65.989999999999995</v>
      </c>
      <c r="M878" s="825">
        <v>659.89999999999986</v>
      </c>
      <c r="N878" s="822">
        <v>10</v>
      </c>
      <c r="O878" s="826">
        <v>1.5</v>
      </c>
      <c r="P878" s="825">
        <v>197.96999999999997</v>
      </c>
      <c r="Q878" s="827">
        <v>0.30000000000000004</v>
      </c>
      <c r="R878" s="822">
        <v>3</v>
      </c>
      <c r="S878" s="827">
        <v>0.3</v>
      </c>
      <c r="T878" s="826">
        <v>0.5</v>
      </c>
      <c r="U878" s="828">
        <v>0.33333333333333331</v>
      </c>
    </row>
    <row r="879" spans="1:21" ht="14.45" customHeight="1" x14ac:dyDescent="0.2">
      <c r="A879" s="821">
        <v>1</v>
      </c>
      <c r="B879" s="822" t="s">
        <v>2676</v>
      </c>
      <c r="C879" s="822" t="s">
        <v>2682</v>
      </c>
      <c r="D879" s="823" t="s">
        <v>4395</v>
      </c>
      <c r="E879" s="824" t="s">
        <v>2712</v>
      </c>
      <c r="F879" s="822" t="s">
        <v>2677</v>
      </c>
      <c r="G879" s="822" t="s">
        <v>3027</v>
      </c>
      <c r="H879" s="822" t="s">
        <v>329</v>
      </c>
      <c r="I879" s="822" t="s">
        <v>3029</v>
      </c>
      <c r="J879" s="822" t="s">
        <v>1022</v>
      </c>
      <c r="K879" s="822" t="s">
        <v>1025</v>
      </c>
      <c r="L879" s="825">
        <v>132</v>
      </c>
      <c r="M879" s="825">
        <v>792</v>
      </c>
      <c r="N879" s="822">
        <v>6</v>
      </c>
      <c r="O879" s="826">
        <v>1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</v>
      </c>
      <c r="B880" s="822" t="s">
        <v>2676</v>
      </c>
      <c r="C880" s="822" t="s">
        <v>2682</v>
      </c>
      <c r="D880" s="823" t="s">
        <v>4395</v>
      </c>
      <c r="E880" s="824" t="s">
        <v>2712</v>
      </c>
      <c r="F880" s="822" t="s">
        <v>2677</v>
      </c>
      <c r="G880" s="822" t="s">
        <v>2739</v>
      </c>
      <c r="H880" s="822" t="s">
        <v>329</v>
      </c>
      <c r="I880" s="822" t="s">
        <v>3030</v>
      </c>
      <c r="J880" s="822" t="s">
        <v>2741</v>
      </c>
      <c r="K880" s="822" t="s">
        <v>3031</v>
      </c>
      <c r="L880" s="825">
        <v>1891.17</v>
      </c>
      <c r="M880" s="825">
        <v>11347.02</v>
      </c>
      <c r="N880" s="822">
        <v>6</v>
      </c>
      <c r="O880" s="826">
        <v>1.5</v>
      </c>
      <c r="P880" s="825">
        <v>5673.51</v>
      </c>
      <c r="Q880" s="827">
        <v>0.5</v>
      </c>
      <c r="R880" s="822">
        <v>3</v>
      </c>
      <c r="S880" s="827">
        <v>0.5</v>
      </c>
      <c r="T880" s="826">
        <v>0.5</v>
      </c>
      <c r="U880" s="828">
        <v>0.33333333333333331</v>
      </c>
    </row>
    <row r="881" spans="1:21" ht="14.45" customHeight="1" x14ac:dyDescent="0.2">
      <c r="A881" s="821">
        <v>1</v>
      </c>
      <c r="B881" s="822" t="s">
        <v>2676</v>
      </c>
      <c r="C881" s="822" t="s">
        <v>2682</v>
      </c>
      <c r="D881" s="823" t="s">
        <v>4395</v>
      </c>
      <c r="E881" s="824" t="s">
        <v>2712</v>
      </c>
      <c r="F881" s="822" t="s">
        <v>2677</v>
      </c>
      <c r="G881" s="822" t="s">
        <v>3832</v>
      </c>
      <c r="H881" s="822" t="s">
        <v>329</v>
      </c>
      <c r="I881" s="822" t="s">
        <v>3833</v>
      </c>
      <c r="J881" s="822" t="s">
        <v>826</v>
      </c>
      <c r="K881" s="822" t="s">
        <v>828</v>
      </c>
      <c r="L881" s="825">
        <v>52.78</v>
      </c>
      <c r="M881" s="825">
        <v>52.78</v>
      </c>
      <c r="N881" s="822">
        <v>1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</v>
      </c>
      <c r="B882" s="822" t="s">
        <v>2676</v>
      </c>
      <c r="C882" s="822" t="s">
        <v>2682</v>
      </c>
      <c r="D882" s="823" t="s">
        <v>4395</v>
      </c>
      <c r="E882" s="824" t="s">
        <v>2712</v>
      </c>
      <c r="F882" s="822" t="s">
        <v>2677</v>
      </c>
      <c r="G882" s="822" t="s">
        <v>2743</v>
      </c>
      <c r="H882" s="822" t="s">
        <v>329</v>
      </c>
      <c r="I882" s="822" t="s">
        <v>2744</v>
      </c>
      <c r="J882" s="822" t="s">
        <v>2745</v>
      </c>
      <c r="K882" s="822" t="s">
        <v>2746</v>
      </c>
      <c r="L882" s="825">
        <v>47.46</v>
      </c>
      <c r="M882" s="825">
        <v>569.52</v>
      </c>
      <c r="N882" s="822">
        <v>12</v>
      </c>
      <c r="O882" s="826">
        <v>2.5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</v>
      </c>
      <c r="B883" s="822" t="s">
        <v>2676</v>
      </c>
      <c r="C883" s="822" t="s">
        <v>2682</v>
      </c>
      <c r="D883" s="823" t="s">
        <v>4395</v>
      </c>
      <c r="E883" s="824" t="s">
        <v>2712</v>
      </c>
      <c r="F883" s="822" t="s">
        <v>2677</v>
      </c>
      <c r="G883" s="822" t="s">
        <v>2743</v>
      </c>
      <c r="H883" s="822" t="s">
        <v>329</v>
      </c>
      <c r="I883" s="822" t="s">
        <v>2747</v>
      </c>
      <c r="J883" s="822" t="s">
        <v>2745</v>
      </c>
      <c r="K883" s="822" t="s">
        <v>2748</v>
      </c>
      <c r="L883" s="825">
        <v>23.72</v>
      </c>
      <c r="M883" s="825">
        <v>1091.1199999999997</v>
      </c>
      <c r="N883" s="822">
        <v>46</v>
      </c>
      <c r="O883" s="826">
        <v>10.5</v>
      </c>
      <c r="P883" s="825">
        <v>332.07999999999993</v>
      </c>
      <c r="Q883" s="827">
        <v>0.30434782608695654</v>
      </c>
      <c r="R883" s="822">
        <v>14</v>
      </c>
      <c r="S883" s="827">
        <v>0.30434782608695654</v>
      </c>
      <c r="T883" s="826">
        <v>3.5</v>
      </c>
      <c r="U883" s="828">
        <v>0.33333333333333331</v>
      </c>
    </row>
    <row r="884" spans="1:21" ht="14.45" customHeight="1" x14ac:dyDescent="0.2">
      <c r="A884" s="821">
        <v>1</v>
      </c>
      <c r="B884" s="822" t="s">
        <v>2676</v>
      </c>
      <c r="C884" s="822" t="s">
        <v>2682</v>
      </c>
      <c r="D884" s="823" t="s">
        <v>4395</v>
      </c>
      <c r="E884" s="824" t="s">
        <v>2712</v>
      </c>
      <c r="F884" s="822" t="s">
        <v>2677</v>
      </c>
      <c r="G884" s="822" t="s">
        <v>2872</v>
      </c>
      <c r="H884" s="822" t="s">
        <v>329</v>
      </c>
      <c r="I884" s="822" t="s">
        <v>2873</v>
      </c>
      <c r="J884" s="822" t="s">
        <v>1057</v>
      </c>
      <c r="K884" s="822" t="s">
        <v>2874</v>
      </c>
      <c r="L884" s="825">
        <v>273.33</v>
      </c>
      <c r="M884" s="825">
        <v>273.33</v>
      </c>
      <c r="N884" s="822">
        <v>1</v>
      </c>
      <c r="O884" s="826">
        <v>0.5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</v>
      </c>
      <c r="B885" s="822" t="s">
        <v>2676</v>
      </c>
      <c r="C885" s="822" t="s">
        <v>2682</v>
      </c>
      <c r="D885" s="823" t="s">
        <v>4395</v>
      </c>
      <c r="E885" s="824" t="s">
        <v>2712</v>
      </c>
      <c r="F885" s="822" t="s">
        <v>2677</v>
      </c>
      <c r="G885" s="822" t="s">
        <v>3041</v>
      </c>
      <c r="H885" s="822" t="s">
        <v>329</v>
      </c>
      <c r="I885" s="822" t="s">
        <v>3042</v>
      </c>
      <c r="J885" s="822" t="s">
        <v>2266</v>
      </c>
      <c r="K885" s="822" t="s">
        <v>3043</v>
      </c>
      <c r="L885" s="825">
        <v>22.44</v>
      </c>
      <c r="M885" s="825">
        <v>44.88</v>
      </c>
      <c r="N885" s="822">
        <v>2</v>
      </c>
      <c r="O885" s="826">
        <v>1</v>
      </c>
      <c r="P885" s="825">
        <v>44.88</v>
      </c>
      <c r="Q885" s="827">
        <v>1</v>
      </c>
      <c r="R885" s="822">
        <v>2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1</v>
      </c>
      <c r="B886" s="822" t="s">
        <v>2676</v>
      </c>
      <c r="C886" s="822" t="s">
        <v>2682</v>
      </c>
      <c r="D886" s="823" t="s">
        <v>4395</v>
      </c>
      <c r="E886" s="824" t="s">
        <v>2712</v>
      </c>
      <c r="F886" s="822" t="s">
        <v>2677</v>
      </c>
      <c r="G886" s="822" t="s">
        <v>3386</v>
      </c>
      <c r="H886" s="822" t="s">
        <v>329</v>
      </c>
      <c r="I886" s="822" t="s">
        <v>3387</v>
      </c>
      <c r="J886" s="822" t="s">
        <v>3388</v>
      </c>
      <c r="K886" s="822" t="s">
        <v>3389</v>
      </c>
      <c r="L886" s="825">
        <v>78.33</v>
      </c>
      <c r="M886" s="825">
        <v>3681.51</v>
      </c>
      <c r="N886" s="822">
        <v>47</v>
      </c>
      <c r="O886" s="826">
        <v>12</v>
      </c>
      <c r="P886" s="825">
        <v>1174.95</v>
      </c>
      <c r="Q886" s="827">
        <v>0.31914893617021278</v>
      </c>
      <c r="R886" s="822">
        <v>15</v>
      </c>
      <c r="S886" s="827">
        <v>0.31914893617021278</v>
      </c>
      <c r="T886" s="826">
        <v>3.5</v>
      </c>
      <c r="U886" s="828">
        <v>0.29166666666666669</v>
      </c>
    </row>
    <row r="887" spans="1:21" ht="14.45" customHeight="1" x14ac:dyDescent="0.2">
      <c r="A887" s="821">
        <v>1</v>
      </c>
      <c r="B887" s="822" t="s">
        <v>2676</v>
      </c>
      <c r="C887" s="822" t="s">
        <v>2682</v>
      </c>
      <c r="D887" s="823" t="s">
        <v>4395</v>
      </c>
      <c r="E887" s="824" t="s">
        <v>2712</v>
      </c>
      <c r="F887" s="822" t="s">
        <v>2677</v>
      </c>
      <c r="G887" s="822" t="s">
        <v>3386</v>
      </c>
      <c r="H887" s="822" t="s">
        <v>329</v>
      </c>
      <c r="I887" s="822" t="s">
        <v>3676</v>
      </c>
      <c r="J887" s="822" t="s">
        <v>3388</v>
      </c>
      <c r="K887" s="822" t="s">
        <v>3677</v>
      </c>
      <c r="L887" s="825">
        <v>21.44</v>
      </c>
      <c r="M887" s="825">
        <v>128.64000000000001</v>
      </c>
      <c r="N887" s="822">
        <v>6</v>
      </c>
      <c r="O887" s="826">
        <v>2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1</v>
      </c>
      <c r="B888" s="822" t="s">
        <v>2676</v>
      </c>
      <c r="C888" s="822" t="s">
        <v>2682</v>
      </c>
      <c r="D888" s="823" t="s">
        <v>4395</v>
      </c>
      <c r="E888" s="824" t="s">
        <v>2712</v>
      </c>
      <c r="F888" s="822" t="s">
        <v>2677</v>
      </c>
      <c r="G888" s="822" t="s">
        <v>3386</v>
      </c>
      <c r="H888" s="822" t="s">
        <v>329</v>
      </c>
      <c r="I888" s="822" t="s">
        <v>3834</v>
      </c>
      <c r="J888" s="822" t="s">
        <v>3835</v>
      </c>
      <c r="K888" s="822" t="s">
        <v>3836</v>
      </c>
      <c r="L888" s="825">
        <v>78.33</v>
      </c>
      <c r="M888" s="825">
        <v>234.99</v>
      </c>
      <c r="N888" s="822">
        <v>3</v>
      </c>
      <c r="O888" s="826">
        <v>1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1</v>
      </c>
      <c r="B889" s="822" t="s">
        <v>2676</v>
      </c>
      <c r="C889" s="822" t="s">
        <v>2682</v>
      </c>
      <c r="D889" s="823" t="s">
        <v>4395</v>
      </c>
      <c r="E889" s="824" t="s">
        <v>2712</v>
      </c>
      <c r="F889" s="822" t="s">
        <v>2677</v>
      </c>
      <c r="G889" s="822" t="s">
        <v>3390</v>
      </c>
      <c r="H889" s="822" t="s">
        <v>329</v>
      </c>
      <c r="I889" s="822" t="s">
        <v>3391</v>
      </c>
      <c r="J889" s="822" t="s">
        <v>2447</v>
      </c>
      <c r="K889" s="822" t="s">
        <v>3392</v>
      </c>
      <c r="L889" s="825">
        <v>431.18</v>
      </c>
      <c r="M889" s="825">
        <v>431.18</v>
      </c>
      <c r="N889" s="822">
        <v>1</v>
      </c>
      <c r="O889" s="826">
        <v>1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</v>
      </c>
      <c r="B890" s="822" t="s">
        <v>2676</v>
      </c>
      <c r="C890" s="822" t="s">
        <v>2682</v>
      </c>
      <c r="D890" s="823" t="s">
        <v>4395</v>
      </c>
      <c r="E890" s="824" t="s">
        <v>2712</v>
      </c>
      <c r="F890" s="822" t="s">
        <v>2677</v>
      </c>
      <c r="G890" s="822" t="s">
        <v>3047</v>
      </c>
      <c r="H890" s="822" t="s">
        <v>329</v>
      </c>
      <c r="I890" s="822" t="s">
        <v>3837</v>
      </c>
      <c r="J890" s="822" t="s">
        <v>3838</v>
      </c>
      <c r="K890" s="822" t="s">
        <v>3839</v>
      </c>
      <c r="L890" s="825">
        <v>406.66</v>
      </c>
      <c r="M890" s="825">
        <v>1626.64</v>
      </c>
      <c r="N890" s="822">
        <v>4</v>
      </c>
      <c r="O890" s="826">
        <v>2</v>
      </c>
      <c r="P890" s="825">
        <v>406.66</v>
      </c>
      <c r="Q890" s="827">
        <v>0.25</v>
      </c>
      <c r="R890" s="822">
        <v>1</v>
      </c>
      <c r="S890" s="827">
        <v>0.25</v>
      </c>
      <c r="T890" s="826">
        <v>0.5</v>
      </c>
      <c r="U890" s="828">
        <v>0.25</v>
      </c>
    </row>
    <row r="891" spans="1:21" ht="14.45" customHeight="1" x14ac:dyDescent="0.2">
      <c r="A891" s="821">
        <v>1</v>
      </c>
      <c r="B891" s="822" t="s">
        <v>2676</v>
      </c>
      <c r="C891" s="822" t="s">
        <v>2682</v>
      </c>
      <c r="D891" s="823" t="s">
        <v>4395</v>
      </c>
      <c r="E891" s="824" t="s">
        <v>2712</v>
      </c>
      <c r="F891" s="822" t="s">
        <v>2677</v>
      </c>
      <c r="G891" s="822" t="s">
        <v>3047</v>
      </c>
      <c r="H891" s="822" t="s">
        <v>329</v>
      </c>
      <c r="I891" s="822" t="s">
        <v>3397</v>
      </c>
      <c r="J891" s="822" t="s">
        <v>1105</v>
      </c>
      <c r="K891" s="822" t="s">
        <v>2299</v>
      </c>
      <c r="L891" s="825">
        <v>373.46</v>
      </c>
      <c r="M891" s="825">
        <v>746.92</v>
      </c>
      <c r="N891" s="822">
        <v>2</v>
      </c>
      <c r="O891" s="826">
        <v>1.5</v>
      </c>
      <c r="P891" s="825">
        <v>373.46</v>
      </c>
      <c r="Q891" s="827">
        <v>0.5</v>
      </c>
      <c r="R891" s="822">
        <v>1</v>
      </c>
      <c r="S891" s="827">
        <v>0.5</v>
      </c>
      <c r="T891" s="826">
        <v>0.5</v>
      </c>
      <c r="U891" s="828">
        <v>0.33333333333333331</v>
      </c>
    </row>
    <row r="892" spans="1:21" ht="14.45" customHeight="1" x14ac:dyDescent="0.2">
      <c r="A892" s="821">
        <v>1</v>
      </c>
      <c r="B892" s="822" t="s">
        <v>2676</v>
      </c>
      <c r="C892" s="822" t="s">
        <v>2682</v>
      </c>
      <c r="D892" s="823" t="s">
        <v>4395</v>
      </c>
      <c r="E892" s="824" t="s">
        <v>2712</v>
      </c>
      <c r="F892" s="822" t="s">
        <v>2677</v>
      </c>
      <c r="G892" s="822" t="s">
        <v>3058</v>
      </c>
      <c r="H892" s="822" t="s">
        <v>329</v>
      </c>
      <c r="I892" s="822" t="s">
        <v>3840</v>
      </c>
      <c r="J892" s="822" t="s">
        <v>1197</v>
      </c>
      <c r="K892" s="822" t="s">
        <v>1198</v>
      </c>
      <c r="L892" s="825">
        <v>104.68</v>
      </c>
      <c r="M892" s="825">
        <v>314.04000000000002</v>
      </c>
      <c r="N892" s="822">
        <v>3</v>
      </c>
      <c r="O892" s="826">
        <v>0.5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</v>
      </c>
      <c r="B893" s="822" t="s">
        <v>2676</v>
      </c>
      <c r="C893" s="822" t="s">
        <v>2682</v>
      </c>
      <c r="D893" s="823" t="s">
        <v>4395</v>
      </c>
      <c r="E893" s="824" t="s">
        <v>2712</v>
      </c>
      <c r="F893" s="822" t="s">
        <v>2677</v>
      </c>
      <c r="G893" s="822" t="s">
        <v>2749</v>
      </c>
      <c r="H893" s="822" t="s">
        <v>673</v>
      </c>
      <c r="I893" s="822" t="s">
        <v>2269</v>
      </c>
      <c r="J893" s="822" t="s">
        <v>2270</v>
      </c>
      <c r="K893" s="822" t="s">
        <v>2271</v>
      </c>
      <c r="L893" s="825">
        <v>42.51</v>
      </c>
      <c r="M893" s="825">
        <v>212.54999999999998</v>
      </c>
      <c r="N893" s="822">
        <v>5</v>
      </c>
      <c r="O893" s="826">
        <v>1.5</v>
      </c>
      <c r="P893" s="825">
        <v>170.04</v>
      </c>
      <c r="Q893" s="827">
        <v>0.8</v>
      </c>
      <c r="R893" s="822">
        <v>4</v>
      </c>
      <c r="S893" s="827">
        <v>0.8</v>
      </c>
      <c r="T893" s="826">
        <v>1</v>
      </c>
      <c r="U893" s="828">
        <v>0.66666666666666663</v>
      </c>
    </row>
    <row r="894" spans="1:21" ht="14.45" customHeight="1" x14ac:dyDescent="0.2">
      <c r="A894" s="821">
        <v>1</v>
      </c>
      <c r="B894" s="822" t="s">
        <v>2676</v>
      </c>
      <c r="C894" s="822" t="s">
        <v>2682</v>
      </c>
      <c r="D894" s="823" t="s">
        <v>4395</v>
      </c>
      <c r="E894" s="824" t="s">
        <v>2712</v>
      </c>
      <c r="F894" s="822" t="s">
        <v>2677</v>
      </c>
      <c r="G894" s="822" t="s">
        <v>2749</v>
      </c>
      <c r="H894" s="822" t="s">
        <v>673</v>
      </c>
      <c r="I894" s="822" t="s">
        <v>2272</v>
      </c>
      <c r="J894" s="822" t="s">
        <v>2270</v>
      </c>
      <c r="K894" s="822" t="s">
        <v>2273</v>
      </c>
      <c r="L894" s="825">
        <v>85.02</v>
      </c>
      <c r="M894" s="825">
        <v>1360.32</v>
      </c>
      <c r="N894" s="822">
        <v>16</v>
      </c>
      <c r="O894" s="826">
        <v>6</v>
      </c>
      <c r="P894" s="825">
        <v>340.08</v>
      </c>
      <c r="Q894" s="827">
        <v>0.25</v>
      </c>
      <c r="R894" s="822">
        <v>4</v>
      </c>
      <c r="S894" s="827">
        <v>0.25</v>
      </c>
      <c r="T894" s="826">
        <v>2</v>
      </c>
      <c r="U894" s="828">
        <v>0.33333333333333331</v>
      </c>
    </row>
    <row r="895" spans="1:21" ht="14.45" customHeight="1" x14ac:dyDescent="0.2">
      <c r="A895" s="821">
        <v>1</v>
      </c>
      <c r="B895" s="822" t="s">
        <v>2676</v>
      </c>
      <c r="C895" s="822" t="s">
        <v>2682</v>
      </c>
      <c r="D895" s="823" t="s">
        <v>4395</v>
      </c>
      <c r="E895" s="824" t="s">
        <v>2712</v>
      </c>
      <c r="F895" s="822" t="s">
        <v>2677</v>
      </c>
      <c r="G895" s="822" t="s">
        <v>2749</v>
      </c>
      <c r="H895" s="822" t="s">
        <v>673</v>
      </c>
      <c r="I895" s="822" t="s">
        <v>3841</v>
      </c>
      <c r="J895" s="822" t="s">
        <v>2270</v>
      </c>
      <c r="K895" s="822" t="s">
        <v>3842</v>
      </c>
      <c r="L895" s="825">
        <v>98.29</v>
      </c>
      <c r="M895" s="825">
        <v>98.29</v>
      </c>
      <c r="N895" s="822">
        <v>1</v>
      </c>
      <c r="O895" s="826">
        <v>0.5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</v>
      </c>
      <c r="B896" s="822" t="s">
        <v>2676</v>
      </c>
      <c r="C896" s="822" t="s">
        <v>2682</v>
      </c>
      <c r="D896" s="823" t="s">
        <v>4395</v>
      </c>
      <c r="E896" s="824" t="s">
        <v>2712</v>
      </c>
      <c r="F896" s="822" t="s">
        <v>2677</v>
      </c>
      <c r="G896" s="822" t="s">
        <v>2749</v>
      </c>
      <c r="H896" s="822" t="s">
        <v>673</v>
      </c>
      <c r="I896" s="822" t="s">
        <v>2274</v>
      </c>
      <c r="J896" s="822" t="s">
        <v>2270</v>
      </c>
      <c r="K896" s="822" t="s">
        <v>2275</v>
      </c>
      <c r="L896" s="825">
        <v>196.56</v>
      </c>
      <c r="M896" s="825">
        <v>393.12</v>
      </c>
      <c r="N896" s="822">
        <v>2</v>
      </c>
      <c r="O896" s="826">
        <v>0.5</v>
      </c>
      <c r="P896" s="825">
        <v>393.12</v>
      </c>
      <c r="Q896" s="827">
        <v>1</v>
      </c>
      <c r="R896" s="822">
        <v>2</v>
      </c>
      <c r="S896" s="827">
        <v>1</v>
      </c>
      <c r="T896" s="826">
        <v>0.5</v>
      </c>
      <c r="U896" s="828">
        <v>1</v>
      </c>
    </row>
    <row r="897" spans="1:21" ht="14.45" customHeight="1" x14ac:dyDescent="0.2">
      <c r="A897" s="821">
        <v>1</v>
      </c>
      <c r="B897" s="822" t="s">
        <v>2676</v>
      </c>
      <c r="C897" s="822" t="s">
        <v>2682</v>
      </c>
      <c r="D897" s="823" t="s">
        <v>4395</v>
      </c>
      <c r="E897" s="824" t="s">
        <v>2712</v>
      </c>
      <c r="F897" s="822" t="s">
        <v>2677</v>
      </c>
      <c r="G897" s="822" t="s">
        <v>2749</v>
      </c>
      <c r="H897" s="822" t="s">
        <v>329</v>
      </c>
      <c r="I897" s="822" t="s">
        <v>3066</v>
      </c>
      <c r="J897" s="822" t="s">
        <v>3067</v>
      </c>
      <c r="K897" s="822" t="s">
        <v>2271</v>
      </c>
      <c r="L897" s="825">
        <v>42.51</v>
      </c>
      <c r="M897" s="825">
        <v>807.68999999999994</v>
      </c>
      <c r="N897" s="822">
        <v>19</v>
      </c>
      <c r="O897" s="826">
        <v>4.5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</v>
      </c>
      <c r="B898" s="822" t="s">
        <v>2676</v>
      </c>
      <c r="C898" s="822" t="s">
        <v>2682</v>
      </c>
      <c r="D898" s="823" t="s">
        <v>4395</v>
      </c>
      <c r="E898" s="824" t="s">
        <v>2712</v>
      </c>
      <c r="F898" s="822" t="s">
        <v>2677</v>
      </c>
      <c r="G898" s="822" t="s">
        <v>2749</v>
      </c>
      <c r="H898" s="822" t="s">
        <v>329</v>
      </c>
      <c r="I898" s="822" t="s">
        <v>3843</v>
      </c>
      <c r="J898" s="822" t="s">
        <v>3067</v>
      </c>
      <c r="K898" s="822" t="s">
        <v>2271</v>
      </c>
      <c r="L898" s="825">
        <v>42.51</v>
      </c>
      <c r="M898" s="825">
        <v>85.02</v>
      </c>
      <c r="N898" s="822">
        <v>2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</v>
      </c>
      <c r="B899" s="822" t="s">
        <v>2676</v>
      </c>
      <c r="C899" s="822" t="s">
        <v>2682</v>
      </c>
      <c r="D899" s="823" t="s">
        <v>4395</v>
      </c>
      <c r="E899" s="824" t="s">
        <v>2712</v>
      </c>
      <c r="F899" s="822" t="s">
        <v>2677</v>
      </c>
      <c r="G899" s="822" t="s">
        <v>3068</v>
      </c>
      <c r="H899" s="822" t="s">
        <v>329</v>
      </c>
      <c r="I899" s="822" t="s">
        <v>3844</v>
      </c>
      <c r="J899" s="822" t="s">
        <v>3845</v>
      </c>
      <c r="K899" s="822" t="s">
        <v>1738</v>
      </c>
      <c r="L899" s="825">
        <v>11.3</v>
      </c>
      <c r="M899" s="825">
        <v>11.3</v>
      </c>
      <c r="N899" s="822">
        <v>1</v>
      </c>
      <c r="O899" s="826">
        <v>0.5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</v>
      </c>
      <c r="B900" s="822" t="s">
        <v>2676</v>
      </c>
      <c r="C900" s="822" t="s">
        <v>2682</v>
      </c>
      <c r="D900" s="823" t="s">
        <v>4395</v>
      </c>
      <c r="E900" s="824" t="s">
        <v>2712</v>
      </c>
      <c r="F900" s="822" t="s">
        <v>2677</v>
      </c>
      <c r="G900" s="822" t="s">
        <v>2753</v>
      </c>
      <c r="H900" s="822" t="s">
        <v>329</v>
      </c>
      <c r="I900" s="822" t="s">
        <v>2754</v>
      </c>
      <c r="J900" s="822" t="s">
        <v>2755</v>
      </c>
      <c r="K900" s="822" t="s">
        <v>2756</v>
      </c>
      <c r="L900" s="825">
        <v>49.04</v>
      </c>
      <c r="M900" s="825">
        <v>98.08</v>
      </c>
      <c r="N900" s="822">
        <v>2</v>
      </c>
      <c r="O900" s="826">
        <v>0.5</v>
      </c>
      <c r="P900" s="825">
        <v>98.08</v>
      </c>
      <c r="Q900" s="827">
        <v>1</v>
      </c>
      <c r="R900" s="822">
        <v>2</v>
      </c>
      <c r="S900" s="827">
        <v>1</v>
      </c>
      <c r="T900" s="826">
        <v>0.5</v>
      </c>
      <c r="U900" s="828">
        <v>1</v>
      </c>
    </row>
    <row r="901" spans="1:21" ht="14.45" customHeight="1" x14ac:dyDescent="0.2">
      <c r="A901" s="821">
        <v>1</v>
      </c>
      <c r="B901" s="822" t="s">
        <v>2676</v>
      </c>
      <c r="C901" s="822" t="s">
        <v>2682</v>
      </c>
      <c r="D901" s="823" t="s">
        <v>4395</v>
      </c>
      <c r="E901" s="824" t="s">
        <v>2712</v>
      </c>
      <c r="F901" s="822" t="s">
        <v>2677</v>
      </c>
      <c r="G901" s="822" t="s">
        <v>2829</v>
      </c>
      <c r="H901" s="822" t="s">
        <v>673</v>
      </c>
      <c r="I901" s="822" t="s">
        <v>2403</v>
      </c>
      <c r="J901" s="822" t="s">
        <v>1161</v>
      </c>
      <c r="K901" s="822" t="s">
        <v>2404</v>
      </c>
      <c r="L901" s="825">
        <v>773.45</v>
      </c>
      <c r="M901" s="825">
        <v>1546.9</v>
      </c>
      <c r="N901" s="822">
        <v>2</v>
      </c>
      <c r="O901" s="826">
        <v>1</v>
      </c>
      <c r="P901" s="825">
        <v>1546.9</v>
      </c>
      <c r="Q901" s="827">
        <v>1</v>
      </c>
      <c r="R901" s="822">
        <v>2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1</v>
      </c>
      <c r="B902" s="822" t="s">
        <v>2676</v>
      </c>
      <c r="C902" s="822" t="s">
        <v>2682</v>
      </c>
      <c r="D902" s="823" t="s">
        <v>4395</v>
      </c>
      <c r="E902" s="824" t="s">
        <v>2712</v>
      </c>
      <c r="F902" s="822" t="s">
        <v>2677</v>
      </c>
      <c r="G902" s="822" t="s">
        <v>3089</v>
      </c>
      <c r="H902" s="822" t="s">
        <v>329</v>
      </c>
      <c r="I902" s="822" t="s">
        <v>3090</v>
      </c>
      <c r="J902" s="822" t="s">
        <v>3091</v>
      </c>
      <c r="K902" s="822" t="s">
        <v>3092</v>
      </c>
      <c r="L902" s="825">
        <v>85.54</v>
      </c>
      <c r="M902" s="825">
        <v>342.16</v>
      </c>
      <c r="N902" s="822">
        <v>4</v>
      </c>
      <c r="O902" s="826">
        <v>0.5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</v>
      </c>
      <c r="B903" s="822" t="s">
        <v>2676</v>
      </c>
      <c r="C903" s="822" t="s">
        <v>2682</v>
      </c>
      <c r="D903" s="823" t="s">
        <v>4395</v>
      </c>
      <c r="E903" s="824" t="s">
        <v>2712</v>
      </c>
      <c r="F903" s="822" t="s">
        <v>2677</v>
      </c>
      <c r="G903" s="822" t="s">
        <v>2887</v>
      </c>
      <c r="H903" s="822" t="s">
        <v>329</v>
      </c>
      <c r="I903" s="822" t="s">
        <v>3846</v>
      </c>
      <c r="J903" s="822" t="s">
        <v>2889</v>
      </c>
      <c r="K903" s="822" t="s">
        <v>3847</v>
      </c>
      <c r="L903" s="825">
        <v>655.23</v>
      </c>
      <c r="M903" s="825">
        <v>13759.830000000002</v>
      </c>
      <c r="N903" s="822">
        <v>21</v>
      </c>
      <c r="O903" s="826">
        <v>4.5</v>
      </c>
      <c r="P903" s="825">
        <v>1310.46</v>
      </c>
      <c r="Q903" s="827">
        <v>9.5238095238095233E-2</v>
      </c>
      <c r="R903" s="822">
        <v>2</v>
      </c>
      <c r="S903" s="827">
        <v>9.5238095238095233E-2</v>
      </c>
      <c r="T903" s="826">
        <v>1</v>
      </c>
      <c r="U903" s="828">
        <v>0.22222222222222221</v>
      </c>
    </row>
    <row r="904" spans="1:21" ht="14.45" customHeight="1" x14ac:dyDescent="0.2">
      <c r="A904" s="821">
        <v>1</v>
      </c>
      <c r="B904" s="822" t="s">
        <v>2676</v>
      </c>
      <c r="C904" s="822" t="s">
        <v>2682</v>
      </c>
      <c r="D904" s="823" t="s">
        <v>4395</v>
      </c>
      <c r="E904" s="824" t="s">
        <v>2712</v>
      </c>
      <c r="F904" s="822" t="s">
        <v>2677</v>
      </c>
      <c r="G904" s="822" t="s">
        <v>2887</v>
      </c>
      <c r="H904" s="822" t="s">
        <v>329</v>
      </c>
      <c r="I904" s="822" t="s">
        <v>3438</v>
      </c>
      <c r="J904" s="822" t="s">
        <v>2889</v>
      </c>
      <c r="K904" s="822" t="s">
        <v>3439</v>
      </c>
      <c r="L904" s="825">
        <v>1310.46</v>
      </c>
      <c r="M904" s="825">
        <v>2620.92</v>
      </c>
      <c r="N904" s="822">
        <v>2</v>
      </c>
      <c r="O904" s="826">
        <v>1.5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</v>
      </c>
      <c r="B905" s="822" t="s">
        <v>2676</v>
      </c>
      <c r="C905" s="822" t="s">
        <v>2682</v>
      </c>
      <c r="D905" s="823" t="s">
        <v>4395</v>
      </c>
      <c r="E905" s="824" t="s">
        <v>2712</v>
      </c>
      <c r="F905" s="822" t="s">
        <v>2677</v>
      </c>
      <c r="G905" s="822" t="s">
        <v>2887</v>
      </c>
      <c r="H905" s="822" t="s">
        <v>329</v>
      </c>
      <c r="I905" s="822" t="s">
        <v>3097</v>
      </c>
      <c r="J905" s="822" t="s">
        <v>2889</v>
      </c>
      <c r="K905" s="822" t="s">
        <v>3098</v>
      </c>
      <c r="L905" s="825">
        <v>982.84</v>
      </c>
      <c r="M905" s="825">
        <v>5897.04</v>
      </c>
      <c r="N905" s="822">
        <v>6</v>
      </c>
      <c r="O905" s="826">
        <v>2</v>
      </c>
      <c r="P905" s="825">
        <v>2948.52</v>
      </c>
      <c r="Q905" s="827">
        <v>0.5</v>
      </c>
      <c r="R905" s="822">
        <v>3</v>
      </c>
      <c r="S905" s="827">
        <v>0.5</v>
      </c>
      <c r="T905" s="826">
        <v>1</v>
      </c>
      <c r="U905" s="828">
        <v>0.5</v>
      </c>
    </row>
    <row r="906" spans="1:21" ht="14.45" customHeight="1" x14ac:dyDescent="0.2">
      <c r="A906" s="821">
        <v>1</v>
      </c>
      <c r="B906" s="822" t="s">
        <v>2676</v>
      </c>
      <c r="C906" s="822" t="s">
        <v>2682</v>
      </c>
      <c r="D906" s="823" t="s">
        <v>4395</v>
      </c>
      <c r="E906" s="824" t="s">
        <v>2712</v>
      </c>
      <c r="F906" s="822" t="s">
        <v>2677</v>
      </c>
      <c r="G906" s="822" t="s">
        <v>2757</v>
      </c>
      <c r="H906" s="822" t="s">
        <v>329</v>
      </c>
      <c r="I906" s="822" t="s">
        <v>3848</v>
      </c>
      <c r="J906" s="822" t="s">
        <v>2897</v>
      </c>
      <c r="K906" s="822" t="s">
        <v>2832</v>
      </c>
      <c r="L906" s="825">
        <v>35.11</v>
      </c>
      <c r="M906" s="825">
        <v>210.66</v>
      </c>
      <c r="N906" s="822">
        <v>6</v>
      </c>
      <c r="O906" s="826">
        <v>0.5</v>
      </c>
      <c r="P906" s="825">
        <v>210.66</v>
      </c>
      <c r="Q906" s="827">
        <v>1</v>
      </c>
      <c r="R906" s="822">
        <v>6</v>
      </c>
      <c r="S906" s="827">
        <v>1</v>
      </c>
      <c r="T906" s="826">
        <v>0.5</v>
      </c>
      <c r="U906" s="828">
        <v>1</v>
      </c>
    </row>
    <row r="907" spans="1:21" ht="14.45" customHeight="1" x14ac:dyDescent="0.2">
      <c r="A907" s="821">
        <v>1</v>
      </c>
      <c r="B907" s="822" t="s">
        <v>2676</v>
      </c>
      <c r="C907" s="822" t="s">
        <v>2682</v>
      </c>
      <c r="D907" s="823" t="s">
        <v>4395</v>
      </c>
      <c r="E907" s="824" t="s">
        <v>2712</v>
      </c>
      <c r="F907" s="822" t="s">
        <v>2677</v>
      </c>
      <c r="G907" s="822" t="s">
        <v>2757</v>
      </c>
      <c r="H907" s="822" t="s">
        <v>329</v>
      </c>
      <c r="I907" s="822" t="s">
        <v>2758</v>
      </c>
      <c r="J907" s="822" t="s">
        <v>2759</v>
      </c>
      <c r="K907" s="822" t="s">
        <v>2760</v>
      </c>
      <c r="L907" s="825">
        <v>8.7899999999999991</v>
      </c>
      <c r="M907" s="825">
        <v>26.369999999999997</v>
      </c>
      <c r="N907" s="822">
        <v>3</v>
      </c>
      <c r="O907" s="826">
        <v>0.5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1</v>
      </c>
      <c r="B908" s="822" t="s">
        <v>2676</v>
      </c>
      <c r="C908" s="822" t="s">
        <v>2682</v>
      </c>
      <c r="D908" s="823" t="s">
        <v>4395</v>
      </c>
      <c r="E908" s="824" t="s">
        <v>2712</v>
      </c>
      <c r="F908" s="822" t="s">
        <v>2677</v>
      </c>
      <c r="G908" s="822" t="s">
        <v>2757</v>
      </c>
      <c r="H908" s="822" t="s">
        <v>329</v>
      </c>
      <c r="I908" s="822" t="s">
        <v>3805</v>
      </c>
      <c r="J908" s="822" t="s">
        <v>3739</v>
      </c>
      <c r="K908" s="822" t="s">
        <v>3806</v>
      </c>
      <c r="L908" s="825">
        <v>5.71</v>
      </c>
      <c r="M908" s="825">
        <v>34.26</v>
      </c>
      <c r="N908" s="822">
        <v>6</v>
      </c>
      <c r="O908" s="826">
        <v>0.5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</v>
      </c>
      <c r="B909" s="822" t="s">
        <v>2676</v>
      </c>
      <c r="C909" s="822" t="s">
        <v>2682</v>
      </c>
      <c r="D909" s="823" t="s">
        <v>4395</v>
      </c>
      <c r="E909" s="824" t="s">
        <v>2712</v>
      </c>
      <c r="F909" s="822" t="s">
        <v>2677</v>
      </c>
      <c r="G909" s="822" t="s">
        <v>2757</v>
      </c>
      <c r="H909" s="822" t="s">
        <v>329</v>
      </c>
      <c r="I909" s="822" t="s">
        <v>3738</v>
      </c>
      <c r="J909" s="822" t="s">
        <v>3739</v>
      </c>
      <c r="K909" s="822" t="s">
        <v>3740</v>
      </c>
      <c r="L909" s="825">
        <v>17.559999999999999</v>
      </c>
      <c r="M909" s="825">
        <v>52.679999999999993</v>
      </c>
      <c r="N909" s="822">
        <v>3</v>
      </c>
      <c r="O909" s="826">
        <v>0.5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</v>
      </c>
      <c r="B910" s="822" t="s">
        <v>2676</v>
      </c>
      <c r="C910" s="822" t="s">
        <v>2682</v>
      </c>
      <c r="D910" s="823" t="s">
        <v>4395</v>
      </c>
      <c r="E910" s="824" t="s">
        <v>2712</v>
      </c>
      <c r="F910" s="822" t="s">
        <v>2677</v>
      </c>
      <c r="G910" s="822" t="s">
        <v>2757</v>
      </c>
      <c r="H910" s="822" t="s">
        <v>329</v>
      </c>
      <c r="I910" s="822" t="s">
        <v>3849</v>
      </c>
      <c r="J910" s="822" t="s">
        <v>3850</v>
      </c>
      <c r="K910" s="822" t="s">
        <v>2760</v>
      </c>
      <c r="L910" s="825">
        <v>8.7899999999999991</v>
      </c>
      <c r="M910" s="825">
        <v>158.21999999999997</v>
      </c>
      <c r="N910" s="822">
        <v>18</v>
      </c>
      <c r="O910" s="826">
        <v>1.5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</v>
      </c>
      <c r="B911" s="822" t="s">
        <v>2676</v>
      </c>
      <c r="C911" s="822" t="s">
        <v>2682</v>
      </c>
      <c r="D911" s="823" t="s">
        <v>4395</v>
      </c>
      <c r="E911" s="824" t="s">
        <v>2712</v>
      </c>
      <c r="F911" s="822" t="s">
        <v>2677</v>
      </c>
      <c r="G911" s="822" t="s">
        <v>3851</v>
      </c>
      <c r="H911" s="822" t="s">
        <v>329</v>
      </c>
      <c r="I911" s="822" t="s">
        <v>3852</v>
      </c>
      <c r="J911" s="822" t="s">
        <v>3853</v>
      </c>
      <c r="K911" s="822" t="s">
        <v>3854</v>
      </c>
      <c r="L911" s="825">
        <v>36.54</v>
      </c>
      <c r="M911" s="825">
        <v>219.24</v>
      </c>
      <c r="N911" s="822">
        <v>6</v>
      </c>
      <c r="O911" s="826">
        <v>2.5</v>
      </c>
      <c r="P911" s="825">
        <v>219.24</v>
      </c>
      <c r="Q911" s="827">
        <v>1</v>
      </c>
      <c r="R911" s="822">
        <v>6</v>
      </c>
      <c r="S911" s="827">
        <v>1</v>
      </c>
      <c r="T911" s="826">
        <v>2.5</v>
      </c>
      <c r="U911" s="828">
        <v>1</v>
      </c>
    </row>
    <row r="912" spans="1:21" ht="14.45" customHeight="1" x14ac:dyDescent="0.2">
      <c r="A912" s="821">
        <v>1</v>
      </c>
      <c r="B912" s="822" t="s">
        <v>2676</v>
      </c>
      <c r="C912" s="822" t="s">
        <v>2682</v>
      </c>
      <c r="D912" s="823" t="s">
        <v>4395</v>
      </c>
      <c r="E912" s="824" t="s">
        <v>2712</v>
      </c>
      <c r="F912" s="822" t="s">
        <v>2677</v>
      </c>
      <c r="G912" s="822" t="s">
        <v>2762</v>
      </c>
      <c r="H912" s="822" t="s">
        <v>329</v>
      </c>
      <c r="I912" s="822" t="s">
        <v>2901</v>
      </c>
      <c r="J912" s="822" t="s">
        <v>2902</v>
      </c>
      <c r="K912" s="822" t="s">
        <v>2903</v>
      </c>
      <c r="L912" s="825">
        <v>52.75</v>
      </c>
      <c r="M912" s="825">
        <v>158.25</v>
      </c>
      <c r="N912" s="822">
        <v>3</v>
      </c>
      <c r="O912" s="826">
        <v>1.5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</v>
      </c>
      <c r="B913" s="822" t="s">
        <v>2676</v>
      </c>
      <c r="C913" s="822" t="s">
        <v>2682</v>
      </c>
      <c r="D913" s="823" t="s">
        <v>4395</v>
      </c>
      <c r="E913" s="824" t="s">
        <v>2712</v>
      </c>
      <c r="F913" s="822" t="s">
        <v>2677</v>
      </c>
      <c r="G913" s="822" t="s">
        <v>2762</v>
      </c>
      <c r="H913" s="822" t="s">
        <v>329</v>
      </c>
      <c r="I913" s="822" t="s">
        <v>3129</v>
      </c>
      <c r="J913" s="822" t="s">
        <v>3130</v>
      </c>
      <c r="K913" s="822" t="s">
        <v>3131</v>
      </c>
      <c r="L913" s="825">
        <v>52.75</v>
      </c>
      <c r="M913" s="825">
        <v>52.75</v>
      </c>
      <c r="N913" s="822">
        <v>1</v>
      </c>
      <c r="O913" s="826">
        <v>0.5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1</v>
      </c>
      <c r="B914" s="822" t="s">
        <v>2676</v>
      </c>
      <c r="C914" s="822" t="s">
        <v>2682</v>
      </c>
      <c r="D914" s="823" t="s">
        <v>4395</v>
      </c>
      <c r="E914" s="824" t="s">
        <v>2712</v>
      </c>
      <c r="F914" s="822" t="s">
        <v>2677</v>
      </c>
      <c r="G914" s="822" t="s">
        <v>2762</v>
      </c>
      <c r="H914" s="822" t="s">
        <v>329</v>
      </c>
      <c r="I914" s="822" t="s">
        <v>3855</v>
      </c>
      <c r="J914" s="822" t="s">
        <v>3856</v>
      </c>
      <c r="K914" s="822" t="s">
        <v>3131</v>
      </c>
      <c r="L914" s="825">
        <v>58.62</v>
      </c>
      <c r="M914" s="825">
        <v>117.24</v>
      </c>
      <c r="N914" s="822">
        <v>2</v>
      </c>
      <c r="O914" s="826">
        <v>1.5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</v>
      </c>
      <c r="B915" s="822" t="s">
        <v>2676</v>
      </c>
      <c r="C915" s="822" t="s">
        <v>2682</v>
      </c>
      <c r="D915" s="823" t="s">
        <v>4395</v>
      </c>
      <c r="E915" s="824" t="s">
        <v>2712</v>
      </c>
      <c r="F915" s="822" t="s">
        <v>2677</v>
      </c>
      <c r="G915" s="822" t="s">
        <v>2762</v>
      </c>
      <c r="H915" s="822" t="s">
        <v>329</v>
      </c>
      <c r="I915" s="822" t="s">
        <v>3132</v>
      </c>
      <c r="J915" s="822" t="s">
        <v>3133</v>
      </c>
      <c r="K915" s="822" t="s">
        <v>3134</v>
      </c>
      <c r="L915" s="825">
        <v>51.69</v>
      </c>
      <c r="M915" s="825">
        <v>51.69</v>
      </c>
      <c r="N915" s="822">
        <v>1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</v>
      </c>
      <c r="B916" s="822" t="s">
        <v>2676</v>
      </c>
      <c r="C916" s="822" t="s">
        <v>2682</v>
      </c>
      <c r="D916" s="823" t="s">
        <v>4395</v>
      </c>
      <c r="E916" s="824" t="s">
        <v>2712</v>
      </c>
      <c r="F916" s="822" t="s">
        <v>2677</v>
      </c>
      <c r="G916" s="822" t="s">
        <v>2762</v>
      </c>
      <c r="H916" s="822" t="s">
        <v>329</v>
      </c>
      <c r="I916" s="822" t="s">
        <v>3135</v>
      </c>
      <c r="J916" s="822" t="s">
        <v>684</v>
      </c>
      <c r="K916" s="822" t="s">
        <v>3136</v>
      </c>
      <c r="L916" s="825">
        <v>10.55</v>
      </c>
      <c r="M916" s="825">
        <v>84.4</v>
      </c>
      <c r="N916" s="822">
        <v>8</v>
      </c>
      <c r="O916" s="826">
        <v>1.5</v>
      </c>
      <c r="P916" s="825">
        <v>42.2</v>
      </c>
      <c r="Q916" s="827">
        <v>0.5</v>
      </c>
      <c r="R916" s="822">
        <v>4</v>
      </c>
      <c r="S916" s="827">
        <v>0.5</v>
      </c>
      <c r="T916" s="826">
        <v>0.5</v>
      </c>
      <c r="U916" s="828">
        <v>0.33333333333333331</v>
      </c>
    </row>
    <row r="917" spans="1:21" ht="14.45" customHeight="1" x14ac:dyDescent="0.2">
      <c r="A917" s="821">
        <v>1</v>
      </c>
      <c r="B917" s="822" t="s">
        <v>2676</v>
      </c>
      <c r="C917" s="822" t="s">
        <v>2682</v>
      </c>
      <c r="D917" s="823" t="s">
        <v>4395</v>
      </c>
      <c r="E917" s="824" t="s">
        <v>2712</v>
      </c>
      <c r="F917" s="822" t="s">
        <v>2677</v>
      </c>
      <c r="G917" s="822" t="s">
        <v>2762</v>
      </c>
      <c r="H917" s="822" t="s">
        <v>329</v>
      </c>
      <c r="I917" s="822" t="s">
        <v>2763</v>
      </c>
      <c r="J917" s="822" t="s">
        <v>684</v>
      </c>
      <c r="K917" s="822" t="s">
        <v>2764</v>
      </c>
      <c r="L917" s="825">
        <v>31.65</v>
      </c>
      <c r="M917" s="825">
        <v>348.15000000000003</v>
      </c>
      <c r="N917" s="822">
        <v>11</v>
      </c>
      <c r="O917" s="826">
        <v>4.5</v>
      </c>
      <c r="P917" s="825">
        <v>63.3</v>
      </c>
      <c r="Q917" s="827">
        <v>0.1818181818181818</v>
      </c>
      <c r="R917" s="822">
        <v>2</v>
      </c>
      <c r="S917" s="827">
        <v>0.18181818181818182</v>
      </c>
      <c r="T917" s="826">
        <v>0.5</v>
      </c>
      <c r="U917" s="828">
        <v>0.1111111111111111</v>
      </c>
    </row>
    <row r="918" spans="1:21" ht="14.45" customHeight="1" x14ac:dyDescent="0.2">
      <c r="A918" s="821">
        <v>1</v>
      </c>
      <c r="B918" s="822" t="s">
        <v>2676</v>
      </c>
      <c r="C918" s="822" t="s">
        <v>2682</v>
      </c>
      <c r="D918" s="823" t="s">
        <v>4395</v>
      </c>
      <c r="E918" s="824" t="s">
        <v>2712</v>
      </c>
      <c r="F918" s="822" t="s">
        <v>2677</v>
      </c>
      <c r="G918" s="822" t="s">
        <v>3463</v>
      </c>
      <c r="H918" s="822" t="s">
        <v>329</v>
      </c>
      <c r="I918" s="822" t="s">
        <v>3464</v>
      </c>
      <c r="J918" s="822" t="s">
        <v>3465</v>
      </c>
      <c r="K918" s="822" t="s">
        <v>3466</v>
      </c>
      <c r="L918" s="825">
        <v>73.150000000000006</v>
      </c>
      <c r="M918" s="825">
        <v>146.30000000000001</v>
      </c>
      <c r="N918" s="822">
        <v>2</v>
      </c>
      <c r="O918" s="826">
        <v>0.5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</v>
      </c>
      <c r="B919" s="822" t="s">
        <v>2676</v>
      </c>
      <c r="C919" s="822" t="s">
        <v>2682</v>
      </c>
      <c r="D919" s="823" t="s">
        <v>4395</v>
      </c>
      <c r="E919" s="824" t="s">
        <v>2712</v>
      </c>
      <c r="F919" s="822" t="s">
        <v>2677</v>
      </c>
      <c r="G919" s="822" t="s">
        <v>2765</v>
      </c>
      <c r="H919" s="822" t="s">
        <v>673</v>
      </c>
      <c r="I919" s="822" t="s">
        <v>3479</v>
      </c>
      <c r="J919" s="822" t="s">
        <v>2321</v>
      </c>
      <c r="K919" s="822" t="s">
        <v>3480</v>
      </c>
      <c r="L919" s="825">
        <v>12.79</v>
      </c>
      <c r="M919" s="825">
        <v>63.949999999999996</v>
      </c>
      <c r="N919" s="822">
        <v>5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</v>
      </c>
      <c r="B920" s="822" t="s">
        <v>2676</v>
      </c>
      <c r="C920" s="822" t="s">
        <v>2682</v>
      </c>
      <c r="D920" s="823" t="s">
        <v>4395</v>
      </c>
      <c r="E920" s="824" t="s">
        <v>2712</v>
      </c>
      <c r="F920" s="822" t="s">
        <v>2677</v>
      </c>
      <c r="G920" s="822" t="s">
        <v>3857</v>
      </c>
      <c r="H920" s="822" t="s">
        <v>329</v>
      </c>
      <c r="I920" s="822" t="s">
        <v>3858</v>
      </c>
      <c r="J920" s="822" t="s">
        <v>3859</v>
      </c>
      <c r="K920" s="822" t="s">
        <v>2402</v>
      </c>
      <c r="L920" s="825">
        <v>0</v>
      </c>
      <c r="M920" s="825">
        <v>0</v>
      </c>
      <c r="N920" s="822">
        <v>1</v>
      </c>
      <c r="O920" s="826">
        <v>0.5</v>
      </c>
      <c r="P920" s="825"/>
      <c r="Q920" s="827"/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</v>
      </c>
      <c r="B921" s="822" t="s">
        <v>2676</v>
      </c>
      <c r="C921" s="822" t="s">
        <v>2682</v>
      </c>
      <c r="D921" s="823" t="s">
        <v>4395</v>
      </c>
      <c r="E921" s="824" t="s">
        <v>2712</v>
      </c>
      <c r="F921" s="822" t="s">
        <v>2677</v>
      </c>
      <c r="G921" s="822" t="s">
        <v>3150</v>
      </c>
      <c r="H921" s="822" t="s">
        <v>673</v>
      </c>
      <c r="I921" s="822" t="s">
        <v>2499</v>
      </c>
      <c r="J921" s="822" t="s">
        <v>2141</v>
      </c>
      <c r="K921" s="822" t="s">
        <v>2500</v>
      </c>
      <c r="L921" s="825">
        <v>86.41</v>
      </c>
      <c r="M921" s="825">
        <v>172.82</v>
      </c>
      <c r="N921" s="822">
        <v>2</v>
      </c>
      <c r="O921" s="826">
        <v>0.5</v>
      </c>
      <c r="P921" s="825">
        <v>172.82</v>
      </c>
      <c r="Q921" s="827">
        <v>1</v>
      </c>
      <c r="R921" s="822">
        <v>2</v>
      </c>
      <c r="S921" s="827">
        <v>1</v>
      </c>
      <c r="T921" s="826">
        <v>0.5</v>
      </c>
      <c r="U921" s="828">
        <v>1</v>
      </c>
    </row>
    <row r="922" spans="1:21" ht="14.45" customHeight="1" x14ac:dyDescent="0.2">
      <c r="A922" s="821">
        <v>1</v>
      </c>
      <c r="B922" s="822" t="s">
        <v>2676</v>
      </c>
      <c r="C922" s="822" t="s">
        <v>2682</v>
      </c>
      <c r="D922" s="823" t="s">
        <v>4395</v>
      </c>
      <c r="E922" s="824" t="s">
        <v>2712</v>
      </c>
      <c r="F922" s="822" t="s">
        <v>2677</v>
      </c>
      <c r="G922" s="822" t="s">
        <v>2774</v>
      </c>
      <c r="H922" s="822" t="s">
        <v>329</v>
      </c>
      <c r="I922" s="822" t="s">
        <v>3860</v>
      </c>
      <c r="J922" s="822" t="s">
        <v>690</v>
      </c>
      <c r="K922" s="822" t="s">
        <v>691</v>
      </c>
      <c r="L922" s="825">
        <v>38.04</v>
      </c>
      <c r="M922" s="825">
        <v>418.44</v>
      </c>
      <c r="N922" s="822">
        <v>11</v>
      </c>
      <c r="O922" s="826">
        <v>2.5</v>
      </c>
      <c r="P922" s="825">
        <v>76.08</v>
      </c>
      <c r="Q922" s="827">
        <v>0.18181818181818182</v>
      </c>
      <c r="R922" s="822">
        <v>2</v>
      </c>
      <c r="S922" s="827">
        <v>0.18181818181818182</v>
      </c>
      <c r="T922" s="826">
        <v>0.5</v>
      </c>
      <c r="U922" s="828">
        <v>0.2</v>
      </c>
    </row>
    <row r="923" spans="1:21" ht="14.45" customHeight="1" x14ac:dyDescent="0.2">
      <c r="A923" s="821">
        <v>1</v>
      </c>
      <c r="B923" s="822" t="s">
        <v>2676</v>
      </c>
      <c r="C923" s="822" t="s">
        <v>2682</v>
      </c>
      <c r="D923" s="823" t="s">
        <v>4395</v>
      </c>
      <c r="E923" s="824" t="s">
        <v>2712</v>
      </c>
      <c r="F923" s="822" t="s">
        <v>2677</v>
      </c>
      <c r="G923" s="822" t="s">
        <v>2774</v>
      </c>
      <c r="H923" s="822" t="s">
        <v>329</v>
      </c>
      <c r="I923" s="822" t="s">
        <v>3151</v>
      </c>
      <c r="J923" s="822" t="s">
        <v>690</v>
      </c>
      <c r="K923" s="822" t="s">
        <v>3152</v>
      </c>
      <c r="L923" s="825">
        <v>117.03</v>
      </c>
      <c r="M923" s="825">
        <v>702.18000000000006</v>
      </c>
      <c r="N923" s="822">
        <v>6</v>
      </c>
      <c r="O923" s="826">
        <v>1.5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</v>
      </c>
      <c r="B924" s="822" t="s">
        <v>2676</v>
      </c>
      <c r="C924" s="822" t="s">
        <v>2682</v>
      </c>
      <c r="D924" s="823" t="s">
        <v>4395</v>
      </c>
      <c r="E924" s="824" t="s">
        <v>2712</v>
      </c>
      <c r="F924" s="822" t="s">
        <v>2677</v>
      </c>
      <c r="G924" s="822" t="s">
        <v>2774</v>
      </c>
      <c r="H924" s="822" t="s">
        <v>329</v>
      </c>
      <c r="I924" s="822" t="s">
        <v>3861</v>
      </c>
      <c r="J924" s="822" t="s">
        <v>690</v>
      </c>
      <c r="K924" s="822" t="s">
        <v>990</v>
      </c>
      <c r="L924" s="825">
        <v>17.559999999999999</v>
      </c>
      <c r="M924" s="825">
        <v>105.35999999999999</v>
      </c>
      <c r="N924" s="822">
        <v>6</v>
      </c>
      <c r="O924" s="826">
        <v>0.5</v>
      </c>
      <c r="P924" s="825">
        <v>105.35999999999999</v>
      </c>
      <c r="Q924" s="827">
        <v>1</v>
      </c>
      <c r="R924" s="822">
        <v>6</v>
      </c>
      <c r="S924" s="827">
        <v>1</v>
      </c>
      <c r="T924" s="826">
        <v>0.5</v>
      </c>
      <c r="U924" s="828">
        <v>1</v>
      </c>
    </row>
    <row r="925" spans="1:21" ht="14.45" customHeight="1" x14ac:dyDescent="0.2">
      <c r="A925" s="821">
        <v>1</v>
      </c>
      <c r="B925" s="822" t="s">
        <v>2676</v>
      </c>
      <c r="C925" s="822" t="s">
        <v>2682</v>
      </c>
      <c r="D925" s="823" t="s">
        <v>4395</v>
      </c>
      <c r="E925" s="824" t="s">
        <v>2712</v>
      </c>
      <c r="F925" s="822" t="s">
        <v>2677</v>
      </c>
      <c r="G925" s="822" t="s">
        <v>2774</v>
      </c>
      <c r="H925" s="822" t="s">
        <v>329</v>
      </c>
      <c r="I925" s="822" t="s">
        <v>3154</v>
      </c>
      <c r="J925" s="822" t="s">
        <v>690</v>
      </c>
      <c r="K925" s="822" t="s">
        <v>989</v>
      </c>
      <c r="L925" s="825">
        <v>58.52</v>
      </c>
      <c r="M925" s="825">
        <v>409.64</v>
      </c>
      <c r="N925" s="822">
        <v>7</v>
      </c>
      <c r="O925" s="826">
        <v>2</v>
      </c>
      <c r="P925" s="825">
        <v>351.12</v>
      </c>
      <c r="Q925" s="827">
        <v>0.85714285714285721</v>
      </c>
      <c r="R925" s="822">
        <v>6</v>
      </c>
      <c r="S925" s="827">
        <v>0.8571428571428571</v>
      </c>
      <c r="T925" s="826">
        <v>1.5</v>
      </c>
      <c r="U925" s="828">
        <v>0.75</v>
      </c>
    </row>
    <row r="926" spans="1:21" ht="14.45" customHeight="1" x14ac:dyDescent="0.2">
      <c r="A926" s="821">
        <v>1</v>
      </c>
      <c r="B926" s="822" t="s">
        <v>2676</v>
      </c>
      <c r="C926" s="822" t="s">
        <v>2682</v>
      </c>
      <c r="D926" s="823" t="s">
        <v>4395</v>
      </c>
      <c r="E926" s="824" t="s">
        <v>2712</v>
      </c>
      <c r="F926" s="822" t="s">
        <v>2677</v>
      </c>
      <c r="G926" s="822" t="s">
        <v>2774</v>
      </c>
      <c r="H926" s="822" t="s">
        <v>329</v>
      </c>
      <c r="I926" s="822" t="s">
        <v>3862</v>
      </c>
      <c r="J926" s="822" t="s">
        <v>690</v>
      </c>
      <c r="K926" s="822" t="s">
        <v>988</v>
      </c>
      <c r="L926" s="825">
        <v>234.07</v>
      </c>
      <c r="M926" s="825">
        <v>936.28</v>
      </c>
      <c r="N926" s="822">
        <v>4</v>
      </c>
      <c r="O926" s="826">
        <v>1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1</v>
      </c>
      <c r="B927" s="822" t="s">
        <v>2676</v>
      </c>
      <c r="C927" s="822" t="s">
        <v>2682</v>
      </c>
      <c r="D927" s="823" t="s">
        <v>4395</v>
      </c>
      <c r="E927" s="824" t="s">
        <v>2712</v>
      </c>
      <c r="F927" s="822" t="s">
        <v>2677</v>
      </c>
      <c r="G927" s="822" t="s">
        <v>2774</v>
      </c>
      <c r="H927" s="822" t="s">
        <v>673</v>
      </c>
      <c r="I927" s="822" t="s">
        <v>2280</v>
      </c>
      <c r="J927" s="822" t="s">
        <v>987</v>
      </c>
      <c r="K927" s="822" t="s">
        <v>988</v>
      </c>
      <c r="L927" s="825">
        <v>234.07</v>
      </c>
      <c r="M927" s="825">
        <v>234.07</v>
      </c>
      <c r="N927" s="822">
        <v>1</v>
      </c>
      <c r="O927" s="826">
        <v>0.5</v>
      </c>
      <c r="P927" s="825">
        <v>234.07</v>
      </c>
      <c r="Q927" s="827">
        <v>1</v>
      </c>
      <c r="R927" s="822">
        <v>1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1</v>
      </c>
      <c r="B928" s="822" t="s">
        <v>2676</v>
      </c>
      <c r="C928" s="822" t="s">
        <v>2682</v>
      </c>
      <c r="D928" s="823" t="s">
        <v>4395</v>
      </c>
      <c r="E928" s="824" t="s">
        <v>2712</v>
      </c>
      <c r="F928" s="822" t="s">
        <v>2677</v>
      </c>
      <c r="G928" s="822" t="s">
        <v>2774</v>
      </c>
      <c r="H928" s="822" t="s">
        <v>673</v>
      </c>
      <c r="I928" s="822" t="s">
        <v>2283</v>
      </c>
      <c r="J928" s="822" t="s">
        <v>690</v>
      </c>
      <c r="K928" s="822" t="s">
        <v>989</v>
      </c>
      <c r="L928" s="825">
        <v>58.52</v>
      </c>
      <c r="M928" s="825">
        <v>117.04</v>
      </c>
      <c r="N928" s="822">
        <v>2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</v>
      </c>
      <c r="B929" s="822" t="s">
        <v>2676</v>
      </c>
      <c r="C929" s="822" t="s">
        <v>2682</v>
      </c>
      <c r="D929" s="823" t="s">
        <v>4395</v>
      </c>
      <c r="E929" s="824" t="s">
        <v>2712</v>
      </c>
      <c r="F929" s="822" t="s">
        <v>2677</v>
      </c>
      <c r="G929" s="822" t="s">
        <v>2774</v>
      </c>
      <c r="H929" s="822" t="s">
        <v>673</v>
      </c>
      <c r="I929" s="822" t="s">
        <v>2281</v>
      </c>
      <c r="J929" s="822" t="s">
        <v>690</v>
      </c>
      <c r="K929" s="822" t="s">
        <v>988</v>
      </c>
      <c r="L929" s="825">
        <v>234.07</v>
      </c>
      <c r="M929" s="825">
        <v>468.14</v>
      </c>
      <c r="N929" s="822">
        <v>2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</v>
      </c>
      <c r="B930" s="822" t="s">
        <v>2676</v>
      </c>
      <c r="C930" s="822" t="s">
        <v>2682</v>
      </c>
      <c r="D930" s="823" t="s">
        <v>4395</v>
      </c>
      <c r="E930" s="824" t="s">
        <v>2712</v>
      </c>
      <c r="F930" s="822" t="s">
        <v>2677</v>
      </c>
      <c r="G930" s="822" t="s">
        <v>3511</v>
      </c>
      <c r="H930" s="822" t="s">
        <v>673</v>
      </c>
      <c r="I930" s="822" t="s">
        <v>2150</v>
      </c>
      <c r="J930" s="822" t="s">
        <v>740</v>
      </c>
      <c r="K930" s="822" t="s">
        <v>2151</v>
      </c>
      <c r="L930" s="825">
        <v>736.33</v>
      </c>
      <c r="M930" s="825">
        <v>1472.66</v>
      </c>
      <c r="N930" s="822">
        <v>2</v>
      </c>
      <c r="O930" s="826">
        <v>1.5</v>
      </c>
      <c r="P930" s="825">
        <v>736.33</v>
      </c>
      <c r="Q930" s="827">
        <v>0.5</v>
      </c>
      <c r="R930" s="822">
        <v>1</v>
      </c>
      <c r="S930" s="827">
        <v>0.5</v>
      </c>
      <c r="T930" s="826">
        <v>0.5</v>
      </c>
      <c r="U930" s="828">
        <v>0.33333333333333331</v>
      </c>
    </row>
    <row r="931" spans="1:21" ht="14.45" customHeight="1" x14ac:dyDescent="0.2">
      <c r="A931" s="821">
        <v>1</v>
      </c>
      <c r="B931" s="822" t="s">
        <v>2676</v>
      </c>
      <c r="C931" s="822" t="s">
        <v>2682</v>
      </c>
      <c r="D931" s="823" t="s">
        <v>4395</v>
      </c>
      <c r="E931" s="824" t="s">
        <v>2712</v>
      </c>
      <c r="F931" s="822" t="s">
        <v>2677</v>
      </c>
      <c r="G931" s="822" t="s">
        <v>3161</v>
      </c>
      <c r="H931" s="822" t="s">
        <v>329</v>
      </c>
      <c r="I931" s="822" t="s">
        <v>3863</v>
      </c>
      <c r="J931" s="822" t="s">
        <v>3163</v>
      </c>
      <c r="K931" s="822" t="s">
        <v>3152</v>
      </c>
      <c r="L931" s="825">
        <v>88.07</v>
      </c>
      <c r="M931" s="825">
        <v>440.34999999999997</v>
      </c>
      <c r="N931" s="822">
        <v>5</v>
      </c>
      <c r="O931" s="826">
        <v>0.5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</v>
      </c>
      <c r="B932" s="822" t="s">
        <v>2676</v>
      </c>
      <c r="C932" s="822" t="s">
        <v>2682</v>
      </c>
      <c r="D932" s="823" t="s">
        <v>4395</v>
      </c>
      <c r="E932" s="824" t="s">
        <v>2712</v>
      </c>
      <c r="F932" s="822" t="s">
        <v>2677</v>
      </c>
      <c r="G932" s="822" t="s">
        <v>2909</v>
      </c>
      <c r="H932" s="822" t="s">
        <v>329</v>
      </c>
      <c r="I932" s="822" t="s">
        <v>3864</v>
      </c>
      <c r="J932" s="822" t="s">
        <v>3865</v>
      </c>
      <c r="K932" s="822" t="s">
        <v>2912</v>
      </c>
      <c r="L932" s="825">
        <v>32.76</v>
      </c>
      <c r="M932" s="825">
        <v>65.52</v>
      </c>
      <c r="N932" s="822">
        <v>2</v>
      </c>
      <c r="O932" s="826">
        <v>0.5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1</v>
      </c>
      <c r="B933" s="822" t="s">
        <v>2676</v>
      </c>
      <c r="C933" s="822" t="s">
        <v>2682</v>
      </c>
      <c r="D933" s="823" t="s">
        <v>4395</v>
      </c>
      <c r="E933" s="824" t="s">
        <v>2712</v>
      </c>
      <c r="F933" s="822" t="s">
        <v>2677</v>
      </c>
      <c r="G933" s="822" t="s">
        <v>2909</v>
      </c>
      <c r="H933" s="822" t="s">
        <v>329</v>
      </c>
      <c r="I933" s="822" t="s">
        <v>2910</v>
      </c>
      <c r="J933" s="822" t="s">
        <v>2911</v>
      </c>
      <c r="K933" s="822" t="s">
        <v>2912</v>
      </c>
      <c r="L933" s="825">
        <v>32.76</v>
      </c>
      <c r="M933" s="825">
        <v>32.76</v>
      </c>
      <c r="N933" s="822">
        <v>1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</v>
      </c>
      <c r="B934" s="822" t="s">
        <v>2676</v>
      </c>
      <c r="C934" s="822" t="s">
        <v>2682</v>
      </c>
      <c r="D934" s="823" t="s">
        <v>4395</v>
      </c>
      <c r="E934" s="824" t="s">
        <v>2712</v>
      </c>
      <c r="F934" s="822" t="s">
        <v>2677</v>
      </c>
      <c r="G934" s="822" t="s">
        <v>2909</v>
      </c>
      <c r="H934" s="822" t="s">
        <v>673</v>
      </c>
      <c r="I934" s="822" t="s">
        <v>3165</v>
      </c>
      <c r="J934" s="822" t="s">
        <v>2911</v>
      </c>
      <c r="K934" s="822" t="s">
        <v>3166</v>
      </c>
      <c r="L934" s="825">
        <v>114.65</v>
      </c>
      <c r="M934" s="825">
        <v>229.3</v>
      </c>
      <c r="N934" s="822">
        <v>2</v>
      </c>
      <c r="O934" s="826">
        <v>0.5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</v>
      </c>
      <c r="B935" s="822" t="s">
        <v>2676</v>
      </c>
      <c r="C935" s="822" t="s">
        <v>2682</v>
      </c>
      <c r="D935" s="823" t="s">
        <v>4395</v>
      </c>
      <c r="E935" s="824" t="s">
        <v>2712</v>
      </c>
      <c r="F935" s="822" t="s">
        <v>2677</v>
      </c>
      <c r="G935" s="822" t="s">
        <v>3516</v>
      </c>
      <c r="H935" s="822" t="s">
        <v>329</v>
      </c>
      <c r="I935" s="822" t="s">
        <v>3866</v>
      </c>
      <c r="J935" s="822" t="s">
        <v>3867</v>
      </c>
      <c r="K935" s="822" t="s">
        <v>3868</v>
      </c>
      <c r="L935" s="825">
        <v>101.56</v>
      </c>
      <c r="M935" s="825">
        <v>203.12</v>
      </c>
      <c r="N935" s="822">
        <v>2</v>
      </c>
      <c r="O935" s="826">
        <v>0.5</v>
      </c>
      <c r="P935" s="825">
        <v>203.12</v>
      </c>
      <c r="Q935" s="827">
        <v>1</v>
      </c>
      <c r="R935" s="822">
        <v>2</v>
      </c>
      <c r="S935" s="827">
        <v>1</v>
      </c>
      <c r="T935" s="826">
        <v>0.5</v>
      </c>
      <c r="U935" s="828">
        <v>1</v>
      </c>
    </row>
    <row r="936" spans="1:21" ht="14.45" customHeight="1" x14ac:dyDescent="0.2">
      <c r="A936" s="821">
        <v>1</v>
      </c>
      <c r="B936" s="822" t="s">
        <v>2676</v>
      </c>
      <c r="C936" s="822" t="s">
        <v>2682</v>
      </c>
      <c r="D936" s="823" t="s">
        <v>4395</v>
      </c>
      <c r="E936" s="824" t="s">
        <v>2712</v>
      </c>
      <c r="F936" s="822" t="s">
        <v>2677</v>
      </c>
      <c r="G936" s="822" t="s">
        <v>2913</v>
      </c>
      <c r="H936" s="822" t="s">
        <v>329</v>
      </c>
      <c r="I936" s="822" t="s">
        <v>3171</v>
      </c>
      <c r="J936" s="822" t="s">
        <v>3172</v>
      </c>
      <c r="K936" s="822" t="s">
        <v>3173</v>
      </c>
      <c r="L936" s="825">
        <v>97.76</v>
      </c>
      <c r="M936" s="825">
        <v>97.76</v>
      </c>
      <c r="N936" s="822">
        <v>1</v>
      </c>
      <c r="O936" s="826">
        <v>0.5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</v>
      </c>
      <c r="B937" s="822" t="s">
        <v>2676</v>
      </c>
      <c r="C937" s="822" t="s">
        <v>2682</v>
      </c>
      <c r="D937" s="823" t="s">
        <v>4395</v>
      </c>
      <c r="E937" s="824" t="s">
        <v>2712</v>
      </c>
      <c r="F937" s="822" t="s">
        <v>2677</v>
      </c>
      <c r="G937" s="822" t="s">
        <v>2917</v>
      </c>
      <c r="H937" s="822" t="s">
        <v>673</v>
      </c>
      <c r="I937" s="822" t="s">
        <v>2236</v>
      </c>
      <c r="J937" s="822" t="s">
        <v>1033</v>
      </c>
      <c r="K937" s="822" t="s">
        <v>2237</v>
      </c>
      <c r="L937" s="825">
        <v>48.89</v>
      </c>
      <c r="M937" s="825">
        <v>48.89</v>
      </c>
      <c r="N937" s="822">
        <v>1</v>
      </c>
      <c r="O937" s="826">
        <v>0.5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</v>
      </c>
      <c r="B938" s="822" t="s">
        <v>2676</v>
      </c>
      <c r="C938" s="822" t="s">
        <v>2682</v>
      </c>
      <c r="D938" s="823" t="s">
        <v>4395</v>
      </c>
      <c r="E938" s="824" t="s">
        <v>2712</v>
      </c>
      <c r="F938" s="822" t="s">
        <v>2677</v>
      </c>
      <c r="G938" s="822" t="s">
        <v>2917</v>
      </c>
      <c r="H938" s="822" t="s">
        <v>329</v>
      </c>
      <c r="I938" s="822" t="s">
        <v>3178</v>
      </c>
      <c r="J938" s="822" t="s">
        <v>1033</v>
      </c>
      <c r="K938" s="822" t="s">
        <v>1034</v>
      </c>
      <c r="L938" s="825">
        <v>97.76</v>
      </c>
      <c r="M938" s="825">
        <v>391.04</v>
      </c>
      <c r="N938" s="822">
        <v>4</v>
      </c>
      <c r="O938" s="826">
        <v>2</v>
      </c>
      <c r="P938" s="825">
        <v>97.76</v>
      </c>
      <c r="Q938" s="827">
        <v>0.25</v>
      </c>
      <c r="R938" s="822">
        <v>1</v>
      </c>
      <c r="S938" s="827">
        <v>0.25</v>
      </c>
      <c r="T938" s="826">
        <v>0.5</v>
      </c>
      <c r="U938" s="828">
        <v>0.25</v>
      </c>
    </row>
    <row r="939" spans="1:21" ht="14.45" customHeight="1" x14ac:dyDescent="0.2">
      <c r="A939" s="821">
        <v>1</v>
      </c>
      <c r="B939" s="822" t="s">
        <v>2676</v>
      </c>
      <c r="C939" s="822" t="s">
        <v>2682</v>
      </c>
      <c r="D939" s="823" t="s">
        <v>4395</v>
      </c>
      <c r="E939" s="824" t="s">
        <v>2712</v>
      </c>
      <c r="F939" s="822" t="s">
        <v>2677</v>
      </c>
      <c r="G939" s="822" t="s">
        <v>2775</v>
      </c>
      <c r="H939" s="822" t="s">
        <v>673</v>
      </c>
      <c r="I939" s="822" t="s">
        <v>2176</v>
      </c>
      <c r="J939" s="822" t="s">
        <v>850</v>
      </c>
      <c r="K939" s="822" t="s">
        <v>2177</v>
      </c>
      <c r="L939" s="825">
        <v>103.4</v>
      </c>
      <c r="M939" s="825">
        <v>103.4</v>
      </c>
      <c r="N939" s="822">
        <v>1</v>
      </c>
      <c r="O939" s="826">
        <v>1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</v>
      </c>
      <c r="B940" s="822" t="s">
        <v>2676</v>
      </c>
      <c r="C940" s="822" t="s">
        <v>2682</v>
      </c>
      <c r="D940" s="823" t="s">
        <v>4395</v>
      </c>
      <c r="E940" s="824" t="s">
        <v>2712</v>
      </c>
      <c r="F940" s="822" t="s">
        <v>2677</v>
      </c>
      <c r="G940" s="822" t="s">
        <v>2775</v>
      </c>
      <c r="H940" s="822" t="s">
        <v>673</v>
      </c>
      <c r="I940" s="822" t="s">
        <v>2513</v>
      </c>
      <c r="J940" s="822" t="s">
        <v>1642</v>
      </c>
      <c r="K940" s="822" t="s">
        <v>2514</v>
      </c>
      <c r="L940" s="825">
        <v>206.78</v>
      </c>
      <c r="M940" s="825">
        <v>413.56</v>
      </c>
      <c r="N940" s="822">
        <v>2</v>
      </c>
      <c r="O940" s="826">
        <v>1</v>
      </c>
      <c r="P940" s="825">
        <v>206.78</v>
      </c>
      <c r="Q940" s="827">
        <v>0.5</v>
      </c>
      <c r="R940" s="822">
        <v>1</v>
      </c>
      <c r="S940" s="827">
        <v>0.5</v>
      </c>
      <c r="T940" s="826">
        <v>0.5</v>
      </c>
      <c r="U940" s="828">
        <v>0.5</v>
      </c>
    </row>
    <row r="941" spans="1:21" ht="14.45" customHeight="1" x14ac:dyDescent="0.2">
      <c r="A941" s="821">
        <v>1</v>
      </c>
      <c r="B941" s="822" t="s">
        <v>2676</v>
      </c>
      <c r="C941" s="822" t="s">
        <v>2682</v>
      </c>
      <c r="D941" s="823" t="s">
        <v>4395</v>
      </c>
      <c r="E941" s="824" t="s">
        <v>2712</v>
      </c>
      <c r="F941" s="822" t="s">
        <v>2677</v>
      </c>
      <c r="G941" s="822" t="s">
        <v>2837</v>
      </c>
      <c r="H941" s="822" t="s">
        <v>673</v>
      </c>
      <c r="I941" s="822" t="s">
        <v>2586</v>
      </c>
      <c r="J941" s="822" t="s">
        <v>2317</v>
      </c>
      <c r="K941" s="822" t="s">
        <v>2587</v>
      </c>
      <c r="L941" s="825">
        <v>234.91</v>
      </c>
      <c r="M941" s="825">
        <v>234.91</v>
      </c>
      <c r="N941" s="822">
        <v>1</v>
      </c>
      <c r="O941" s="826">
        <v>0.5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</v>
      </c>
      <c r="B942" s="822" t="s">
        <v>2676</v>
      </c>
      <c r="C942" s="822" t="s">
        <v>2682</v>
      </c>
      <c r="D942" s="823" t="s">
        <v>4395</v>
      </c>
      <c r="E942" s="824" t="s">
        <v>2712</v>
      </c>
      <c r="F942" s="822" t="s">
        <v>2677</v>
      </c>
      <c r="G942" s="822" t="s">
        <v>2837</v>
      </c>
      <c r="H942" s="822" t="s">
        <v>673</v>
      </c>
      <c r="I942" s="822" t="s">
        <v>2923</v>
      </c>
      <c r="J942" s="822" t="s">
        <v>2317</v>
      </c>
      <c r="K942" s="822" t="s">
        <v>2924</v>
      </c>
      <c r="L942" s="825">
        <v>704.73</v>
      </c>
      <c r="M942" s="825">
        <v>704.73</v>
      </c>
      <c r="N942" s="822">
        <v>1</v>
      </c>
      <c r="O942" s="826">
        <v>0.5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</v>
      </c>
      <c r="B943" s="822" t="s">
        <v>2676</v>
      </c>
      <c r="C943" s="822" t="s">
        <v>2682</v>
      </c>
      <c r="D943" s="823" t="s">
        <v>4395</v>
      </c>
      <c r="E943" s="824" t="s">
        <v>2712</v>
      </c>
      <c r="F943" s="822" t="s">
        <v>2677</v>
      </c>
      <c r="G943" s="822" t="s">
        <v>2925</v>
      </c>
      <c r="H943" s="822" t="s">
        <v>329</v>
      </c>
      <c r="I943" s="822" t="s">
        <v>2926</v>
      </c>
      <c r="J943" s="822" t="s">
        <v>2927</v>
      </c>
      <c r="K943" s="822" t="s">
        <v>2928</v>
      </c>
      <c r="L943" s="825">
        <v>218.62</v>
      </c>
      <c r="M943" s="825">
        <v>437.24</v>
      </c>
      <c r="N943" s="822">
        <v>2</v>
      </c>
      <c r="O943" s="826">
        <v>1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</v>
      </c>
      <c r="B944" s="822" t="s">
        <v>2676</v>
      </c>
      <c r="C944" s="822" t="s">
        <v>2682</v>
      </c>
      <c r="D944" s="823" t="s">
        <v>4395</v>
      </c>
      <c r="E944" s="824" t="s">
        <v>2712</v>
      </c>
      <c r="F944" s="822" t="s">
        <v>2677</v>
      </c>
      <c r="G944" s="822" t="s">
        <v>3216</v>
      </c>
      <c r="H944" s="822" t="s">
        <v>673</v>
      </c>
      <c r="I944" s="822" t="s">
        <v>3217</v>
      </c>
      <c r="J944" s="822" t="s">
        <v>862</v>
      </c>
      <c r="K944" s="822" t="s">
        <v>3218</v>
      </c>
      <c r="L944" s="825">
        <v>320.20999999999998</v>
      </c>
      <c r="M944" s="825">
        <v>640.41999999999996</v>
      </c>
      <c r="N944" s="822">
        <v>2</v>
      </c>
      <c r="O944" s="826">
        <v>0.5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</v>
      </c>
      <c r="B945" s="822" t="s">
        <v>2676</v>
      </c>
      <c r="C945" s="822" t="s">
        <v>2682</v>
      </c>
      <c r="D945" s="823" t="s">
        <v>4395</v>
      </c>
      <c r="E945" s="824" t="s">
        <v>2712</v>
      </c>
      <c r="F945" s="822" t="s">
        <v>2677</v>
      </c>
      <c r="G945" s="822" t="s">
        <v>2776</v>
      </c>
      <c r="H945" s="822" t="s">
        <v>673</v>
      </c>
      <c r="I945" s="822" t="s">
        <v>2313</v>
      </c>
      <c r="J945" s="822" t="s">
        <v>2180</v>
      </c>
      <c r="K945" s="822" t="s">
        <v>2314</v>
      </c>
      <c r="L945" s="825">
        <v>7.47</v>
      </c>
      <c r="M945" s="825">
        <v>37.35</v>
      </c>
      <c r="N945" s="822">
        <v>5</v>
      </c>
      <c r="O945" s="826">
        <v>0.5</v>
      </c>
      <c r="P945" s="825">
        <v>37.35</v>
      </c>
      <c r="Q945" s="827">
        <v>1</v>
      </c>
      <c r="R945" s="822">
        <v>5</v>
      </c>
      <c r="S945" s="827">
        <v>1</v>
      </c>
      <c r="T945" s="826">
        <v>0.5</v>
      </c>
      <c r="U945" s="828">
        <v>1</v>
      </c>
    </row>
    <row r="946" spans="1:21" ht="14.45" customHeight="1" x14ac:dyDescent="0.2">
      <c r="A946" s="821">
        <v>1</v>
      </c>
      <c r="B946" s="822" t="s">
        <v>2676</v>
      </c>
      <c r="C946" s="822" t="s">
        <v>2682</v>
      </c>
      <c r="D946" s="823" t="s">
        <v>4395</v>
      </c>
      <c r="E946" s="824" t="s">
        <v>2712</v>
      </c>
      <c r="F946" s="822" t="s">
        <v>2677</v>
      </c>
      <c r="G946" s="822" t="s">
        <v>2776</v>
      </c>
      <c r="H946" s="822" t="s">
        <v>673</v>
      </c>
      <c r="I946" s="822" t="s">
        <v>2179</v>
      </c>
      <c r="J946" s="822" t="s">
        <v>2180</v>
      </c>
      <c r="K946" s="822" t="s">
        <v>2181</v>
      </c>
      <c r="L946" s="825">
        <v>11.48</v>
      </c>
      <c r="M946" s="825">
        <v>160.72000000000003</v>
      </c>
      <c r="N946" s="822">
        <v>14</v>
      </c>
      <c r="O946" s="826">
        <v>2</v>
      </c>
      <c r="P946" s="825">
        <v>160.72000000000003</v>
      </c>
      <c r="Q946" s="827">
        <v>1</v>
      </c>
      <c r="R946" s="822">
        <v>14</v>
      </c>
      <c r="S946" s="827">
        <v>1</v>
      </c>
      <c r="T946" s="826">
        <v>2</v>
      </c>
      <c r="U946" s="828">
        <v>1</v>
      </c>
    </row>
    <row r="947" spans="1:21" ht="14.45" customHeight="1" x14ac:dyDescent="0.2">
      <c r="A947" s="821">
        <v>1</v>
      </c>
      <c r="B947" s="822" t="s">
        <v>2676</v>
      </c>
      <c r="C947" s="822" t="s">
        <v>2682</v>
      </c>
      <c r="D947" s="823" t="s">
        <v>4395</v>
      </c>
      <c r="E947" s="824" t="s">
        <v>2712</v>
      </c>
      <c r="F947" s="822" t="s">
        <v>2677</v>
      </c>
      <c r="G947" s="822" t="s">
        <v>2776</v>
      </c>
      <c r="H947" s="822" t="s">
        <v>673</v>
      </c>
      <c r="I947" s="822" t="s">
        <v>3547</v>
      </c>
      <c r="J947" s="822" t="s">
        <v>2180</v>
      </c>
      <c r="K947" s="822" t="s">
        <v>2301</v>
      </c>
      <c r="L947" s="825">
        <v>34.47</v>
      </c>
      <c r="M947" s="825">
        <v>68.94</v>
      </c>
      <c r="N947" s="822">
        <v>2</v>
      </c>
      <c r="O947" s="826">
        <v>0.5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</v>
      </c>
      <c r="B948" s="822" t="s">
        <v>2676</v>
      </c>
      <c r="C948" s="822" t="s">
        <v>2682</v>
      </c>
      <c r="D948" s="823" t="s">
        <v>4395</v>
      </c>
      <c r="E948" s="824" t="s">
        <v>2712</v>
      </c>
      <c r="F948" s="822" t="s">
        <v>2677</v>
      </c>
      <c r="G948" s="822" t="s">
        <v>2776</v>
      </c>
      <c r="H948" s="822" t="s">
        <v>673</v>
      </c>
      <c r="I948" s="822" t="s">
        <v>3548</v>
      </c>
      <c r="J948" s="822" t="s">
        <v>2180</v>
      </c>
      <c r="K948" s="822" t="s">
        <v>2996</v>
      </c>
      <c r="L948" s="825">
        <v>114.88</v>
      </c>
      <c r="M948" s="825">
        <v>229.76</v>
      </c>
      <c r="N948" s="822">
        <v>2</v>
      </c>
      <c r="O948" s="826">
        <v>1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</v>
      </c>
      <c r="B949" s="822" t="s">
        <v>2676</v>
      </c>
      <c r="C949" s="822" t="s">
        <v>2682</v>
      </c>
      <c r="D949" s="823" t="s">
        <v>4395</v>
      </c>
      <c r="E949" s="824" t="s">
        <v>2712</v>
      </c>
      <c r="F949" s="822" t="s">
        <v>2677</v>
      </c>
      <c r="G949" s="822" t="s">
        <v>2933</v>
      </c>
      <c r="H949" s="822" t="s">
        <v>329</v>
      </c>
      <c r="I949" s="822" t="s">
        <v>2934</v>
      </c>
      <c r="J949" s="822" t="s">
        <v>1338</v>
      </c>
      <c r="K949" s="822" t="s">
        <v>859</v>
      </c>
      <c r="L949" s="825">
        <v>316.33</v>
      </c>
      <c r="M949" s="825">
        <v>632.66</v>
      </c>
      <c r="N949" s="822">
        <v>2</v>
      </c>
      <c r="O949" s="826">
        <v>0.5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</v>
      </c>
      <c r="B950" s="822" t="s">
        <v>2676</v>
      </c>
      <c r="C950" s="822" t="s">
        <v>2682</v>
      </c>
      <c r="D950" s="823" t="s">
        <v>4395</v>
      </c>
      <c r="E950" s="824" t="s">
        <v>2712</v>
      </c>
      <c r="F950" s="822" t="s">
        <v>2677</v>
      </c>
      <c r="G950" s="822" t="s">
        <v>2777</v>
      </c>
      <c r="H950" s="822" t="s">
        <v>329</v>
      </c>
      <c r="I950" s="822" t="s">
        <v>3226</v>
      </c>
      <c r="J950" s="822" t="s">
        <v>2779</v>
      </c>
      <c r="K950" s="822" t="s">
        <v>3227</v>
      </c>
      <c r="L950" s="825">
        <v>1277.98</v>
      </c>
      <c r="M950" s="825">
        <v>3833.94</v>
      </c>
      <c r="N950" s="822">
        <v>3</v>
      </c>
      <c r="O950" s="826">
        <v>0.5</v>
      </c>
      <c r="P950" s="825">
        <v>3833.94</v>
      </c>
      <c r="Q950" s="827">
        <v>1</v>
      </c>
      <c r="R950" s="822">
        <v>3</v>
      </c>
      <c r="S950" s="827">
        <v>1</v>
      </c>
      <c r="T950" s="826">
        <v>0.5</v>
      </c>
      <c r="U950" s="828">
        <v>1</v>
      </c>
    </row>
    <row r="951" spans="1:21" ht="14.45" customHeight="1" x14ac:dyDescent="0.2">
      <c r="A951" s="821">
        <v>1</v>
      </c>
      <c r="B951" s="822" t="s">
        <v>2676</v>
      </c>
      <c r="C951" s="822" t="s">
        <v>2682</v>
      </c>
      <c r="D951" s="823" t="s">
        <v>4395</v>
      </c>
      <c r="E951" s="824" t="s">
        <v>2712</v>
      </c>
      <c r="F951" s="822" t="s">
        <v>2677</v>
      </c>
      <c r="G951" s="822" t="s">
        <v>2777</v>
      </c>
      <c r="H951" s="822" t="s">
        <v>329</v>
      </c>
      <c r="I951" s="822" t="s">
        <v>2778</v>
      </c>
      <c r="J951" s="822" t="s">
        <v>2779</v>
      </c>
      <c r="K951" s="822" t="s">
        <v>2780</v>
      </c>
      <c r="L951" s="825">
        <v>4472.93</v>
      </c>
      <c r="M951" s="825">
        <v>22364.65</v>
      </c>
      <c r="N951" s="822">
        <v>5</v>
      </c>
      <c r="O951" s="826">
        <v>2.5</v>
      </c>
      <c r="P951" s="825">
        <v>8945.86</v>
      </c>
      <c r="Q951" s="827">
        <v>0.4</v>
      </c>
      <c r="R951" s="822">
        <v>2</v>
      </c>
      <c r="S951" s="827">
        <v>0.4</v>
      </c>
      <c r="T951" s="826">
        <v>1</v>
      </c>
      <c r="U951" s="828">
        <v>0.4</v>
      </c>
    </row>
    <row r="952" spans="1:21" ht="14.45" customHeight="1" x14ac:dyDescent="0.2">
      <c r="A952" s="821">
        <v>1</v>
      </c>
      <c r="B952" s="822" t="s">
        <v>2676</v>
      </c>
      <c r="C952" s="822" t="s">
        <v>2682</v>
      </c>
      <c r="D952" s="823" t="s">
        <v>4395</v>
      </c>
      <c r="E952" s="824" t="s">
        <v>2712</v>
      </c>
      <c r="F952" s="822" t="s">
        <v>2677</v>
      </c>
      <c r="G952" s="822" t="s">
        <v>2777</v>
      </c>
      <c r="H952" s="822" t="s">
        <v>329</v>
      </c>
      <c r="I952" s="822" t="s">
        <v>3551</v>
      </c>
      <c r="J952" s="822" t="s">
        <v>2779</v>
      </c>
      <c r="K952" s="822" t="s">
        <v>3552</v>
      </c>
      <c r="L952" s="825">
        <v>3354.7</v>
      </c>
      <c r="M952" s="825">
        <v>10064.099999999999</v>
      </c>
      <c r="N952" s="822">
        <v>3</v>
      </c>
      <c r="O952" s="826">
        <v>2.5</v>
      </c>
      <c r="P952" s="825">
        <v>6709.4</v>
      </c>
      <c r="Q952" s="827">
        <v>0.66666666666666674</v>
      </c>
      <c r="R952" s="822">
        <v>2</v>
      </c>
      <c r="S952" s="827">
        <v>0.66666666666666663</v>
      </c>
      <c r="T952" s="826">
        <v>2</v>
      </c>
      <c r="U952" s="828">
        <v>0.8</v>
      </c>
    </row>
    <row r="953" spans="1:21" ht="14.45" customHeight="1" x14ac:dyDescent="0.2">
      <c r="A953" s="821">
        <v>1</v>
      </c>
      <c r="B953" s="822" t="s">
        <v>2676</v>
      </c>
      <c r="C953" s="822" t="s">
        <v>2682</v>
      </c>
      <c r="D953" s="823" t="s">
        <v>4395</v>
      </c>
      <c r="E953" s="824" t="s">
        <v>2712</v>
      </c>
      <c r="F953" s="822" t="s">
        <v>2677</v>
      </c>
      <c r="G953" s="822" t="s">
        <v>2781</v>
      </c>
      <c r="H953" s="822" t="s">
        <v>329</v>
      </c>
      <c r="I953" s="822" t="s">
        <v>2936</v>
      </c>
      <c r="J953" s="822" t="s">
        <v>2783</v>
      </c>
      <c r="K953" s="822" t="s">
        <v>2937</v>
      </c>
      <c r="L953" s="825">
        <v>391.5</v>
      </c>
      <c r="M953" s="825">
        <v>2349</v>
      </c>
      <c r="N953" s="822">
        <v>6</v>
      </c>
      <c r="O953" s="826">
        <v>3</v>
      </c>
      <c r="P953" s="825">
        <v>783</v>
      </c>
      <c r="Q953" s="827">
        <v>0.33333333333333331</v>
      </c>
      <c r="R953" s="822">
        <v>2</v>
      </c>
      <c r="S953" s="827">
        <v>0.33333333333333331</v>
      </c>
      <c r="T953" s="826">
        <v>1</v>
      </c>
      <c r="U953" s="828">
        <v>0.33333333333333331</v>
      </c>
    </row>
    <row r="954" spans="1:21" ht="14.45" customHeight="1" x14ac:dyDescent="0.2">
      <c r="A954" s="821">
        <v>1</v>
      </c>
      <c r="B954" s="822" t="s">
        <v>2676</v>
      </c>
      <c r="C954" s="822" t="s">
        <v>2682</v>
      </c>
      <c r="D954" s="823" t="s">
        <v>4395</v>
      </c>
      <c r="E954" s="824" t="s">
        <v>2712</v>
      </c>
      <c r="F954" s="822" t="s">
        <v>2677</v>
      </c>
      <c r="G954" s="822" t="s">
        <v>2781</v>
      </c>
      <c r="H954" s="822" t="s">
        <v>329</v>
      </c>
      <c r="I954" s="822" t="s">
        <v>3869</v>
      </c>
      <c r="J954" s="822" t="s">
        <v>2939</v>
      </c>
      <c r="K954" s="822" t="s">
        <v>1025</v>
      </c>
      <c r="L954" s="825">
        <v>84.83</v>
      </c>
      <c r="M954" s="825">
        <v>254.49</v>
      </c>
      <c r="N954" s="822">
        <v>3</v>
      </c>
      <c r="O954" s="826">
        <v>0.5</v>
      </c>
      <c r="P954" s="825">
        <v>254.49</v>
      </c>
      <c r="Q954" s="827">
        <v>1</v>
      </c>
      <c r="R954" s="822">
        <v>3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1</v>
      </c>
      <c r="B955" s="822" t="s">
        <v>2676</v>
      </c>
      <c r="C955" s="822" t="s">
        <v>2682</v>
      </c>
      <c r="D955" s="823" t="s">
        <v>4395</v>
      </c>
      <c r="E955" s="824" t="s">
        <v>2712</v>
      </c>
      <c r="F955" s="822" t="s">
        <v>2677</v>
      </c>
      <c r="G955" s="822" t="s">
        <v>3567</v>
      </c>
      <c r="H955" s="822" t="s">
        <v>329</v>
      </c>
      <c r="I955" s="822" t="s">
        <v>3870</v>
      </c>
      <c r="J955" s="822" t="s">
        <v>3871</v>
      </c>
      <c r="K955" s="822" t="s">
        <v>3872</v>
      </c>
      <c r="L955" s="825">
        <v>369.59</v>
      </c>
      <c r="M955" s="825">
        <v>369.59</v>
      </c>
      <c r="N955" s="822">
        <v>1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1</v>
      </c>
      <c r="B956" s="822" t="s">
        <v>2676</v>
      </c>
      <c r="C956" s="822" t="s">
        <v>2682</v>
      </c>
      <c r="D956" s="823" t="s">
        <v>4395</v>
      </c>
      <c r="E956" s="824" t="s">
        <v>2712</v>
      </c>
      <c r="F956" s="822" t="s">
        <v>2677</v>
      </c>
      <c r="G956" s="822" t="s">
        <v>3234</v>
      </c>
      <c r="H956" s="822" t="s">
        <v>329</v>
      </c>
      <c r="I956" s="822" t="s">
        <v>3873</v>
      </c>
      <c r="J956" s="822" t="s">
        <v>3236</v>
      </c>
      <c r="K956" s="822" t="s">
        <v>3874</v>
      </c>
      <c r="L956" s="825">
        <v>0</v>
      </c>
      <c r="M956" s="825">
        <v>0</v>
      </c>
      <c r="N956" s="822">
        <v>1</v>
      </c>
      <c r="O956" s="826">
        <v>0.5</v>
      </c>
      <c r="P956" s="825"/>
      <c r="Q956" s="827"/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</v>
      </c>
      <c r="B957" s="822" t="s">
        <v>2676</v>
      </c>
      <c r="C957" s="822" t="s">
        <v>2682</v>
      </c>
      <c r="D957" s="823" t="s">
        <v>4395</v>
      </c>
      <c r="E957" s="824" t="s">
        <v>2712</v>
      </c>
      <c r="F957" s="822" t="s">
        <v>2677</v>
      </c>
      <c r="G957" s="822" t="s">
        <v>3243</v>
      </c>
      <c r="H957" s="822" t="s">
        <v>673</v>
      </c>
      <c r="I957" s="822" t="s">
        <v>3875</v>
      </c>
      <c r="J957" s="822" t="s">
        <v>3247</v>
      </c>
      <c r="K957" s="822" t="s">
        <v>3876</v>
      </c>
      <c r="L957" s="825">
        <v>183.79</v>
      </c>
      <c r="M957" s="825">
        <v>367.58</v>
      </c>
      <c r="N957" s="822">
        <v>2</v>
      </c>
      <c r="O957" s="826">
        <v>1</v>
      </c>
      <c r="P957" s="825">
        <v>367.58</v>
      </c>
      <c r="Q957" s="827">
        <v>1</v>
      </c>
      <c r="R957" s="822">
        <v>2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1</v>
      </c>
      <c r="B958" s="822" t="s">
        <v>2676</v>
      </c>
      <c r="C958" s="822" t="s">
        <v>2682</v>
      </c>
      <c r="D958" s="823" t="s">
        <v>4395</v>
      </c>
      <c r="E958" s="824" t="s">
        <v>2712</v>
      </c>
      <c r="F958" s="822" t="s">
        <v>2677</v>
      </c>
      <c r="G958" s="822" t="s">
        <v>3254</v>
      </c>
      <c r="H958" s="822" t="s">
        <v>673</v>
      </c>
      <c r="I958" s="822" t="s">
        <v>2413</v>
      </c>
      <c r="J958" s="822" t="s">
        <v>1254</v>
      </c>
      <c r="K958" s="822" t="s">
        <v>1255</v>
      </c>
      <c r="L958" s="825">
        <v>0</v>
      </c>
      <c r="M958" s="825">
        <v>0</v>
      </c>
      <c r="N958" s="822">
        <v>4</v>
      </c>
      <c r="O958" s="826">
        <v>2</v>
      </c>
      <c r="P958" s="825">
        <v>0</v>
      </c>
      <c r="Q958" s="827"/>
      <c r="R958" s="822">
        <v>2</v>
      </c>
      <c r="S958" s="827">
        <v>0.5</v>
      </c>
      <c r="T958" s="826">
        <v>1</v>
      </c>
      <c r="U958" s="828">
        <v>0.5</v>
      </c>
    </row>
    <row r="959" spans="1:21" ht="14.45" customHeight="1" x14ac:dyDescent="0.2">
      <c r="A959" s="821">
        <v>1</v>
      </c>
      <c r="B959" s="822" t="s">
        <v>2676</v>
      </c>
      <c r="C959" s="822" t="s">
        <v>2682</v>
      </c>
      <c r="D959" s="823" t="s">
        <v>4395</v>
      </c>
      <c r="E959" s="824" t="s">
        <v>2712</v>
      </c>
      <c r="F959" s="822" t="s">
        <v>2677</v>
      </c>
      <c r="G959" s="822" t="s">
        <v>2785</v>
      </c>
      <c r="H959" s="822" t="s">
        <v>329</v>
      </c>
      <c r="I959" s="822" t="s">
        <v>2948</v>
      </c>
      <c r="J959" s="822" t="s">
        <v>1377</v>
      </c>
      <c r="K959" s="822" t="s">
        <v>2835</v>
      </c>
      <c r="L959" s="825">
        <v>130.57</v>
      </c>
      <c r="M959" s="825">
        <v>4308.8099999999995</v>
      </c>
      <c r="N959" s="822">
        <v>33</v>
      </c>
      <c r="O959" s="826">
        <v>13.5</v>
      </c>
      <c r="P959" s="825">
        <v>1175.1299999999999</v>
      </c>
      <c r="Q959" s="827">
        <v>0.27272727272727271</v>
      </c>
      <c r="R959" s="822">
        <v>9</v>
      </c>
      <c r="S959" s="827">
        <v>0.27272727272727271</v>
      </c>
      <c r="T959" s="826">
        <v>4</v>
      </c>
      <c r="U959" s="828">
        <v>0.29629629629629628</v>
      </c>
    </row>
    <row r="960" spans="1:21" ht="14.45" customHeight="1" x14ac:dyDescent="0.2">
      <c r="A960" s="821">
        <v>1</v>
      </c>
      <c r="B960" s="822" t="s">
        <v>2676</v>
      </c>
      <c r="C960" s="822" t="s">
        <v>2682</v>
      </c>
      <c r="D960" s="823" t="s">
        <v>4395</v>
      </c>
      <c r="E960" s="824" t="s">
        <v>2712</v>
      </c>
      <c r="F960" s="822" t="s">
        <v>2677</v>
      </c>
      <c r="G960" s="822" t="s">
        <v>2785</v>
      </c>
      <c r="H960" s="822" t="s">
        <v>329</v>
      </c>
      <c r="I960" s="822" t="s">
        <v>2786</v>
      </c>
      <c r="J960" s="822" t="s">
        <v>1377</v>
      </c>
      <c r="K960" s="822" t="s">
        <v>2787</v>
      </c>
      <c r="L960" s="825">
        <v>26.12</v>
      </c>
      <c r="M960" s="825">
        <v>261.2</v>
      </c>
      <c r="N960" s="822">
        <v>10</v>
      </c>
      <c r="O960" s="826">
        <v>2.5</v>
      </c>
      <c r="P960" s="825">
        <v>52.24</v>
      </c>
      <c r="Q960" s="827">
        <v>0.2</v>
      </c>
      <c r="R960" s="822">
        <v>2</v>
      </c>
      <c r="S960" s="827">
        <v>0.2</v>
      </c>
      <c r="T960" s="826">
        <v>0.5</v>
      </c>
      <c r="U960" s="828">
        <v>0.2</v>
      </c>
    </row>
    <row r="961" spans="1:21" ht="14.45" customHeight="1" x14ac:dyDescent="0.2">
      <c r="A961" s="821">
        <v>1</v>
      </c>
      <c r="B961" s="822" t="s">
        <v>2676</v>
      </c>
      <c r="C961" s="822" t="s">
        <v>2682</v>
      </c>
      <c r="D961" s="823" t="s">
        <v>4395</v>
      </c>
      <c r="E961" s="824" t="s">
        <v>2712</v>
      </c>
      <c r="F961" s="822" t="s">
        <v>2677</v>
      </c>
      <c r="G961" s="822" t="s">
        <v>2785</v>
      </c>
      <c r="H961" s="822" t="s">
        <v>329</v>
      </c>
      <c r="I961" s="822" t="s">
        <v>3877</v>
      </c>
      <c r="J961" s="822" t="s">
        <v>1377</v>
      </c>
      <c r="K961" s="822" t="s">
        <v>3878</v>
      </c>
      <c r="L961" s="825">
        <v>156.66999999999999</v>
      </c>
      <c r="M961" s="825">
        <v>313.33999999999997</v>
      </c>
      <c r="N961" s="822">
        <v>2</v>
      </c>
      <c r="O961" s="826">
        <v>0.5</v>
      </c>
      <c r="P961" s="825">
        <v>313.33999999999997</v>
      </c>
      <c r="Q961" s="827">
        <v>1</v>
      </c>
      <c r="R961" s="822">
        <v>2</v>
      </c>
      <c r="S961" s="827">
        <v>1</v>
      </c>
      <c r="T961" s="826">
        <v>0.5</v>
      </c>
      <c r="U961" s="828">
        <v>1</v>
      </c>
    </row>
    <row r="962" spans="1:21" ht="14.45" customHeight="1" x14ac:dyDescent="0.2">
      <c r="A962" s="821">
        <v>1</v>
      </c>
      <c r="B962" s="822" t="s">
        <v>2676</v>
      </c>
      <c r="C962" s="822" t="s">
        <v>2682</v>
      </c>
      <c r="D962" s="823" t="s">
        <v>4395</v>
      </c>
      <c r="E962" s="824" t="s">
        <v>2712</v>
      </c>
      <c r="F962" s="822" t="s">
        <v>2677</v>
      </c>
      <c r="G962" s="822" t="s">
        <v>2785</v>
      </c>
      <c r="H962" s="822" t="s">
        <v>329</v>
      </c>
      <c r="I962" s="822" t="s">
        <v>3257</v>
      </c>
      <c r="J962" s="822" t="s">
        <v>1377</v>
      </c>
      <c r="K962" s="822" t="s">
        <v>3258</v>
      </c>
      <c r="L962" s="825">
        <v>78.33</v>
      </c>
      <c r="M962" s="825">
        <v>234.99</v>
      </c>
      <c r="N962" s="822">
        <v>3</v>
      </c>
      <c r="O962" s="826">
        <v>0.5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</v>
      </c>
      <c r="B963" s="822" t="s">
        <v>2676</v>
      </c>
      <c r="C963" s="822" t="s">
        <v>2682</v>
      </c>
      <c r="D963" s="823" t="s">
        <v>4395</v>
      </c>
      <c r="E963" s="824" t="s">
        <v>2712</v>
      </c>
      <c r="F963" s="822" t="s">
        <v>2677</v>
      </c>
      <c r="G963" s="822" t="s">
        <v>3263</v>
      </c>
      <c r="H963" s="822" t="s">
        <v>329</v>
      </c>
      <c r="I963" s="822" t="s">
        <v>3264</v>
      </c>
      <c r="J963" s="822" t="s">
        <v>1379</v>
      </c>
      <c r="K963" s="822" t="s">
        <v>3265</v>
      </c>
      <c r="L963" s="825">
        <v>789.2</v>
      </c>
      <c r="M963" s="825">
        <v>2367.6000000000004</v>
      </c>
      <c r="N963" s="822">
        <v>3</v>
      </c>
      <c r="O963" s="826">
        <v>1</v>
      </c>
      <c r="P963" s="825">
        <v>2367.6000000000004</v>
      </c>
      <c r="Q963" s="827">
        <v>1</v>
      </c>
      <c r="R963" s="822">
        <v>3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1</v>
      </c>
      <c r="B964" s="822" t="s">
        <v>2676</v>
      </c>
      <c r="C964" s="822" t="s">
        <v>2682</v>
      </c>
      <c r="D964" s="823" t="s">
        <v>4395</v>
      </c>
      <c r="E964" s="824" t="s">
        <v>2712</v>
      </c>
      <c r="F964" s="822" t="s">
        <v>2677</v>
      </c>
      <c r="G964" s="822" t="s">
        <v>2949</v>
      </c>
      <c r="H964" s="822" t="s">
        <v>329</v>
      </c>
      <c r="I964" s="822" t="s">
        <v>3573</v>
      </c>
      <c r="J964" s="822" t="s">
        <v>3275</v>
      </c>
      <c r="K964" s="822" t="s">
        <v>3574</v>
      </c>
      <c r="L964" s="825">
        <v>79.11</v>
      </c>
      <c r="M964" s="825">
        <v>158.22</v>
      </c>
      <c r="N964" s="822">
        <v>2</v>
      </c>
      <c r="O964" s="826">
        <v>0.5</v>
      </c>
      <c r="P964" s="825">
        <v>158.22</v>
      </c>
      <c r="Q964" s="827">
        <v>1</v>
      </c>
      <c r="R964" s="822">
        <v>2</v>
      </c>
      <c r="S964" s="827">
        <v>1</v>
      </c>
      <c r="T964" s="826">
        <v>0.5</v>
      </c>
      <c r="U964" s="828">
        <v>1</v>
      </c>
    </row>
    <row r="965" spans="1:21" ht="14.45" customHeight="1" x14ac:dyDescent="0.2">
      <c r="A965" s="821">
        <v>1</v>
      </c>
      <c r="B965" s="822" t="s">
        <v>2676</v>
      </c>
      <c r="C965" s="822" t="s">
        <v>2682</v>
      </c>
      <c r="D965" s="823" t="s">
        <v>4395</v>
      </c>
      <c r="E965" s="824" t="s">
        <v>2712</v>
      </c>
      <c r="F965" s="822" t="s">
        <v>2677</v>
      </c>
      <c r="G965" s="822" t="s">
        <v>3281</v>
      </c>
      <c r="H965" s="822" t="s">
        <v>673</v>
      </c>
      <c r="I965" s="822" t="s">
        <v>3288</v>
      </c>
      <c r="J965" s="822" t="s">
        <v>3286</v>
      </c>
      <c r="K965" s="822" t="s">
        <v>3289</v>
      </c>
      <c r="L965" s="825">
        <v>345.69</v>
      </c>
      <c r="M965" s="825">
        <v>345.69</v>
      </c>
      <c r="N965" s="822">
        <v>1</v>
      </c>
      <c r="O965" s="826">
        <v>0.5</v>
      </c>
      <c r="P965" s="825">
        <v>345.69</v>
      </c>
      <c r="Q965" s="827">
        <v>1</v>
      </c>
      <c r="R965" s="822">
        <v>1</v>
      </c>
      <c r="S965" s="827">
        <v>1</v>
      </c>
      <c r="T965" s="826">
        <v>0.5</v>
      </c>
      <c r="U965" s="828">
        <v>1</v>
      </c>
    </row>
    <row r="966" spans="1:21" ht="14.45" customHeight="1" x14ac:dyDescent="0.2">
      <c r="A966" s="821">
        <v>1</v>
      </c>
      <c r="B966" s="822" t="s">
        <v>2676</v>
      </c>
      <c r="C966" s="822" t="s">
        <v>2682</v>
      </c>
      <c r="D966" s="823" t="s">
        <v>4395</v>
      </c>
      <c r="E966" s="824" t="s">
        <v>2712</v>
      </c>
      <c r="F966" s="822" t="s">
        <v>2677</v>
      </c>
      <c r="G966" s="822" t="s">
        <v>2956</v>
      </c>
      <c r="H966" s="822" t="s">
        <v>329</v>
      </c>
      <c r="I966" s="822" t="s">
        <v>3778</v>
      </c>
      <c r="J966" s="822" t="s">
        <v>848</v>
      </c>
      <c r="K966" s="822" t="s">
        <v>3779</v>
      </c>
      <c r="L966" s="825">
        <v>131.32</v>
      </c>
      <c r="M966" s="825">
        <v>393.96</v>
      </c>
      <c r="N966" s="822">
        <v>3</v>
      </c>
      <c r="O966" s="826">
        <v>0.5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</v>
      </c>
      <c r="B967" s="822" t="s">
        <v>2676</v>
      </c>
      <c r="C967" s="822" t="s">
        <v>2682</v>
      </c>
      <c r="D967" s="823" t="s">
        <v>4395</v>
      </c>
      <c r="E967" s="824" t="s">
        <v>2712</v>
      </c>
      <c r="F967" s="822" t="s">
        <v>2677</v>
      </c>
      <c r="G967" s="822" t="s">
        <v>2962</v>
      </c>
      <c r="H967" s="822" t="s">
        <v>329</v>
      </c>
      <c r="I967" s="822" t="s">
        <v>2963</v>
      </c>
      <c r="J967" s="822" t="s">
        <v>2964</v>
      </c>
      <c r="K967" s="822" t="s">
        <v>2965</v>
      </c>
      <c r="L967" s="825">
        <v>43.94</v>
      </c>
      <c r="M967" s="825">
        <v>263.64</v>
      </c>
      <c r="N967" s="822">
        <v>6</v>
      </c>
      <c r="O967" s="826">
        <v>1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</v>
      </c>
      <c r="B968" s="822" t="s">
        <v>2676</v>
      </c>
      <c r="C968" s="822" t="s">
        <v>2682</v>
      </c>
      <c r="D968" s="823" t="s">
        <v>4395</v>
      </c>
      <c r="E968" s="824" t="s">
        <v>2712</v>
      </c>
      <c r="F968" s="822" t="s">
        <v>2677</v>
      </c>
      <c r="G968" s="822" t="s">
        <v>3692</v>
      </c>
      <c r="H968" s="822" t="s">
        <v>329</v>
      </c>
      <c r="I968" s="822" t="s">
        <v>3879</v>
      </c>
      <c r="J968" s="822" t="s">
        <v>3694</v>
      </c>
      <c r="K968" s="822" t="s">
        <v>3880</v>
      </c>
      <c r="L968" s="825">
        <v>110.74</v>
      </c>
      <c r="M968" s="825">
        <v>221.48</v>
      </c>
      <c r="N968" s="822">
        <v>2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</v>
      </c>
      <c r="B969" s="822" t="s">
        <v>2676</v>
      </c>
      <c r="C969" s="822" t="s">
        <v>2682</v>
      </c>
      <c r="D969" s="823" t="s">
        <v>4395</v>
      </c>
      <c r="E969" s="824" t="s">
        <v>2712</v>
      </c>
      <c r="F969" s="822" t="s">
        <v>2677</v>
      </c>
      <c r="G969" s="822" t="s">
        <v>2845</v>
      </c>
      <c r="H969" s="822" t="s">
        <v>329</v>
      </c>
      <c r="I969" s="822" t="s">
        <v>3881</v>
      </c>
      <c r="J969" s="822" t="s">
        <v>3299</v>
      </c>
      <c r="K969" s="822" t="s">
        <v>3882</v>
      </c>
      <c r="L969" s="825">
        <v>372.89</v>
      </c>
      <c r="M969" s="825">
        <v>372.89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1</v>
      </c>
      <c r="B970" s="822" t="s">
        <v>2676</v>
      </c>
      <c r="C970" s="822" t="s">
        <v>2682</v>
      </c>
      <c r="D970" s="823" t="s">
        <v>4395</v>
      </c>
      <c r="E970" s="824" t="s">
        <v>2712</v>
      </c>
      <c r="F970" s="822" t="s">
        <v>2677</v>
      </c>
      <c r="G970" s="822" t="s">
        <v>3302</v>
      </c>
      <c r="H970" s="822" t="s">
        <v>673</v>
      </c>
      <c r="I970" s="822" t="s">
        <v>3308</v>
      </c>
      <c r="J970" s="822" t="s">
        <v>3309</v>
      </c>
      <c r="K970" s="822" t="s">
        <v>3310</v>
      </c>
      <c r="L970" s="825">
        <v>120.61</v>
      </c>
      <c r="M970" s="825">
        <v>241.22</v>
      </c>
      <c r="N970" s="822">
        <v>2</v>
      </c>
      <c r="O970" s="826">
        <v>1.5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1</v>
      </c>
      <c r="B971" s="822" t="s">
        <v>2676</v>
      </c>
      <c r="C971" s="822" t="s">
        <v>2682</v>
      </c>
      <c r="D971" s="823" t="s">
        <v>4395</v>
      </c>
      <c r="E971" s="824" t="s">
        <v>2712</v>
      </c>
      <c r="F971" s="822" t="s">
        <v>2677</v>
      </c>
      <c r="G971" s="822" t="s">
        <v>2789</v>
      </c>
      <c r="H971" s="822" t="s">
        <v>673</v>
      </c>
      <c r="I971" s="822" t="s">
        <v>2977</v>
      </c>
      <c r="J971" s="822" t="s">
        <v>2503</v>
      </c>
      <c r="K971" s="822" t="s">
        <v>2978</v>
      </c>
      <c r="L971" s="825">
        <v>5339.52</v>
      </c>
      <c r="M971" s="825">
        <v>5339.52</v>
      </c>
      <c r="N971" s="822">
        <v>1</v>
      </c>
      <c r="O971" s="826">
        <v>1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</v>
      </c>
      <c r="B972" s="822" t="s">
        <v>2676</v>
      </c>
      <c r="C972" s="822" t="s">
        <v>2682</v>
      </c>
      <c r="D972" s="823" t="s">
        <v>4395</v>
      </c>
      <c r="E972" s="824" t="s">
        <v>2712</v>
      </c>
      <c r="F972" s="822" t="s">
        <v>2677</v>
      </c>
      <c r="G972" s="822" t="s">
        <v>2789</v>
      </c>
      <c r="H972" s="822" t="s">
        <v>673</v>
      </c>
      <c r="I972" s="822" t="s">
        <v>2790</v>
      </c>
      <c r="J972" s="822" t="s">
        <v>2503</v>
      </c>
      <c r="K972" s="822" t="s">
        <v>2791</v>
      </c>
      <c r="L972" s="825">
        <v>1906.97</v>
      </c>
      <c r="M972" s="825">
        <v>22883.64</v>
      </c>
      <c r="N972" s="822">
        <v>12</v>
      </c>
      <c r="O972" s="826">
        <v>2</v>
      </c>
      <c r="P972" s="825">
        <v>5720.91</v>
      </c>
      <c r="Q972" s="827">
        <v>0.25</v>
      </c>
      <c r="R972" s="822">
        <v>3</v>
      </c>
      <c r="S972" s="827">
        <v>0.25</v>
      </c>
      <c r="T972" s="826">
        <v>0.5</v>
      </c>
      <c r="U972" s="828">
        <v>0.25</v>
      </c>
    </row>
    <row r="973" spans="1:21" ht="14.45" customHeight="1" x14ac:dyDescent="0.2">
      <c r="A973" s="821">
        <v>1</v>
      </c>
      <c r="B973" s="822" t="s">
        <v>2676</v>
      </c>
      <c r="C973" s="822" t="s">
        <v>2682</v>
      </c>
      <c r="D973" s="823" t="s">
        <v>4395</v>
      </c>
      <c r="E973" s="824" t="s">
        <v>2712</v>
      </c>
      <c r="F973" s="822" t="s">
        <v>2677</v>
      </c>
      <c r="G973" s="822" t="s">
        <v>2789</v>
      </c>
      <c r="H973" s="822" t="s">
        <v>673</v>
      </c>
      <c r="I973" s="822" t="s">
        <v>2790</v>
      </c>
      <c r="J973" s="822" t="s">
        <v>2503</v>
      </c>
      <c r="K973" s="822" t="s">
        <v>2791</v>
      </c>
      <c r="L973" s="825">
        <v>1369.26</v>
      </c>
      <c r="M973" s="825">
        <v>4107.78</v>
      </c>
      <c r="N973" s="822">
        <v>3</v>
      </c>
      <c r="O973" s="826">
        <v>0.5</v>
      </c>
      <c r="P973" s="825">
        <v>4107.78</v>
      </c>
      <c r="Q973" s="827">
        <v>1</v>
      </c>
      <c r="R973" s="822">
        <v>3</v>
      </c>
      <c r="S973" s="827">
        <v>1</v>
      </c>
      <c r="T973" s="826">
        <v>0.5</v>
      </c>
      <c r="U973" s="828">
        <v>1</v>
      </c>
    </row>
    <row r="974" spans="1:21" ht="14.45" customHeight="1" x14ac:dyDescent="0.2">
      <c r="A974" s="821">
        <v>1</v>
      </c>
      <c r="B974" s="822" t="s">
        <v>2676</v>
      </c>
      <c r="C974" s="822" t="s">
        <v>2682</v>
      </c>
      <c r="D974" s="823" t="s">
        <v>4395</v>
      </c>
      <c r="E974" s="824" t="s">
        <v>2712</v>
      </c>
      <c r="F974" s="822" t="s">
        <v>2677</v>
      </c>
      <c r="G974" s="822" t="s">
        <v>2789</v>
      </c>
      <c r="H974" s="822" t="s">
        <v>673</v>
      </c>
      <c r="I974" s="822" t="s">
        <v>2979</v>
      </c>
      <c r="J974" s="822" t="s">
        <v>2503</v>
      </c>
      <c r="K974" s="822" t="s">
        <v>2980</v>
      </c>
      <c r="L974" s="825">
        <v>1544.99</v>
      </c>
      <c r="M974" s="825">
        <v>9269.94</v>
      </c>
      <c r="N974" s="822">
        <v>6</v>
      </c>
      <c r="O974" s="826">
        <v>1.5</v>
      </c>
      <c r="P974" s="825">
        <v>4634.97</v>
      </c>
      <c r="Q974" s="827">
        <v>0.5</v>
      </c>
      <c r="R974" s="822">
        <v>3</v>
      </c>
      <c r="S974" s="827">
        <v>0.5</v>
      </c>
      <c r="T974" s="826">
        <v>0.5</v>
      </c>
      <c r="U974" s="828">
        <v>0.33333333333333331</v>
      </c>
    </row>
    <row r="975" spans="1:21" ht="14.45" customHeight="1" x14ac:dyDescent="0.2">
      <c r="A975" s="821">
        <v>1</v>
      </c>
      <c r="B975" s="822" t="s">
        <v>2676</v>
      </c>
      <c r="C975" s="822" t="s">
        <v>2682</v>
      </c>
      <c r="D975" s="823" t="s">
        <v>4395</v>
      </c>
      <c r="E975" s="824" t="s">
        <v>2712</v>
      </c>
      <c r="F975" s="822" t="s">
        <v>2677</v>
      </c>
      <c r="G975" s="822" t="s">
        <v>2792</v>
      </c>
      <c r="H975" s="822" t="s">
        <v>329</v>
      </c>
      <c r="I975" s="822" t="s">
        <v>3315</v>
      </c>
      <c r="J975" s="822" t="s">
        <v>2794</v>
      </c>
      <c r="K975" s="822" t="s">
        <v>3316</v>
      </c>
      <c r="L975" s="825">
        <v>654.95000000000005</v>
      </c>
      <c r="M975" s="825">
        <v>654.95000000000005</v>
      </c>
      <c r="N975" s="822">
        <v>1</v>
      </c>
      <c r="O975" s="826">
        <v>0.5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</v>
      </c>
      <c r="B976" s="822" t="s">
        <v>2676</v>
      </c>
      <c r="C976" s="822" t="s">
        <v>2682</v>
      </c>
      <c r="D976" s="823" t="s">
        <v>4395</v>
      </c>
      <c r="E976" s="824" t="s">
        <v>2712</v>
      </c>
      <c r="F976" s="822" t="s">
        <v>2677</v>
      </c>
      <c r="G976" s="822" t="s">
        <v>2792</v>
      </c>
      <c r="H976" s="822" t="s">
        <v>329</v>
      </c>
      <c r="I976" s="822" t="s">
        <v>2981</v>
      </c>
      <c r="J976" s="822" t="s">
        <v>2794</v>
      </c>
      <c r="K976" s="822" t="s">
        <v>2982</v>
      </c>
      <c r="L976" s="825">
        <v>544.38</v>
      </c>
      <c r="M976" s="825">
        <v>544.38</v>
      </c>
      <c r="N976" s="822">
        <v>1</v>
      </c>
      <c r="O976" s="826">
        <v>1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</v>
      </c>
      <c r="B977" s="822" t="s">
        <v>2676</v>
      </c>
      <c r="C977" s="822" t="s">
        <v>2682</v>
      </c>
      <c r="D977" s="823" t="s">
        <v>4395</v>
      </c>
      <c r="E977" s="824" t="s">
        <v>2712</v>
      </c>
      <c r="F977" s="822" t="s">
        <v>2677</v>
      </c>
      <c r="G977" s="822" t="s">
        <v>3702</v>
      </c>
      <c r="H977" s="822" t="s">
        <v>329</v>
      </c>
      <c r="I977" s="822" t="s">
        <v>3703</v>
      </c>
      <c r="J977" s="822" t="s">
        <v>3704</v>
      </c>
      <c r="K977" s="822" t="s">
        <v>2327</v>
      </c>
      <c r="L977" s="825">
        <v>3687.57</v>
      </c>
      <c r="M977" s="825">
        <v>3687.57</v>
      </c>
      <c r="N977" s="822">
        <v>1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</v>
      </c>
      <c r="B978" s="822" t="s">
        <v>2676</v>
      </c>
      <c r="C978" s="822" t="s">
        <v>2682</v>
      </c>
      <c r="D978" s="823" t="s">
        <v>4395</v>
      </c>
      <c r="E978" s="824" t="s">
        <v>2712</v>
      </c>
      <c r="F978" s="822" t="s">
        <v>2677</v>
      </c>
      <c r="G978" s="822" t="s">
        <v>2796</v>
      </c>
      <c r="H978" s="822" t="s">
        <v>673</v>
      </c>
      <c r="I978" s="822" t="s">
        <v>3619</v>
      </c>
      <c r="J978" s="822" t="s">
        <v>1695</v>
      </c>
      <c r="K978" s="822" t="s">
        <v>3620</v>
      </c>
      <c r="L978" s="825">
        <v>345.02</v>
      </c>
      <c r="M978" s="825">
        <v>1035.06</v>
      </c>
      <c r="N978" s="822">
        <v>3</v>
      </c>
      <c r="O978" s="826">
        <v>0.5</v>
      </c>
      <c r="P978" s="825">
        <v>1035.06</v>
      </c>
      <c r="Q978" s="827">
        <v>1</v>
      </c>
      <c r="R978" s="822">
        <v>3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1</v>
      </c>
      <c r="B979" s="822" t="s">
        <v>2676</v>
      </c>
      <c r="C979" s="822" t="s">
        <v>2682</v>
      </c>
      <c r="D979" s="823" t="s">
        <v>4395</v>
      </c>
      <c r="E979" s="824" t="s">
        <v>2712</v>
      </c>
      <c r="F979" s="822" t="s">
        <v>2677</v>
      </c>
      <c r="G979" s="822" t="s">
        <v>3797</v>
      </c>
      <c r="H979" s="822" t="s">
        <v>329</v>
      </c>
      <c r="I979" s="822" t="s">
        <v>3883</v>
      </c>
      <c r="J979" s="822" t="s">
        <v>1388</v>
      </c>
      <c r="K979" s="822" t="s">
        <v>1389</v>
      </c>
      <c r="L979" s="825">
        <v>50.32</v>
      </c>
      <c r="M979" s="825">
        <v>100.64</v>
      </c>
      <c r="N979" s="822">
        <v>2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</v>
      </c>
      <c r="B980" s="822" t="s">
        <v>2676</v>
      </c>
      <c r="C980" s="822" t="s">
        <v>2682</v>
      </c>
      <c r="D980" s="823" t="s">
        <v>4395</v>
      </c>
      <c r="E980" s="824" t="s">
        <v>2712</v>
      </c>
      <c r="F980" s="822" t="s">
        <v>2677</v>
      </c>
      <c r="G980" s="822" t="s">
        <v>2799</v>
      </c>
      <c r="H980" s="822" t="s">
        <v>329</v>
      </c>
      <c r="I980" s="822" t="s">
        <v>2800</v>
      </c>
      <c r="J980" s="822" t="s">
        <v>724</v>
      </c>
      <c r="K980" s="822" t="s">
        <v>1565</v>
      </c>
      <c r="L980" s="825">
        <v>3317.7</v>
      </c>
      <c r="M980" s="825">
        <v>116119.5</v>
      </c>
      <c r="N980" s="822">
        <v>35</v>
      </c>
      <c r="O980" s="826">
        <v>7.5</v>
      </c>
      <c r="P980" s="825">
        <v>9953.0999999999985</v>
      </c>
      <c r="Q980" s="827">
        <v>8.5714285714285701E-2</v>
      </c>
      <c r="R980" s="822">
        <v>3</v>
      </c>
      <c r="S980" s="827">
        <v>8.5714285714285715E-2</v>
      </c>
      <c r="T980" s="826">
        <v>0.5</v>
      </c>
      <c r="U980" s="828">
        <v>6.6666666666666666E-2</v>
      </c>
    </row>
    <row r="981" spans="1:21" ht="14.45" customHeight="1" x14ac:dyDescent="0.2">
      <c r="A981" s="821">
        <v>1</v>
      </c>
      <c r="B981" s="822" t="s">
        <v>2676</v>
      </c>
      <c r="C981" s="822" t="s">
        <v>2682</v>
      </c>
      <c r="D981" s="823" t="s">
        <v>4395</v>
      </c>
      <c r="E981" s="824" t="s">
        <v>2712</v>
      </c>
      <c r="F981" s="822" t="s">
        <v>2677</v>
      </c>
      <c r="G981" s="822" t="s">
        <v>2799</v>
      </c>
      <c r="H981" s="822" t="s">
        <v>329</v>
      </c>
      <c r="I981" s="822" t="s">
        <v>2801</v>
      </c>
      <c r="J981" s="822" t="s">
        <v>724</v>
      </c>
      <c r="K981" s="822" t="s">
        <v>725</v>
      </c>
      <c r="L981" s="825">
        <v>1704.59</v>
      </c>
      <c r="M981" s="825">
        <v>177277.35999999996</v>
      </c>
      <c r="N981" s="822">
        <v>104</v>
      </c>
      <c r="O981" s="826">
        <v>14</v>
      </c>
      <c r="P981" s="825">
        <v>30682.619999999995</v>
      </c>
      <c r="Q981" s="827">
        <v>0.1730769230769231</v>
      </c>
      <c r="R981" s="822">
        <v>18</v>
      </c>
      <c r="S981" s="827">
        <v>0.17307692307692307</v>
      </c>
      <c r="T981" s="826">
        <v>2</v>
      </c>
      <c r="U981" s="828">
        <v>0.14285714285714285</v>
      </c>
    </row>
    <row r="982" spans="1:21" ht="14.45" customHeight="1" x14ac:dyDescent="0.2">
      <c r="A982" s="821">
        <v>1</v>
      </c>
      <c r="B982" s="822" t="s">
        <v>2676</v>
      </c>
      <c r="C982" s="822" t="s">
        <v>2682</v>
      </c>
      <c r="D982" s="823" t="s">
        <v>4395</v>
      </c>
      <c r="E982" s="824" t="s">
        <v>2712</v>
      </c>
      <c r="F982" s="822" t="s">
        <v>2677</v>
      </c>
      <c r="G982" s="822" t="s">
        <v>2799</v>
      </c>
      <c r="H982" s="822" t="s">
        <v>329</v>
      </c>
      <c r="I982" s="822" t="s">
        <v>3884</v>
      </c>
      <c r="J982" s="822" t="s">
        <v>724</v>
      </c>
      <c r="K982" s="822" t="s">
        <v>3885</v>
      </c>
      <c r="L982" s="825">
        <v>3317.7</v>
      </c>
      <c r="M982" s="825">
        <v>192426.59999999998</v>
      </c>
      <c r="N982" s="822">
        <v>58</v>
      </c>
      <c r="O982" s="826">
        <v>13</v>
      </c>
      <c r="P982" s="825">
        <v>69671.7</v>
      </c>
      <c r="Q982" s="827">
        <v>0.36206896551724138</v>
      </c>
      <c r="R982" s="822">
        <v>21</v>
      </c>
      <c r="S982" s="827">
        <v>0.36206896551724138</v>
      </c>
      <c r="T982" s="826">
        <v>4</v>
      </c>
      <c r="U982" s="828">
        <v>0.30769230769230771</v>
      </c>
    </row>
    <row r="983" spans="1:21" ht="14.45" customHeight="1" x14ac:dyDescent="0.2">
      <c r="A983" s="821">
        <v>1</v>
      </c>
      <c r="B983" s="822" t="s">
        <v>2676</v>
      </c>
      <c r="C983" s="822" t="s">
        <v>2682</v>
      </c>
      <c r="D983" s="823" t="s">
        <v>4395</v>
      </c>
      <c r="E983" s="824" t="s">
        <v>2712</v>
      </c>
      <c r="F983" s="822" t="s">
        <v>2677</v>
      </c>
      <c r="G983" s="822" t="s">
        <v>2802</v>
      </c>
      <c r="H983" s="822" t="s">
        <v>329</v>
      </c>
      <c r="I983" s="822" t="s">
        <v>2803</v>
      </c>
      <c r="J983" s="822" t="s">
        <v>703</v>
      </c>
      <c r="K983" s="822" t="s">
        <v>2804</v>
      </c>
      <c r="L983" s="825">
        <v>83.38</v>
      </c>
      <c r="M983" s="825">
        <v>250.14</v>
      </c>
      <c r="N983" s="822">
        <v>3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1</v>
      </c>
      <c r="B984" s="822" t="s">
        <v>2676</v>
      </c>
      <c r="C984" s="822" t="s">
        <v>2682</v>
      </c>
      <c r="D984" s="823" t="s">
        <v>4395</v>
      </c>
      <c r="E984" s="824" t="s">
        <v>2712</v>
      </c>
      <c r="F984" s="822" t="s">
        <v>2677</v>
      </c>
      <c r="G984" s="822" t="s">
        <v>3886</v>
      </c>
      <c r="H984" s="822" t="s">
        <v>329</v>
      </c>
      <c r="I984" s="822" t="s">
        <v>3887</v>
      </c>
      <c r="J984" s="822" t="s">
        <v>3888</v>
      </c>
      <c r="K984" s="822" t="s">
        <v>3889</v>
      </c>
      <c r="L984" s="825">
        <v>239.79</v>
      </c>
      <c r="M984" s="825">
        <v>479.58</v>
      </c>
      <c r="N984" s="822">
        <v>2</v>
      </c>
      <c r="O984" s="826">
        <v>1</v>
      </c>
      <c r="P984" s="825">
        <v>479.58</v>
      </c>
      <c r="Q984" s="827">
        <v>1</v>
      </c>
      <c r="R984" s="822">
        <v>2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1</v>
      </c>
      <c r="B985" s="822" t="s">
        <v>2676</v>
      </c>
      <c r="C985" s="822" t="s">
        <v>2682</v>
      </c>
      <c r="D985" s="823" t="s">
        <v>4395</v>
      </c>
      <c r="E985" s="824" t="s">
        <v>2712</v>
      </c>
      <c r="F985" s="822" t="s">
        <v>2677</v>
      </c>
      <c r="G985" s="822" t="s">
        <v>2983</v>
      </c>
      <c r="H985" s="822" t="s">
        <v>673</v>
      </c>
      <c r="I985" s="822" t="s">
        <v>2196</v>
      </c>
      <c r="J985" s="822" t="s">
        <v>928</v>
      </c>
      <c r="K985" s="822" t="s">
        <v>2197</v>
      </c>
      <c r="L985" s="825">
        <v>154.36000000000001</v>
      </c>
      <c r="M985" s="825">
        <v>308.72000000000003</v>
      </c>
      <c r="N985" s="822">
        <v>2</v>
      </c>
      <c r="O985" s="826">
        <v>1.5</v>
      </c>
      <c r="P985" s="825">
        <v>154.36000000000001</v>
      </c>
      <c r="Q985" s="827">
        <v>0.5</v>
      </c>
      <c r="R985" s="822">
        <v>1</v>
      </c>
      <c r="S985" s="827">
        <v>0.5</v>
      </c>
      <c r="T985" s="826">
        <v>1</v>
      </c>
      <c r="U985" s="828">
        <v>0.66666666666666663</v>
      </c>
    </row>
    <row r="986" spans="1:21" ht="14.45" customHeight="1" x14ac:dyDescent="0.2">
      <c r="A986" s="821">
        <v>1</v>
      </c>
      <c r="B986" s="822" t="s">
        <v>2676</v>
      </c>
      <c r="C986" s="822" t="s">
        <v>2682</v>
      </c>
      <c r="D986" s="823" t="s">
        <v>4395</v>
      </c>
      <c r="E986" s="824" t="s">
        <v>2712</v>
      </c>
      <c r="F986" s="822" t="s">
        <v>2677</v>
      </c>
      <c r="G986" s="822" t="s">
        <v>2984</v>
      </c>
      <c r="H986" s="822" t="s">
        <v>329</v>
      </c>
      <c r="I986" s="822" t="s">
        <v>3890</v>
      </c>
      <c r="J986" s="822" t="s">
        <v>1099</v>
      </c>
      <c r="K986" s="822" t="s">
        <v>1100</v>
      </c>
      <c r="L986" s="825">
        <v>84.18</v>
      </c>
      <c r="M986" s="825">
        <v>84.18</v>
      </c>
      <c r="N986" s="822">
        <v>1</v>
      </c>
      <c r="O986" s="826">
        <v>0.5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</v>
      </c>
      <c r="B987" s="822" t="s">
        <v>2676</v>
      </c>
      <c r="C987" s="822" t="s">
        <v>2682</v>
      </c>
      <c r="D987" s="823" t="s">
        <v>4395</v>
      </c>
      <c r="E987" s="824" t="s">
        <v>2712</v>
      </c>
      <c r="F987" s="822" t="s">
        <v>2677</v>
      </c>
      <c r="G987" s="822" t="s">
        <v>2809</v>
      </c>
      <c r="H987" s="822" t="s">
        <v>329</v>
      </c>
      <c r="I987" s="822" t="s">
        <v>2810</v>
      </c>
      <c r="J987" s="822" t="s">
        <v>822</v>
      </c>
      <c r="K987" s="822" t="s">
        <v>823</v>
      </c>
      <c r="L987" s="825">
        <v>121.92</v>
      </c>
      <c r="M987" s="825">
        <v>2194.56</v>
      </c>
      <c r="N987" s="822">
        <v>18</v>
      </c>
      <c r="O987" s="826">
        <v>5</v>
      </c>
      <c r="P987" s="825">
        <v>1097.28</v>
      </c>
      <c r="Q987" s="827">
        <v>0.5</v>
      </c>
      <c r="R987" s="822">
        <v>9</v>
      </c>
      <c r="S987" s="827">
        <v>0.5</v>
      </c>
      <c r="T987" s="826">
        <v>2.5</v>
      </c>
      <c r="U987" s="828">
        <v>0.5</v>
      </c>
    </row>
    <row r="988" spans="1:21" ht="14.45" customHeight="1" x14ac:dyDescent="0.2">
      <c r="A988" s="821">
        <v>1</v>
      </c>
      <c r="B988" s="822" t="s">
        <v>2676</v>
      </c>
      <c r="C988" s="822" t="s">
        <v>2682</v>
      </c>
      <c r="D988" s="823" t="s">
        <v>4395</v>
      </c>
      <c r="E988" s="824" t="s">
        <v>2713</v>
      </c>
      <c r="F988" s="822" t="s">
        <v>2677</v>
      </c>
      <c r="G988" s="822" t="s">
        <v>2858</v>
      </c>
      <c r="H988" s="822" t="s">
        <v>329</v>
      </c>
      <c r="I988" s="822" t="s">
        <v>3007</v>
      </c>
      <c r="J988" s="822" t="s">
        <v>2189</v>
      </c>
      <c r="K988" s="822" t="s">
        <v>3008</v>
      </c>
      <c r="L988" s="825">
        <v>254.49</v>
      </c>
      <c r="M988" s="825">
        <v>254.49</v>
      </c>
      <c r="N988" s="822">
        <v>1</v>
      </c>
      <c r="O988" s="826">
        <v>0.5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1</v>
      </c>
      <c r="B989" s="822" t="s">
        <v>2676</v>
      </c>
      <c r="C989" s="822" t="s">
        <v>2682</v>
      </c>
      <c r="D989" s="823" t="s">
        <v>4395</v>
      </c>
      <c r="E989" s="824" t="s">
        <v>2713</v>
      </c>
      <c r="F989" s="822" t="s">
        <v>2677</v>
      </c>
      <c r="G989" s="822" t="s">
        <v>2815</v>
      </c>
      <c r="H989" s="822" t="s">
        <v>673</v>
      </c>
      <c r="I989" s="822" t="s">
        <v>3023</v>
      </c>
      <c r="J989" s="822" t="s">
        <v>998</v>
      </c>
      <c r="K989" s="822" t="s">
        <v>677</v>
      </c>
      <c r="L989" s="825">
        <v>117.03</v>
      </c>
      <c r="M989" s="825">
        <v>117.03</v>
      </c>
      <c r="N989" s="822">
        <v>1</v>
      </c>
      <c r="O989" s="826">
        <v>0.5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</v>
      </c>
      <c r="B990" s="822" t="s">
        <v>2676</v>
      </c>
      <c r="C990" s="822" t="s">
        <v>2682</v>
      </c>
      <c r="D990" s="823" t="s">
        <v>4395</v>
      </c>
      <c r="E990" s="824" t="s">
        <v>2714</v>
      </c>
      <c r="F990" s="822" t="s">
        <v>2677</v>
      </c>
      <c r="G990" s="822" t="s">
        <v>2818</v>
      </c>
      <c r="H990" s="822" t="s">
        <v>329</v>
      </c>
      <c r="I990" s="822" t="s">
        <v>2819</v>
      </c>
      <c r="J990" s="822" t="s">
        <v>2820</v>
      </c>
      <c r="K990" s="822" t="s">
        <v>2821</v>
      </c>
      <c r="L990" s="825">
        <v>0</v>
      </c>
      <c r="M990" s="825">
        <v>0</v>
      </c>
      <c r="N990" s="822">
        <v>2</v>
      </c>
      <c r="O990" s="826">
        <v>1</v>
      </c>
      <c r="P990" s="825">
        <v>0</v>
      </c>
      <c r="Q990" s="827"/>
      <c r="R990" s="822">
        <v>2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1</v>
      </c>
      <c r="B991" s="822" t="s">
        <v>2676</v>
      </c>
      <c r="C991" s="822" t="s">
        <v>2682</v>
      </c>
      <c r="D991" s="823" t="s">
        <v>4395</v>
      </c>
      <c r="E991" s="824" t="s">
        <v>2714</v>
      </c>
      <c r="F991" s="822" t="s">
        <v>2677</v>
      </c>
      <c r="G991" s="822" t="s">
        <v>3891</v>
      </c>
      <c r="H991" s="822" t="s">
        <v>329</v>
      </c>
      <c r="I991" s="822" t="s">
        <v>3892</v>
      </c>
      <c r="J991" s="822" t="s">
        <v>3893</v>
      </c>
      <c r="K991" s="822" t="s">
        <v>3894</v>
      </c>
      <c r="L991" s="825">
        <v>0</v>
      </c>
      <c r="M991" s="825">
        <v>0</v>
      </c>
      <c r="N991" s="822">
        <v>1</v>
      </c>
      <c r="O991" s="826">
        <v>1</v>
      </c>
      <c r="P991" s="825"/>
      <c r="Q991" s="827"/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</v>
      </c>
      <c r="B992" s="822" t="s">
        <v>2676</v>
      </c>
      <c r="C992" s="822" t="s">
        <v>2682</v>
      </c>
      <c r="D992" s="823" t="s">
        <v>4395</v>
      </c>
      <c r="E992" s="824" t="s">
        <v>2714</v>
      </c>
      <c r="F992" s="822" t="s">
        <v>2677</v>
      </c>
      <c r="G992" s="822" t="s">
        <v>3895</v>
      </c>
      <c r="H992" s="822" t="s">
        <v>329</v>
      </c>
      <c r="I992" s="822" t="s">
        <v>3896</v>
      </c>
      <c r="J992" s="822" t="s">
        <v>3897</v>
      </c>
      <c r="K992" s="822" t="s">
        <v>962</v>
      </c>
      <c r="L992" s="825">
        <v>76.069999999999993</v>
      </c>
      <c r="M992" s="825">
        <v>76.069999999999993</v>
      </c>
      <c r="N992" s="822">
        <v>1</v>
      </c>
      <c r="O992" s="826">
        <v>0.5</v>
      </c>
      <c r="P992" s="825">
        <v>76.069999999999993</v>
      </c>
      <c r="Q992" s="827">
        <v>1</v>
      </c>
      <c r="R992" s="822">
        <v>1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1</v>
      </c>
      <c r="B993" s="822" t="s">
        <v>2676</v>
      </c>
      <c r="C993" s="822" t="s">
        <v>2682</v>
      </c>
      <c r="D993" s="823" t="s">
        <v>4395</v>
      </c>
      <c r="E993" s="824" t="s">
        <v>2714</v>
      </c>
      <c r="F993" s="822" t="s">
        <v>2677</v>
      </c>
      <c r="G993" s="822" t="s">
        <v>3409</v>
      </c>
      <c r="H993" s="822" t="s">
        <v>329</v>
      </c>
      <c r="I993" s="822" t="s">
        <v>3410</v>
      </c>
      <c r="J993" s="822" t="s">
        <v>3411</v>
      </c>
      <c r="K993" s="822" t="s">
        <v>3412</v>
      </c>
      <c r="L993" s="825">
        <v>0</v>
      </c>
      <c r="M993" s="825">
        <v>0</v>
      </c>
      <c r="N993" s="822">
        <v>1</v>
      </c>
      <c r="O993" s="826">
        <v>1</v>
      </c>
      <c r="P993" s="825">
        <v>0</v>
      </c>
      <c r="Q993" s="827"/>
      <c r="R993" s="822">
        <v>1</v>
      </c>
      <c r="S993" s="827">
        <v>1</v>
      </c>
      <c r="T993" s="826">
        <v>1</v>
      </c>
      <c r="U993" s="828">
        <v>1</v>
      </c>
    </row>
    <row r="994" spans="1:21" ht="14.45" customHeight="1" x14ac:dyDescent="0.2">
      <c r="A994" s="821">
        <v>1</v>
      </c>
      <c r="B994" s="822" t="s">
        <v>2676</v>
      </c>
      <c r="C994" s="822" t="s">
        <v>2682</v>
      </c>
      <c r="D994" s="823" t="s">
        <v>4395</v>
      </c>
      <c r="E994" s="824" t="s">
        <v>2714</v>
      </c>
      <c r="F994" s="822" t="s">
        <v>2677</v>
      </c>
      <c r="G994" s="822" t="s">
        <v>2753</v>
      </c>
      <c r="H994" s="822" t="s">
        <v>329</v>
      </c>
      <c r="I994" s="822" t="s">
        <v>2754</v>
      </c>
      <c r="J994" s="822" t="s">
        <v>2755</v>
      </c>
      <c r="K994" s="822" t="s">
        <v>2756</v>
      </c>
      <c r="L994" s="825">
        <v>49.04</v>
      </c>
      <c r="M994" s="825">
        <v>98.08</v>
      </c>
      <c r="N994" s="822">
        <v>2</v>
      </c>
      <c r="O994" s="826">
        <v>0.5</v>
      </c>
      <c r="P994" s="825">
        <v>98.08</v>
      </c>
      <c r="Q994" s="827">
        <v>1</v>
      </c>
      <c r="R994" s="822">
        <v>2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1</v>
      </c>
      <c r="B995" s="822" t="s">
        <v>2676</v>
      </c>
      <c r="C995" s="822" t="s">
        <v>2682</v>
      </c>
      <c r="D995" s="823" t="s">
        <v>4395</v>
      </c>
      <c r="E995" s="824" t="s">
        <v>2714</v>
      </c>
      <c r="F995" s="822" t="s">
        <v>2677</v>
      </c>
      <c r="G995" s="822" t="s">
        <v>2829</v>
      </c>
      <c r="H995" s="822" t="s">
        <v>673</v>
      </c>
      <c r="I995" s="822" t="s">
        <v>2401</v>
      </c>
      <c r="J995" s="822" t="s">
        <v>1161</v>
      </c>
      <c r="K995" s="822" t="s">
        <v>2402</v>
      </c>
      <c r="L995" s="825">
        <v>386.73</v>
      </c>
      <c r="M995" s="825">
        <v>386.73</v>
      </c>
      <c r="N995" s="822">
        <v>1</v>
      </c>
      <c r="O995" s="826">
        <v>1</v>
      </c>
      <c r="P995" s="825">
        <v>386.73</v>
      </c>
      <c r="Q995" s="827">
        <v>1</v>
      </c>
      <c r="R995" s="822">
        <v>1</v>
      </c>
      <c r="S995" s="827">
        <v>1</v>
      </c>
      <c r="T995" s="826">
        <v>1</v>
      </c>
      <c r="U995" s="828">
        <v>1</v>
      </c>
    </row>
    <row r="996" spans="1:21" ht="14.45" customHeight="1" x14ac:dyDescent="0.2">
      <c r="A996" s="821">
        <v>1</v>
      </c>
      <c r="B996" s="822" t="s">
        <v>2676</v>
      </c>
      <c r="C996" s="822" t="s">
        <v>2682</v>
      </c>
      <c r="D996" s="823" t="s">
        <v>4395</v>
      </c>
      <c r="E996" s="824" t="s">
        <v>2714</v>
      </c>
      <c r="F996" s="822" t="s">
        <v>2677</v>
      </c>
      <c r="G996" s="822" t="s">
        <v>3898</v>
      </c>
      <c r="H996" s="822" t="s">
        <v>329</v>
      </c>
      <c r="I996" s="822" t="s">
        <v>3899</v>
      </c>
      <c r="J996" s="822" t="s">
        <v>3900</v>
      </c>
      <c r="K996" s="822" t="s">
        <v>3901</v>
      </c>
      <c r="L996" s="825">
        <v>61.97</v>
      </c>
      <c r="M996" s="825">
        <v>61.97</v>
      </c>
      <c r="N996" s="822">
        <v>1</v>
      </c>
      <c r="O996" s="826">
        <v>1</v>
      </c>
      <c r="P996" s="825">
        <v>61.97</v>
      </c>
      <c r="Q996" s="827">
        <v>1</v>
      </c>
      <c r="R996" s="822">
        <v>1</v>
      </c>
      <c r="S996" s="827">
        <v>1</v>
      </c>
      <c r="T996" s="826">
        <v>1</v>
      </c>
      <c r="U996" s="828">
        <v>1</v>
      </c>
    </row>
    <row r="997" spans="1:21" ht="14.45" customHeight="1" x14ac:dyDescent="0.2">
      <c r="A997" s="821">
        <v>1</v>
      </c>
      <c r="B997" s="822" t="s">
        <v>2676</v>
      </c>
      <c r="C997" s="822" t="s">
        <v>2682</v>
      </c>
      <c r="D997" s="823" t="s">
        <v>4395</v>
      </c>
      <c r="E997" s="824" t="s">
        <v>2714</v>
      </c>
      <c r="F997" s="822" t="s">
        <v>2677</v>
      </c>
      <c r="G997" s="822" t="s">
        <v>3753</v>
      </c>
      <c r="H997" s="822" t="s">
        <v>329</v>
      </c>
      <c r="I997" s="822" t="s">
        <v>3902</v>
      </c>
      <c r="J997" s="822" t="s">
        <v>3903</v>
      </c>
      <c r="K997" s="822" t="s">
        <v>3904</v>
      </c>
      <c r="L997" s="825">
        <v>109.89</v>
      </c>
      <c r="M997" s="825">
        <v>219.78</v>
      </c>
      <c r="N997" s="822">
        <v>2</v>
      </c>
      <c r="O997" s="826">
        <v>0.5</v>
      </c>
      <c r="P997" s="825">
        <v>219.78</v>
      </c>
      <c r="Q997" s="827">
        <v>1</v>
      </c>
      <c r="R997" s="822">
        <v>2</v>
      </c>
      <c r="S997" s="827">
        <v>1</v>
      </c>
      <c r="T997" s="826">
        <v>0.5</v>
      </c>
      <c r="U997" s="828">
        <v>1</v>
      </c>
    </row>
    <row r="998" spans="1:21" ht="14.45" customHeight="1" x14ac:dyDescent="0.2">
      <c r="A998" s="821">
        <v>1</v>
      </c>
      <c r="B998" s="822" t="s">
        <v>2676</v>
      </c>
      <c r="C998" s="822" t="s">
        <v>2682</v>
      </c>
      <c r="D998" s="823" t="s">
        <v>4395</v>
      </c>
      <c r="E998" s="824" t="s">
        <v>2714</v>
      </c>
      <c r="F998" s="822" t="s">
        <v>2677</v>
      </c>
      <c r="G998" s="822" t="s">
        <v>2774</v>
      </c>
      <c r="H998" s="822" t="s">
        <v>673</v>
      </c>
      <c r="I998" s="822" t="s">
        <v>2282</v>
      </c>
      <c r="J998" s="822" t="s">
        <v>690</v>
      </c>
      <c r="K998" s="822" t="s">
        <v>990</v>
      </c>
      <c r="L998" s="825">
        <v>17.559999999999999</v>
      </c>
      <c r="M998" s="825">
        <v>52.679999999999993</v>
      </c>
      <c r="N998" s="822">
        <v>3</v>
      </c>
      <c r="O998" s="826">
        <v>0.5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</v>
      </c>
      <c r="B999" s="822" t="s">
        <v>2676</v>
      </c>
      <c r="C999" s="822" t="s">
        <v>2682</v>
      </c>
      <c r="D999" s="823" t="s">
        <v>4395</v>
      </c>
      <c r="E999" s="824" t="s">
        <v>2714</v>
      </c>
      <c r="F999" s="822" t="s">
        <v>2677</v>
      </c>
      <c r="G999" s="822" t="s">
        <v>3167</v>
      </c>
      <c r="H999" s="822" t="s">
        <v>329</v>
      </c>
      <c r="I999" s="822" t="s">
        <v>3169</v>
      </c>
      <c r="J999" s="822" t="s">
        <v>1508</v>
      </c>
      <c r="K999" s="822" t="s">
        <v>3170</v>
      </c>
      <c r="L999" s="825">
        <v>35.25</v>
      </c>
      <c r="M999" s="825">
        <v>70.5</v>
      </c>
      <c r="N999" s="822">
        <v>2</v>
      </c>
      <c r="O999" s="826">
        <v>0.5</v>
      </c>
      <c r="P999" s="825">
        <v>70.5</v>
      </c>
      <c r="Q999" s="827">
        <v>1</v>
      </c>
      <c r="R999" s="822">
        <v>2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1</v>
      </c>
      <c r="B1000" s="822" t="s">
        <v>2676</v>
      </c>
      <c r="C1000" s="822" t="s">
        <v>2682</v>
      </c>
      <c r="D1000" s="823" t="s">
        <v>4395</v>
      </c>
      <c r="E1000" s="824" t="s">
        <v>2714</v>
      </c>
      <c r="F1000" s="822" t="s">
        <v>2677</v>
      </c>
      <c r="G1000" s="822" t="s">
        <v>2917</v>
      </c>
      <c r="H1000" s="822" t="s">
        <v>673</v>
      </c>
      <c r="I1000" s="822" t="s">
        <v>2234</v>
      </c>
      <c r="J1000" s="822" t="s">
        <v>1033</v>
      </c>
      <c r="K1000" s="822" t="s">
        <v>2235</v>
      </c>
      <c r="L1000" s="825">
        <v>13.68</v>
      </c>
      <c r="M1000" s="825">
        <v>41.04</v>
      </c>
      <c r="N1000" s="822">
        <v>3</v>
      </c>
      <c r="O1000" s="826">
        <v>0.5</v>
      </c>
      <c r="P1000" s="825">
        <v>41.04</v>
      </c>
      <c r="Q1000" s="827">
        <v>1</v>
      </c>
      <c r="R1000" s="822">
        <v>3</v>
      </c>
      <c r="S1000" s="827">
        <v>1</v>
      </c>
      <c r="T1000" s="826">
        <v>0.5</v>
      </c>
      <c r="U1000" s="828">
        <v>1</v>
      </c>
    </row>
    <row r="1001" spans="1:21" ht="14.45" customHeight="1" x14ac:dyDescent="0.2">
      <c r="A1001" s="821">
        <v>1</v>
      </c>
      <c r="B1001" s="822" t="s">
        <v>2676</v>
      </c>
      <c r="C1001" s="822" t="s">
        <v>2682</v>
      </c>
      <c r="D1001" s="823" t="s">
        <v>4395</v>
      </c>
      <c r="E1001" s="824" t="s">
        <v>2714</v>
      </c>
      <c r="F1001" s="822" t="s">
        <v>2677</v>
      </c>
      <c r="G1001" s="822" t="s">
        <v>3216</v>
      </c>
      <c r="H1001" s="822" t="s">
        <v>673</v>
      </c>
      <c r="I1001" s="822" t="s">
        <v>3217</v>
      </c>
      <c r="J1001" s="822" t="s">
        <v>862</v>
      </c>
      <c r="K1001" s="822" t="s">
        <v>3218</v>
      </c>
      <c r="L1001" s="825">
        <v>320.20999999999998</v>
      </c>
      <c r="M1001" s="825">
        <v>320.20999999999998</v>
      </c>
      <c r="N1001" s="822">
        <v>1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</v>
      </c>
      <c r="B1002" s="822" t="s">
        <v>2676</v>
      </c>
      <c r="C1002" s="822" t="s">
        <v>2682</v>
      </c>
      <c r="D1002" s="823" t="s">
        <v>4395</v>
      </c>
      <c r="E1002" s="824" t="s">
        <v>2714</v>
      </c>
      <c r="F1002" s="822" t="s">
        <v>2677</v>
      </c>
      <c r="G1002" s="822" t="s">
        <v>2971</v>
      </c>
      <c r="H1002" s="822" t="s">
        <v>673</v>
      </c>
      <c r="I1002" s="822" t="s">
        <v>2209</v>
      </c>
      <c r="J1002" s="822" t="s">
        <v>910</v>
      </c>
      <c r="K1002" s="822" t="s">
        <v>2210</v>
      </c>
      <c r="L1002" s="825">
        <v>0</v>
      </c>
      <c r="M1002" s="825">
        <v>0</v>
      </c>
      <c r="N1002" s="822">
        <v>3</v>
      </c>
      <c r="O1002" s="826">
        <v>1</v>
      </c>
      <c r="P1002" s="825"/>
      <c r="Q1002" s="827"/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</v>
      </c>
      <c r="B1003" s="822" t="s">
        <v>2676</v>
      </c>
      <c r="C1003" s="822" t="s">
        <v>2682</v>
      </c>
      <c r="D1003" s="823" t="s">
        <v>4395</v>
      </c>
      <c r="E1003" s="824" t="s">
        <v>2714</v>
      </c>
      <c r="F1003" s="822" t="s">
        <v>2677</v>
      </c>
      <c r="G1003" s="822" t="s">
        <v>2789</v>
      </c>
      <c r="H1003" s="822" t="s">
        <v>673</v>
      </c>
      <c r="I1003" s="822" t="s">
        <v>2790</v>
      </c>
      <c r="J1003" s="822" t="s">
        <v>2503</v>
      </c>
      <c r="K1003" s="822" t="s">
        <v>2791</v>
      </c>
      <c r="L1003" s="825">
        <v>1906.97</v>
      </c>
      <c r="M1003" s="825">
        <v>5720.91</v>
      </c>
      <c r="N1003" s="822">
        <v>3</v>
      </c>
      <c r="O1003" s="826">
        <v>1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</v>
      </c>
      <c r="B1004" s="822" t="s">
        <v>2676</v>
      </c>
      <c r="C1004" s="822" t="s">
        <v>2682</v>
      </c>
      <c r="D1004" s="823" t="s">
        <v>4395</v>
      </c>
      <c r="E1004" s="824" t="s">
        <v>2714</v>
      </c>
      <c r="F1004" s="822" t="s">
        <v>2677</v>
      </c>
      <c r="G1004" s="822" t="s">
        <v>2789</v>
      </c>
      <c r="H1004" s="822" t="s">
        <v>673</v>
      </c>
      <c r="I1004" s="822" t="s">
        <v>2979</v>
      </c>
      <c r="J1004" s="822" t="s">
        <v>2503</v>
      </c>
      <c r="K1004" s="822" t="s">
        <v>2980</v>
      </c>
      <c r="L1004" s="825">
        <v>1544.99</v>
      </c>
      <c r="M1004" s="825">
        <v>4634.97</v>
      </c>
      <c r="N1004" s="822">
        <v>3</v>
      </c>
      <c r="O1004" s="826">
        <v>0.5</v>
      </c>
      <c r="P1004" s="825">
        <v>4634.97</v>
      </c>
      <c r="Q1004" s="827">
        <v>1</v>
      </c>
      <c r="R1004" s="822">
        <v>3</v>
      </c>
      <c r="S1004" s="827">
        <v>1</v>
      </c>
      <c r="T1004" s="826">
        <v>0.5</v>
      </c>
      <c r="U1004" s="828">
        <v>1</v>
      </c>
    </row>
    <row r="1005" spans="1:21" ht="14.45" customHeight="1" x14ac:dyDescent="0.2">
      <c r="A1005" s="821">
        <v>1</v>
      </c>
      <c r="B1005" s="822" t="s">
        <v>2676</v>
      </c>
      <c r="C1005" s="822" t="s">
        <v>2682</v>
      </c>
      <c r="D1005" s="823" t="s">
        <v>4395</v>
      </c>
      <c r="E1005" s="824" t="s">
        <v>2714</v>
      </c>
      <c r="F1005" s="822" t="s">
        <v>2677</v>
      </c>
      <c r="G1005" s="822" t="s">
        <v>2792</v>
      </c>
      <c r="H1005" s="822" t="s">
        <v>329</v>
      </c>
      <c r="I1005" s="822" t="s">
        <v>3905</v>
      </c>
      <c r="J1005" s="822" t="s">
        <v>3318</v>
      </c>
      <c r="K1005" s="822" t="s">
        <v>3906</v>
      </c>
      <c r="L1005" s="825">
        <v>76.709999999999994</v>
      </c>
      <c r="M1005" s="825">
        <v>230.13</v>
      </c>
      <c r="N1005" s="822">
        <v>3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</v>
      </c>
      <c r="B1006" s="822" t="s">
        <v>2676</v>
      </c>
      <c r="C1006" s="822" t="s">
        <v>2682</v>
      </c>
      <c r="D1006" s="823" t="s">
        <v>4395</v>
      </c>
      <c r="E1006" s="824" t="s">
        <v>2714</v>
      </c>
      <c r="F1006" s="822" t="s">
        <v>2677</v>
      </c>
      <c r="G1006" s="822" t="s">
        <v>2809</v>
      </c>
      <c r="H1006" s="822" t="s">
        <v>329</v>
      </c>
      <c r="I1006" s="822" t="s">
        <v>2810</v>
      </c>
      <c r="J1006" s="822" t="s">
        <v>822</v>
      </c>
      <c r="K1006" s="822" t="s">
        <v>823</v>
      </c>
      <c r="L1006" s="825">
        <v>121.92</v>
      </c>
      <c r="M1006" s="825">
        <v>243.84</v>
      </c>
      <c r="N1006" s="822">
        <v>2</v>
      </c>
      <c r="O1006" s="826">
        <v>1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</v>
      </c>
      <c r="B1007" s="822" t="s">
        <v>2676</v>
      </c>
      <c r="C1007" s="822" t="s">
        <v>2682</v>
      </c>
      <c r="D1007" s="823" t="s">
        <v>4395</v>
      </c>
      <c r="E1007" s="824" t="s">
        <v>2714</v>
      </c>
      <c r="F1007" s="822" t="s">
        <v>2677</v>
      </c>
      <c r="G1007" s="822" t="s">
        <v>2809</v>
      </c>
      <c r="H1007" s="822" t="s">
        <v>329</v>
      </c>
      <c r="I1007" s="822" t="s">
        <v>3641</v>
      </c>
      <c r="J1007" s="822" t="s">
        <v>822</v>
      </c>
      <c r="K1007" s="822" t="s">
        <v>823</v>
      </c>
      <c r="L1007" s="825">
        <v>121.92</v>
      </c>
      <c r="M1007" s="825">
        <v>243.84</v>
      </c>
      <c r="N1007" s="822">
        <v>2</v>
      </c>
      <c r="O1007" s="826">
        <v>1</v>
      </c>
      <c r="P1007" s="825">
        <v>243.84</v>
      </c>
      <c r="Q1007" s="827">
        <v>1</v>
      </c>
      <c r="R1007" s="822">
        <v>2</v>
      </c>
      <c r="S1007" s="827">
        <v>1</v>
      </c>
      <c r="T1007" s="826">
        <v>1</v>
      </c>
      <c r="U1007" s="828">
        <v>1</v>
      </c>
    </row>
    <row r="1008" spans="1:21" ht="14.45" customHeight="1" x14ac:dyDescent="0.2">
      <c r="A1008" s="821">
        <v>1</v>
      </c>
      <c r="B1008" s="822" t="s">
        <v>2676</v>
      </c>
      <c r="C1008" s="822" t="s">
        <v>2682</v>
      </c>
      <c r="D1008" s="823" t="s">
        <v>4395</v>
      </c>
      <c r="E1008" s="824" t="s">
        <v>2717</v>
      </c>
      <c r="F1008" s="822" t="s">
        <v>2677</v>
      </c>
      <c r="G1008" s="822" t="s">
        <v>3346</v>
      </c>
      <c r="H1008" s="822" t="s">
        <v>329</v>
      </c>
      <c r="I1008" s="822" t="s">
        <v>3347</v>
      </c>
      <c r="J1008" s="822" t="s">
        <v>1955</v>
      </c>
      <c r="K1008" s="822" t="s">
        <v>2398</v>
      </c>
      <c r="L1008" s="825">
        <v>247.17</v>
      </c>
      <c r="M1008" s="825">
        <v>247.17</v>
      </c>
      <c r="N1008" s="822">
        <v>1</v>
      </c>
      <c r="O1008" s="826">
        <v>0.5</v>
      </c>
      <c r="P1008" s="825">
        <v>247.17</v>
      </c>
      <c r="Q1008" s="827">
        <v>1</v>
      </c>
      <c r="R1008" s="822">
        <v>1</v>
      </c>
      <c r="S1008" s="827">
        <v>1</v>
      </c>
      <c r="T1008" s="826">
        <v>0.5</v>
      </c>
      <c r="U1008" s="828">
        <v>1</v>
      </c>
    </row>
    <row r="1009" spans="1:21" ht="14.45" customHeight="1" x14ac:dyDescent="0.2">
      <c r="A1009" s="821">
        <v>1</v>
      </c>
      <c r="B1009" s="822" t="s">
        <v>2676</v>
      </c>
      <c r="C1009" s="822" t="s">
        <v>2682</v>
      </c>
      <c r="D1009" s="823" t="s">
        <v>4395</v>
      </c>
      <c r="E1009" s="824" t="s">
        <v>2717</v>
      </c>
      <c r="F1009" s="822" t="s">
        <v>2677</v>
      </c>
      <c r="G1009" s="822" t="s">
        <v>2814</v>
      </c>
      <c r="H1009" s="822" t="s">
        <v>673</v>
      </c>
      <c r="I1009" s="822" t="s">
        <v>2410</v>
      </c>
      <c r="J1009" s="822" t="s">
        <v>961</v>
      </c>
      <c r="K1009" s="822" t="s">
        <v>962</v>
      </c>
      <c r="L1009" s="825">
        <v>72.55</v>
      </c>
      <c r="M1009" s="825">
        <v>72.55</v>
      </c>
      <c r="N1009" s="822">
        <v>1</v>
      </c>
      <c r="O1009" s="826">
        <v>0.5</v>
      </c>
      <c r="P1009" s="825">
        <v>72.55</v>
      </c>
      <c r="Q1009" s="827">
        <v>1</v>
      </c>
      <c r="R1009" s="822">
        <v>1</v>
      </c>
      <c r="S1009" s="827">
        <v>1</v>
      </c>
      <c r="T1009" s="826">
        <v>0.5</v>
      </c>
      <c r="U1009" s="828">
        <v>1</v>
      </c>
    </row>
    <row r="1010" spans="1:21" ht="14.45" customHeight="1" x14ac:dyDescent="0.2">
      <c r="A1010" s="821">
        <v>1</v>
      </c>
      <c r="B1010" s="822" t="s">
        <v>2676</v>
      </c>
      <c r="C1010" s="822" t="s">
        <v>2682</v>
      </c>
      <c r="D1010" s="823" t="s">
        <v>4395</v>
      </c>
      <c r="E1010" s="824" t="s">
        <v>2717</v>
      </c>
      <c r="F1010" s="822" t="s">
        <v>2677</v>
      </c>
      <c r="G1010" s="822" t="s">
        <v>2814</v>
      </c>
      <c r="H1010" s="822" t="s">
        <v>673</v>
      </c>
      <c r="I1010" s="822" t="s">
        <v>2411</v>
      </c>
      <c r="J1010" s="822" t="s">
        <v>961</v>
      </c>
      <c r="K1010" s="822" t="s">
        <v>963</v>
      </c>
      <c r="L1010" s="825">
        <v>65.28</v>
      </c>
      <c r="M1010" s="825">
        <v>195.84</v>
      </c>
      <c r="N1010" s="822">
        <v>3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</v>
      </c>
      <c r="B1011" s="822" t="s">
        <v>2676</v>
      </c>
      <c r="C1011" s="822" t="s">
        <v>2682</v>
      </c>
      <c r="D1011" s="823" t="s">
        <v>4395</v>
      </c>
      <c r="E1011" s="824" t="s">
        <v>2717</v>
      </c>
      <c r="F1011" s="822" t="s">
        <v>2677</v>
      </c>
      <c r="G1011" s="822" t="s">
        <v>2854</v>
      </c>
      <c r="H1011" s="822" t="s">
        <v>673</v>
      </c>
      <c r="I1011" s="822" t="s">
        <v>2258</v>
      </c>
      <c r="J1011" s="822" t="s">
        <v>1042</v>
      </c>
      <c r="K1011" s="822" t="s">
        <v>2259</v>
      </c>
      <c r="L1011" s="825">
        <v>80.010000000000005</v>
      </c>
      <c r="M1011" s="825">
        <v>160.02000000000001</v>
      </c>
      <c r="N1011" s="822">
        <v>2</v>
      </c>
      <c r="O1011" s="826">
        <v>1.5</v>
      </c>
      <c r="P1011" s="825">
        <v>160.02000000000001</v>
      </c>
      <c r="Q1011" s="827">
        <v>1</v>
      </c>
      <c r="R1011" s="822">
        <v>2</v>
      </c>
      <c r="S1011" s="827">
        <v>1</v>
      </c>
      <c r="T1011" s="826">
        <v>1.5</v>
      </c>
      <c r="U1011" s="828">
        <v>1</v>
      </c>
    </row>
    <row r="1012" spans="1:21" ht="14.45" customHeight="1" x14ac:dyDescent="0.2">
      <c r="A1012" s="821">
        <v>1</v>
      </c>
      <c r="B1012" s="822" t="s">
        <v>2676</v>
      </c>
      <c r="C1012" s="822" t="s">
        <v>2682</v>
      </c>
      <c r="D1012" s="823" t="s">
        <v>4395</v>
      </c>
      <c r="E1012" s="824" t="s">
        <v>2717</v>
      </c>
      <c r="F1012" s="822" t="s">
        <v>2677</v>
      </c>
      <c r="G1012" s="822" t="s">
        <v>2854</v>
      </c>
      <c r="H1012" s="822" t="s">
        <v>673</v>
      </c>
      <c r="I1012" s="822" t="s">
        <v>2855</v>
      </c>
      <c r="J1012" s="822" t="s">
        <v>1042</v>
      </c>
      <c r="K1012" s="822" t="s">
        <v>2856</v>
      </c>
      <c r="L1012" s="825">
        <v>160.03</v>
      </c>
      <c r="M1012" s="825">
        <v>480.09000000000003</v>
      </c>
      <c r="N1012" s="822">
        <v>3</v>
      </c>
      <c r="O1012" s="826">
        <v>1</v>
      </c>
      <c r="P1012" s="825">
        <v>480.09000000000003</v>
      </c>
      <c r="Q1012" s="827">
        <v>1</v>
      </c>
      <c r="R1012" s="822">
        <v>3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1</v>
      </c>
      <c r="B1013" s="822" t="s">
        <v>2676</v>
      </c>
      <c r="C1013" s="822" t="s">
        <v>2682</v>
      </c>
      <c r="D1013" s="823" t="s">
        <v>4395</v>
      </c>
      <c r="E1013" s="824" t="s">
        <v>2717</v>
      </c>
      <c r="F1013" s="822" t="s">
        <v>2677</v>
      </c>
      <c r="G1013" s="822" t="s">
        <v>2857</v>
      </c>
      <c r="H1013" s="822" t="s">
        <v>673</v>
      </c>
      <c r="I1013" s="822" t="s">
        <v>2295</v>
      </c>
      <c r="J1013" s="822" t="s">
        <v>2296</v>
      </c>
      <c r="K1013" s="822" t="s">
        <v>2297</v>
      </c>
      <c r="L1013" s="825">
        <v>93.27</v>
      </c>
      <c r="M1013" s="825">
        <v>93.27</v>
      </c>
      <c r="N1013" s="822">
        <v>1</v>
      </c>
      <c r="O1013" s="826">
        <v>1</v>
      </c>
      <c r="P1013" s="825">
        <v>93.27</v>
      </c>
      <c r="Q1013" s="827">
        <v>1</v>
      </c>
      <c r="R1013" s="822">
        <v>1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1</v>
      </c>
      <c r="B1014" s="822" t="s">
        <v>2676</v>
      </c>
      <c r="C1014" s="822" t="s">
        <v>2682</v>
      </c>
      <c r="D1014" s="823" t="s">
        <v>4395</v>
      </c>
      <c r="E1014" s="824" t="s">
        <v>2717</v>
      </c>
      <c r="F1014" s="822" t="s">
        <v>2677</v>
      </c>
      <c r="G1014" s="822" t="s">
        <v>2858</v>
      </c>
      <c r="H1014" s="822" t="s">
        <v>673</v>
      </c>
      <c r="I1014" s="822" t="s">
        <v>2185</v>
      </c>
      <c r="J1014" s="822" t="s">
        <v>2186</v>
      </c>
      <c r="K1014" s="822" t="s">
        <v>2187</v>
      </c>
      <c r="L1014" s="825">
        <v>130.51</v>
      </c>
      <c r="M1014" s="825">
        <v>1174.5899999999999</v>
      </c>
      <c r="N1014" s="822">
        <v>9</v>
      </c>
      <c r="O1014" s="826">
        <v>1.5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</v>
      </c>
      <c r="B1015" s="822" t="s">
        <v>2676</v>
      </c>
      <c r="C1015" s="822" t="s">
        <v>2682</v>
      </c>
      <c r="D1015" s="823" t="s">
        <v>4395</v>
      </c>
      <c r="E1015" s="824" t="s">
        <v>2717</v>
      </c>
      <c r="F1015" s="822" t="s">
        <v>2677</v>
      </c>
      <c r="G1015" s="822" t="s">
        <v>2858</v>
      </c>
      <c r="H1015" s="822" t="s">
        <v>673</v>
      </c>
      <c r="I1015" s="822" t="s">
        <v>2188</v>
      </c>
      <c r="J1015" s="822" t="s">
        <v>2189</v>
      </c>
      <c r="K1015" s="822" t="s">
        <v>2190</v>
      </c>
      <c r="L1015" s="825">
        <v>165.41</v>
      </c>
      <c r="M1015" s="825">
        <v>165.41</v>
      </c>
      <c r="N1015" s="822">
        <v>1</v>
      </c>
      <c r="O1015" s="826">
        <v>1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1</v>
      </c>
      <c r="B1016" s="822" t="s">
        <v>2676</v>
      </c>
      <c r="C1016" s="822" t="s">
        <v>2682</v>
      </c>
      <c r="D1016" s="823" t="s">
        <v>4395</v>
      </c>
      <c r="E1016" s="824" t="s">
        <v>2717</v>
      </c>
      <c r="F1016" s="822" t="s">
        <v>2677</v>
      </c>
      <c r="G1016" s="822" t="s">
        <v>2858</v>
      </c>
      <c r="H1016" s="822" t="s">
        <v>329</v>
      </c>
      <c r="I1016" s="822" t="s">
        <v>3907</v>
      </c>
      <c r="J1016" s="822" t="s">
        <v>2186</v>
      </c>
      <c r="K1016" s="822" t="s">
        <v>1025</v>
      </c>
      <c r="L1016" s="825">
        <v>55.14</v>
      </c>
      <c r="M1016" s="825">
        <v>55.14</v>
      </c>
      <c r="N1016" s="822">
        <v>1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</v>
      </c>
      <c r="B1017" s="822" t="s">
        <v>2676</v>
      </c>
      <c r="C1017" s="822" t="s">
        <v>2682</v>
      </c>
      <c r="D1017" s="823" t="s">
        <v>4395</v>
      </c>
      <c r="E1017" s="824" t="s">
        <v>2717</v>
      </c>
      <c r="F1017" s="822" t="s">
        <v>2677</v>
      </c>
      <c r="G1017" s="822" t="s">
        <v>2858</v>
      </c>
      <c r="H1017" s="822" t="s">
        <v>329</v>
      </c>
      <c r="I1017" s="822" t="s">
        <v>3826</v>
      </c>
      <c r="J1017" s="822" t="s">
        <v>3012</v>
      </c>
      <c r="K1017" s="822" t="s">
        <v>2001</v>
      </c>
      <c r="L1017" s="825">
        <v>165.41</v>
      </c>
      <c r="M1017" s="825">
        <v>165.41</v>
      </c>
      <c r="N1017" s="822">
        <v>1</v>
      </c>
      <c r="O1017" s="826">
        <v>1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</v>
      </c>
      <c r="B1018" s="822" t="s">
        <v>2676</v>
      </c>
      <c r="C1018" s="822" t="s">
        <v>2682</v>
      </c>
      <c r="D1018" s="823" t="s">
        <v>4395</v>
      </c>
      <c r="E1018" s="824" t="s">
        <v>2717</v>
      </c>
      <c r="F1018" s="822" t="s">
        <v>2677</v>
      </c>
      <c r="G1018" s="822" t="s">
        <v>2858</v>
      </c>
      <c r="H1018" s="822" t="s">
        <v>329</v>
      </c>
      <c r="I1018" s="822" t="s">
        <v>3721</v>
      </c>
      <c r="J1018" s="822" t="s">
        <v>3012</v>
      </c>
      <c r="K1018" s="822" t="s">
        <v>2471</v>
      </c>
      <c r="L1018" s="825">
        <v>82.7</v>
      </c>
      <c r="M1018" s="825">
        <v>82.7</v>
      </c>
      <c r="N1018" s="822">
        <v>1</v>
      </c>
      <c r="O1018" s="826">
        <v>1</v>
      </c>
      <c r="P1018" s="825">
        <v>82.7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1</v>
      </c>
      <c r="B1019" s="822" t="s">
        <v>2676</v>
      </c>
      <c r="C1019" s="822" t="s">
        <v>2682</v>
      </c>
      <c r="D1019" s="823" t="s">
        <v>4395</v>
      </c>
      <c r="E1019" s="824" t="s">
        <v>2717</v>
      </c>
      <c r="F1019" s="822" t="s">
        <v>2677</v>
      </c>
      <c r="G1019" s="822" t="s">
        <v>2858</v>
      </c>
      <c r="H1019" s="822" t="s">
        <v>329</v>
      </c>
      <c r="I1019" s="822" t="s">
        <v>3722</v>
      </c>
      <c r="J1019" s="822" t="s">
        <v>3012</v>
      </c>
      <c r="K1019" s="822" t="s">
        <v>2187</v>
      </c>
      <c r="L1019" s="825">
        <v>130.51</v>
      </c>
      <c r="M1019" s="825">
        <v>522.04</v>
      </c>
      <c r="N1019" s="822">
        <v>4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</v>
      </c>
      <c r="B1020" s="822" t="s">
        <v>2676</v>
      </c>
      <c r="C1020" s="822" t="s">
        <v>2682</v>
      </c>
      <c r="D1020" s="823" t="s">
        <v>4395</v>
      </c>
      <c r="E1020" s="824" t="s">
        <v>2717</v>
      </c>
      <c r="F1020" s="822" t="s">
        <v>2677</v>
      </c>
      <c r="G1020" s="822" t="s">
        <v>2858</v>
      </c>
      <c r="H1020" s="822" t="s">
        <v>329</v>
      </c>
      <c r="I1020" s="822" t="s">
        <v>3908</v>
      </c>
      <c r="J1020" s="822" t="s">
        <v>3012</v>
      </c>
      <c r="K1020" s="822" t="s">
        <v>2784</v>
      </c>
      <c r="L1020" s="825">
        <v>84.83</v>
      </c>
      <c r="M1020" s="825">
        <v>84.83</v>
      </c>
      <c r="N1020" s="822">
        <v>1</v>
      </c>
      <c r="O1020" s="826">
        <v>1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1</v>
      </c>
      <c r="B1021" s="822" t="s">
        <v>2676</v>
      </c>
      <c r="C1021" s="822" t="s">
        <v>2682</v>
      </c>
      <c r="D1021" s="823" t="s">
        <v>4395</v>
      </c>
      <c r="E1021" s="824" t="s">
        <v>2717</v>
      </c>
      <c r="F1021" s="822" t="s">
        <v>2677</v>
      </c>
      <c r="G1021" s="822" t="s">
        <v>2858</v>
      </c>
      <c r="H1021" s="822" t="s">
        <v>329</v>
      </c>
      <c r="I1021" s="822" t="s">
        <v>3011</v>
      </c>
      <c r="J1021" s="822" t="s">
        <v>3012</v>
      </c>
      <c r="K1021" s="822" t="s">
        <v>2937</v>
      </c>
      <c r="L1021" s="825">
        <v>254.49</v>
      </c>
      <c r="M1021" s="825">
        <v>254.49</v>
      </c>
      <c r="N1021" s="822">
        <v>1</v>
      </c>
      <c r="O1021" s="826">
        <v>1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</v>
      </c>
      <c r="B1022" s="822" t="s">
        <v>2676</v>
      </c>
      <c r="C1022" s="822" t="s">
        <v>2682</v>
      </c>
      <c r="D1022" s="823" t="s">
        <v>4395</v>
      </c>
      <c r="E1022" s="824" t="s">
        <v>2717</v>
      </c>
      <c r="F1022" s="822" t="s">
        <v>2677</v>
      </c>
      <c r="G1022" s="822" t="s">
        <v>2858</v>
      </c>
      <c r="H1022" s="822" t="s">
        <v>329</v>
      </c>
      <c r="I1022" s="822" t="s">
        <v>3723</v>
      </c>
      <c r="J1022" s="822" t="s">
        <v>3012</v>
      </c>
      <c r="K1022" s="822" t="s">
        <v>1025</v>
      </c>
      <c r="L1022" s="825">
        <v>55.14</v>
      </c>
      <c r="M1022" s="825">
        <v>55.14</v>
      </c>
      <c r="N1022" s="822">
        <v>1</v>
      </c>
      <c r="O1022" s="826">
        <v>1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</v>
      </c>
      <c r="B1023" s="822" t="s">
        <v>2676</v>
      </c>
      <c r="C1023" s="822" t="s">
        <v>2682</v>
      </c>
      <c r="D1023" s="823" t="s">
        <v>4395</v>
      </c>
      <c r="E1023" s="824" t="s">
        <v>2717</v>
      </c>
      <c r="F1023" s="822" t="s">
        <v>2677</v>
      </c>
      <c r="G1023" s="822" t="s">
        <v>2815</v>
      </c>
      <c r="H1023" s="822" t="s">
        <v>329</v>
      </c>
      <c r="I1023" s="822" t="s">
        <v>3726</v>
      </c>
      <c r="J1023" s="822" t="s">
        <v>2817</v>
      </c>
      <c r="K1023" s="822" t="s">
        <v>3727</v>
      </c>
      <c r="L1023" s="825">
        <v>16.38</v>
      </c>
      <c r="M1023" s="825">
        <v>32.76</v>
      </c>
      <c r="N1023" s="822">
        <v>2</v>
      </c>
      <c r="O1023" s="826">
        <v>0.5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1</v>
      </c>
      <c r="B1024" s="822" t="s">
        <v>2676</v>
      </c>
      <c r="C1024" s="822" t="s">
        <v>2682</v>
      </c>
      <c r="D1024" s="823" t="s">
        <v>4395</v>
      </c>
      <c r="E1024" s="824" t="s">
        <v>2717</v>
      </c>
      <c r="F1024" s="822" t="s">
        <v>2677</v>
      </c>
      <c r="G1024" s="822" t="s">
        <v>2815</v>
      </c>
      <c r="H1024" s="822" t="s">
        <v>329</v>
      </c>
      <c r="I1024" s="822" t="s">
        <v>3728</v>
      </c>
      <c r="J1024" s="822" t="s">
        <v>2817</v>
      </c>
      <c r="K1024" s="822" t="s">
        <v>1070</v>
      </c>
      <c r="L1024" s="825">
        <v>32.76</v>
      </c>
      <c r="M1024" s="825">
        <v>32.76</v>
      </c>
      <c r="N1024" s="822">
        <v>1</v>
      </c>
      <c r="O1024" s="826">
        <v>0.5</v>
      </c>
      <c r="P1024" s="825">
        <v>32.76</v>
      </c>
      <c r="Q1024" s="827">
        <v>1</v>
      </c>
      <c r="R1024" s="822">
        <v>1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1</v>
      </c>
      <c r="B1025" s="822" t="s">
        <v>2676</v>
      </c>
      <c r="C1025" s="822" t="s">
        <v>2682</v>
      </c>
      <c r="D1025" s="823" t="s">
        <v>4395</v>
      </c>
      <c r="E1025" s="824" t="s">
        <v>2717</v>
      </c>
      <c r="F1025" s="822" t="s">
        <v>2677</v>
      </c>
      <c r="G1025" s="822" t="s">
        <v>2815</v>
      </c>
      <c r="H1025" s="822" t="s">
        <v>329</v>
      </c>
      <c r="I1025" s="822" t="s">
        <v>3668</v>
      </c>
      <c r="J1025" s="822" t="s">
        <v>3669</v>
      </c>
      <c r="K1025" s="822" t="s">
        <v>696</v>
      </c>
      <c r="L1025" s="825">
        <v>35.11</v>
      </c>
      <c r="M1025" s="825">
        <v>35.11</v>
      </c>
      <c r="N1025" s="822">
        <v>1</v>
      </c>
      <c r="O1025" s="826">
        <v>1</v>
      </c>
      <c r="P1025" s="825">
        <v>35.11</v>
      </c>
      <c r="Q1025" s="827">
        <v>1</v>
      </c>
      <c r="R1025" s="822">
        <v>1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1</v>
      </c>
      <c r="B1026" s="822" t="s">
        <v>2676</v>
      </c>
      <c r="C1026" s="822" t="s">
        <v>2682</v>
      </c>
      <c r="D1026" s="823" t="s">
        <v>4395</v>
      </c>
      <c r="E1026" s="824" t="s">
        <v>2717</v>
      </c>
      <c r="F1026" s="822" t="s">
        <v>2677</v>
      </c>
      <c r="G1026" s="822" t="s">
        <v>2815</v>
      </c>
      <c r="H1026" s="822" t="s">
        <v>673</v>
      </c>
      <c r="I1026" s="822" t="s">
        <v>3023</v>
      </c>
      <c r="J1026" s="822" t="s">
        <v>998</v>
      </c>
      <c r="K1026" s="822" t="s">
        <v>677</v>
      </c>
      <c r="L1026" s="825">
        <v>117.03</v>
      </c>
      <c r="M1026" s="825">
        <v>234.06</v>
      </c>
      <c r="N1026" s="822">
        <v>2</v>
      </c>
      <c r="O1026" s="826">
        <v>1</v>
      </c>
      <c r="P1026" s="825">
        <v>234.06</v>
      </c>
      <c r="Q1026" s="827">
        <v>1</v>
      </c>
      <c r="R1026" s="822">
        <v>2</v>
      </c>
      <c r="S1026" s="827">
        <v>1</v>
      </c>
      <c r="T1026" s="826">
        <v>1</v>
      </c>
      <c r="U1026" s="828">
        <v>1</v>
      </c>
    </row>
    <row r="1027" spans="1:21" ht="14.45" customHeight="1" x14ac:dyDescent="0.2">
      <c r="A1027" s="821">
        <v>1</v>
      </c>
      <c r="B1027" s="822" t="s">
        <v>2676</v>
      </c>
      <c r="C1027" s="822" t="s">
        <v>2682</v>
      </c>
      <c r="D1027" s="823" t="s">
        <v>4395</v>
      </c>
      <c r="E1027" s="824" t="s">
        <v>2717</v>
      </c>
      <c r="F1027" s="822" t="s">
        <v>2677</v>
      </c>
      <c r="G1027" s="822" t="s">
        <v>2815</v>
      </c>
      <c r="H1027" s="822" t="s">
        <v>673</v>
      </c>
      <c r="I1027" s="822" t="s">
        <v>2174</v>
      </c>
      <c r="J1027" s="822" t="s">
        <v>998</v>
      </c>
      <c r="K1027" s="822" t="s">
        <v>696</v>
      </c>
      <c r="L1027" s="825">
        <v>35.11</v>
      </c>
      <c r="M1027" s="825">
        <v>70.22</v>
      </c>
      <c r="N1027" s="822">
        <v>2</v>
      </c>
      <c r="O1027" s="826">
        <v>1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</v>
      </c>
      <c r="B1028" s="822" t="s">
        <v>2676</v>
      </c>
      <c r="C1028" s="822" t="s">
        <v>2682</v>
      </c>
      <c r="D1028" s="823" t="s">
        <v>4395</v>
      </c>
      <c r="E1028" s="824" t="s">
        <v>2717</v>
      </c>
      <c r="F1028" s="822" t="s">
        <v>2677</v>
      </c>
      <c r="G1028" s="822" t="s">
        <v>3362</v>
      </c>
      <c r="H1028" s="822" t="s">
        <v>673</v>
      </c>
      <c r="I1028" s="822" t="s">
        <v>3909</v>
      </c>
      <c r="J1028" s="822" t="s">
        <v>3364</v>
      </c>
      <c r="K1028" s="822" t="s">
        <v>3910</v>
      </c>
      <c r="L1028" s="825">
        <v>57.83</v>
      </c>
      <c r="M1028" s="825">
        <v>57.83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</v>
      </c>
      <c r="B1029" s="822" t="s">
        <v>2676</v>
      </c>
      <c r="C1029" s="822" t="s">
        <v>2682</v>
      </c>
      <c r="D1029" s="823" t="s">
        <v>4395</v>
      </c>
      <c r="E1029" s="824" t="s">
        <v>2717</v>
      </c>
      <c r="F1029" s="822" t="s">
        <v>2677</v>
      </c>
      <c r="G1029" s="822" t="s">
        <v>3366</v>
      </c>
      <c r="H1029" s="822" t="s">
        <v>673</v>
      </c>
      <c r="I1029" s="822" t="s">
        <v>2470</v>
      </c>
      <c r="J1029" s="822" t="s">
        <v>904</v>
      </c>
      <c r="K1029" s="822" t="s">
        <v>2471</v>
      </c>
      <c r="L1029" s="825">
        <v>176.32</v>
      </c>
      <c r="M1029" s="825">
        <v>176.32</v>
      </c>
      <c r="N1029" s="822">
        <v>1</v>
      </c>
      <c r="O1029" s="826">
        <v>1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</v>
      </c>
      <c r="B1030" s="822" t="s">
        <v>2676</v>
      </c>
      <c r="C1030" s="822" t="s">
        <v>2682</v>
      </c>
      <c r="D1030" s="823" t="s">
        <v>4395</v>
      </c>
      <c r="E1030" s="824" t="s">
        <v>2717</v>
      </c>
      <c r="F1030" s="822" t="s">
        <v>2677</v>
      </c>
      <c r="G1030" s="822" t="s">
        <v>3027</v>
      </c>
      <c r="H1030" s="822" t="s">
        <v>329</v>
      </c>
      <c r="I1030" s="822" t="s">
        <v>3911</v>
      </c>
      <c r="J1030" s="822" t="s">
        <v>1022</v>
      </c>
      <c r="K1030" s="822" t="s">
        <v>2221</v>
      </c>
      <c r="L1030" s="825">
        <v>131.97999999999999</v>
      </c>
      <c r="M1030" s="825">
        <v>131.97999999999999</v>
      </c>
      <c r="N1030" s="822">
        <v>1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</v>
      </c>
      <c r="B1031" s="822" t="s">
        <v>2676</v>
      </c>
      <c r="C1031" s="822" t="s">
        <v>2682</v>
      </c>
      <c r="D1031" s="823" t="s">
        <v>4395</v>
      </c>
      <c r="E1031" s="824" t="s">
        <v>2717</v>
      </c>
      <c r="F1031" s="822" t="s">
        <v>2677</v>
      </c>
      <c r="G1031" s="822" t="s">
        <v>2739</v>
      </c>
      <c r="H1031" s="822" t="s">
        <v>329</v>
      </c>
      <c r="I1031" s="822" t="s">
        <v>3030</v>
      </c>
      <c r="J1031" s="822" t="s">
        <v>2741</v>
      </c>
      <c r="K1031" s="822" t="s">
        <v>3031</v>
      </c>
      <c r="L1031" s="825">
        <v>1891.17</v>
      </c>
      <c r="M1031" s="825">
        <v>5673.51</v>
      </c>
      <c r="N1031" s="822">
        <v>3</v>
      </c>
      <c r="O1031" s="826">
        <v>1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</v>
      </c>
      <c r="B1032" s="822" t="s">
        <v>2676</v>
      </c>
      <c r="C1032" s="822" t="s">
        <v>2682</v>
      </c>
      <c r="D1032" s="823" t="s">
        <v>4395</v>
      </c>
      <c r="E1032" s="824" t="s">
        <v>2717</v>
      </c>
      <c r="F1032" s="822" t="s">
        <v>2677</v>
      </c>
      <c r="G1032" s="822" t="s">
        <v>2739</v>
      </c>
      <c r="H1032" s="822" t="s">
        <v>329</v>
      </c>
      <c r="I1032" s="822" t="s">
        <v>2740</v>
      </c>
      <c r="J1032" s="822" t="s">
        <v>2741</v>
      </c>
      <c r="K1032" s="822" t="s">
        <v>2742</v>
      </c>
      <c r="L1032" s="825">
        <v>1544.99</v>
      </c>
      <c r="M1032" s="825">
        <v>9269.94</v>
      </c>
      <c r="N1032" s="822">
        <v>6</v>
      </c>
      <c r="O1032" s="826">
        <v>1</v>
      </c>
      <c r="P1032" s="825">
        <v>4634.97</v>
      </c>
      <c r="Q1032" s="827">
        <v>0.5</v>
      </c>
      <c r="R1032" s="822">
        <v>3</v>
      </c>
      <c r="S1032" s="827">
        <v>0.5</v>
      </c>
      <c r="T1032" s="826">
        <v>0.5</v>
      </c>
      <c r="U1032" s="828">
        <v>0.5</v>
      </c>
    </row>
    <row r="1033" spans="1:21" ht="14.45" customHeight="1" x14ac:dyDescent="0.2">
      <c r="A1033" s="821">
        <v>1</v>
      </c>
      <c r="B1033" s="822" t="s">
        <v>2676</v>
      </c>
      <c r="C1033" s="822" t="s">
        <v>2682</v>
      </c>
      <c r="D1033" s="823" t="s">
        <v>4395</v>
      </c>
      <c r="E1033" s="824" t="s">
        <v>2717</v>
      </c>
      <c r="F1033" s="822" t="s">
        <v>2677</v>
      </c>
      <c r="G1033" s="822" t="s">
        <v>2739</v>
      </c>
      <c r="H1033" s="822" t="s">
        <v>329</v>
      </c>
      <c r="I1033" s="822" t="s">
        <v>2870</v>
      </c>
      <c r="J1033" s="822" t="s">
        <v>2741</v>
      </c>
      <c r="K1033" s="822" t="s">
        <v>2871</v>
      </c>
      <c r="L1033" s="825">
        <v>5315.52</v>
      </c>
      <c r="M1033" s="825">
        <v>5315.52</v>
      </c>
      <c r="N1033" s="822">
        <v>1</v>
      </c>
      <c r="O1033" s="826">
        <v>1</v>
      </c>
      <c r="P1033" s="825">
        <v>5315.52</v>
      </c>
      <c r="Q1033" s="827">
        <v>1</v>
      </c>
      <c r="R1033" s="822">
        <v>1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1</v>
      </c>
      <c r="B1034" s="822" t="s">
        <v>2676</v>
      </c>
      <c r="C1034" s="822" t="s">
        <v>2682</v>
      </c>
      <c r="D1034" s="823" t="s">
        <v>4395</v>
      </c>
      <c r="E1034" s="824" t="s">
        <v>2717</v>
      </c>
      <c r="F1034" s="822" t="s">
        <v>2677</v>
      </c>
      <c r="G1034" s="822" t="s">
        <v>3373</v>
      </c>
      <c r="H1034" s="822" t="s">
        <v>329</v>
      </c>
      <c r="I1034" s="822" t="s">
        <v>3912</v>
      </c>
      <c r="J1034" s="822" t="s">
        <v>1962</v>
      </c>
      <c r="K1034" s="822" t="s">
        <v>677</v>
      </c>
      <c r="L1034" s="825">
        <v>230.51</v>
      </c>
      <c r="M1034" s="825">
        <v>230.51</v>
      </c>
      <c r="N1034" s="822">
        <v>1</v>
      </c>
      <c r="O1034" s="826">
        <v>0.5</v>
      </c>
      <c r="P1034" s="825">
        <v>230.51</v>
      </c>
      <c r="Q1034" s="827">
        <v>1</v>
      </c>
      <c r="R1034" s="822">
        <v>1</v>
      </c>
      <c r="S1034" s="827">
        <v>1</v>
      </c>
      <c r="T1034" s="826">
        <v>0.5</v>
      </c>
      <c r="U1034" s="828">
        <v>1</v>
      </c>
    </row>
    <row r="1035" spans="1:21" ht="14.45" customHeight="1" x14ac:dyDescent="0.2">
      <c r="A1035" s="821">
        <v>1</v>
      </c>
      <c r="B1035" s="822" t="s">
        <v>2676</v>
      </c>
      <c r="C1035" s="822" t="s">
        <v>2682</v>
      </c>
      <c r="D1035" s="823" t="s">
        <v>4395</v>
      </c>
      <c r="E1035" s="824" t="s">
        <v>2717</v>
      </c>
      <c r="F1035" s="822" t="s">
        <v>2677</v>
      </c>
      <c r="G1035" s="822" t="s">
        <v>2743</v>
      </c>
      <c r="H1035" s="822" t="s">
        <v>329</v>
      </c>
      <c r="I1035" s="822" t="s">
        <v>2744</v>
      </c>
      <c r="J1035" s="822" t="s">
        <v>2745</v>
      </c>
      <c r="K1035" s="822" t="s">
        <v>2746</v>
      </c>
      <c r="L1035" s="825">
        <v>47.46</v>
      </c>
      <c r="M1035" s="825">
        <v>47.46</v>
      </c>
      <c r="N1035" s="822">
        <v>1</v>
      </c>
      <c r="O1035" s="826">
        <v>0.5</v>
      </c>
      <c r="P1035" s="825">
        <v>47.46</v>
      </c>
      <c r="Q1035" s="827">
        <v>1</v>
      </c>
      <c r="R1035" s="822">
        <v>1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1</v>
      </c>
      <c r="B1036" s="822" t="s">
        <v>2676</v>
      </c>
      <c r="C1036" s="822" t="s">
        <v>2682</v>
      </c>
      <c r="D1036" s="823" t="s">
        <v>4395</v>
      </c>
      <c r="E1036" s="824" t="s">
        <v>2717</v>
      </c>
      <c r="F1036" s="822" t="s">
        <v>2677</v>
      </c>
      <c r="G1036" s="822" t="s">
        <v>2743</v>
      </c>
      <c r="H1036" s="822" t="s">
        <v>329</v>
      </c>
      <c r="I1036" s="822" t="s">
        <v>2747</v>
      </c>
      <c r="J1036" s="822" t="s">
        <v>2745</v>
      </c>
      <c r="K1036" s="822" t="s">
        <v>2748</v>
      </c>
      <c r="L1036" s="825">
        <v>23.72</v>
      </c>
      <c r="M1036" s="825">
        <v>23.72</v>
      </c>
      <c r="N1036" s="822">
        <v>1</v>
      </c>
      <c r="O1036" s="826">
        <v>1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1</v>
      </c>
      <c r="B1037" s="822" t="s">
        <v>2676</v>
      </c>
      <c r="C1037" s="822" t="s">
        <v>2682</v>
      </c>
      <c r="D1037" s="823" t="s">
        <v>4395</v>
      </c>
      <c r="E1037" s="824" t="s">
        <v>2717</v>
      </c>
      <c r="F1037" s="822" t="s">
        <v>2677</v>
      </c>
      <c r="G1037" s="822" t="s">
        <v>3390</v>
      </c>
      <c r="H1037" s="822" t="s">
        <v>329</v>
      </c>
      <c r="I1037" s="822" t="s">
        <v>3391</v>
      </c>
      <c r="J1037" s="822" t="s">
        <v>2447</v>
      </c>
      <c r="K1037" s="822" t="s">
        <v>3392</v>
      </c>
      <c r="L1037" s="825">
        <v>431.18</v>
      </c>
      <c r="M1037" s="825">
        <v>431.18</v>
      </c>
      <c r="N1037" s="822">
        <v>1</v>
      </c>
      <c r="O1037" s="826">
        <v>0.5</v>
      </c>
      <c r="P1037" s="825">
        <v>431.18</v>
      </c>
      <c r="Q1037" s="827">
        <v>1</v>
      </c>
      <c r="R1037" s="822">
        <v>1</v>
      </c>
      <c r="S1037" s="827">
        <v>1</v>
      </c>
      <c r="T1037" s="826">
        <v>0.5</v>
      </c>
      <c r="U1037" s="828">
        <v>1</v>
      </c>
    </row>
    <row r="1038" spans="1:21" ht="14.45" customHeight="1" x14ac:dyDescent="0.2">
      <c r="A1038" s="821">
        <v>1</v>
      </c>
      <c r="B1038" s="822" t="s">
        <v>2676</v>
      </c>
      <c r="C1038" s="822" t="s">
        <v>2682</v>
      </c>
      <c r="D1038" s="823" t="s">
        <v>4395</v>
      </c>
      <c r="E1038" s="824" t="s">
        <v>2717</v>
      </c>
      <c r="F1038" s="822" t="s">
        <v>2677</v>
      </c>
      <c r="G1038" s="822" t="s">
        <v>3047</v>
      </c>
      <c r="H1038" s="822" t="s">
        <v>329</v>
      </c>
      <c r="I1038" s="822" t="s">
        <v>3730</v>
      </c>
      <c r="J1038" s="822" t="s">
        <v>1105</v>
      </c>
      <c r="K1038" s="822" t="s">
        <v>1106</v>
      </c>
      <c r="L1038" s="825">
        <v>124.49</v>
      </c>
      <c r="M1038" s="825">
        <v>373.46999999999997</v>
      </c>
      <c r="N1038" s="822">
        <v>3</v>
      </c>
      <c r="O1038" s="826">
        <v>2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</v>
      </c>
      <c r="B1039" s="822" t="s">
        <v>2676</v>
      </c>
      <c r="C1039" s="822" t="s">
        <v>2682</v>
      </c>
      <c r="D1039" s="823" t="s">
        <v>4395</v>
      </c>
      <c r="E1039" s="824" t="s">
        <v>2717</v>
      </c>
      <c r="F1039" s="822" t="s">
        <v>2677</v>
      </c>
      <c r="G1039" s="822" t="s">
        <v>3047</v>
      </c>
      <c r="H1039" s="822" t="s">
        <v>329</v>
      </c>
      <c r="I1039" s="822" t="s">
        <v>3048</v>
      </c>
      <c r="J1039" s="822" t="s">
        <v>1665</v>
      </c>
      <c r="K1039" s="822" t="s">
        <v>3049</v>
      </c>
      <c r="L1039" s="825">
        <v>414.96</v>
      </c>
      <c r="M1039" s="825">
        <v>414.96</v>
      </c>
      <c r="N1039" s="822">
        <v>1</v>
      </c>
      <c r="O1039" s="826">
        <v>1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</v>
      </c>
      <c r="B1040" s="822" t="s">
        <v>2676</v>
      </c>
      <c r="C1040" s="822" t="s">
        <v>2682</v>
      </c>
      <c r="D1040" s="823" t="s">
        <v>4395</v>
      </c>
      <c r="E1040" s="824" t="s">
        <v>2717</v>
      </c>
      <c r="F1040" s="822" t="s">
        <v>2677</v>
      </c>
      <c r="G1040" s="822" t="s">
        <v>3047</v>
      </c>
      <c r="H1040" s="822" t="s">
        <v>329</v>
      </c>
      <c r="I1040" s="822" t="s">
        <v>3397</v>
      </c>
      <c r="J1040" s="822" t="s">
        <v>1105</v>
      </c>
      <c r="K1040" s="822" t="s">
        <v>2299</v>
      </c>
      <c r="L1040" s="825">
        <v>373.46</v>
      </c>
      <c r="M1040" s="825">
        <v>1120.3799999999999</v>
      </c>
      <c r="N1040" s="822">
        <v>3</v>
      </c>
      <c r="O1040" s="826">
        <v>1.5</v>
      </c>
      <c r="P1040" s="825">
        <v>373.46</v>
      </c>
      <c r="Q1040" s="827">
        <v>0.33333333333333337</v>
      </c>
      <c r="R1040" s="822">
        <v>1</v>
      </c>
      <c r="S1040" s="827">
        <v>0.33333333333333331</v>
      </c>
      <c r="T1040" s="826">
        <v>0.5</v>
      </c>
      <c r="U1040" s="828">
        <v>0.33333333333333331</v>
      </c>
    </row>
    <row r="1041" spans="1:21" ht="14.45" customHeight="1" x14ac:dyDescent="0.2">
      <c r="A1041" s="821">
        <v>1</v>
      </c>
      <c r="B1041" s="822" t="s">
        <v>2676</v>
      </c>
      <c r="C1041" s="822" t="s">
        <v>2682</v>
      </c>
      <c r="D1041" s="823" t="s">
        <v>4395</v>
      </c>
      <c r="E1041" s="824" t="s">
        <v>2717</v>
      </c>
      <c r="F1041" s="822" t="s">
        <v>2677</v>
      </c>
      <c r="G1041" s="822" t="s">
        <v>3913</v>
      </c>
      <c r="H1041" s="822" t="s">
        <v>673</v>
      </c>
      <c r="I1041" s="822" t="s">
        <v>3914</v>
      </c>
      <c r="J1041" s="822" t="s">
        <v>3915</v>
      </c>
      <c r="K1041" s="822" t="s">
        <v>3916</v>
      </c>
      <c r="L1041" s="825">
        <v>32.159999999999997</v>
      </c>
      <c r="M1041" s="825">
        <v>96.47999999999999</v>
      </c>
      <c r="N1041" s="822">
        <v>3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</v>
      </c>
      <c r="B1042" s="822" t="s">
        <v>2676</v>
      </c>
      <c r="C1042" s="822" t="s">
        <v>2682</v>
      </c>
      <c r="D1042" s="823" t="s">
        <v>4395</v>
      </c>
      <c r="E1042" s="824" t="s">
        <v>2717</v>
      </c>
      <c r="F1042" s="822" t="s">
        <v>2677</v>
      </c>
      <c r="G1042" s="822" t="s">
        <v>2749</v>
      </c>
      <c r="H1042" s="822" t="s">
        <v>673</v>
      </c>
      <c r="I1042" s="822" t="s">
        <v>2269</v>
      </c>
      <c r="J1042" s="822" t="s">
        <v>2270</v>
      </c>
      <c r="K1042" s="822" t="s">
        <v>2271</v>
      </c>
      <c r="L1042" s="825">
        <v>42.51</v>
      </c>
      <c r="M1042" s="825">
        <v>85.02</v>
      </c>
      <c r="N1042" s="822">
        <v>2</v>
      </c>
      <c r="O1042" s="826">
        <v>1.5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</v>
      </c>
      <c r="B1043" s="822" t="s">
        <v>2676</v>
      </c>
      <c r="C1043" s="822" t="s">
        <v>2682</v>
      </c>
      <c r="D1043" s="823" t="s">
        <v>4395</v>
      </c>
      <c r="E1043" s="824" t="s">
        <v>2717</v>
      </c>
      <c r="F1043" s="822" t="s">
        <v>2677</v>
      </c>
      <c r="G1043" s="822" t="s">
        <v>2749</v>
      </c>
      <c r="H1043" s="822" t="s">
        <v>673</v>
      </c>
      <c r="I1043" s="822" t="s">
        <v>2272</v>
      </c>
      <c r="J1043" s="822" t="s">
        <v>2270</v>
      </c>
      <c r="K1043" s="822" t="s">
        <v>2273</v>
      </c>
      <c r="L1043" s="825">
        <v>85.02</v>
      </c>
      <c r="M1043" s="825">
        <v>85.02</v>
      </c>
      <c r="N1043" s="822">
        <v>1</v>
      </c>
      <c r="O1043" s="826">
        <v>0.5</v>
      </c>
      <c r="P1043" s="825">
        <v>85.02</v>
      </c>
      <c r="Q1043" s="827">
        <v>1</v>
      </c>
      <c r="R1043" s="822">
        <v>1</v>
      </c>
      <c r="S1043" s="827">
        <v>1</v>
      </c>
      <c r="T1043" s="826">
        <v>0.5</v>
      </c>
      <c r="U1043" s="828">
        <v>1</v>
      </c>
    </row>
    <row r="1044" spans="1:21" ht="14.45" customHeight="1" x14ac:dyDescent="0.2">
      <c r="A1044" s="821">
        <v>1</v>
      </c>
      <c r="B1044" s="822" t="s">
        <v>2676</v>
      </c>
      <c r="C1044" s="822" t="s">
        <v>2682</v>
      </c>
      <c r="D1044" s="823" t="s">
        <v>4395</v>
      </c>
      <c r="E1044" s="824" t="s">
        <v>2717</v>
      </c>
      <c r="F1044" s="822" t="s">
        <v>2677</v>
      </c>
      <c r="G1044" s="822" t="s">
        <v>2749</v>
      </c>
      <c r="H1044" s="822" t="s">
        <v>329</v>
      </c>
      <c r="I1044" s="822" t="s">
        <v>3066</v>
      </c>
      <c r="J1044" s="822" t="s">
        <v>3067</v>
      </c>
      <c r="K1044" s="822" t="s">
        <v>2271</v>
      </c>
      <c r="L1044" s="825">
        <v>42.51</v>
      </c>
      <c r="M1044" s="825">
        <v>127.53</v>
      </c>
      <c r="N1044" s="822">
        <v>3</v>
      </c>
      <c r="O1044" s="826">
        <v>2.5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</v>
      </c>
      <c r="B1045" s="822" t="s">
        <v>2676</v>
      </c>
      <c r="C1045" s="822" t="s">
        <v>2682</v>
      </c>
      <c r="D1045" s="823" t="s">
        <v>4395</v>
      </c>
      <c r="E1045" s="824" t="s">
        <v>2717</v>
      </c>
      <c r="F1045" s="822" t="s">
        <v>2677</v>
      </c>
      <c r="G1045" s="822" t="s">
        <v>3409</v>
      </c>
      <c r="H1045" s="822" t="s">
        <v>329</v>
      </c>
      <c r="I1045" s="822" t="s">
        <v>3917</v>
      </c>
      <c r="J1045" s="822" t="s">
        <v>3918</v>
      </c>
      <c r="K1045" s="822" t="s">
        <v>3919</v>
      </c>
      <c r="L1045" s="825">
        <v>0</v>
      </c>
      <c r="M1045" s="825">
        <v>0</v>
      </c>
      <c r="N1045" s="822">
        <v>1</v>
      </c>
      <c r="O1045" s="826">
        <v>0.5</v>
      </c>
      <c r="P1045" s="825">
        <v>0</v>
      </c>
      <c r="Q1045" s="827"/>
      <c r="R1045" s="822">
        <v>1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1</v>
      </c>
      <c r="B1046" s="822" t="s">
        <v>2676</v>
      </c>
      <c r="C1046" s="822" t="s">
        <v>2682</v>
      </c>
      <c r="D1046" s="823" t="s">
        <v>4395</v>
      </c>
      <c r="E1046" s="824" t="s">
        <v>2717</v>
      </c>
      <c r="F1046" s="822" t="s">
        <v>2677</v>
      </c>
      <c r="G1046" s="822" t="s">
        <v>2753</v>
      </c>
      <c r="H1046" s="822" t="s">
        <v>329</v>
      </c>
      <c r="I1046" s="822" t="s">
        <v>2754</v>
      </c>
      <c r="J1046" s="822" t="s">
        <v>2755</v>
      </c>
      <c r="K1046" s="822" t="s">
        <v>2756</v>
      </c>
      <c r="L1046" s="825">
        <v>49.04</v>
      </c>
      <c r="M1046" s="825">
        <v>196.16</v>
      </c>
      <c r="N1046" s="822">
        <v>4</v>
      </c>
      <c r="O1046" s="826">
        <v>1.5</v>
      </c>
      <c r="P1046" s="825">
        <v>196.16</v>
      </c>
      <c r="Q1046" s="827">
        <v>1</v>
      </c>
      <c r="R1046" s="822">
        <v>4</v>
      </c>
      <c r="S1046" s="827">
        <v>1</v>
      </c>
      <c r="T1046" s="826">
        <v>1.5</v>
      </c>
      <c r="U1046" s="828">
        <v>1</v>
      </c>
    </row>
    <row r="1047" spans="1:21" ht="14.45" customHeight="1" x14ac:dyDescent="0.2">
      <c r="A1047" s="821">
        <v>1</v>
      </c>
      <c r="B1047" s="822" t="s">
        <v>2676</v>
      </c>
      <c r="C1047" s="822" t="s">
        <v>2682</v>
      </c>
      <c r="D1047" s="823" t="s">
        <v>4395</v>
      </c>
      <c r="E1047" s="824" t="s">
        <v>2717</v>
      </c>
      <c r="F1047" s="822" t="s">
        <v>2677</v>
      </c>
      <c r="G1047" s="822" t="s">
        <v>2881</v>
      </c>
      <c r="H1047" s="822" t="s">
        <v>329</v>
      </c>
      <c r="I1047" s="822" t="s">
        <v>3076</v>
      </c>
      <c r="J1047" s="822" t="s">
        <v>3077</v>
      </c>
      <c r="K1047" s="822" t="s">
        <v>3078</v>
      </c>
      <c r="L1047" s="825">
        <v>164.01</v>
      </c>
      <c r="M1047" s="825">
        <v>164.01</v>
      </c>
      <c r="N1047" s="822">
        <v>1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</v>
      </c>
      <c r="B1048" s="822" t="s">
        <v>2676</v>
      </c>
      <c r="C1048" s="822" t="s">
        <v>2682</v>
      </c>
      <c r="D1048" s="823" t="s">
        <v>4395</v>
      </c>
      <c r="E1048" s="824" t="s">
        <v>2717</v>
      </c>
      <c r="F1048" s="822" t="s">
        <v>2677</v>
      </c>
      <c r="G1048" s="822" t="s">
        <v>2881</v>
      </c>
      <c r="H1048" s="822" t="s">
        <v>329</v>
      </c>
      <c r="I1048" s="822" t="s">
        <v>3079</v>
      </c>
      <c r="J1048" s="822" t="s">
        <v>3080</v>
      </c>
      <c r="K1048" s="822" t="s">
        <v>3081</v>
      </c>
      <c r="L1048" s="825">
        <v>164.01</v>
      </c>
      <c r="M1048" s="825">
        <v>164.01</v>
      </c>
      <c r="N1048" s="822">
        <v>1</v>
      </c>
      <c r="O1048" s="826">
        <v>0.5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</v>
      </c>
      <c r="B1049" s="822" t="s">
        <v>2676</v>
      </c>
      <c r="C1049" s="822" t="s">
        <v>2682</v>
      </c>
      <c r="D1049" s="823" t="s">
        <v>4395</v>
      </c>
      <c r="E1049" s="824" t="s">
        <v>2717</v>
      </c>
      <c r="F1049" s="822" t="s">
        <v>2677</v>
      </c>
      <c r="G1049" s="822" t="s">
        <v>3093</v>
      </c>
      <c r="H1049" s="822" t="s">
        <v>329</v>
      </c>
      <c r="I1049" s="822" t="s">
        <v>3433</v>
      </c>
      <c r="J1049" s="822" t="s">
        <v>3434</v>
      </c>
      <c r="K1049" s="822" t="s">
        <v>3435</v>
      </c>
      <c r="L1049" s="825">
        <v>166.1</v>
      </c>
      <c r="M1049" s="825">
        <v>664.4</v>
      </c>
      <c r="N1049" s="822">
        <v>4</v>
      </c>
      <c r="O1049" s="826">
        <v>1</v>
      </c>
      <c r="P1049" s="825">
        <v>664.4</v>
      </c>
      <c r="Q1049" s="827">
        <v>1</v>
      </c>
      <c r="R1049" s="822">
        <v>4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1</v>
      </c>
      <c r="B1050" s="822" t="s">
        <v>2676</v>
      </c>
      <c r="C1050" s="822" t="s">
        <v>2682</v>
      </c>
      <c r="D1050" s="823" t="s">
        <v>4395</v>
      </c>
      <c r="E1050" s="824" t="s">
        <v>2717</v>
      </c>
      <c r="F1050" s="822" t="s">
        <v>2677</v>
      </c>
      <c r="G1050" s="822" t="s">
        <v>3093</v>
      </c>
      <c r="H1050" s="822" t="s">
        <v>329</v>
      </c>
      <c r="I1050" s="822" t="s">
        <v>3920</v>
      </c>
      <c r="J1050" s="822" t="s">
        <v>3095</v>
      </c>
      <c r="K1050" s="822" t="s">
        <v>1238</v>
      </c>
      <c r="L1050" s="825">
        <v>296.62</v>
      </c>
      <c r="M1050" s="825">
        <v>296.62</v>
      </c>
      <c r="N1050" s="822">
        <v>1</v>
      </c>
      <c r="O1050" s="826">
        <v>1</v>
      </c>
      <c r="P1050" s="825">
        <v>296.62</v>
      </c>
      <c r="Q1050" s="827">
        <v>1</v>
      </c>
      <c r="R1050" s="822">
        <v>1</v>
      </c>
      <c r="S1050" s="827">
        <v>1</v>
      </c>
      <c r="T1050" s="826">
        <v>1</v>
      </c>
      <c r="U1050" s="828">
        <v>1</v>
      </c>
    </row>
    <row r="1051" spans="1:21" ht="14.45" customHeight="1" x14ac:dyDescent="0.2">
      <c r="A1051" s="821">
        <v>1</v>
      </c>
      <c r="B1051" s="822" t="s">
        <v>2676</v>
      </c>
      <c r="C1051" s="822" t="s">
        <v>2682</v>
      </c>
      <c r="D1051" s="823" t="s">
        <v>4395</v>
      </c>
      <c r="E1051" s="824" t="s">
        <v>2717</v>
      </c>
      <c r="F1051" s="822" t="s">
        <v>2677</v>
      </c>
      <c r="G1051" s="822" t="s">
        <v>2761</v>
      </c>
      <c r="H1051" s="822" t="s">
        <v>673</v>
      </c>
      <c r="I1051" s="822" t="s">
        <v>2157</v>
      </c>
      <c r="J1051" s="822" t="s">
        <v>2158</v>
      </c>
      <c r="K1051" s="822" t="s">
        <v>2159</v>
      </c>
      <c r="L1051" s="825">
        <v>186.87</v>
      </c>
      <c r="M1051" s="825">
        <v>560.61</v>
      </c>
      <c r="N1051" s="822">
        <v>3</v>
      </c>
      <c r="O1051" s="826">
        <v>2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</v>
      </c>
      <c r="B1052" s="822" t="s">
        <v>2676</v>
      </c>
      <c r="C1052" s="822" t="s">
        <v>2682</v>
      </c>
      <c r="D1052" s="823" t="s">
        <v>4395</v>
      </c>
      <c r="E1052" s="824" t="s">
        <v>2717</v>
      </c>
      <c r="F1052" s="822" t="s">
        <v>2677</v>
      </c>
      <c r="G1052" s="822" t="s">
        <v>2898</v>
      </c>
      <c r="H1052" s="822" t="s">
        <v>329</v>
      </c>
      <c r="I1052" s="822" t="s">
        <v>2899</v>
      </c>
      <c r="J1052" s="822" t="s">
        <v>1534</v>
      </c>
      <c r="K1052" s="822" t="s">
        <v>2900</v>
      </c>
      <c r="L1052" s="825">
        <v>577.88</v>
      </c>
      <c r="M1052" s="825">
        <v>1155.76</v>
      </c>
      <c r="N1052" s="822">
        <v>2</v>
      </c>
      <c r="O1052" s="826">
        <v>0.5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1</v>
      </c>
      <c r="B1053" s="822" t="s">
        <v>2676</v>
      </c>
      <c r="C1053" s="822" t="s">
        <v>2682</v>
      </c>
      <c r="D1053" s="823" t="s">
        <v>4395</v>
      </c>
      <c r="E1053" s="824" t="s">
        <v>2717</v>
      </c>
      <c r="F1053" s="822" t="s">
        <v>2677</v>
      </c>
      <c r="G1053" s="822" t="s">
        <v>2762</v>
      </c>
      <c r="H1053" s="822" t="s">
        <v>329</v>
      </c>
      <c r="I1053" s="822" t="s">
        <v>2901</v>
      </c>
      <c r="J1053" s="822" t="s">
        <v>2902</v>
      </c>
      <c r="K1053" s="822" t="s">
        <v>2903</v>
      </c>
      <c r="L1053" s="825">
        <v>52.75</v>
      </c>
      <c r="M1053" s="825">
        <v>52.75</v>
      </c>
      <c r="N1053" s="822">
        <v>1</v>
      </c>
      <c r="O1053" s="826">
        <v>1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</v>
      </c>
      <c r="B1054" s="822" t="s">
        <v>2676</v>
      </c>
      <c r="C1054" s="822" t="s">
        <v>2682</v>
      </c>
      <c r="D1054" s="823" t="s">
        <v>4395</v>
      </c>
      <c r="E1054" s="824" t="s">
        <v>2717</v>
      </c>
      <c r="F1054" s="822" t="s">
        <v>2677</v>
      </c>
      <c r="G1054" s="822" t="s">
        <v>2762</v>
      </c>
      <c r="H1054" s="822" t="s">
        <v>329</v>
      </c>
      <c r="I1054" s="822" t="s">
        <v>3461</v>
      </c>
      <c r="J1054" s="822" t="s">
        <v>3462</v>
      </c>
      <c r="K1054" s="822" t="s">
        <v>3134</v>
      </c>
      <c r="L1054" s="825">
        <v>51.69</v>
      </c>
      <c r="M1054" s="825">
        <v>51.69</v>
      </c>
      <c r="N1054" s="822">
        <v>1</v>
      </c>
      <c r="O1054" s="826">
        <v>0.5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</v>
      </c>
      <c r="B1055" s="822" t="s">
        <v>2676</v>
      </c>
      <c r="C1055" s="822" t="s">
        <v>2682</v>
      </c>
      <c r="D1055" s="823" t="s">
        <v>4395</v>
      </c>
      <c r="E1055" s="824" t="s">
        <v>2717</v>
      </c>
      <c r="F1055" s="822" t="s">
        <v>2677</v>
      </c>
      <c r="G1055" s="822" t="s">
        <v>2762</v>
      </c>
      <c r="H1055" s="822" t="s">
        <v>329</v>
      </c>
      <c r="I1055" s="822" t="s">
        <v>3132</v>
      </c>
      <c r="J1055" s="822" t="s">
        <v>3133</v>
      </c>
      <c r="K1055" s="822" t="s">
        <v>3134</v>
      </c>
      <c r="L1055" s="825">
        <v>51.69</v>
      </c>
      <c r="M1055" s="825">
        <v>51.69</v>
      </c>
      <c r="N1055" s="822">
        <v>1</v>
      </c>
      <c r="O1055" s="826">
        <v>0.5</v>
      </c>
      <c r="P1055" s="825">
        <v>51.69</v>
      </c>
      <c r="Q1055" s="827">
        <v>1</v>
      </c>
      <c r="R1055" s="822">
        <v>1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1</v>
      </c>
      <c r="B1056" s="822" t="s">
        <v>2676</v>
      </c>
      <c r="C1056" s="822" t="s">
        <v>2682</v>
      </c>
      <c r="D1056" s="823" t="s">
        <v>4395</v>
      </c>
      <c r="E1056" s="824" t="s">
        <v>2717</v>
      </c>
      <c r="F1056" s="822" t="s">
        <v>2677</v>
      </c>
      <c r="G1056" s="822" t="s">
        <v>2762</v>
      </c>
      <c r="H1056" s="822" t="s">
        <v>329</v>
      </c>
      <c r="I1056" s="822" t="s">
        <v>2763</v>
      </c>
      <c r="J1056" s="822" t="s">
        <v>684</v>
      </c>
      <c r="K1056" s="822" t="s">
        <v>2764</v>
      </c>
      <c r="L1056" s="825">
        <v>31.65</v>
      </c>
      <c r="M1056" s="825">
        <v>253.2</v>
      </c>
      <c r="N1056" s="822">
        <v>8</v>
      </c>
      <c r="O1056" s="826">
        <v>2.5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</v>
      </c>
      <c r="B1057" s="822" t="s">
        <v>2676</v>
      </c>
      <c r="C1057" s="822" t="s">
        <v>2682</v>
      </c>
      <c r="D1057" s="823" t="s">
        <v>4395</v>
      </c>
      <c r="E1057" s="824" t="s">
        <v>2717</v>
      </c>
      <c r="F1057" s="822" t="s">
        <v>2677</v>
      </c>
      <c r="G1057" s="822" t="s">
        <v>2762</v>
      </c>
      <c r="H1057" s="822" t="s">
        <v>329</v>
      </c>
      <c r="I1057" s="822" t="s">
        <v>2836</v>
      </c>
      <c r="J1057" s="822" t="s">
        <v>684</v>
      </c>
      <c r="K1057" s="822" t="s">
        <v>972</v>
      </c>
      <c r="L1057" s="825">
        <v>31.65</v>
      </c>
      <c r="M1057" s="825">
        <v>63.3</v>
      </c>
      <c r="N1057" s="822">
        <v>2</v>
      </c>
      <c r="O1057" s="826">
        <v>0.5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</v>
      </c>
      <c r="B1058" s="822" t="s">
        <v>2676</v>
      </c>
      <c r="C1058" s="822" t="s">
        <v>2682</v>
      </c>
      <c r="D1058" s="823" t="s">
        <v>4395</v>
      </c>
      <c r="E1058" s="824" t="s">
        <v>2717</v>
      </c>
      <c r="F1058" s="822" t="s">
        <v>2677</v>
      </c>
      <c r="G1058" s="822" t="s">
        <v>3921</v>
      </c>
      <c r="H1058" s="822" t="s">
        <v>329</v>
      </c>
      <c r="I1058" s="822" t="s">
        <v>3922</v>
      </c>
      <c r="J1058" s="822" t="s">
        <v>1094</v>
      </c>
      <c r="K1058" s="822" t="s">
        <v>1095</v>
      </c>
      <c r="L1058" s="825">
        <v>0</v>
      </c>
      <c r="M1058" s="825">
        <v>0</v>
      </c>
      <c r="N1058" s="822">
        <v>1</v>
      </c>
      <c r="O1058" s="826">
        <v>1</v>
      </c>
      <c r="P1058" s="825"/>
      <c r="Q1058" s="827"/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</v>
      </c>
      <c r="B1059" s="822" t="s">
        <v>2676</v>
      </c>
      <c r="C1059" s="822" t="s">
        <v>2682</v>
      </c>
      <c r="D1059" s="823" t="s">
        <v>4395</v>
      </c>
      <c r="E1059" s="824" t="s">
        <v>2717</v>
      </c>
      <c r="F1059" s="822" t="s">
        <v>2677</v>
      </c>
      <c r="G1059" s="822" t="s">
        <v>3137</v>
      </c>
      <c r="H1059" s="822" t="s">
        <v>673</v>
      </c>
      <c r="I1059" s="822" t="s">
        <v>3923</v>
      </c>
      <c r="J1059" s="822" t="s">
        <v>2309</v>
      </c>
      <c r="K1059" s="822" t="s">
        <v>3924</v>
      </c>
      <c r="L1059" s="825">
        <v>207.27</v>
      </c>
      <c r="M1059" s="825">
        <v>207.27</v>
      </c>
      <c r="N1059" s="822">
        <v>1</v>
      </c>
      <c r="O1059" s="826">
        <v>0.5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</v>
      </c>
      <c r="B1060" s="822" t="s">
        <v>2676</v>
      </c>
      <c r="C1060" s="822" t="s">
        <v>2682</v>
      </c>
      <c r="D1060" s="823" t="s">
        <v>4395</v>
      </c>
      <c r="E1060" s="824" t="s">
        <v>2717</v>
      </c>
      <c r="F1060" s="822" t="s">
        <v>2677</v>
      </c>
      <c r="G1060" s="822" t="s">
        <v>2765</v>
      </c>
      <c r="H1060" s="822" t="s">
        <v>673</v>
      </c>
      <c r="I1060" s="822" t="s">
        <v>2766</v>
      </c>
      <c r="J1060" s="822" t="s">
        <v>2321</v>
      </c>
      <c r="K1060" s="822" t="s">
        <v>2767</v>
      </c>
      <c r="L1060" s="825">
        <v>118.65</v>
      </c>
      <c r="M1060" s="825">
        <v>118.65</v>
      </c>
      <c r="N1060" s="822">
        <v>1</v>
      </c>
      <c r="O1060" s="826">
        <v>0.5</v>
      </c>
      <c r="P1060" s="825">
        <v>118.65</v>
      </c>
      <c r="Q1060" s="827">
        <v>1</v>
      </c>
      <c r="R1060" s="822">
        <v>1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1</v>
      </c>
      <c r="B1061" s="822" t="s">
        <v>2676</v>
      </c>
      <c r="C1061" s="822" t="s">
        <v>2682</v>
      </c>
      <c r="D1061" s="823" t="s">
        <v>4395</v>
      </c>
      <c r="E1061" s="824" t="s">
        <v>2717</v>
      </c>
      <c r="F1061" s="822" t="s">
        <v>2677</v>
      </c>
      <c r="G1061" s="822" t="s">
        <v>3143</v>
      </c>
      <c r="H1061" s="822" t="s">
        <v>673</v>
      </c>
      <c r="I1061" s="822" t="s">
        <v>3144</v>
      </c>
      <c r="J1061" s="822" t="s">
        <v>1205</v>
      </c>
      <c r="K1061" s="822" t="s">
        <v>3145</v>
      </c>
      <c r="L1061" s="825">
        <v>77.790000000000006</v>
      </c>
      <c r="M1061" s="825">
        <v>77.790000000000006</v>
      </c>
      <c r="N1061" s="822">
        <v>1</v>
      </c>
      <c r="O1061" s="826">
        <v>0.5</v>
      </c>
      <c r="P1061" s="825">
        <v>77.790000000000006</v>
      </c>
      <c r="Q1061" s="827">
        <v>1</v>
      </c>
      <c r="R1061" s="822">
        <v>1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1</v>
      </c>
      <c r="B1062" s="822" t="s">
        <v>2676</v>
      </c>
      <c r="C1062" s="822" t="s">
        <v>2682</v>
      </c>
      <c r="D1062" s="823" t="s">
        <v>4395</v>
      </c>
      <c r="E1062" s="824" t="s">
        <v>2717</v>
      </c>
      <c r="F1062" s="822" t="s">
        <v>2677</v>
      </c>
      <c r="G1062" s="822" t="s">
        <v>3857</v>
      </c>
      <c r="H1062" s="822" t="s">
        <v>329</v>
      </c>
      <c r="I1062" s="822" t="s">
        <v>3925</v>
      </c>
      <c r="J1062" s="822" t="s">
        <v>820</v>
      </c>
      <c r="K1062" s="822" t="s">
        <v>3926</v>
      </c>
      <c r="L1062" s="825">
        <v>0</v>
      </c>
      <c r="M1062" s="825">
        <v>0</v>
      </c>
      <c r="N1062" s="822">
        <v>1</v>
      </c>
      <c r="O1062" s="826">
        <v>1</v>
      </c>
      <c r="P1062" s="825">
        <v>0</v>
      </c>
      <c r="Q1062" s="827"/>
      <c r="R1062" s="822">
        <v>1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1</v>
      </c>
      <c r="B1063" s="822" t="s">
        <v>2676</v>
      </c>
      <c r="C1063" s="822" t="s">
        <v>2682</v>
      </c>
      <c r="D1063" s="823" t="s">
        <v>4395</v>
      </c>
      <c r="E1063" s="824" t="s">
        <v>2717</v>
      </c>
      <c r="F1063" s="822" t="s">
        <v>2677</v>
      </c>
      <c r="G1063" s="822" t="s">
        <v>2774</v>
      </c>
      <c r="H1063" s="822" t="s">
        <v>673</v>
      </c>
      <c r="I1063" s="822" t="s">
        <v>2169</v>
      </c>
      <c r="J1063" s="822" t="s">
        <v>896</v>
      </c>
      <c r="K1063" s="822" t="s">
        <v>897</v>
      </c>
      <c r="L1063" s="825">
        <v>27.49</v>
      </c>
      <c r="M1063" s="825">
        <v>27.49</v>
      </c>
      <c r="N1063" s="822">
        <v>1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1</v>
      </c>
      <c r="B1064" s="822" t="s">
        <v>2676</v>
      </c>
      <c r="C1064" s="822" t="s">
        <v>2682</v>
      </c>
      <c r="D1064" s="823" t="s">
        <v>4395</v>
      </c>
      <c r="E1064" s="824" t="s">
        <v>2717</v>
      </c>
      <c r="F1064" s="822" t="s">
        <v>2677</v>
      </c>
      <c r="G1064" s="822" t="s">
        <v>2774</v>
      </c>
      <c r="H1064" s="822" t="s">
        <v>673</v>
      </c>
      <c r="I1064" s="822" t="s">
        <v>3157</v>
      </c>
      <c r="J1064" s="822" t="s">
        <v>690</v>
      </c>
      <c r="K1064" s="822" t="s">
        <v>3152</v>
      </c>
      <c r="L1064" s="825">
        <v>117.03</v>
      </c>
      <c r="M1064" s="825">
        <v>117.03</v>
      </c>
      <c r="N1064" s="822">
        <v>1</v>
      </c>
      <c r="O1064" s="826">
        <v>1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1</v>
      </c>
      <c r="B1065" s="822" t="s">
        <v>2676</v>
      </c>
      <c r="C1065" s="822" t="s">
        <v>2682</v>
      </c>
      <c r="D1065" s="823" t="s">
        <v>4395</v>
      </c>
      <c r="E1065" s="824" t="s">
        <v>2717</v>
      </c>
      <c r="F1065" s="822" t="s">
        <v>2677</v>
      </c>
      <c r="G1065" s="822" t="s">
        <v>2774</v>
      </c>
      <c r="H1065" s="822" t="s">
        <v>673</v>
      </c>
      <c r="I1065" s="822" t="s">
        <v>2170</v>
      </c>
      <c r="J1065" s="822" t="s">
        <v>690</v>
      </c>
      <c r="K1065" s="822" t="s">
        <v>691</v>
      </c>
      <c r="L1065" s="825">
        <v>38.04</v>
      </c>
      <c r="M1065" s="825">
        <v>152.16</v>
      </c>
      <c r="N1065" s="822">
        <v>4</v>
      </c>
      <c r="O1065" s="826">
        <v>3.5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</v>
      </c>
      <c r="B1066" s="822" t="s">
        <v>2676</v>
      </c>
      <c r="C1066" s="822" t="s">
        <v>2682</v>
      </c>
      <c r="D1066" s="823" t="s">
        <v>4395</v>
      </c>
      <c r="E1066" s="824" t="s">
        <v>2717</v>
      </c>
      <c r="F1066" s="822" t="s">
        <v>2677</v>
      </c>
      <c r="G1066" s="822" t="s">
        <v>2774</v>
      </c>
      <c r="H1066" s="822" t="s">
        <v>673</v>
      </c>
      <c r="I1066" s="822" t="s">
        <v>2510</v>
      </c>
      <c r="J1066" s="822" t="s">
        <v>690</v>
      </c>
      <c r="K1066" s="822" t="s">
        <v>1520</v>
      </c>
      <c r="L1066" s="825">
        <v>10.65</v>
      </c>
      <c r="M1066" s="825">
        <v>10.65</v>
      </c>
      <c r="N1066" s="822">
        <v>1</v>
      </c>
      <c r="O1066" s="826">
        <v>1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</v>
      </c>
      <c r="B1067" s="822" t="s">
        <v>2676</v>
      </c>
      <c r="C1067" s="822" t="s">
        <v>2682</v>
      </c>
      <c r="D1067" s="823" t="s">
        <v>4395</v>
      </c>
      <c r="E1067" s="824" t="s">
        <v>2717</v>
      </c>
      <c r="F1067" s="822" t="s">
        <v>2677</v>
      </c>
      <c r="G1067" s="822" t="s">
        <v>2774</v>
      </c>
      <c r="H1067" s="822" t="s">
        <v>673</v>
      </c>
      <c r="I1067" s="822" t="s">
        <v>2282</v>
      </c>
      <c r="J1067" s="822" t="s">
        <v>690</v>
      </c>
      <c r="K1067" s="822" t="s">
        <v>990</v>
      </c>
      <c r="L1067" s="825">
        <v>17.559999999999999</v>
      </c>
      <c r="M1067" s="825">
        <v>17.559999999999999</v>
      </c>
      <c r="N1067" s="822">
        <v>1</v>
      </c>
      <c r="O1067" s="826">
        <v>0.5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</v>
      </c>
      <c r="B1068" s="822" t="s">
        <v>2676</v>
      </c>
      <c r="C1068" s="822" t="s">
        <v>2682</v>
      </c>
      <c r="D1068" s="823" t="s">
        <v>4395</v>
      </c>
      <c r="E1068" s="824" t="s">
        <v>2717</v>
      </c>
      <c r="F1068" s="822" t="s">
        <v>2677</v>
      </c>
      <c r="G1068" s="822" t="s">
        <v>2774</v>
      </c>
      <c r="H1068" s="822" t="s">
        <v>673</v>
      </c>
      <c r="I1068" s="822" t="s">
        <v>2283</v>
      </c>
      <c r="J1068" s="822" t="s">
        <v>690</v>
      </c>
      <c r="K1068" s="822" t="s">
        <v>989</v>
      </c>
      <c r="L1068" s="825">
        <v>58.52</v>
      </c>
      <c r="M1068" s="825">
        <v>117.04</v>
      </c>
      <c r="N1068" s="822">
        <v>2</v>
      </c>
      <c r="O1068" s="826">
        <v>1</v>
      </c>
      <c r="P1068" s="825">
        <v>58.52</v>
      </c>
      <c r="Q1068" s="827">
        <v>0.5</v>
      </c>
      <c r="R1068" s="822">
        <v>1</v>
      </c>
      <c r="S1068" s="827">
        <v>0.5</v>
      </c>
      <c r="T1068" s="826">
        <v>0.5</v>
      </c>
      <c r="U1068" s="828">
        <v>0.5</v>
      </c>
    </row>
    <row r="1069" spans="1:21" ht="14.45" customHeight="1" x14ac:dyDescent="0.2">
      <c r="A1069" s="821">
        <v>1</v>
      </c>
      <c r="B1069" s="822" t="s">
        <v>2676</v>
      </c>
      <c r="C1069" s="822" t="s">
        <v>2682</v>
      </c>
      <c r="D1069" s="823" t="s">
        <v>4395</v>
      </c>
      <c r="E1069" s="824" t="s">
        <v>2717</v>
      </c>
      <c r="F1069" s="822" t="s">
        <v>2677</v>
      </c>
      <c r="G1069" s="822" t="s">
        <v>2774</v>
      </c>
      <c r="H1069" s="822" t="s">
        <v>673</v>
      </c>
      <c r="I1069" s="822" t="s">
        <v>2281</v>
      </c>
      <c r="J1069" s="822" t="s">
        <v>690</v>
      </c>
      <c r="K1069" s="822" t="s">
        <v>988</v>
      </c>
      <c r="L1069" s="825">
        <v>234.07</v>
      </c>
      <c r="M1069" s="825">
        <v>468.14</v>
      </c>
      <c r="N1069" s="822">
        <v>2</v>
      </c>
      <c r="O1069" s="826">
        <v>1</v>
      </c>
      <c r="P1069" s="825">
        <v>234.07</v>
      </c>
      <c r="Q1069" s="827">
        <v>0.5</v>
      </c>
      <c r="R1069" s="822">
        <v>1</v>
      </c>
      <c r="S1069" s="827">
        <v>0.5</v>
      </c>
      <c r="T1069" s="826">
        <v>0.5</v>
      </c>
      <c r="U1069" s="828">
        <v>0.5</v>
      </c>
    </row>
    <row r="1070" spans="1:21" ht="14.45" customHeight="1" x14ac:dyDescent="0.2">
      <c r="A1070" s="821">
        <v>1</v>
      </c>
      <c r="B1070" s="822" t="s">
        <v>2676</v>
      </c>
      <c r="C1070" s="822" t="s">
        <v>2682</v>
      </c>
      <c r="D1070" s="823" t="s">
        <v>4395</v>
      </c>
      <c r="E1070" s="824" t="s">
        <v>2717</v>
      </c>
      <c r="F1070" s="822" t="s">
        <v>2677</v>
      </c>
      <c r="G1070" s="822" t="s">
        <v>3161</v>
      </c>
      <c r="H1070" s="822" t="s">
        <v>329</v>
      </c>
      <c r="I1070" s="822" t="s">
        <v>3863</v>
      </c>
      <c r="J1070" s="822" t="s">
        <v>3163</v>
      </c>
      <c r="K1070" s="822" t="s">
        <v>3152</v>
      </c>
      <c r="L1070" s="825">
        <v>88.07</v>
      </c>
      <c r="M1070" s="825">
        <v>176.14</v>
      </c>
      <c r="N1070" s="822">
        <v>2</v>
      </c>
      <c r="O1070" s="826">
        <v>0.5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</v>
      </c>
      <c r="B1071" s="822" t="s">
        <v>2676</v>
      </c>
      <c r="C1071" s="822" t="s">
        <v>2682</v>
      </c>
      <c r="D1071" s="823" t="s">
        <v>4395</v>
      </c>
      <c r="E1071" s="824" t="s">
        <v>2717</v>
      </c>
      <c r="F1071" s="822" t="s">
        <v>2677</v>
      </c>
      <c r="G1071" s="822" t="s">
        <v>2909</v>
      </c>
      <c r="H1071" s="822" t="s">
        <v>329</v>
      </c>
      <c r="I1071" s="822" t="s">
        <v>3864</v>
      </c>
      <c r="J1071" s="822" t="s">
        <v>3865</v>
      </c>
      <c r="K1071" s="822" t="s">
        <v>2912</v>
      </c>
      <c r="L1071" s="825">
        <v>32.76</v>
      </c>
      <c r="M1071" s="825">
        <v>65.52</v>
      </c>
      <c r="N1071" s="822">
        <v>2</v>
      </c>
      <c r="O1071" s="826">
        <v>0.5</v>
      </c>
      <c r="P1071" s="825">
        <v>65.52</v>
      </c>
      <c r="Q1071" s="827">
        <v>1</v>
      </c>
      <c r="R1071" s="822">
        <v>2</v>
      </c>
      <c r="S1071" s="827">
        <v>1</v>
      </c>
      <c r="T1071" s="826">
        <v>0.5</v>
      </c>
      <c r="U1071" s="828">
        <v>1</v>
      </c>
    </row>
    <row r="1072" spans="1:21" ht="14.45" customHeight="1" x14ac:dyDescent="0.2">
      <c r="A1072" s="821">
        <v>1</v>
      </c>
      <c r="B1072" s="822" t="s">
        <v>2676</v>
      </c>
      <c r="C1072" s="822" t="s">
        <v>2682</v>
      </c>
      <c r="D1072" s="823" t="s">
        <v>4395</v>
      </c>
      <c r="E1072" s="824" t="s">
        <v>2717</v>
      </c>
      <c r="F1072" s="822" t="s">
        <v>2677</v>
      </c>
      <c r="G1072" s="822" t="s">
        <v>2909</v>
      </c>
      <c r="H1072" s="822" t="s">
        <v>329</v>
      </c>
      <c r="I1072" s="822" t="s">
        <v>2910</v>
      </c>
      <c r="J1072" s="822" t="s">
        <v>2911</v>
      </c>
      <c r="K1072" s="822" t="s">
        <v>2912</v>
      </c>
      <c r="L1072" s="825">
        <v>32.76</v>
      </c>
      <c r="M1072" s="825">
        <v>65.52</v>
      </c>
      <c r="N1072" s="822">
        <v>2</v>
      </c>
      <c r="O1072" s="826">
        <v>0.5</v>
      </c>
      <c r="P1072" s="825">
        <v>65.52</v>
      </c>
      <c r="Q1072" s="827">
        <v>1</v>
      </c>
      <c r="R1072" s="822">
        <v>2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1</v>
      </c>
      <c r="B1073" s="822" t="s">
        <v>2676</v>
      </c>
      <c r="C1073" s="822" t="s">
        <v>2682</v>
      </c>
      <c r="D1073" s="823" t="s">
        <v>4395</v>
      </c>
      <c r="E1073" s="824" t="s">
        <v>2717</v>
      </c>
      <c r="F1073" s="822" t="s">
        <v>2677</v>
      </c>
      <c r="G1073" s="822" t="s">
        <v>2909</v>
      </c>
      <c r="H1073" s="822" t="s">
        <v>329</v>
      </c>
      <c r="I1073" s="822" t="s">
        <v>3927</v>
      </c>
      <c r="J1073" s="822" t="s">
        <v>3865</v>
      </c>
      <c r="K1073" s="822" t="s">
        <v>2297</v>
      </c>
      <c r="L1073" s="825">
        <v>105.32</v>
      </c>
      <c r="M1073" s="825">
        <v>210.64</v>
      </c>
      <c r="N1073" s="822">
        <v>2</v>
      </c>
      <c r="O1073" s="826">
        <v>0.5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</v>
      </c>
      <c r="B1074" s="822" t="s">
        <v>2676</v>
      </c>
      <c r="C1074" s="822" t="s">
        <v>2682</v>
      </c>
      <c r="D1074" s="823" t="s">
        <v>4395</v>
      </c>
      <c r="E1074" s="824" t="s">
        <v>2717</v>
      </c>
      <c r="F1074" s="822" t="s">
        <v>2677</v>
      </c>
      <c r="G1074" s="822" t="s">
        <v>2909</v>
      </c>
      <c r="H1074" s="822" t="s">
        <v>673</v>
      </c>
      <c r="I1074" s="822" t="s">
        <v>3165</v>
      </c>
      <c r="J1074" s="822" t="s">
        <v>2911</v>
      </c>
      <c r="K1074" s="822" t="s">
        <v>3166</v>
      </c>
      <c r="L1074" s="825">
        <v>114.65</v>
      </c>
      <c r="M1074" s="825">
        <v>229.3</v>
      </c>
      <c r="N1074" s="822">
        <v>2</v>
      </c>
      <c r="O1074" s="826">
        <v>1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</v>
      </c>
      <c r="B1075" s="822" t="s">
        <v>2676</v>
      </c>
      <c r="C1075" s="822" t="s">
        <v>2682</v>
      </c>
      <c r="D1075" s="823" t="s">
        <v>4395</v>
      </c>
      <c r="E1075" s="824" t="s">
        <v>2717</v>
      </c>
      <c r="F1075" s="822" t="s">
        <v>2677</v>
      </c>
      <c r="G1075" s="822" t="s">
        <v>3928</v>
      </c>
      <c r="H1075" s="822" t="s">
        <v>329</v>
      </c>
      <c r="I1075" s="822" t="s">
        <v>3929</v>
      </c>
      <c r="J1075" s="822" t="s">
        <v>3930</v>
      </c>
      <c r="K1075" s="822" t="s">
        <v>3931</v>
      </c>
      <c r="L1075" s="825">
        <v>179.21</v>
      </c>
      <c r="M1075" s="825">
        <v>179.21</v>
      </c>
      <c r="N1075" s="822">
        <v>1</v>
      </c>
      <c r="O1075" s="826">
        <v>1</v>
      </c>
      <c r="P1075" s="825">
        <v>179.21</v>
      </c>
      <c r="Q1075" s="827">
        <v>1</v>
      </c>
      <c r="R1075" s="822">
        <v>1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1</v>
      </c>
      <c r="B1076" s="822" t="s">
        <v>2676</v>
      </c>
      <c r="C1076" s="822" t="s">
        <v>2682</v>
      </c>
      <c r="D1076" s="823" t="s">
        <v>4395</v>
      </c>
      <c r="E1076" s="824" t="s">
        <v>2717</v>
      </c>
      <c r="F1076" s="822" t="s">
        <v>2677</v>
      </c>
      <c r="G1076" s="822" t="s">
        <v>2913</v>
      </c>
      <c r="H1076" s="822" t="s">
        <v>329</v>
      </c>
      <c r="I1076" s="822" t="s">
        <v>3932</v>
      </c>
      <c r="J1076" s="822" t="s">
        <v>2915</v>
      </c>
      <c r="K1076" s="822" t="s">
        <v>3933</v>
      </c>
      <c r="L1076" s="825">
        <v>54.75</v>
      </c>
      <c r="M1076" s="825">
        <v>164.25</v>
      </c>
      <c r="N1076" s="822">
        <v>3</v>
      </c>
      <c r="O1076" s="826">
        <v>0.5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</v>
      </c>
      <c r="B1077" s="822" t="s">
        <v>2676</v>
      </c>
      <c r="C1077" s="822" t="s">
        <v>2682</v>
      </c>
      <c r="D1077" s="823" t="s">
        <v>4395</v>
      </c>
      <c r="E1077" s="824" t="s">
        <v>2717</v>
      </c>
      <c r="F1077" s="822" t="s">
        <v>2677</v>
      </c>
      <c r="G1077" s="822" t="s">
        <v>2917</v>
      </c>
      <c r="H1077" s="822" t="s">
        <v>329</v>
      </c>
      <c r="I1077" s="822" t="s">
        <v>3521</v>
      </c>
      <c r="J1077" s="822" t="s">
        <v>1033</v>
      </c>
      <c r="K1077" s="822" t="s">
        <v>3522</v>
      </c>
      <c r="L1077" s="825">
        <v>27.37</v>
      </c>
      <c r="M1077" s="825">
        <v>27.37</v>
      </c>
      <c r="N1077" s="822">
        <v>1</v>
      </c>
      <c r="O1077" s="826">
        <v>1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1</v>
      </c>
      <c r="B1078" s="822" t="s">
        <v>2676</v>
      </c>
      <c r="C1078" s="822" t="s">
        <v>2682</v>
      </c>
      <c r="D1078" s="823" t="s">
        <v>4395</v>
      </c>
      <c r="E1078" s="824" t="s">
        <v>2717</v>
      </c>
      <c r="F1078" s="822" t="s">
        <v>2677</v>
      </c>
      <c r="G1078" s="822" t="s">
        <v>2917</v>
      </c>
      <c r="H1078" s="822" t="s">
        <v>673</v>
      </c>
      <c r="I1078" s="822" t="s">
        <v>2236</v>
      </c>
      <c r="J1078" s="822" t="s">
        <v>1033</v>
      </c>
      <c r="K1078" s="822" t="s">
        <v>2237</v>
      </c>
      <c r="L1078" s="825">
        <v>48.89</v>
      </c>
      <c r="M1078" s="825">
        <v>48.89</v>
      </c>
      <c r="N1078" s="822">
        <v>1</v>
      </c>
      <c r="O1078" s="826">
        <v>0.5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</v>
      </c>
      <c r="B1079" s="822" t="s">
        <v>2676</v>
      </c>
      <c r="C1079" s="822" t="s">
        <v>2682</v>
      </c>
      <c r="D1079" s="823" t="s">
        <v>4395</v>
      </c>
      <c r="E1079" s="824" t="s">
        <v>2717</v>
      </c>
      <c r="F1079" s="822" t="s">
        <v>2677</v>
      </c>
      <c r="G1079" s="822" t="s">
        <v>2917</v>
      </c>
      <c r="H1079" s="822" t="s">
        <v>329</v>
      </c>
      <c r="I1079" s="822" t="s">
        <v>3178</v>
      </c>
      <c r="J1079" s="822" t="s">
        <v>1033</v>
      </c>
      <c r="K1079" s="822" t="s">
        <v>1034</v>
      </c>
      <c r="L1079" s="825">
        <v>97.76</v>
      </c>
      <c r="M1079" s="825">
        <v>391.04</v>
      </c>
      <c r="N1079" s="822">
        <v>4</v>
      </c>
      <c r="O1079" s="826">
        <v>2</v>
      </c>
      <c r="P1079" s="825">
        <v>97.76</v>
      </c>
      <c r="Q1079" s="827">
        <v>0.25</v>
      </c>
      <c r="R1079" s="822">
        <v>1</v>
      </c>
      <c r="S1079" s="827">
        <v>0.25</v>
      </c>
      <c r="T1079" s="826">
        <v>0.5</v>
      </c>
      <c r="U1079" s="828">
        <v>0.25</v>
      </c>
    </row>
    <row r="1080" spans="1:21" ht="14.45" customHeight="1" x14ac:dyDescent="0.2">
      <c r="A1080" s="821">
        <v>1</v>
      </c>
      <c r="B1080" s="822" t="s">
        <v>2676</v>
      </c>
      <c r="C1080" s="822" t="s">
        <v>2682</v>
      </c>
      <c r="D1080" s="823" t="s">
        <v>4395</v>
      </c>
      <c r="E1080" s="824" t="s">
        <v>2717</v>
      </c>
      <c r="F1080" s="822" t="s">
        <v>2677</v>
      </c>
      <c r="G1080" s="822" t="s">
        <v>2917</v>
      </c>
      <c r="H1080" s="822" t="s">
        <v>329</v>
      </c>
      <c r="I1080" s="822" t="s">
        <v>2918</v>
      </c>
      <c r="J1080" s="822" t="s">
        <v>2919</v>
      </c>
      <c r="K1080" s="822" t="s">
        <v>2920</v>
      </c>
      <c r="L1080" s="825">
        <v>97.76</v>
      </c>
      <c r="M1080" s="825">
        <v>97.76</v>
      </c>
      <c r="N1080" s="822">
        <v>1</v>
      </c>
      <c r="O1080" s="826">
        <v>0.5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</v>
      </c>
      <c r="B1081" s="822" t="s">
        <v>2676</v>
      </c>
      <c r="C1081" s="822" t="s">
        <v>2682</v>
      </c>
      <c r="D1081" s="823" t="s">
        <v>4395</v>
      </c>
      <c r="E1081" s="824" t="s">
        <v>2717</v>
      </c>
      <c r="F1081" s="822" t="s">
        <v>2677</v>
      </c>
      <c r="G1081" s="822" t="s">
        <v>2775</v>
      </c>
      <c r="H1081" s="822" t="s">
        <v>673</v>
      </c>
      <c r="I1081" s="822" t="s">
        <v>2176</v>
      </c>
      <c r="J1081" s="822" t="s">
        <v>850</v>
      </c>
      <c r="K1081" s="822" t="s">
        <v>2177</v>
      </c>
      <c r="L1081" s="825">
        <v>103.4</v>
      </c>
      <c r="M1081" s="825">
        <v>103.4</v>
      </c>
      <c r="N1081" s="822">
        <v>1</v>
      </c>
      <c r="O1081" s="826">
        <v>0.5</v>
      </c>
      <c r="P1081" s="825">
        <v>103.4</v>
      </c>
      <c r="Q1081" s="827">
        <v>1</v>
      </c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1</v>
      </c>
      <c r="B1082" s="822" t="s">
        <v>2676</v>
      </c>
      <c r="C1082" s="822" t="s">
        <v>2682</v>
      </c>
      <c r="D1082" s="823" t="s">
        <v>4395</v>
      </c>
      <c r="E1082" s="824" t="s">
        <v>2717</v>
      </c>
      <c r="F1082" s="822" t="s">
        <v>2677</v>
      </c>
      <c r="G1082" s="822" t="s">
        <v>2837</v>
      </c>
      <c r="H1082" s="822" t="s">
        <v>673</v>
      </c>
      <c r="I1082" s="822" t="s">
        <v>3189</v>
      </c>
      <c r="J1082" s="822" t="s">
        <v>2317</v>
      </c>
      <c r="K1082" s="822" t="s">
        <v>3190</v>
      </c>
      <c r="L1082" s="825">
        <v>352.37</v>
      </c>
      <c r="M1082" s="825">
        <v>704.74</v>
      </c>
      <c r="N1082" s="822">
        <v>2</v>
      </c>
      <c r="O1082" s="826">
        <v>1</v>
      </c>
      <c r="P1082" s="825">
        <v>352.37</v>
      </c>
      <c r="Q1082" s="827">
        <v>0.5</v>
      </c>
      <c r="R1082" s="822">
        <v>1</v>
      </c>
      <c r="S1082" s="827">
        <v>0.5</v>
      </c>
      <c r="T1082" s="826">
        <v>0.5</v>
      </c>
      <c r="U1082" s="828">
        <v>0.5</v>
      </c>
    </row>
    <row r="1083" spans="1:21" ht="14.45" customHeight="1" x14ac:dyDescent="0.2">
      <c r="A1083" s="821">
        <v>1</v>
      </c>
      <c r="B1083" s="822" t="s">
        <v>2676</v>
      </c>
      <c r="C1083" s="822" t="s">
        <v>2682</v>
      </c>
      <c r="D1083" s="823" t="s">
        <v>4395</v>
      </c>
      <c r="E1083" s="824" t="s">
        <v>2717</v>
      </c>
      <c r="F1083" s="822" t="s">
        <v>2677</v>
      </c>
      <c r="G1083" s="822" t="s">
        <v>2925</v>
      </c>
      <c r="H1083" s="822" t="s">
        <v>329</v>
      </c>
      <c r="I1083" s="822" t="s">
        <v>3198</v>
      </c>
      <c r="J1083" s="822" t="s">
        <v>2927</v>
      </c>
      <c r="K1083" s="822" t="s">
        <v>3199</v>
      </c>
      <c r="L1083" s="825">
        <v>72.88</v>
      </c>
      <c r="M1083" s="825">
        <v>72.88</v>
      </c>
      <c r="N1083" s="822">
        <v>1</v>
      </c>
      <c r="O1083" s="826">
        <v>1</v>
      </c>
      <c r="P1083" s="825">
        <v>72.88</v>
      </c>
      <c r="Q1083" s="827">
        <v>1</v>
      </c>
      <c r="R1083" s="822">
        <v>1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1</v>
      </c>
      <c r="B1084" s="822" t="s">
        <v>2676</v>
      </c>
      <c r="C1084" s="822" t="s">
        <v>2682</v>
      </c>
      <c r="D1084" s="823" t="s">
        <v>4395</v>
      </c>
      <c r="E1084" s="824" t="s">
        <v>2717</v>
      </c>
      <c r="F1084" s="822" t="s">
        <v>2677</v>
      </c>
      <c r="G1084" s="822" t="s">
        <v>2925</v>
      </c>
      <c r="H1084" s="822" t="s">
        <v>329</v>
      </c>
      <c r="I1084" s="822" t="s">
        <v>3527</v>
      </c>
      <c r="J1084" s="822" t="s">
        <v>1286</v>
      </c>
      <c r="K1084" s="822" t="s">
        <v>3528</v>
      </c>
      <c r="L1084" s="825">
        <v>39.85</v>
      </c>
      <c r="M1084" s="825">
        <v>119.55000000000001</v>
      </c>
      <c r="N1084" s="822">
        <v>3</v>
      </c>
      <c r="O1084" s="826">
        <v>0.5</v>
      </c>
      <c r="P1084" s="825">
        <v>119.55000000000001</v>
      </c>
      <c r="Q1084" s="827">
        <v>1</v>
      </c>
      <c r="R1084" s="822">
        <v>3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1</v>
      </c>
      <c r="B1085" s="822" t="s">
        <v>2676</v>
      </c>
      <c r="C1085" s="822" t="s">
        <v>2682</v>
      </c>
      <c r="D1085" s="823" t="s">
        <v>4395</v>
      </c>
      <c r="E1085" s="824" t="s">
        <v>2717</v>
      </c>
      <c r="F1085" s="822" t="s">
        <v>2677</v>
      </c>
      <c r="G1085" s="822" t="s">
        <v>2925</v>
      </c>
      <c r="H1085" s="822" t="s">
        <v>329</v>
      </c>
      <c r="I1085" s="822" t="s">
        <v>2929</v>
      </c>
      <c r="J1085" s="822" t="s">
        <v>2927</v>
      </c>
      <c r="K1085" s="822" t="s">
        <v>2930</v>
      </c>
      <c r="L1085" s="825">
        <v>145.72999999999999</v>
      </c>
      <c r="M1085" s="825">
        <v>145.72999999999999</v>
      </c>
      <c r="N1085" s="822">
        <v>1</v>
      </c>
      <c r="O1085" s="826">
        <v>0.5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</v>
      </c>
      <c r="B1086" s="822" t="s">
        <v>2676</v>
      </c>
      <c r="C1086" s="822" t="s">
        <v>2682</v>
      </c>
      <c r="D1086" s="823" t="s">
        <v>4395</v>
      </c>
      <c r="E1086" s="824" t="s">
        <v>2717</v>
      </c>
      <c r="F1086" s="822" t="s">
        <v>2677</v>
      </c>
      <c r="G1086" s="822" t="s">
        <v>2925</v>
      </c>
      <c r="H1086" s="822" t="s">
        <v>329</v>
      </c>
      <c r="I1086" s="822" t="s">
        <v>2931</v>
      </c>
      <c r="J1086" s="822" t="s">
        <v>2927</v>
      </c>
      <c r="K1086" s="822" t="s">
        <v>2932</v>
      </c>
      <c r="L1086" s="825">
        <v>437.23</v>
      </c>
      <c r="M1086" s="825">
        <v>437.23</v>
      </c>
      <c r="N1086" s="822">
        <v>1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</v>
      </c>
      <c r="B1087" s="822" t="s">
        <v>2676</v>
      </c>
      <c r="C1087" s="822" t="s">
        <v>2682</v>
      </c>
      <c r="D1087" s="823" t="s">
        <v>4395</v>
      </c>
      <c r="E1087" s="824" t="s">
        <v>2717</v>
      </c>
      <c r="F1087" s="822" t="s">
        <v>2677</v>
      </c>
      <c r="G1087" s="822" t="s">
        <v>2925</v>
      </c>
      <c r="H1087" s="822" t="s">
        <v>329</v>
      </c>
      <c r="I1087" s="822" t="s">
        <v>3934</v>
      </c>
      <c r="J1087" s="822" t="s">
        <v>1286</v>
      </c>
      <c r="K1087" s="822" t="s">
        <v>3935</v>
      </c>
      <c r="L1087" s="825">
        <v>37.18</v>
      </c>
      <c r="M1087" s="825">
        <v>111.53999999999999</v>
      </c>
      <c r="N1087" s="822">
        <v>3</v>
      </c>
      <c r="O1087" s="826">
        <v>0.5</v>
      </c>
      <c r="P1087" s="825">
        <v>111.53999999999999</v>
      </c>
      <c r="Q1087" s="827">
        <v>1</v>
      </c>
      <c r="R1087" s="822">
        <v>3</v>
      </c>
      <c r="S1087" s="827">
        <v>1</v>
      </c>
      <c r="T1087" s="826">
        <v>0.5</v>
      </c>
      <c r="U1087" s="828">
        <v>1</v>
      </c>
    </row>
    <row r="1088" spans="1:21" ht="14.45" customHeight="1" x14ac:dyDescent="0.2">
      <c r="A1088" s="821">
        <v>1</v>
      </c>
      <c r="B1088" s="822" t="s">
        <v>2676</v>
      </c>
      <c r="C1088" s="822" t="s">
        <v>2682</v>
      </c>
      <c r="D1088" s="823" t="s">
        <v>4395</v>
      </c>
      <c r="E1088" s="824" t="s">
        <v>2717</v>
      </c>
      <c r="F1088" s="822" t="s">
        <v>2677</v>
      </c>
      <c r="G1088" s="822" t="s">
        <v>3212</v>
      </c>
      <c r="H1088" s="822" t="s">
        <v>329</v>
      </c>
      <c r="I1088" s="822" t="s">
        <v>3213</v>
      </c>
      <c r="J1088" s="822" t="s">
        <v>3214</v>
      </c>
      <c r="K1088" s="822" t="s">
        <v>3215</v>
      </c>
      <c r="L1088" s="825">
        <v>21.92</v>
      </c>
      <c r="M1088" s="825">
        <v>43.84</v>
      </c>
      <c r="N1088" s="822">
        <v>2</v>
      </c>
      <c r="O1088" s="826">
        <v>1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</v>
      </c>
      <c r="B1089" s="822" t="s">
        <v>2676</v>
      </c>
      <c r="C1089" s="822" t="s">
        <v>2682</v>
      </c>
      <c r="D1089" s="823" t="s">
        <v>4395</v>
      </c>
      <c r="E1089" s="824" t="s">
        <v>2717</v>
      </c>
      <c r="F1089" s="822" t="s">
        <v>2677</v>
      </c>
      <c r="G1089" s="822" t="s">
        <v>3212</v>
      </c>
      <c r="H1089" s="822" t="s">
        <v>329</v>
      </c>
      <c r="I1089" s="822" t="s">
        <v>3936</v>
      </c>
      <c r="J1089" s="822" t="s">
        <v>1281</v>
      </c>
      <c r="K1089" s="822" t="s">
        <v>3937</v>
      </c>
      <c r="L1089" s="825">
        <v>28.39</v>
      </c>
      <c r="M1089" s="825">
        <v>56.78</v>
      </c>
      <c r="N1089" s="822">
        <v>2</v>
      </c>
      <c r="O1089" s="826">
        <v>0.5</v>
      </c>
      <c r="P1089" s="825">
        <v>56.78</v>
      </c>
      <c r="Q1089" s="827">
        <v>1</v>
      </c>
      <c r="R1089" s="822">
        <v>2</v>
      </c>
      <c r="S1089" s="827">
        <v>1</v>
      </c>
      <c r="T1089" s="826">
        <v>0.5</v>
      </c>
      <c r="U1089" s="828">
        <v>1</v>
      </c>
    </row>
    <row r="1090" spans="1:21" ht="14.45" customHeight="1" x14ac:dyDescent="0.2">
      <c r="A1090" s="821">
        <v>1</v>
      </c>
      <c r="B1090" s="822" t="s">
        <v>2676</v>
      </c>
      <c r="C1090" s="822" t="s">
        <v>2682</v>
      </c>
      <c r="D1090" s="823" t="s">
        <v>4395</v>
      </c>
      <c r="E1090" s="824" t="s">
        <v>2717</v>
      </c>
      <c r="F1090" s="822" t="s">
        <v>2677</v>
      </c>
      <c r="G1090" s="822" t="s">
        <v>3216</v>
      </c>
      <c r="H1090" s="822" t="s">
        <v>673</v>
      </c>
      <c r="I1090" s="822" t="s">
        <v>3217</v>
      </c>
      <c r="J1090" s="822" t="s">
        <v>862</v>
      </c>
      <c r="K1090" s="822" t="s">
        <v>3218</v>
      </c>
      <c r="L1090" s="825">
        <v>320.20999999999998</v>
      </c>
      <c r="M1090" s="825">
        <v>1601.0499999999997</v>
      </c>
      <c r="N1090" s="822">
        <v>5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</v>
      </c>
      <c r="B1091" s="822" t="s">
        <v>2676</v>
      </c>
      <c r="C1091" s="822" t="s">
        <v>2682</v>
      </c>
      <c r="D1091" s="823" t="s">
        <v>4395</v>
      </c>
      <c r="E1091" s="824" t="s">
        <v>2717</v>
      </c>
      <c r="F1091" s="822" t="s">
        <v>2677</v>
      </c>
      <c r="G1091" s="822" t="s">
        <v>3216</v>
      </c>
      <c r="H1091" s="822" t="s">
        <v>673</v>
      </c>
      <c r="I1091" s="822" t="s">
        <v>3219</v>
      </c>
      <c r="J1091" s="822" t="s">
        <v>862</v>
      </c>
      <c r="K1091" s="822" t="s">
        <v>863</v>
      </c>
      <c r="L1091" s="825">
        <v>160.1</v>
      </c>
      <c r="M1091" s="825">
        <v>320.2</v>
      </c>
      <c r="N1091" s="822">
        <v>2</v>
      </c>
      <c r="O1091" s="826">
        <v>2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</v>
      </c>
      <c r="B1092" s="822" t="s">
        <v>2676</v>
      </c>
      <c r="C1092" s="822" t="s">
        <v>2682</v>
      </c>
      <c r="D1092" s="823" t="s">
        <v>4395</v>
      </c>
      <c r="E1092" s="824" t="s">
        <v>2717</v>
      </c>
      <c r="F1092" s="822" t="s">
        <v>2677</v>
      </c>
      <c r="G1092" s="822" t="s">
        <v>2776</v>
      </c>
      <c r="H1092" s="822" t="s">
        <v>673</v>
      </c>
      <c r="I1092" s="822" t="s">
        <v>3938</v>
      </c>
      <c r="J1092" s="822" t="s">
        <v>2180</v>
      </c>
      <c r="K1092" s="822" t="s">
        <v>3518</v>
      </c>
      <c r="L1092" s="825">
        <v>229.76</v>
      </c>
      <c r="M1092" s="825">
        <v>229.76</v>
      </c>
      <c r="N1092" s="822">
        <v>1</v>
      </c>
      <c r="O1092" s="826">
        <v>0.5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1</v>
      </c>
      <c r="B1093" s="822" t="s">
        <v>2676</v>
      </c>
      <c r="C1093" s="822" t="s">
        <v>2682</v>
      </c>
      <c r="D1093" s="823" t="s">
        <v>4395</v>
      </c>
      <c r="E1093" s="824" t="s">
        <v>2717</v>
      </c>
      <c r="F1093" s="822" t="s">
        <v>2677</v>
      </c>
      <c r="G1093" s="822" t="s">
        <v>2777</v>
      </c>
      <c r="H1093" s="822" t="s">
        <v>329</v>
      </c>
      <c r="I1093" s="822" t="s">
        <v>3226</v>
      </c>
      <c r="J1093" s="822" t="s">
        <v>2779</v>
      </c>
      <c r="K1093" s="822" t="s">
        <v>3227</v>
      </c>
      <c r="L1093" s="825">
        <v>1277.98</v>
      </c>
      <c r="M1093" s="825">
        <v>3833.94</v>
      </c>
      <c r="N1093" s="822">
        <v>3</v>
      </c>
      <c r="O1093" s="826">
        <v>2.5</v>
      </c>
      <c r="P1093" s="825">
        <v>3833.94</v>
      </c>
      <c r="Q1093" s="827">
        <v>1</v>
      </c>
      <c r="R1093" s="822">
        <v>3</v>
      </c>
      <c r="S1093" s="827">
        <v>1</v>
      </c>
      <c r="T1093" s="826">
        <v>2.5</v>
      </c>
      <c r="U1093" s="828">
        <v>1</v>
      </c>
    </row>
    <row r="1094" spans="1:21" ht="14.45" customHeight="1" x14ac:dyDescent="0.2">
      <c r="A1094" s="821">
        <v>1</v>
      </c>
      <c r="B1094" s="822" t="s">
        <v>2676</v>
      </c>
      <c r="C1094" s="822" t="s">
        <v>2682</v>
      </c>
      <c r="D1094" s="823" t="s">
        <v>4395</v>
      </c>
      <c r="E1094" s="824" t="s">
        <v>2717</v>
      </c>
      <c r="F1094" s="822" t="s">
        <v>2677</v>
      </c>
      <c r="G1094" s="822" t="s">
        <v>2777</v>
      </c>
      <c r="H1094" s="822" t="s">
        <v>329</v>
      </c>
      <c r="I1094" s="822" t="s">
        <v>2778</v>
      </c>
      <c r="J1094" s="822" t="s">
        <v>2779</v>
      </c>
      <c r="K1094" s="822" t="s">
        <v>2780</v>
      </c>
      <c r="L1094" s="825">
        <v>4472.93</v>
      </c>
      <c r="M1094" s="825">
        <v>26837.58</v>
      </c>
      <c r="N1094" s="822">
        <v>6</v>
      </c>
      <c r="O1094" s="826">
        <v>5.5</v>
      </c>
      <c r="P1094" s="825">
        <v>13418.79</v>
      </c>
      <c r="Q1094" s="827">
        <v>0.5</v>
      </c>
      <c r="R1094" s="822">
        <v>3</v>
      </c>
      <c r="S1094" s="827">
        <v>0.5</v>
      </c>
      <c r="T1094" s="826">
        <v>2.5</v>
      </c>
      <c r="U1094" s="828">
        <v>0.45454545454545453</v>
      </c>
    </row>
    <row r="1095" spans="1:21" ht="14.45" customHeight="1" x14ac:dyDescent="0.2">
      <c r="A1095" s="821">
        <v>1</v>
      </c>
      <c r="B1095" s="822" t="s">
        <v>2676</v>
      </c>
      <c r="C1095" s="822" t="s">
        <v>2682</v>
      </c>
      <c r="D1095" s="823" t="s">
        <v>4395</v>
      </c>
      <c r="E1095" s="824" t="s">
        <v>2717</v>
      </c>
      <c r="F1095" s="822" t="s">
        <v>2677</v>
      </c>
      <c r="G1095" s="822" t="s">
        <v>2777</v>
      </c>
      <c r="H1095" s="822" t="s">
        <v>329</v>
      </c>
      <c r="I1095" s="822" t="s">
        <v>3939</v>
      </c>
      <c r="J1095" s="822" t="s">
        <v>2779</v>
      </c>
      <c r="K1095" s="822" t="s">
        <v>3940</v>
      </c>
      <c r="L1095" s="825">
        <v>0</v>
      </c>
      <c r="M1095" s="825">
        <v>0</v>
      </c>
      <c r="N1095" s="822">
        <v>1</v>
      </c>
      <c r="O1095" s="826">
        <v>0.5</v>
      </c>
      <c r="P1095" s="825">
        <v>0</v>
      </c>
      <c r="Q1095" s="827"/>
      <c r="R1095" s="822">
        <v>1</v>
      </c>
      <c r="S1095" s="827">
        <v>1</v>
      </c>
      <c r="T1095" s="826">
        <v>0.5</v>
      </c>
      <c r="U1095" s="828">
        <v>1</v>
      </c>
    </row>
    <row r="1096" spans="1:21" ht="14.45" customHeight="1" x14ac:dyDescent="0.2">
      <c r="A1096" s="821">
        <v>1</v>
      </c>
      <c r="B1096" s="822" t="s">
        <v>2676</v>
      </c>
      <c r="C1096" s="822" t="s">
        <v>2682</v>
      </c>
      <c r="D1096" s="823" t="s">
        <v>4395</v>
      </c>
      <c r="E1096" s="824" t="s">
        <v>2717</v>
      </c>
      <c r="F1096" s="822" t="s">
        <v>2677</v>
      </c>
      <c r="G1096" s="822" t="s">
        <v>2777</v>
      </c>
      <c r="H1096" s="822" t="s">
        <v>329</v>
      </c>
      <c r="I1096" s="822" t="s">
        <v>3941</v>
      </c>
      <c r="J1096" s="822" t="s">
        <v>2779</v>
      </c>
      <c r="K1096" s="822" t="s">
        <v>3942</v>
      </c>
      <c r="L1096" s="825">
        <v>958.49</v>
      </c>
      <c r="M1096" s="825">
        <v>1916.98</v>
      </c>
      <c r="N1096" s="822">
        <v>2</v>
      </c>
      <c r="O1096" s="826">
        <v>2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</v>
      </c>
      <c r="B1097" s="822" t="s">
        <v>2676</v>
      </c>
      <c r="C1097" s="822" t="s">
        <v>2682</v>
      </c>
      <c r="D1097" s="823" t="s">
        <v>4395</v>
      </c>
      <c r="E1097" s="824" t="s">
        <v>2717</v>
      </c>
      <c r="F1097" s="822" t="s">
        <v>2677</v>
      </c>
      <c r="G1097" s="822" t="s">
        <v>2777</v>
      </c>
      <c r="H1097" s="822" t="s">
        <v>329</v>
      </c>
      <c r="I1097" s="822" t="s">
        <v>3551</v>
      </c>
      <c r="J1097" s="822" t="s">
        <v>2779</v>
      </c>
      <c r="K1097" s="822" t="s">
        <v>3552</v>
      </c>
      <c r="L1097" s="825">
        <v>3354.7</v>
      </c>
      <c r="M1097" s="825">
        <v>3354.7</v>
      </c>
      <c r="N1097" s="822">
        <v>1</v>
      </c>
      <c r="O1097" s="826">
        <v>0.5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</v>
      </c>
      <c r="B1098" s="822" t="s">
        <v>2676</v>
      </c>
      <c r="C1098" s="822" t="s">
        <v>2682</v>
      </c>
      <c r="D1098" s="823" t="s">
        <v>4395</v>
      </c>
      <c r="E1098" s="824" t="s">
        <v>2717</v>
      </c>
      <c r="F1098" s="822" t="s">
        <v>2677</v>
      </c>
      <c r="G1098" s="822" t="s">
        <v>2781</v>
      </c>
      <c r="H1098" s="822" t="s">
        <v>329</v>
      </c>
      <c r="I1098" s="822" t="s">
        <v>3943</v>
      </c>
      <c r="J1098" s="822" t="s">
        <v>3944</v>
      </c>
      <c r="K1098" s="822" t="s">
        <v>3945</v>
      </c>
      <c r="L1098" s="825">
        <v>79.180000000000007</v>
      </c>
      <c r="M1098" s="825">
        <v>237.54000000000002</v>
      </c>
      <c r="N1098" s="822">
        <v>3</v>
      </c>
      <c r="O1098" s="826">
        <v>0.5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</v>
      </c>
      <c r="B1099" s="822" t="s">
        <v>2676</v>
      </c>
      <c r="C1099" s="822" t="s">
        <v>2682</v>
      </c>
      <c r="D1099" s="823" t="s">
        <v>4395</v>
      </c>
      <c r="E1099" s="824" t="s">
        <v>2717</v>
      </c>
      <c r="F1099" s="822" t="s">
        <v>2677</v>
      </c>
      <c r="G1099" s="822" t="s">
        <v>2781</v>
      </c>
      <c r="H1099" s="822" t="s">
        <v>329</v>
      </c>
      <c r="I1099" s="822" t="s">
        <v>3946</v>
      </c>
      <c r="J1099" s="822" t="s">
        <v>3944</v>
      </c>
      <c r="K1099" s="822" t="s">
        <v>2190</v>
      </c>
      <c r="L1099" s="825">
        <v>430.05</v>
      </c>
      <c r="M1099" s="825">
        <v>430.05</v>
      </c>
      <c r="N1099" s="822">
        <v>1</v>
      </c>
      <c r="O1099" s="826">
        <v>1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1</v>
      </c>
      <c r="B1100" s="822" t="s">
        <v>2676</v>
      </c>
      <c r="C1100" s="822" t="s">
        <v>2682</v>
      </c>
      <c r="D1100" s="823" t="s">
        <v>4395</v>
      </c>
      <c r="E1100" s="824" t="s">
        <v>2717</v>
      </c>
      <c r="F1100" s="822" t="s">
        <v>2677</v>
      </c>
      <c r="G1100" s="822" t="s">
        <v>2944</v>
      </c>
      <c r="H1100" s="822" t="s">
        <v>329</v>
      </c>
      <c r="I1100" s="822" t="s">
        <v>2945</v>
      </c>
      <c r="J1100" s="822" t="s">
        <v>2946</v>
      </c>
      <c r="K1100" s="822" t="s">
        <v>2947</v>
      </c>
      <c r="L1100" s="825">
        <v>120.14</v>
      </c>
      <c r="M1100" s="825">
        <v>360.42</v>
      </c>
      <c r="N1100" s="822">
        <v>3</v>
      </c>
      <c r="O1100" s="826">
        <v>2</v>
      </c>
      <c r="P1100" s="825">
        <v>120.14</v>
      </c>
      <c r="Q1100" s="827">
        <v>0.33333333333333331</v>
      </c>
      <c r="R1100" s="822">
        <v>1</v>
      </c>
      <c r="S1100" s="827">
        <v>0.33333333333333331</v>
      </c>
      <c r="T1100" s="826">
        <v>1</v>
      </c>
      <c r="U1100" s="828">
        <v>0.5</v>
      </c>
    </row>
    <row r="1101" spans="1:21" ht="14.45" customHeight="1" x14ac:dyDescent="0.2">
      <c r="A1101" s="821">
        <v>1</v>
      </c>
      <c r="B1101" s="822" t="s">
        <v>2676</v>
      </c>
      <c r="C1101" s="822" t="s">
        <v>2682</v>
      </c>
      <c r="D1101" s="823" t="s">
        <v>4395</v>
      </c>
      <c r="E1101" s="824" t="s">
        <v>2717</v>
      </c>
      <c r="F1101" s="822" t="s">
        <v>2677</v>
      </c>
      <c r="G1101" s="822" t="s">
        <v>2785</v>
      </c>
      <c r="H1101" s="822" t="s">
        <v>329</v>
      </c>
      <c r="I1101" s="822" t="s">
        <v>2948</v>
      </c>
      <c r="J1101" s="822" t="s">
        <v>1377</v>
      </c>
      <c r="K1101" s="822" t="s">
        <v>2835</v>
      </c>
      <c r="L1101" s="825">
        <v>130.57</v>
      </c>
      <c r="M1101" s="825">
        <v>261.14</v>
      </c>
      <c r="N1101" s="822">
        <v>2</v>
      </c>
      <c r="O1101" s="826">
        <v>1</v>
      </c>
      <c r="P1101" s="825">
        <v>130.57</v>
      </c>
      <c r="Q1101" s="827">
        <v>0.5</v>
      </c>
      <c r="R1101" s="822">
        <v>1</v>
      </c>
      <c r="S1101" s="827">
        <v>0.5</v>
      </c>
      <c r="T1101" s="826">
        <v>0.5</v>
      </c>
      <c r="U1101" s="828">
        <v>0.5</v>
      </c>
    </row>
    <row r="1102" spans="1:21" ht="14.45" customHeight="1" x14ac:dyDescent="0.2">
      <c r="A1102" s="821">
        <v>1</v>
      </c>
      <c r="B1102" s="822" t="s">
        <v>2676</v>
      </c>
      <c r="C1102" s="822" t="s">
        <v>2682</v>
      </c>
      <c r="D1102" s="823" t="s">
        <v>4395</v>
      </c>
      <c r="E1102" s="824" t="s">
        <v>2717</v>
      </c>
      <c r="F1102" s="822" t="s">
        <v>2677</v>
      </c>
      <c r="G1102" s="822" t="s">
        <v>3263</v>
      </c>
      <c r="H1102" s="822" t="s">
        <v>329</v>
      </c>
      <c r="I1102" s="822" t="s">
        <v>3947</v>
      </c>
      <c r="J1102" s="822" t="s">
        <v>1379</v>
      </c>
      <c r="K1102" s="822" t="s">
        <v>3265</v>
      </c>
      <c r="L1102" s="825">
        <v>789.2</v>
      </c>
      <c r="M1102" s="825">
        <v>1578.4</v>
      </c>
      <c r="N1102" s="822">
        <v>2</v>
      </c>
      <c r="O1102" s="826">
        <v>0.5</v>
      </c>
      <c r="P1102" s="825">
        <v>1578.4</v>
      </c>
      <c r="Q1102" s="827">
        <v>1</v>
      </c>
      <c r="R1102" s="822">
        <v>2</v>
      </c>
      <c r="S1102" s="827">
        <v>1</v>
      </c>
      <c r="T1102" s="826">
        <v>0.5</v>
      </c>
      <c r="U1102" s="828">
        <v>1</v>
      </c>
    </row>
    <row r="1103" spans="1:21" ht="14.45" customHeight="1" x14ac:dyDescent="0.2">
      <c r="A1103" s="821">
        <v>1</v>
      </c>
      <c r="B1103" s="822" t="s">
        <v>2676</v>
      </c>
      <c r="C1103" s="822" t="s">
        <v>2682</v>
      </c>
      <c r="D1103" s="823" t="s">
        <v>4395</v>
      </c>
      <c r="E1103" s="824" t="s">
        <v>2717</v>
      </c>
      <c r="F1103" s="822" t="s">
        <v>2677</v>
      </c>
      <c r="G1103" s="822" t="s">
        <v>3655</v>
      </c>
      <c r="H1103" s="822" t="s">
        <v>673</v>
      </c>
      <c r="I1103" s="822" t="s">
        <v>3656</v>
      </c>
      <c r="J1103" s="822" t="s">
        <v>1113</v>
      </c>
      <c r="K1103" s="822" t="s">
        <v>3657</v>
      </c>
      <c r="L1103" s="825">
        <v>134.61000000000001</v>
      </c>
      <c r="M1103" s="825">
        <v>538.44000000000005</v>
      </c>
      <c r="N1103" s="822">
        <v>4</v>
      </c>
      <c r="O1103" s="826">
        <v>0.5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</v>
      </c>
      <c r="B1104" s="822" t="s">
        <v>2676</v>
      </c>
      <c r="C1104" s="822" t="s">
        <v>2682</v>
      </c>
      <c r="D1104" s="823" t="s">
        <v>4395</v>
      </c>
      <c r="E1104" s="824" t="s">
        <v>2717</v>
      </c>
      <c r="F1104" s="822" t="s">
        <v>2677</v>
      </c>
      <c r="G1104" s="822" t="s">
        <v>2949</v>
      </c>
      <c r="H1104" s="822" t="s">
        <v>329</v>
      </c>
      <c r="I1104" s="822" t="s">
        <v>2950</v>
      </c>
      <c r="J1104" s="822" t="s">
        <v>2951</v>
      </c>
      <c r="K1104" s="822" t="s">
        <v>2952</v>
      </c>
      <c r="L1104" s="825">
        <v>118.65</v>
      </c>
      <c r="M1104" s="825">
        <v>118.65</v>
      </c>
      <c r="N1104" s="822">
        <v>1</v>
      </c>
      <c r="O1104" s="826">
        <v>0.5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</v>
      </c>
      <c r="B1105" s="822" t="s">
        <v>2676</v>
      </c>
      <c r="C1105" s="822" t="s">
        <v>2682</v>
      </c>
      <c r="D1105" s="823" t="s">
        <v>4395</v>
      </c>
      <c r="E1105" s="824" t="s">
        <v>2717</v>
      </c>
      <c r="F1105" s="822" t="s">
        <v>2677</v>
      </c>
      <c r="G1105" s="822" t="s">
        <v>2788</v>
      </c>
      <c r="H1105" s="822" t="s">
        <v>673</v>
      </c>
      <c r="I1105" s="822" t="s">
        <v>3577</v>
      </c>
      <c r="J1105" s="822" t="s">
        <v>2520</v>
      </c>
      <c r="K1105" s="822" t="s">
        <v>3578</v>
      </c>
      <c r="L1105" s="825">
        <v>131.86000000000001</v>
      </c>
      <c r="M1105" s="825">
        <v>395.58000000000004</v>
      </c>
      <c r="N1105" s="822">
        <v>3</v>
      </c>
      <c r="O1105" s="826">
        <v>0.5</v>
      </c>
      <c r="P1105" s="825">
        <v>395.58000000000004</v>
      </c>
      <c r="Q1105" s="827">
        <v>1</v>
      </c>
      <c r="R1105" s="822">
        <v>3</v>
      </c>
      <c r="S1105" s="827">
        <v>1</v>
      </c>
      <c r="T1105" s="826">
        <v>0.5</v>
      </c>
      <c r="U1105" s="828">
        <v>1</v>
      </c>
    </row>
    <row r="1106" spans="1:21" ht="14.45" customHeight="1" x14ac:dyDescent="0.2">
      <c r="A1106" s="821">
        <v>1</v>
      </c>
      <c r="B1106" s="822" t="s">
        <v>2676</v>
      </c>
      <c r="C1106" s="822" t="s">
        <v>2682</v>
      </c>
      <c r="D1106" s="823" t="s">
        <v>4395</v>
      </c>
      <c r="E1106" s="824" t="s">
        <v>2717</v>
      </c>
      <c r="F1106" s="822" t="s">
        <v>2677</v>
      </c>
      <c r="G1106" s="822" t="s">
        <v>2788</v>
      </c>
      <c r="H1106" s="822" t="s">
        <v>329</v>
      </c>
      <c r="I1106" s="822" t="s">
        <v>3276</v>
      </c>
      <c r="J1106" s="822" t="s">
        <v>3277</v>
      </c>
      <c r="K1106" s="822" t="s">
        <v>3278</v>
      </c>
      <c r="L1106" s="825">
        <v>330.58</v>
      </c>
      <c r="M1106" s="825">
        <v>330.58</v>
      </c>
      <c r="N1106" s="822">
        <v>1</v>
      </c>
      <c r="O1106" s="826">
        <v>0.5</v>
      </c>
      <c r="P1106" s="825">
        <v>330.58</v>
      </c>
      <c r="Q1106" s="827">
        <v>1</v>
      </c>
      <c r="R1106" s="822">
        <v>1</v>
      </c>
      <c r="S1106" s="827">
        <v>1</v>
      </c>
      <c r="T1106" s="826">
        <v>0.5</v>
      </c>
      <c r="U1106" s="828">
        <v>1</v>
      </c>
    </row>
    <row r="1107" spans="1:21" ht="14.45" customHeight="1" x14ac:dyDescent="0.2">
      <c r="A1107" s="821">
        <v>1</v>
      </c>
      <c r="B1107" s="822" t="s">
        <v>2676</v>
      </c>
      <c r="C1107" s="822" t="s">
        <v>2682</v>
      </c>
      <c r="D1107" s="823" t="s">
        <v>4395</v>
      </c>
      <c r="E1107" s="824" t="s">
        <v>2717</v>
      </c>
      <c r="F1107" s="822" t="s">
        <v>2677</v>
      </c>
      <c r="G1107" s="822" t="s">
        <v>3281</v>
      </c>
      <c r="H1107" s="822" t="s">
        <v>329</v>
      </c>
      <c r="I1107" s="822" t="s">
        <v>3579</v>
      </c>
      <c r="J1107" s="822" t="s">
        <v>3283</v>
      </c>
      <c r="K1107" s="822" t="s">
        <v>3580</v>
      </c>
      <c r="L1107" s="825">
        <v>59.88</v>
      </c>
      <c r="M1107" s="825">
        <v>59.88</v>
      </c>
      <c r="N1107" s="822">
        <v>1</v>
      </c>
      <c r="O1107" s="826">
        <v>0.5</v>
      </c>
      <c r="P1107" s="825">
        <v>59.88</v>
      </c>
      <c r="Q1107" s="827">
        <v>1</v>
      </c>
      <c r="R1107" s="822">
        <v>1</v>
      </c>
      <c r="S1107" s="827">
        <v>1</v>
      </c>
      <c r="T1107" s="826">
        <v>0.5</v>
      </c>
      <c r="U1107" s="828">
        <v>1</v>
      </c>
    </row>
    <row r="1108" spans="1:21" ht="14.45" customHeight="1" x14ac:dyDescent="0.2">
      <c r="A1108" s="821">
        <v>1</v>
      </c>
      <c r="B1108" s="822" t="s">
        <v>2676</v>
      </c>
      <c r="C1108" s="822" t="s">
        <v>2682</v>
      </c>
      <c r="D1108" s="823" t="s">
        <v>4395</v>
      </c>
      <c r="E1108" s="824" t="s">
        <v>2717</v>
      </c>
      <c r="F1108" s="822" t="s">
        <v>2677</v>
      </c>
      <c r="G1108" s="822" t="s">
        <v>2953</v>
      </c>
      <c r="H1108" s="822" t="s">
        <v>329</v>
      </c>
      <c r="I1108" s="822" t="s">
        <v>3290</v>
      </c>
      <c r="J1108" s="822" t="s">
        <v>2955</v>
      </c>
      <c r="K1108" s="822" t="s">
        <v>3291</v>
      </c>
      <c r="L1108" s="825">
        <v>93.43</v>
      </c>
      <c r="M1108" s="825">
        <v>747.44</v>
      </c>
      <c r="N1108" s="822">
        <v>8</v>
      </c>
      <c r="O1108" s="826">
        <v>3.5</v>
      </c>
      <c r="P1108" s="825">
        <v>280.29000000000002</v>
      </c>
      <c r="Q1108" s="827">
        <v>0.375</v>
      </c>
      <c r="R1108" s="822">
        <v>3</v>
      </c>
      <c r="S1108" s="827">
        <v>0.375</v>
      </c>
      <c r="T1108" s="826">
        <v>0.5</v>
      </c>
      <c r="U1108" s="828">
        <v>0.14285714285714285</v>
      </c>
    </row>
    <row r="1109" spans="1:21" ht="14.45" customHeight="1" x14ac:dyDescent="0.2">
      <c r="A1109" s="821">
        <v>1</v>
      </c>
      <c r="B1109" s="822" t="s">
        <v>2676</v>
      </c>
      <c r="C1109" s="822" t="s">
        <v>2682</v>
      </c>
      <c r="D1109" s="823" t="s">
        <v>4395</v>
      </c>
      <c r="E1109" s="824" t="s">
        <v>2717</v>
      </c>
      <c r="F1109" s="822" t="s">
        <v>2677</v>
      </c>
      <c r="G1109" s="822" t="s">
        <v>2956</v>
      </c>
      <c r="H1109" s="822" t="s">
        <v>329</v>
      </c>
      <c r="I1109" s="822" t="s">
        <v>3778</v>
      </c>
      <c r="J1109" s="822" t="s">
        <v>848</v>
      </c>
      <c r="K1109" s="822" t="s">
        <v>3779</v>
      </c>
      <c r="L1109" s="825">
        <v>131.32</v>
      </c>
      <c r="M1109" s="825">
        <v>393.96</v>
      </c>
      <c r="N1109" s="822">
        <v>3</v>
      </c>
      <c r="O1109" s="826">
        <v>0.5</v>
      </c>
      <c r="P1109" s="825">
        <v>393.96</v>
      </c>
      <c r="Q1109" s="827">
        <v>1</v>
      </c>
      <c r="R1109" s="822">
        <v>3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1</v>
      </c>
      <c r="B1110" s="822" t="s">
        <v>2676</v>
      </c>
      <c r="C1110" s="822" t="s">
        <v>2682</v>
      </c>
      <c r="D1110" s="823" t="s">
        <v>4395</v>
      </c>
      <c r="E1110" s="824" t="s">
        <v>2717</v>
      </c>
      <c r="F1110" s="822" t="s">
        <v>2677</v>
      </c>
      <c r="G1110" s="822" t="s">
        <v>2971</v>
      </c>
      <c r="H1110" s="822" t="s">
        <v>329</v>
      </c>
      <c r="I1110" s="822" t="s">
        <v>3948</v>
      </c>
      <c r="J1110" s="822" t="s">
        <v>3949</v>
      </c>
      <c r="K1110" s="822" t="s">
        <v>2210</v>
      </c>
      <c r="L1110" s="825">
        <v>0</v>
      </c>
      <c r="M1110" s="825">
        <v>0</v>
      </c>
      <c r="N1110" s="822">
        <v>1</v>
      </c>
      <c r="O1110" s="826">
        <v>0.5</v>
      </c>
      <c r="P1110" s="825"/>
      <c r="Q1110" s="827"/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</v>
      </c>
      <c r="B1111" s="822" t="s">
        <v>2676</v>
      </c>
      <c r="C1111" s="822" t="s">
        <v>2682</v>
      </c>
      <c r="D1111" s="823" t="s">
        <v>4395</v>
      </c>
      <c r="E1111" s="824" t="s">
        <v>2717</v>
      </c>
      <c r="F1111" s="822" t="s">
        <v>2677</v>
      </c>
      <c r="G1111" s="822" t="s">
        <v>2789</v>
      </c>
      <c r="H1111" s="822" t="s">
        <v>673</v>
      </c>
      <c r="I1111" s="822" t="s">
        <v>2977</v>
      </c>
      <c r="J1111" s="822" t="s">
        <v>2503</v>
      </c>
      <c r="K1111" s="822" t="s">
        <v>2978</v>
      </c>
      <c r="L1111" s="825">
        <v>5339.52</v>
      </c>
      <c r="M1111" s="825">
        <v>26697.600000000002</v>
      </c>
      <c r="N1111" s="822">
        <v>5</v>
      </c>
      <c r="O1111" s="826">
        <v>4.5</v>
      </c>
      <c r="P1111" s="825">
        <v>10679.04</v>
      </c>
      <c r="Q1111" s="827">
        <v>0.4</v>
      </c>
      <c r="R1111" s="822">
        <v>2</v>
      </c>
      <c r="S1111" s="827">
        <v>0.4</v>
      </c>
      <c r="T1111" s="826">
        <v>2</v>
      </c>
      <c r="U1111" s="828">
        <v>0.44444444444444442</v>
      </c>
    </row>
    <row r="1112" spans="1:21" ht="14.45" customHeight="1" x14ac:dyDescent="0.2">
      <c r="A1112" s="821">
        <v>1</v>
      </c>
      <c r="B1112" s="822" t="s">
        <v>2676</v>
      </c>
      <c r="C1112" s="822" t="s">
        <v>2682</v>
      </c>
      <c r="D1112" s="823" t="s">
        <v>4395</v>
      </c>
      <c r="E1112" s="824" t="s">
        <v>2717</v>
      </c>
      <c r="F1112" s="822" t="s">
        <v>2677</v>
      </c>
      <c r="G1112" s="822" t="s">
        <v>2789</v>
      </c>
      <c r="H1112" s="822" t="s">
        <v>673</v>
      </c>
      <c r="I1112" s="822" t="s">
        <v>2977</v>
      </c>
      <c r="J1112" s="822" t="s">
        <v>2503</v>
      </c>
      <c r="K1112" s="822" t="s">
        <v>2978</v>
      </c>
      <c r="L1112" s="825">
        <v>3833.94</v>
      </c>
      <c r="M1112" s="825">
        <v>7667.88</v>
      </c>
      <c r="N1112" s="822">
        <v>2</v>
      </c>
      <c r="O1112" s="826">
        <v>2</v>
      </c>
      <c r="P1112" s="825">
        <v>3833.94</v>
      </c>
      <c r="Q1112" s="827">
        <v>0.5</v>
      </c>
      <c r="R1112" s="822">
        <v>1</v>
      </c>
      <c r="S1112" s="827">
        <v>0.5</v>
      </c>
      <c r="T1112" s="826">
        <v>1</v>
      </c>
      <c r="U1112" s="828">
        <v>0.5</v>
      </c>
    </row>
    <row r="1113" spans="1:21" ht="14.45" customHeight="1" x14ac:dyDescent="0.2">
      <c r="A1113" s="821">
        <v>1</v>
      </c>
      <c r="B1113" s="822" t="s">
        <v>2676</v>
      </c>
      <c r="C1113" s="822" t="s">
        <v>2682</v>
      </c>
      <c r="D1113" s="823" t="s">
        <v>4395</v>
      </c>
      <c r="E1113" s="824" t="s">
        <v>2717</v>
      </c>
      <c r="F1113" s="822" t="s">
        <v>2677</v>
      </c>
      <c r="G1113" s="822" t="s">
        <v>2789</v>
      </c>
      <c r="H1113" s="822" t="s">
        <v>673</v>
      </c>
      <c r="I1113" s="822" t="s">
        <v>2790</v>
      </c>
      <c r="J1113" s="822" t="s">
        <v>2503</v>
      </c>
      <c r="K1113" s="822" t="s">
        <v>2791</v>
      </c>
      <c r="L1113" s="825">
        <v>1906.97</v>
      </c>
      <c r="M1113" s="825">
        <v>5720.91</v>
      </c>
      <c r="N1113" s="822">
        <v>3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</v>
      </c>
      <c r="B1114" s="822" t="s">
        <v>2676</v>
      </c>
      <c r="C1114" s="822" t="s">
        <v>2682</v>
      </c>
      <c r="D1114" s="823" t="s">
        <v>4395</v>
      </c>
      <c r="E1114" s="824" t="s">
        <v>2717</v>
      </c>
      <c r="F1114" s="822" t="s">
        <v>2677</v>
      </c>
      <c r="G1114" s="822" t="s">
        <v>2789</v>
      </c>
      <c r="H1114" s="822" t="s">
        <v>673</v>
      </c>
      <c r="I1114" s="822" t="s">
        <v>2790</v>
      </c>
      <c r="J1114" s="822" t="s">
        <v>2503</v>
      </c>
      <c r="K1114" s="822" t="s">
        <v>2791</v>
      </c>
      <c r="L1114" s="825">
        <v>1369.26</v>
      </c>
      <c r="M1114" s="825">
        <v>9584.82</v>
      </c>
      <c r="N1114" s="822">
        <v>7</v>
      </c>
      <c r="O1114" s="826">
        <v>2.5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</v>
      </c>
      <c r="B1115" s="822" t="s">
        <v>2676</v>
      </c>
      <c r="C1115" s="822" t="s">
        <v>2682</v>
      </c>
      <c r="D1115" s="823" t="s">
        <v>4395</v>
      </c>
      <c r="E1115" s="824" t="s">
        <v>2717</v>
      </c>
      <c r="F1115" s="822" t="s">
        <v>2677</v>
      </c>
      <c r="G1115" s="822" t="s">
        <v>2789</v>
      </c>
      <c r="H1115" s="822" t="s">
        <v>673</v>
      </c>
      <c r="I1115" s="822" t="s">
        <v>2575</v>
      </c>
      <c r="J1115" s="822" t="s">
        <v>2503</v>
      </c>
      <c r="K1115" s="822" t="s">
        <v>2576</v>
      </c>
      <c r="L1115" s="825">
        <v>2669.75</v>
      </c>
      <c r="M1115" s="825">
        <v>10679</v>
      </c>
      <c r="N1115" s="822">
        <v>4</v>
      </c>
      <c r="O1115" s="826">
        <v>4</v>
      </c>
      <c r="P1115" s="825">
        <v>2669.75</v>
      </c>
      <c r="Q1115" s="827">
        <v>0.25</v>
      </c>
      <c r="R1115" s="822">
        <v>1</v>
      </c>
      <c r="S1115" s="827">
        <v>0.25</v>
      </c>
      <c r="T1115" s="826">
        <v>1</v>
      </c>
      <c r="U1115" s="828">
        <v>0.25</v>
      </c>
    </row>
    <row r="1116" spans="1:21" ht="14.45" customHeight="1" x14ac:dyDescent="0.2">
      <c r="A1116" s="821">
        <v>1</v>
      </c>
      <c r="B1116" s="822" t="s">
        <v>2676</v>
      </c>
      <c r="C1116" s="822" t="s">
        <v>2682</v>
      </c>
      <c r="D1116" s="823" t="s">
        <v>4395</v>
      </c>
      <c r="E1116" s="824" t="s">
        <v>2717</v>
      </c>
      <c r="F1116" s="822" t="s">
        <v>2677</v>
      </c>
      <c r="G1116" s="822" t="s">
        <v>2789</v>
      </c>
      <c r="H1116" s="822" t="s">
        <v>673</v>
      </c>
      <c r="I1116" s="822" t="s">
        <v>2502</v>
      </c>
      <c r="J1116" s="822" t="s">
        <v>2503</v>
      </c>
      <c r="K1116" s="822" t="s">
        <v>2504</v>
      </c>
      <c r="L1116" s="825">
        <v>515</v>
      </c>
      <c r="M1116" s="825">
        <v>515</v>
      </c>
      <c r="N1116" s="822">
        <v>1</v>
      </c>
      <c r="O1116" s="826">
        <v>1</v>
      </c>
      <c r="P1116" s="825">
        <v>515</v>
      </c>
      <c r="Q1116" s="827">
        <v>1</v>
      </c>
      <c r="R1116" s="822">
        <v>1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1</v>
      </c>
      <c r="B1117" s="822" t="s">
        <v>2676</v>
      </c>
      <c r="C1117" s="822" t="s">
        <v>2682</v>
      </c>
      <c r="D1117" s="823" t="s">
        <v>4395</v>
      </c>
      <c r="E1117" s="824" t="s">
        <v>2717</v>
      </c>
      <c r="F1117" s="822" t="s">
        <v>2677</v>
      </c>
      <c r="G1117" s="822" t="s">
        <v>2792</v>
      </c>
      <c r="H1117" s="822" t="s">
        <v>329</v>
      </c>
      <c r="I1117" s="822" t="s">
        <v>2981</v>
      </c>
      <c r="J1117" s="822" t="s">
        <v>2794</v>
      </c>
      <c r="K1117" s="822" t="s">
        <v>2982</v>
      </c>
      <c r="L1117" s="825">
        <v>544.38</v>
      </c>
      <c r="M1117" s="825">
        <v>544.38</v>
      </c>
      <c r="N1117" s="822">
        <v>1</v>
      </c>
      <c r="O1117" s="826">
        <v>0.5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</v>
      </c>
      <c r="B1118" s="822" t="s">
        <v>2676</v>
      </c>
      <c r="C1118" s="822" t="s">
        <v>2682</v>
      </c>
      <c r="D1118" s="823" t="s">
        <v>4395</v>
      </c>
      <c r="E1118" s="824" t="s">
        <v>2717</v>
      </c>
      <c r="F1118" s="822" t="s">
        <v>2677</v>
      </c>
      <c r="G1118" s="822" t="s">
        <v>2792</v>
      </c>
      <c r="H1118" s="822" t="s">
        <v>329</v>
      </c>
      <c r="I1118" s="822" t="s">
        <v>2793</v>
      </c>
      <c r="J1118" s="822" t="s">
        <v>2794</v>
      </c>
      <c r="K1118" s="822" t="s">
        <v>2795</v>
      </c>
      <c r="L1118" s="825">
        <v>327.49</v>
      </c>
      <c r="M1118" s="825">
        <v>327.49</v>
      </c>
      <c r="N1118" s="822">
        <v>1</v>
      </c>
      <c r="O1118" s="826">
        <v>0.5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</v>
      </c>
      <c r="B1119" s="822" t="s">
        <v>2676</v>
      </c>
      <c r="C1119" s="822" t="s">
        <v>2682</v>
      </c>
      <c r="D1119" s="823" t="s">
        <v>4395</v>
      </c>
      <c r="E1119" s="824" t="s">
        <v>2717</v>
      </c>
      <c r="F1119" s="822" t="s">
        <v>2677</v>
      </c>
      <c r="G1119" s="822" t="s">
        <v>3788</v>
      </c>
      <c r="H1119" s="822" t="s">
        <v>329</v>
      </c>
      <c r="I1119" s="822" t="s">
        <v>3789</v>
      </c>
      <c r="J1119" s="822" t="s">
        <v>3790</v>
      </c>
      <c r="K1119" s="822" t="s">
        <v>3791</v>
      </c>
      <c r="L1119" s="825">
        <v>274.41000000000003</v>
      </c>
      <c r="M1119" s="825">
        <v>823.23</v>
      </c>
      <c r="N1119" s="822">
        <v>3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</v>
      </c>
      <c r="B1120" s="822" t="s">
        <v>2676</v>
      </c>
      <c r="C1120" s="822" t="s">
        <v>2682</v>
      </c>
      <c r="D1120" s="823" t="s">
        <v>4395</v>
      </c>
      <c r="E1120" s="824" t="s">
        <v>2717</v>
      </c>
      <c r="F1120" s="822" t="s">
        <v>2677</v>
      </c>
      <c r="G1120" s="822" t="s">
        <v>2796</v>
      </c>
      <c r="H1120" s="822" t="s">
        <v>673</v>
      </c>
      <c r="I1120" s="822" t="s">
        <v>2524</v>
      </c>
      <c r="J1120" s="822" t="s">
        <v>1695</v>
      </c>
      <c r="K1120" s="822" t="s">
        <v>1697</v>
      </c>
      <c r="L1120" s="825">
        <v>755.17</v>
      </c>
      <c r="M1120" s="825">
        <v>755.17</v>
      </c>
      <c r="N1120" s="822">
        <v>1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</v>
      </c>
      <c r="B1121" s="822" t="s">
        <v>2676</v>
      </c>
      <c r="C1121" s="822" t="s">
        <v>2682</v>
      </c>
      <c r="D1121" s="823" t="s">
        <v>4395</v>
      </c>
      <c r="E1121" s="824" t="s">
        <v>2717</v>
      </c>
      <c r="F1121" s="822" t="s">
        <v>2677</v>
      </c>
      <c r="G1121" s="822" t="s">
        <v>2796</v>
      </c>
      <c r="H1121" s="822" t="s">
        <v>673</v>
      </c>
      <c r="I1121" s="822" t="s">
        <v>3619</v>
      </c>
      <c r="J1121" s="822" t="s">
        <v>1695</v>
      </c>
      <c r="K1121" s="822" t="s">
        <v>3620</v>
      </c>
      <c r="L1121" s="825">
        <v>345.02</v>
      </c>
      <c r="M1121" s="825">
        <v>2070.12</v>
      </c>
      <c r="N1121" s="822">
        <v>6</v>
      </c>
      <c r="O1121" s="826">
        <v>2.5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</v>
      </c>
      <c r="B1122" s="822" t="s">
        <v>2676</v>
      </c>
      <c r="C1122" s="822" t="s">
        <v>2682</v>
      </c>
      <c r="D1122" s="823" t="s">
        <v>4395</v>
      </c>
      <c r="E1122" s="824" t="s">
        <v>2717</v>
      </c>
      <c r="F1122" s="822" t="s">
        <v>2677</v>
      </c>
      <c r="G1122" s="822" t="s">
        <v>2796</v>
      </c>
      <c r="H1122" s="822" t="s">
        <v>673</v>
      </c>
      <c r="I1122" s="822" t="s">
        <v>3619</v>
      </c>
      <c r="J1122" s="822" t="s">
        <v>1695</v>
      </c>
      <c r="K1122" s="822" t="s">
        <v>3620</v>
      </c>
      <c r="L1122" s="825">
        <v>255</v>
      </c>
      <c r="M1122" s="825">
        <v>4590</v>
      </c>
      <c r="N1122" s="822">
        <v>18</v>
      </c>
      <c r="O1122" s="826">
        <v>4.5</v>
      </c>
      <c r="P1122" s="825">
        <v>1530</v>
      </c>
      <c r="Q1122" s="827">
        <v>0.33333333333333331</v>
      </c>
      <c r="R1122" s="822">
        <v>6</v>
      </c>
      <c r="S1122" s="827">
        <v>0.33333333333333331</v>
      </c>
      <c r="T1122" s="826">
        <v>1</v>
      </c>
      <c r="U1122" s="828">
        <v>0.22222222222222221</v>
      </c>
    </row>
    <row r="1123" spans="1:21" ht="14.45" customHeight="1" x14ac:dyDescent="0.2">
      <c r="A1123" s="821">
        <v>1</v>
      </c>
      <c r="B1123" s="822" t="s">
        <v>2676</v>
      </c>
      <c r="C1123" s="822" t="s">
        <v>2682</v>
      </c>
      <c r="D1123" s="823" t="s">
        <v>4395</v>
      </c>
      <c r="E1123" s="824" t="s">
        <v>2717</v>
      </c>
      <c r="F1123" s="822" t="s">
        <v>2677</v>
      </c>
      <c r="G1123" s="822" t="s">
        <v>2799</v>
      </c>
      <c r="H1123" s="822" t="s">
        <v>329</v>
      </c>
      <c r="I1123" s="822" t="s">
        <v>2800</v>
      </c>
      <c r="J1123" s="822" t="s">
        <v>724</v>
      </c>
      <c r="K1123" s="822" t="s">
        <v>1565</v>
      </c>
      <c r="L1123" s="825">
        <v>3317.7</v>
      </c>
      <c r="M1123" s="825">
        <v>9953.0999999999985</v>
      </c>
      <c r="N1123" s="822">
        <v>3</v>
      </c>
      <c r="O1123" s="826">
        <v>0.5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</v>
      </c>
      <c r="B1124" s="822" t="s">
        <v>2676</v>
      </c>
      <c r="C1124" s="822" t="s">
        <v>2682</v>
      </c>
      <c r="D1124" s="823" t="s">
        <v>4395</v>
      </c>
      <c r="E1124" s="824" t="s">
        <v>2717</v>
      </c>
      <c r="F1124" s="822" t="s">
        <v>2677</v>
      </c>
      <c r="G1124" s="822" t="s">
        <v>2799</v>
      </c>
      <c r="H1124" s="822" t="s">
        <v>329</v>
      </c>
      <c r="I1124" s="822" t="s">
        <v>2801</v>
      </c>
      <c r="J1124" s="822" t="s">
        <v>724</v>
      </c>
      <c r="K1124" s="822" t="s">
        <v>725</v>
      </c>
      <c r="L1124" s="825">
        <v>1704.59</v>
      </c>
      <c r="M1124" s="825">
        <v>28978.03</v>
      </c>
      <c r="N1124" s="822">
        <v>17</v>
      </c>
      <c r="O1124" s="826">
        <v>2.5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</v>
      </c>
      <c r="B1125" s="822" t="s">
        <v>2676</v>
      </c>
      <c r="C1125" s="822" t="s">
        <v>2682</v>
      </c>
      <c r="D1125" s="823" t="s">
        <v>4395</v>
      </c>
      <c r="E1125" s="824" t="s">
        <v>2717</v>
      </c>
      <c r="F1125" s="822" t="s">
        <v>2677</v>
      </c>
      <c r="G1125" s="822" t="s">
        <v>2802</v>
      </c>
      <c r="H1125" s="822" t="s">
        <v>329</v>
      </c>
      <c r="I1125" s="822" t="s">
        <v>2803</v>
      </c>
      <c r="J1125" s="822" t="s">
        <v>703</v>
      </c>
      <c r="K1125" s="822" t="s">
        <v>2804</v>
      </c>
      <c r="L1125" s="825">
        <v>83.38</v>
      </c>
      <c r="M1125" s="825">
        <v>583.66</v>
      </c>
      <c r="N1125" s="822">
        <v>7</v>
      </c>
      <c r="O1125" s="826">
        <v>2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</v>
      </c>
      <c r="B1126" s="822" t="s">
        <v>2676</v>
      </c>
      <c r="C1126" s="822" t="s">
        <v>2682</v>
      </c>
      <c r="D1126" s="823" t="s">
        <v>4395</v>
      </c>
      <c r="E1126" s="824" t="s">
        <v>2717</v>
      </c>
      <c r="F1126" s="822" t="s">
        <v>2677</v>
      </c>
      <c r="G1126" s="822" t="s">
        <v>3950</v>
      </c>
      <c r="H1126" s="822" t="s">
        <v>329</v>
      </c>
      <c r="I1126" s="822" t="s">
        <v>3951</v>
      </c>
      <c r="J1126" s="822" t="s">
        <v>3952</v>
      </c>
      <c r="K1126" s="822" t="s">
        <v>3953</v>
      </c>
      <c r="L1126" s="825">
        <v>69.61</v>
      </c>
      <c r="M1126" s="825">
        <v>69.61</v>
      </c>
      <c r="N1126" s="822">
        <v>1</v>
      </c>
      <c r="O1126" s="826">
        <v>1</v>
      </c>
      <c r="P1126" s="825">
        <v>69.61</v>
      </c>
      <c r="Q1126" s="827">
        <v>1</v>
      </c>
      <c r="R1126" s="822">
        <v>1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1</v>
      </c>
      <c r="B1127" s="822" t="s">
        <v>2676</v>
      </c>
      <c r="C1127" s="822" t="s">
        <v>2682</v>
      </c>
      <c r="D1127" s="823" t="s">
        <v>4395</v>
      </c>
      <c r="E1127" s="824" t="s">
        <v>2717</v>
      </c>
      <c r="F1127" s="822" t="s">
        <v>2677</v>
      </c>
      <c r="G1127" s="822" t="s">
        <v>2983</v>
      </c>
      <c r="H1127" s="822" t="s">
        <v>673</v>
      </c>
      <c r="I1127" s="822" t="s">
        <v>2196</v>
      </c>
      <c r="J1127" s="822" t="s">
        <v>928</v>
      </c>
      <c r="K1127" s="822" t="s">
        <v>2197</v>
      </c>
      <c r="L1127" s="825">
        <v>154.36000000000001</v>
      </c>
      <c r="M1127" s="825">
        <v>154.36000000000001</v>
      </c>
      <c r="N1127" s="822">
        <v>1</v>
      </c>
      <c r="O1127" s="826">
        <v>1</v>
      </c>
      <c r="P1127" s="825">
        <v>154.36000000000001</v>
      </c>
      <c r="Q1127" s="827">
        <v>1</v>
      </c>
      <c r="R1127" s="822">
        <v>1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1</v>
      </c>
      <c r="B1128" s="822" t="s">
        <v>2676</v>
      </c>
      <c r="C1128" s="822" t="s">
        <v>2682</v>
      </c>
      <c r="D1128" s="823" t="s">
        <v>4395</v>
      </c>
      <c r="E1128" s="824" t="s">
        <v>2717</v>
      </c>
      <c r="F1128" s="822" t="s">
        <v>2677</v>
      </c>
      <c r="G1128" s="822" t="s">
        <v>2983</v>
      </c>
      <c r="H1128" s="822" t="s">
        <v>329</v>
      </c>
      <c r="I1128" s="822" t="s">
        <v>3621</v>
      </c>
      <c r="J1128" s="822" t="s">
        <v>928</v>
      </c>
      <c r="K1128" s="822" t="s">
        <v>3622</v>
      </c>
      <c r="L1128" s="825">
        <v>225.06</v>
      </c>
      <c r="M1128" s="825">
        <v>225.06</v>
      </c>
      <c r="N1128" s="822">
        <v>1</v>
      </c>
      <c r="O1128" s="826">
        <v>0.5</v>
      </c>
      <c r="P1128" s="825">
        <v>225.06</v>
      </c>
      <c r="Q1128" s="827">
        <v>1</v>
      </c>
      <c r="R1128" s="822">
        <v>1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1</v>
      </c>
      <c r="B1129" s="822" t="s">
        <v>2676</v>
      </c>
      <c r="C1129" s="822" t="s">
        <v>2682</v>
      </c>
      <c r="D1129" s="823" t="s">
        <v>4395</v>
      </c>
      <c r="E1129" s="824" t="s">
        <v>2717</v>
      </c>
      <c r="F1129" s="822" t="s">
        <v>2677</v>
      </c>
      <c r="G1129" s="822" t="s">
        <v>3954</v>
      </c>
      <c r="H1129" s="822" t="s">
        <v>329</v>
      </c>
      <c r="I1129" s="822" t="s">
        <v>3955</v>
      </c>
      <c r="J1129" s="822" t="s">
        <v>714</v>
      </c>
      <c r="K1129" s="822" t="s">
        <v>3956</v>
      </c>
      <c r="L1129" s="825">
        <v>0</v>
      </c>
      <c r="M1129" s="825">
        <v>0</v>
      </c>
      <c r="N1129" s="822">
        <v>1</v>
      </c>
      <c r="O1129" s="826">
        <v>1</v>
      </c>
      <c r="P1129" s="825"/>
      <c r="Q1129" s="827"/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</v>
      </c>
      <c r="B1130" s="822" t="s">
        <v>2676</v>
      </c>
      <c r="C1130" s="822" t="s">
        <v>2682</v>
      </c>
      <c r="D1130" s="823" t="s">
        <v>4395</v>
      </c>
      <c r="E1130" s="824" t="s">
        <v>2717</v>
      </c>
      <c r="F1130" s="822" t="s">
        <v>2677</v>
      </c>
      <c r="G1130" s="822" t="s">
        <v>3954</v>
      </c>
      <c r="H1130" s="822" t="s">
        <v>329</v>
      </c>
      <c r="I1130" s="822" t="s">
        <v>3957</v>
      </c>
      <c r="J1130" s="822" t="s">
        <v>714</v>
      </c>
      <c r="K1130" s="822" t="s">
        <v>3958</v>
      </c>
      <c r="L1130" s="825">
        <v>273.33</v>
      </c>
      <c r="M1130" s="825">
        <v>273.33</v>
      </c>
      <c r="N1130" s="822">
        <v>1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</v>
      </c>
      <c r="B1131" s="822" t="s">
        <v>2676</v>
      </c>
      <c r="C1131" s="822" t="s">
        <v>2682</v>
      </c>
      <c r="D1131" s="823" t="s">
        <v>4395</v>
      </c>
      <c r="E1131" s="824" t="s">
        <v>2718</v>
      </c>
      <c r="F1131" s="822" t="s">
        <v>2677</v>
      </c>
      <c r="G1131" s="822" t="s">
        <v>2814</v>
      </c>
      <c r="H1131" s="822" t="s">
        <v>329</v>
      </c>
      <c r="I1131" s="822" t="s">
        <v>3959</v>
      </c>
      <c r="J1131" s="822" t="s">
        <v>1485</v>
      </c>
      <c r="K1131" s="822" t="s">
        <v>963</v>
      </c>
      <c r="L1131" s="825">
        <v>65.28</v>
      </c>
      <c r="M1131" s="825">
        <v>195.84</v>
      </c>
      <c r="N1131" s="822">
        <v>3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</v>
      </c>
      <c r="B1132" s="822" t="s">
        <v>2676</v>
      </c>
      <c r="C1132" s="822" t="s">
        <v>2682</v>
      </c>
      <c r="D1132" s="823" t="s">
        <v>4395</v>
      </c>
      <c r="E1132" s="824" t="s">
        <v>2718</v>
      </c>
      <c r="F1132" s="822" t="s">
        <v>2677</v>
      </c>
      <c r="G1132" s="822" t="s">
        <v>2858</v>
      </c>
      <c r="H1132" s="822" t="s">
        <v>329</v>
      </c>
      <c r="I1132" s="822" t="s">
        <v>3662</v>
      </c>
      <c r="J1132" s="822" t="s">
        <v>3663</v>
      </c>
      <c r="K1132" s="822" t="s">
        <v>2001</v>
      </c>
      <c r="L1132" s="825">
        <v>165.41</v>
      </c>
      <c r="M1132" s="825">
        <v>165.41</v>
      </c>
      <c r="N1132" s="822">
        <v>1</v>
      </c>
      <c r="O1132" s="826">
        <v>0.5</v>
      </c>
      <c r="P1132" s="825">
        <v>165.41</v>
      </c>
      <c r="Q1132" s="827">
        <v>1</v>
      </c>
      <c r="R1132" s="822">
        <v>1</v>
      </c>
      <c r="S1132" s="827">
        <v>1</v>
      </c>
      <c r="T1132" s="826">
        <v>0.5</v>
      </c>
      <c r="U1132" s="828">
        <v>1</v>
      </c>
    </row>
    <row r="1133" spans="1:21" ht="14.45" customHeight="1" x14ac:dyDescent="0.2">
      <c r="A1133" s="821">
        <v>1</v>
      </c>
      <c r="B1133" s="822" t="s">
        <v>2676</v>
      </c>
      <c r="C1133" s="822" t="s">
        <v>2682</v>
      </c>
      <c r="D1133" s="823" t="s">
        <v>4395</v>
      </c>
      <c r="E1133" s="824" t="s">
        <v>2718</v>
      </c>
      <c r="F1133" s="822" t="s">
        <v>2677</v>
      </c>
      <c r="G1133" s="822" t="s">
        <v>2858</v>
      </c>
      <c r="H1133" s="822" t="s">
        <v>329</v>
      </c>
      <c r="I1133" s="822" t="s">
        <v>2859</v>
      </c>
      <c r="J1133" s="822" t="s">
        <v>2186</v>
      </c>
      <c r="K1133" s="822" t="s">
        <v>2860</v>
      </c>
      <c r="L1133" s="825">
        <v>91.9</v>
      </c>
      <c r="M1133" s="825">
        <v>91.9</v>
      </c>
      <c r="N1133" s="822">
        <v>1</v>
      </c>
      <c r="O1133" s="826">
        <v>0.5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</v>
      </c>
      <c r="B1134" s="822" t="s">
        <v>2676</v>
      </c>
      <c r="C1134" s="822" t="s">
        <v>2682</v>
      </c>
      <c r="D1134" s="823" t="s">
        <v>4395</v>
      </c>
      <c r="E1134" s="824" t="s">
        <v>2718</v>
      </c>
      <c r="F1134" s="822" t="s">
        <v>2677</v>
      </c>
      <c r="G1134" s="822" t="s">
        <v>2815</v>
      </c>
      <c r="H1134" s="822" t="s">
        <v>329</v>
      </c>
      <c r="I1134" s="822" t="s">
        <v>3725</v>
      </c>
      <c r="J1134" s="822" t="s">
        <v>3667</v>
      </c>
      <c r="K1134" s="822" t="s">
        <v>2471</v>
      </c>
      <c r="L1134" s="825">
        <v>210.66</v>
      </c>
      <c r="M1134" s="825">
        <v>210.66</v>
      </c>
      <c r="N1134" s="822">
        <v>1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</v>
      </c>
      <c r="B1135" s="822" t="s">
        <v>2676</v>
      </c>
      <c r="C1135" s="822" t="s">
        <v>2682</v>
      </c>
      <c r="D1135" s="823" t="s">
        <v>4395</v>
      </c>
      <c r="E1135" s="824" t="s">
        <v>2718</v>
      </c>
      <c r="F1135" s="822" t="s">
        <v>2677</v>
      </c>
      <c r="G1135" s="822" t="s">
        <v>2815</v>
      </c>
      <c r="H1135" s="822" t="s">
        <v>329</v>
      </c>
      <c r="I1135" s="822" t="s">
        <v>3728</v>
      </c>
      <c r="J1135" s="822" t="s">
        <v>2817</v>
      </c>
      <c r="K1135" s="822" t="s">
        <v>1070</v>
      </c>
      <c r="L1135" s="825">
        <v>32.76</v>
      </c>
      <c r="M1135" s="825">
        <v>32.76</v>
      </c>
      <c r="N1135" s="822">
        <v>1</v>
      </c>
      <c r="O1135" s="826">
        <v>0.5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1</v>
      </c>
      <c r="B1136" s="822" t="s">
        <v>2676</v>
      </c>
      <c r="C1136" s="822" t="s">
        <v>2682</v>
      </c>
      <c r="D1136" s="823" t="s">
        <v>4395</v>
      </c>
      <c r="E1136" s="824" t="s">
        <v>2718</v>
      </c>
      <c r="F1136" s="822" t="s">
        <v>2677</v>
      </c>
      <c r="G1136" s="822" t="s">
        <v>2815</v>
      </c>
      <c r="H1136" s="822" t="s">
        <v>329</v>
      </c>
      <c r="I1136" s="822" t="s">
        <v>3828</v>
      </c>
      <c r="J1136" s="822" t="s">
        <v>2817</v>
      </c>
      <c r="K1136" s="822" t="s">
        <v>3829</v>
      </c>
      <c r="L1136" s="825">
        <v>58.52</v>
      </c>
      <c r="M1136" s="825">
        <v>58.52</v>
      </c>
      <c r="N1136" s="822">
        <v>1</v>
      </c>
      <c r="O1136" s="826">
        <v>0.5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</v>
      </c>
      <c r="B1137" s="822" t="s">
        <v>2676</v>
      </c>
      <c r="C1137" s="822" t="s">
        <v>2682</v>
      </c>
      <c r="D1137" s="823" t="s">
        <v>4395</v>
      </c>
      <c r="E1137" s="824" t="s">
        <v>2718</v>
      </c>
      <c r="F1137" s="822" t="s">
        <v>2677</v>
      </c>
      <c r="G1137" s="822" t="s">
        <v>3373</v>
      </c>
      <c r="H1137" s="822" t="s">
        <v>329</v>
      </c>
      <c r="I1137" s="822" t="s">
        <v>3960</v>
      </c>
      <c r="J1137" s="822" t="s">
        <v>1962</v>
      </c>
      <c r="K1137" s="822" t="s">
        <v>3961</v>
      </c>
      <c r="L1137" s="825">
        <v>23.51</v>
      </c>
      <c r="M1137" s="825">
        <v>47.02</v>
      </c>
      <c r="N1137" s="822">
        <v>2</v>
      </c>
      <c r="O1137" s="826">
        <v>1</v>
      </c>
      <c r="P1137" s="825">
        <v>47.02</v>
      </c>
      <c r="Q1137" s="827">
        <v>1</v>
      </c>
      <c r="R1137" s="822">
        <v>2</v>
      </c>
      <c r="S1137" s="827">
        <v>1</v>
      </c>
      <c r="T1137" s="826">
        <v>1</v>
      </c>
      <c r="U1137" s="828">
        <v>1</v>
      </c>
    </row>
    <row r="1138" spans="1:21" ht="14.45" customHeight="1" x14ac:dyDescent="0.2">
      <c r="A1138" s="821">
        <v>1</v>
      </c>
      <c r="B1138" s="822" t="s">
        <v>2676</v>
      </c>
      <c r="C1138" s="822" t="s">
        <v>2682</v>
      </c>
      <c r="D1138" s="823" t="s">
        <v>4395</v>
      </c>
      <c r="E1138" s="824" t="s">
        <v>2718</v>
      </c>
      <c r="F1138" s="822" t="s">
        <v>2677</v>
      </c>
      <c r="G1138" s="822" t="s">
        <v>2743</v>
      </c>
      <c r="H1138" s="822" t="s">
        <v>329</v>
      </c>
      <c r="I1138" s="822" t="s">
        <v>2747</v>
      </c>
      <c r="J1138" s="822" t="s">
        <v>2745</v>
      </c>
      <c r="K1138" s="822" t="s">
        <v>2748</v>
      </c>
      <c r="L1138" s="825">
        <v>23.72</v>
      </c>
      <c r="M1138" s="825">
        <v>71.16</v>
      </c>
      <c r="N1138" s="822">
        <v>3</v>
      </c>
      <c r="O1138" s="826">
        <v>0.5</v>
      </c>
      <c r="P1138" s="825">
        <v>71.16</v>
      </c>
      <c r="Q1138" s="827">
        <v>1</v>
      </c>
      <c r="R1138" s="822">
        <v>3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1</v>
      </c>
      <c r="B1139" s="822" t="s">
        <v>2676</v>
      </c>
      <c r="C1139" s="822" t="s">
        <v>2682</v>
      </c>
      <c r="D1139" s="823" t="s">
        <v>4395</v>
      </c>
      <c r="E1139" s="824" t="s">
        <v>2718</v>
      </c>
      <c r="F1139" s="822" t="s">
        <v>2677</v>
      </c>
      <c r="G1139" s="822" t="s">
        <v>2872</v>
      </c>
      <c r="H1139" s="822" t="s">
        <v>329</v>
      </c>
      <c r="I1139" s="822" t="s">
        <v>2873</v>
      </c>
      <c r="J1139" s="822" t="s">
        <v>1057</v>
      </c>
      <c r="K1139" s="822" t="s">
        <v>2874</v>
      </c>
      <c r="L1139" s="825">
        <v>273.33</v>
      </c>
      <c r="M1139" s="825">
        <v>546.66</v>
      </c>
      <c r="N1139" s="822">
        <v>2</v>
      </c>
      <c r="O1139" s="826">
        <v>1.5</v>
      </c>
      <c r="P1139" s="825">
        <v>273.33</v>
      </c>
      <c r="Q1139" s="827">
        <v>0.5</v>
      </c>
      <c r="R1139" s="822">
        <v>1</v>
      </c>
      <c r="S1139" s="827">
        <v>0.5</v>
      </c>
      <c r="T1139" s="826">
        <v>1</v>
      </c>
      <c r="U1139" s="828">
        <v>0.66666666666666663</v>
      </c>
    </row>
    <row r="1140" spans="1:21" ht="14.45" customHeight="1" x14ac:dyDescent="0.2">
      <c r="A1140" s="821">
        <v>1</v>
      </c>
      <c r="B1140" s="822" t="s">
        <v>2676</v>
      </c>
      <c r="C1140" s="822" t="s">
        <v>2682</v>
      </c>
      <c r="D1140" s="823" t="s">
        <v>4395</v>
      </c>
      <c r="E1140" s="824" t="s">
        <v>2718</v>
      </c>
      <c r="F1140" s="822" t="s">
        <v>2677</v>
      </c>
      <c r="G1140" s="822" t="s">
        <v>3671</v>
      </c>
      <c r="H1140" s="822" t="s">
        <v>329</v>
      </c>
      <c r="I1140" s="822" t="s">
        <v>3962</v>
      </c>
      <c r="J1140" s="822" t="s">
        <v>3963</v>
      </c>
      <c r="K1140" s="822" t="s">
        <v>3964</v>
      </c>
      <c r="L1140" s="825">
        <v>0</v>
      </c>
      <c r="M1140" s="825">
        <v>0</v>
      </c>
      <c r="N1140" s="822">
        <v>1</v>
      </c>
      <c r="O1140" s="826">
        <v>1</v>
      </c>
      <c r="P1140" s="825">
        <v>0</v>
      </c>
      <c r="Q1140" s="827"/>
      <c r="R1140" s="822">
        <v>1</v>
      </c>
      <c r="S1140" s="827">
        <v>1</v>
      </c>
      <c r="T1140" s="826">
        <v>1</v>
      </c>
      <c r="U1140" s="828">
        <v>1</v>
      </c>
    </row>
    <row r="1141" spans="1:21" ht="14.45" customHeight="1" x14ac:dyDescent="0.2">
      <c r="A1141" s="821">
        <v>1</v>
      </c>
      <c r="B1141" s="822" t="s">
        <v>2676</v>
      </c>
      <c r="C1141" s="822" t="s">
        <v>2682</v>
      </c>
      <c r="D1141" s="823" t="s">
        <v>4395</v>
      </c>
      <c r="E1141" s="824" t="s">
        <v>2718</v>
      </c>
      <c r="F1141" s="822" t="s">
        <v>2677</v>
      </c>
      <c r="G1141" s="822" t="s">
        <v>2749</v>
      </c>
      <c r="H1141" s="822" t="s">
        <v>329</v>
      </c>
      <c r="I1141" s="822" t="s">
        <v>3066</v>
      </c>
      <c r="J1141" s="822" t="s">
        <v>3067</v>
      </c>
      <c r="K1141" s="822" t="s">
        <v>2271</v>
      </c>
      <c r="L1141" s="825">
        <v>42.51</v>
      </c>
      <c r="M1141" s="825">
        <v>212.55</v>
      </c>
      <c r="N1141" s="822">
        <v>5</v>
      </c>
      <c r="O1141" s="826">
        <v>1.5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</v>
      </c>
      <c r="B1142" s="822" t="s">
        <v>2676</v>
      </c>
      <c r="C1142" s="822" t="s">
        <v>2682</v>
      </c>
      <c r="D1142" s="823" t="s">
        <v>4395</v>
      </c>
      <c r="E1142" s="824" t="s">
        <v>2718</v>
      </c>
      <c r="F1142" s="822" t="s">
        <v>2677</v>
      </c>
      <c r="G1142" s="822" t="s">
        <v>3965</v>
      </c>
      <c r="H1142" s="822" t="s">
        <v>329</v>
      </c>
      <c r="I1142" s="822" t="s">
        <v>3966</v>
      </c>
      <c r="J1142" s="822" t="s">
        <v>3967</v>
      </c>
      <c r="K1142" s="822" t="s">
        <v>3968</v>
      </c>
      <c r="L1142" s="825">
        <v>79.64</v>
      </c>
      <c r="M1142" s="825">
        <v>79.64</v>
      </c>
      <c r="N1142" s="822">
        <v>1</v>
      </c>
      <c r="O1142" s="826">
        <v>0.5</v>
      </c>
      <c r="P1142" s="825">
        <v>79.64</v>
      </c>
      <c r="Q1142" s="827">
        <v>1</v>
      </c>
      <c r="R1142" s="822">
        <v>1</v>
      </c>
      <c r="S1142" s="827">
        <v>1</v>
      </c>
      <c r="T1142" s="826">
        <v>0.5</v>
      </c>
      <c r="U1142" s="828">
        <v>1</v>
      </c>
    </row>
    <row r="1143" spans="1:21" ht="14.45" customHeight="1" x14ac:dyDescent="0.2">
      <c r="A1143" s="821">
        <v>1</v>
      </c>
      <c r="B1143" s="822" t="s">
        <v>2676</v>
      </c>
      <c r="C1143" s="822" t="s">
        <v>2682</v>
      </c>
      <c r="D1143" s="823" t="s">
        <v>4395</v>
      </c>
      <c r="E1143" s="824" t="s">
        <v>2718</v>
      </c>
      <c r="F1143" s="822" t="s">
        <v>2677</v>
      </c>
      <c r="G1143" s="822" t="s">
        <v>2881</v>
      </c>
      <c r="H1143" s="822" t="s">
        <v>329</v>
      </c>
      <c r="I1143" s="822" t="s">
        <v>3079</v>
      </c>
      <c r="J1143" s="822" t="s">
        <v>3080</v>
      </c>
      <c r="K1143" s="822" t="s">
        <v>3081</v>
      </c>
      <c r="L1143" s="825">
        <v>164.01</v>
      </c>
      <c r="M1143" s="825">
        <v>164.01</v>
      </c>
      <c r="N1143" s="822">
        <v>1</v>
      </c>
      <c r="O1143" s="826">
        <v>1</v>
      </c>
      <c r="P1143" s="825">
        <v>164.01</v>
      </c>
      <c r="Q1143" s="827">
        <v>1</v>
      </c>
      <c r="R1143" s="822">
        <v>1</v>
      </c>
      <c r="S1143" s="827">
        <v>1</v>
      </c>
      <c r="T1143" s="826">
        <v>1</v>
      </c>
      <c r="U1143" s="828">
        <v>1</v>
      </c>
    </row>
    <row r="1144" spans="1:21" ht="14.45" customHeight="1" x14ac:dyDescent="0.2">
      <c r="A1144" s="821">
        <v>1</v>
      </c>
      <c r="B1144" s="822" t="s">
        <v>2676</v>
      </c>
      <c r="C1144" s="822" t="s">
        <v>2682</v>
      </c>
      <c r="D1144" s="823" t="s">
        <v>4395</v>
      </c>
      <c r="E1144" s="824" t="s">
        <v>2718</v>
      </c>
      <c r="F1144" s="822" t="s">
        <v>2677</v>
      </c>
      <c r="G1144" s="822" t="s">
        <v>2887</v>
      </c>
      <c r="H1144" s="822" t="s">
        <v>329</v>
      </c>
      <c r="I1144" s="822" t="s">
        <v>3438</v>
      </c>
      <c r="J1144" s="822" t="s">
        <v>2889</v>
      </c>
      <c r="K1144" s="822" t="s">
        <v>3439</v>
      </c>
      <c r="L1144" s="825">
        <v>1310.46</v>
      </c>
      <c r="M1144" s="825">
        <v>1310.46</v>
      </c>
      <c r="N1144" s="822">
        <v>1</v>
      </c>
      <c r="O1144" s="826">
        <v>0.5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</v>
      </c>
      <c r="B1145" s="822" t="s">
        <v>2676</v>
      </c>
      <c r="C1145" s="822" t="s">
        <v>2682</v>
      </c>
      <c r="D1145" s="823" t="s">
        <v>4395</v>
      </c>
      <c r="E1145" s="824" t="s">
        <v>2718</v>
      </c>
      <c r="F1145" s="822" t="s">
        <v>2677</v>
      </c>
      <c r="G1145" s="822" t="s">
        <v>2887</v>
      </c>
      <c r="H1145" s="822" t="s">
        <v>329</v>
      </c>
      <c r="I1145" s="822" t="s">
        <v>2888</v>
      </c>
      <c r="J1145" s="822" t="s">
        <v>2889</v>
      </c>
      <c r="K1145" s="822" t="s">
        <v>2890</v>
      </c>
      <c r="L1145" s="825">
        <v>1965.69</v>
      </c>
      <c r="M1145" s="825">
        <v>1965.69</v>
      </c>
      <c r="N1145" s="822">
        <v>1</v>
      </c>
      <c r="O1145" s="826">
        <v>1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</v>
      </c>
      <c r="B1146" s="822" t="s">
        <v>2676</v>
      </c>
      <c r="C1146" s="822" t="s">
        <v>2682</v>
      </c>
      <c r="D1146" s="823" t="s">
        <v>4395</v>
      </c>
      <c r="E1146" s="824" t="s">
        <v>2718</v>
      </c>
      <c r="F1146" s="822" t="s">
        <v>2677</v>
      </c>
      <c r="G1146" s="822" t="s">
        <v>2757</v>
      </c>
      <c r="H1146" s="822" t="s">
        <v>329</v>
      </c>
      <c r="I1146" s="822" t="s">
        <v>3969</v>
      </c>
      <c r="J1146" s="822" t="s">
        <v>2759</v>
      </c>
      <c r="K1146" s="822" t="s">
        <v>2760</v>
      </c>
      <c r="L1146" s="825">
        <v>8.7899999999999991</v>
      </c>
      <c r="M1146" s="825">
        <v>52.739999999999995</v>
      </c>
      <c r="N1146" s="822">
        <v>6</v>
      </c>
      <c r="O1146" s="826">
        <v>1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</v>
      </c>
      <c r="B1147" s="822" t="s">
        <v>2676</v>
      </c>
      <c r="C1147" s="822" t="s">
        <v>2682</v>
      </c>
      <c r="D1147" s="823" t="s">
        <v>4395</v>
      </c>
      <c r="E1147" s="824" t="s">
        <v>2718</v>
      </c>
      <c r="F1147" s="822" t="s">
        <v>2677</v>
      </c>
      <c r="G1147" s="822" t="s">
        <v>2761</v>
      </c>
      <c r="H1147" s="822" t="s">
        <v>329</v>
      </c>
      <c r="I1147" s="822" t="s">
        <v>3970</v>
      </c>
      <c r="J1147" s="822" t="s">
        <v>3971</v>
      </c>
      <c r="K1147" s="822" t="s">
        <v>3972</v>
      </c>
      <c r="L1147" s="825">
        <v>300.33</v>
      </c>
      <c r="M1147" s="825">
        <v>600.66</v>
      </c>
      <c r="N1147" s="822">
        <v>2</v>
      </c>
      <c r="O1147" s="826">
        <v>2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</v>
      </c>
      <c r="B1148" s="822" t="s">
        <v>2676</v>
      </c>
      <c r="C1148" s="822" t="s">
        <v>2682</v>
      </c>
      <c r="D1148" s="823" t="s">
        <v>4395</v>
      </c>
      <c r="E1148" s="824" t="s">
        <v>2718</v>
      </c>
      <c r="F1148" s="822" t="s">
        <v>2677</v>
      </c>
      <c r="G1148" s="822" t="s">
        <v>2762</v>
      </c>
      <c r="H1148" s="822" t="s">
        <v>329</v>
      </c>
      <c r="I1148" s="822" t="s">
        <v>2901</v>
      </c>
      <c r="J1148" s="822" t="s">
        <v>2902</v>
      </c>
      <c r="K1148" s="822" t="s">
        <v>2903</v>
      </c>
      <c r="L1148" s="825">
        <v>52.75</v>
      </c>
      <c r="M1148" s="825">
        <v>52.75</v>
      </c>
      <c r="N1148" s="822">
        <v>1</v>
      </c>
      <c r="O1148" s="826">
        <v>1</v>
      </c>
      <c r="P1148" s="825">
        <v>52.75</v>
      </c>
      <c r="Q1148" s="827">
        <v>1</v>
      </c>
      <c r="R1148" s="822">
        <v>1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1</v>
      </c>
      <c r="B1149" s="822" t="s">
        <v>2676</v>
      </c>
      <c r="C1149" s="822" t="s">
        <v>2682</v>
      </c>
      <c r="D1149" s="823" t="s">
        <v>4395</v>
      </c>
      <c r="E1149" s="824" t="s">
        <v>2718</v>
      </c>
      <c r="F1149" s="822" t="s">
        <v>2677</v>
      </c>
      <c r="G1149" s="822" t="s">
        <v>2762</v>
      </c>
      <c r="H1149" s="822" t="s">
        <v>329</v>
      </c>
      <c r="I1149" s="822" t="s">
        <v>2763</v>
      </c>
      <c r="J1149" s="822" t="s">
        <v>684</v>
      </c>
      <c r="K1149" s="822" t="s">
        <v>2764</v>
      </c>
      <c r="L1149" s="825">
        <v>31.65</v>
      </c>
      <c r="M1149" s="825">
        <v>63.3</v>
      </c>
      <c r="N1149" s="822">
        <v>2</v>
      </c>
      <c r="O1149" s="826">
        <v>1</v>
      </c>
      <c r="P1149" s="825">
        <v>63.3</v>
      </c>
      <c r="Q1149" s="827">
        <v>1</v>
      </c>
      <c r="R1149" s="822">
        <v>2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1</v>
      </c>
      <c r="B1150" s="822" t="s">
        <v>2676</v>
      </c>
      <c r="C1150" s="822" t="s">
        <v>2682</v>
      </c>
      <c r="D1150" s="823" t="s">
        <v>4395</v>
      </c>
      <c r="E1150" s="824" t="s">
        <v>2718</v>
      </c>
      <c r="F1150" s="822" t="s">
        <v>2677</v>
      </c>
      <c r="G1150" s="822" t="s">
        <v>3137</v>
      </c>
      <c r="H1150" s="822" t="s">
        <v>673</v>
      </c>
      <c r="I1150" s="822" t="s">
        <v>2308</v>
      </c>
      <c r="J1150" s="822" t="s">
        <v>2309</v>
      </c>
      <c r="K1150" s="822" t="s">
        <v>2310</v>
      </c>
      <c r="L1150" s="825">
        <v>31.09</v>
      </c>
      <c r="M1150" s="825">
        <v>62.18</v>
      </c>
      <c r="N1150" s="822">
        <v>2</v>
      </c>
      <c r="O1150" s="826">
        <v>0.5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1</v>
      </c>
      <c r="B1151" s="822" t="s">
        <v>2676</v>
      </c>
      <c r="C1151" s="822" t="s">
        <v>2682</v>
      </c>
      <c r="D1151" s="823" t="s">
        <v>4395</v>
      </c>
      <c r="E1151" s="824" t="s">
        <v>2718</v>
      </c>
      <c r="F1151" s="822" t="s">
        <v>2677</v>
      </c>
      <c r="G1151" s="822" t="s">
        <v>3140</v>
      </c>
      <c r="H1151" s="822" t="s">
        <v>329</v>
      </c>
      <c r="I1151" s="822" t="s">
        <v>3474</v>
      </c>
      <c r="J1151" s="822" t="s">
        <v>3475</v>
      </c>
      <c r="K1151" s="822" t="s">
        <v>2477</v>
      </c>
      <c r="L1151" s="825">
        <v>58.77</v>
      </c>
      <c r="M1151" s="825">
        <v>117.54</v>
      </c>
      <c r="N1151" s="822">
        <v>2</v>
      </c>
      <c r="O1151" s="826">
        <v>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</v>
      </c>
      <c r="B1152" s="822" t="s">
        <v>2676</v>
      </c>
      <c r="C1152" s="822" t="s">
        <v>2682</v>
      </c>
      <c r="D1152" s="823" t="s">
        <v>4395</v>
      </c>
      <c r="E1152" s="824" t="s">
        <v>2718</v>
      </c>
      <c r="F1152" s="822" t="s">
        <v>2677</v>
      </c>
      <c r="G1152" s="822" t="s">
        <v>2765</v>
      </c>
      <c r="H1152" s="822" t="s">
        <v>673</v>
      </c>
      <c r="I1152" s="822" t="s">
        <v>3479</v>
      </c>
      <c r="J1152" s="822" t="s">
        <v>2321</v>
      </c>
      <c r="K1152" s="822" t="s">
        <v>3480</v>
      </c>
      <c r="L1152" s="825">
        <v>12.79</v>
      </c>
      <c r="M1152" s="825">
        <v>115.10999999999999</v>
      </c>
      <c r="N1152" s="822">
        <v>9</v>
      </c>
      <c r="O1152" s="826">
        <v>1.5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</v>
      </c>
      <c r="B1153" s="822" t="s">
        <v>2676</v>
      </c>
      <c r="C1153" s="822" t="s">
        <v>2682</v>
      </c>
      <c r="D1153" s="823" t="s">
        <v>4395</v>
      </c>
      <c r="E1153" s="824" t="s">
        <v>2718</v>
      </c>
      <c r="F1153" s="822" t="s">
        <v>2677</v>
      </c>
      <c r="G1153" s="822" t="s">
        <v>2765</v>
      </c>
      <c r="H1153" s="822" t="s">
        <v>673</v>
      </c>
      <c r="I1153" s="822" t="s">
        <v>2320</v>
      </c>
      <c r="J1153" s="822" t="s">
        <v>2321</v>
      </c>
      <c r="K1153" s="822" t="s">
        <v>2322</v>
      </c>
      <c r="L1153" s="825">
        <v>39.549999999999997</v>
      </c>
      <c r="M1153" s="825">
        <v>39.549999999999997</v>
      </c>
      <c r="N1153" s="822">
        <v>1</v>
      </c>
      <c r="O1153" s="826">
        <v>0.5</v>
      </c>
      <c r="P1153" s="825">
        <v>39.549999999999997</v>
      </c>
      <c r="Q1153" s="827">
        <v>1</v>
      </c>
      <c r="R1153" s="822">
        <v>1</v>
      </c>
      <c r="S1153" s="827">
        <v>1</v>
      </c>
      <c r="T1153" s="826">
        <v>0.5</v>
      </c>
      <c r="U1153" s="828">
        <v>1</v>
      </c>
    </row>
    <row r="1154" spans="1:21" ht="14.45" customHeight="1" x14ac:dyDescent="0.2">
      <c r="A1154" s="821">
        <v>1</v>
      </c>
      <c r="B1154" s="822" t="s">
        <v>2676</v>
      </c>
      <c r="C1154" s="822" t="s">
        <v>2682</v>
      </c>
      <c r="D1154" s="823" t="s">
        <v>4395</v>
      </c>
      <c r="E1154" s="824" t="s">
        <v>2718</v>
      </c>
      <c r="F1154" s="822" t="s">
        <v>2677</v>
      </c>
      <c r="G1154" s="822" t="s">
        <v>2765</v>
      </c>
      <c r="H1154" s="822" t="s">
        <v>673</v>
      </c>
      <c r="I1154" s="822" t="s">
        <v>2766</v>
      </c>
      <c r="J1154" s="822" t="s">
        <v>2321</v>
      </c>
      <c r="K1154" s="822" t="s">
        <v>2767</v>
      </c>
      <c r="L1154" s="825">
        <v>118.65</v>
      </c>
      <c r="M1154" s="825">
        <v>237.3</v>
      </c>
      <c r="N1154" s="822">
        <v>2</v>
      </c>
      <c r="O1154" s="826">
        <v>2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</v>
      </c>
      <c r="B1155" s="822" t="s">
        <v>2676</v>
      </c>
      <c r="C1155" s="822" t="s">
        <v>2682</v>
      </c>
      <c r="D1155" s="823" t="s">
        <v>4395</v>
      </c>
      <c r="E1155" s="824" t="s">
        <v>2718</v>
      </c>
      <c r="F1155" s="822" t="s">
        <v>2677</v>
      </c>
      <c r="G1155" s="822" t="s">
        <v>3973</v>
      </c>
      <c r="H1155" s="822" t="s">
        <v>329</v>
      </c>
      <c r="I1155" s="822" t="s">
        <v>3974</v>
      </c>
      <c r="J1155" s="822" t="s">
        <v>2589</v>
      </c>
      <c r="K1155" s="822" t="s">
        <v>3975</v>
      </c>
      <c r="L1155" s="825">
        <v>32.869999999999997</v>
      </c>
      <c r="M1155" s="825">
        <v>98.609999999999985</v>
      </c>
      <c r="N1155" s="822">
        <v>3</v>
      </c>
      <c r="O1155" s="826">
        <v>0.5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</v>
      </c>
      <c r="B1156" s="822" t="s">
        <v>2676</v>
      </c>
      <c r="C1156" s="822" t="s">
        <v>2682</v>
      </c>
      <c r="D1156" s="823" t="s">
        <v>4395</v>
      </c>
      <c r="E1156" s="824" t="s">
        <v>2718</v>
      </c>
      <c r="F1156" s="822" t="s">
        <v>2677</v>
      </c>
      <c r="G1156" s="822" t="s">
        <v>2774</v>
      </c>
      <c r="H1156" s="822" t="s">
        <v>329</v>
      </c>
      <c r="I1156" s="822" t="s">
        <v>3155</v>
      </c>
      <c r="J1156" s="822" t="s">
        <v>1559</v>
      </c>
      <c r="K1156" s="822" t="s">
        <v>3156</v>
      </c>
      <c r="L1156" s="825">
        <v>32.99</v>
      </c>
      <c r="M1156" s="825">
        <v>98.97</v>
      </c>
      <c r="N1156" s="822">
        <v>3</v>
      </c>
      <c r="O1156" s="826">
        <v>0.5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</v>
      </c>
      <c r="B1157" s="822" t="s">
        <v>2676</v>
      </c>
      <c r="C1157" s="822" t="s">
        <v>2682</v>
      </c>
      <c r="D1157" s="823" t="s">
        <v>4395</v>
      </c>
      <c r="E1157" s="824" t="s">
        <v>2718</v>
      </c>
      <c r="F1157" s="822" t="s">
        <v>2677</v>
      </c>
      <c r="G1157" s="822" t="s">
        <v>3511</v>
      </c>
      <c r="H1157" s="822" t="s">
        <v>673</v>
      </c>
      <c r="I1157" s="822" t="s">
        <v>3976</v>
      </c>
      <c r="J1157" s="822" t="s">
        <v>745</v>
      </c>
      <c r="K1157" s="822" t="s">
        <v>3977</v>
      </c>
      <c r="L1157" s="825">
        <v>369.5</v>
      </c>
      <c r="M1157" s="825">
        <v>739</v>
      </c>
      <c r="N1157" s="822">
        <v>2</v>
      </c>
      <c r="O1157" s="826">
        <v>1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</v>
      </c>
      <c r="B1158" s="822" t="s">
        <v>2676</v>
      </c>
      <c r="C1158" s="822" t="s">
        <v>2682</v>
      </c>
      <c r="D1158" s="823" t="s">
        <v>4395</v>
      </c>
      <c r="E1158" s="824" t="s">
        <v>2718</v>
      </c>
      <c r="F1158" s="822" t="s">
        <v>2677</v>
      </c>
      <c r="G1158" s="822" t="s">
        <v>3511</v>
      </c>
      <c r="H1158" s="822" t="s">
        <v>673</v>
      </c>
      <c r="I1158" s="822" t="s">
        <v>3978</v>
      </c>
      <c r="J1158" s="822" t="s">
        <v>745</v>
      </c>
      <c r="K1158" s="822" t="s">
        <v>3979</v>
      </c>
      <c r="L1158" s="825">
        <v>277.12</v>
      </c>
      <c r="M1158" s="825">
        <v>554.24</v>
      </c>
      <c r="N1158" s="822">
        <v>2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</v>
      </c>
      <c r="B1159" s="822" t="s">
        <v>2676</v>
      </c>
      <c r="C1159" s="822" t="s">
        <v>2682</v>
      </c>
      <c r="D1159" s="823" t="s">
        <v>4395</v>
      </c>
      <c r="E1159" s="824" t="s">
        <v>2718</v>
      </c>
      <c r="F1159" s="822" t="s">
        <v>2677</v>
      </c>
      <c r="G1159" s="822" t="s">
        <v>3167</v>
      </c>
      <c r="H1159" s="822" t="s">
        <v>329</v>
      </c>
      <c r="I1159" s="822" t="s">
        <v>3168</v>
      </c>
      <c r="J1159" s="822" t="s">
        <v>1508</v>
      </c>
      <c r="K1159" s="822" t="s">
        <v>2992</v>
      </c>
      <c r="L1159" s="825">
        <v>35.25</v>
      </c>
      <c r="M1159" s="825">
        <v>70.5</v>
      </c>
      <c r="N1159" s="822">
        <v>2</v>
      </c>
      <c r="O1159" s="826">
        <v>0.5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</v>
      </c>
      <c r="B1160" s="822" t="s">
        <v>2676</v>
      </c>
      <c r="C1160" s="822" t="s">
        <v>2682</v>
      </c>
      <c r="D1160" s="823" t="s">
        <v>4395</v>
      </c>
      <c r="E1160" s="824" t="s">
        <v>2718</v>
      </c>
      <c r="F1160" s="822" t="s">
        <v>2677</v>
      </c>
      <c r="G1160" s="822" t="s">
        <v>3167</v>
      </c>
      <c r="H1160" s="822" t="s">
        <v>329</v>
      </c>
      <c r="I1160" s="822" t="s">
        <v>3169</v>
      </c>
      <c r="J1160" s="822" t="s">
        <v>1508</v>
      </c>
      <c r="K1160" s="822" t="s">
        <v>3170</v>
      </c>
      <c r="L1160" s="825">
        <v>35.25</v>
      </c>
      <c r="M1160" s="825">
        <v>35.25</v>
      </c>
      <c r="N1160" s="822">
        <v>1</v>
      </c>
      <c r="O1160" s="826">
        <v>0.5</v>
      </c>
      <c r="P1160" s="825">
        <v>35.25</v>
      </c>
      <c r="Q1160" s="827">
        <v>1</v>
      </c>
      <c r="R1160" s="822">
        <v>1</v>
      </c>
      <c r="S1160" s="827">
        <v>1</v>
      </c>
      <c r="T1160" s="826">
        <v>0.5</v>
      </c>
      <c r="U1160" s="828">
        <v>1</v>
      </c>
    </row>
    <row r="1161" spans="1:21" ht="14.45" customHeight="1" x14ac:dyDescent="0.2">
      <c r="A1161" s="821">
        <v>1</v>
      </c>
      <c r="B1161" s="822" t="s">
        <v>2676</v>
      </c>
      <c r="C1161" s="822" t="s">
        <v>2682</v>
      </c>
      <c r="D1161" s="823" t="s">
        <v>4395</v>
      </c>
      <c r="E1161" s="824" t="s">
        <v>2718</v>
      </c>
      <c r="F1161" s="822" t="s">
        <v>2677</v>
      </c>
      <c r="G1161" s="822" t="s">
        <v>2775</v>
      </c>
      <c r="H1161" s="822" t="s">
        <v>673</v>
      </c>
      <c r="I1161" s="822" t="s">
        <v>2513</v>
      </c>
      <c r="J1161" s="822" t="s">
        <v>1642</v>
      </c>
      <c r="K1161" s="822" t="s">
        <v>2514</v>
      </c>
      <c r="L1161" s="825">
        <v>206.78</v>
      </c>
      <c r="M1161" s="825">
        <v>206.78</v>
      </c>
      <c r="N1161" s="822">
        <v>1</v>
      </c>
      <c r="O1161" s="826">
        <v>1</v>
      </c>
      <c r="P1161" s="825">
        <v>206.78</v>
      </c>
      <c r="Q1161" s="827">
        <v>1</v>
      </c>
      <c r="R1161" s="822">
        <v>1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1</v>
      </c>
      <c r="B1162" s="822" t="s">
        <v>2676</v>
      </c>
      <c r="C1162" s="822" t="s">
        <v>2682</v>
      </c>
      <c r="D1162" s="823" t="s">
        <v>4395</v>
      </c>
      <c r="E1162" s="824" t="s">
        <v>2718</v>
      </c>
      <c r="F1162" s="822" t="s">
        <v>2677</v>
      </c>
      <c r="G1162" s="822" t="s">
        <v>2775</v>
      </c>
      <c r="H1162" s="822" t="s">
        <v>329</v>
      </c>
      <c r="I1162" s="822" t="s">
        <v>3980</v>
      </c>
      <c r="J1162" s="822" t="s">
        <v>3188</v>
      </c>
      <c r="K1162" s="822" t="s">
        <v>3981</v>
      </c>
      <c r="L1162" s="825">
        <v>68.930000000000007</v>
      </c>
      <c r="M1162" s="825">
        <v>206.79000000000002</v>
      </c>
      <c r="N1162" s="822">
        <v>3</v>
      </c>
      <c r="O1162" s="826">
        <v>0.5</v>
      </c>
      <c r="P1162" s="825">
        <v>206.79000000000002</v>
      </c>
      <c r="Q1162" s="827">
        <v>1</v>
      </c>
      <c r="R1162" s="822">
        <v>3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1</v>
      </c>
      <c r="B1163" s="822" t="s">
        <v>2676</v>
      </c>
      <c r="C1163" s="822" t="s">
        <v>2682</v>
      </c>
      <c r="D1163" s="823" t="s">
        <v>4395</v>
      </c>
      <c r="E1163" s="824" t="s">
        <v>2718</v>
      </c>
      <c r="F1163" s="822" t="s">
        <v>2677</v>
      </c>
      <c r="G1163" s="822" t="s">
        <v>2837</v>
      </c>
      <c r="H1163" s="822" t="s">
        <v>673</v>
      </c>
      <c r="I1163" s="822" t="s">
        <v>2316</v>
      </c>
      <c r="J1163" s="822" t="s">
        <v>2317</v>
      </c>
      <c r="K1163" s="822" t="s">
        <v>2318</v>
      </c>
      <c r="L1163" s="825">
        <v>117.46</v>
      </c>
      <c r="M1163" s="825">
        <v>117.46</v>
      </c>
      <c r="N1163" s="822">
        <v>1</v>
      </c>
      <c r="O1163" s="826">
        <v>1</v>
      </c>
      <c r="P1163" s="825">
        <v>117.46</v>
      </c>
      <c r="Q1163" s="827">
        <v>1</v>
      </c>
      <c r="R1163" s="822">
        <v>1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1</v>
      </c>
      <c r="B1164" s="822" t="s">
        <v>2676</v>
      </c>
      <c r="C1164" s="822" t="s">
        <v>2682</v>
      </c>
      <c r="D1164" s="823" t="s">
        <v>4395</v>
      </c>
      <c r="E1164" s="824" t="s">
        <v>2718</v>
      </c>
      <c r="F1164" s="822" t="s">
        <v>2677</v>
      </c>
      <c r="G1164" s="822" t="s">
        <v>2837</v>
      </c>
      <c r="H1164" s="822" t="s">
        <v>673</v>
      </c>
      <c r="I1164" s="822" t="s">
        <v>2838</v>
      </c>
      <c r="J1164" s="822" t="s">
        <v>2317</v>
      </c>
      <c r="K1164" s="822" t="s">
        <v>2839</v>
      </c>
      <c r="L1164" s="825">
        <v>614.48</v>
      </c>
      <c r="M1164" s="825">
        <v>614.48</v>
      </c>
      <c r="N1164" s="822">
        <v>1</v>
      </c>
      <c r="O1164" s="826">
        <v>1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</v>
      </c>
      <c r="B1165" s="822" t="s">
        <v>2676</v>
      </c>
      <c r="C1165" s="822" t="s">
        <v>2682</v>
      </c>
      <c r="D1165" s="823" t="s">
        <v>4395</v>
      </c>
      <c r="E1165" s="824" t="s">
        <v>2718</v>
      </c>
      <c r="F1165" s="822" t="s">
        <v>2677</v>
      </c>
      <c r="G1165" s="822" t="s">
        <v>2837</v>
      </c>
      <c r="H1165" s="822" t="s">
        <v>673</v>
      </c>
      <c r="I1165" s="822" t="s">
        <v>2586</v>
      </c>
      <c r="J1165" s="822" t="s">
        <v>2317</v>
      </c>
      <c r="K1165" s="822" t="s">
        <v>2587</v>
      </c>
      <c r="L1165" s="825">
        <v>234.91</v>
      </c>
      <c r="M1165" s="825">
        <v>234.91</v>
      </c>
      <c r="N1165" s="822">
        <v>1</v>
      </c>
      <c r="O1165" s="826">
        <v>0.5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</v>
      </c>
      <c r="B1166" s="822" t="s">
        <v>2676</v>
      </c>
      <c r="C1166" s="822" t="s">
        <v>2682</v>
      </c>
      <c r="D1166" s="823" t="s">
        <v>4395</v>
      </c>
      <c r="E1166" s="824" t="s">
        <v>2718</v>
      </c>
      <c r="F1166" s="822" t="s">
        <v>2677</v>
      </c>
      <c r="G1166" s="822" t="s">
        <v>2925</v>
      </c>
      <c r="H1166" s="822" t="s">
        <v>329</v>
      </c>
      <c r="I1166" s="822" t="s">
        <v>2926</v>
      </c>
      <c r="J1166" s="822" t="s">
        <v>2927</v>
      </c>
      <c r="K1166" s="822" t="s">
        <v>2928</v>
      </c>
      <c r="L1166" s="825">
        <v>218.62</v>
      </c>
      <c r="M1166" s="825">
        <v>218.62</v>
      </c>
      <c r="N1166" s="822">
        <v>1</v>
      </c>
      <c r="O1166" s="826">
        <v>0.5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</v>
      </c>
      <c r="B1167" s="822" t="s">
        <v>2676</v>
      </c>
      <c r="C1167" s="822" t="s">
        <v>2682</v>
      </c>
      <c r="D1167" s="823" t="s">
        <v>4395</v>
      </c>
      <c r="E1167" s="824" t="s">
        <v>2718</v>
      </c>
      <c r="F1167" s="822" t="s">
        <v>2677</v>
      </c>
      <c r="G1167" s="822" t="s">
        <v>2777</v>
      </c>
      <c r="H1167" s="822" t="s">
        <v>329</v>
      </c>
      <c r="I1167" s="822" t="s">
        <v>2778</v>
      </c>
      <c r="J1167" s="822" t="s">
        <v>2779</v>
      </c>
      <c r="K1167" s="822" t="s">
        <v>2780</v>
      </c>
      <c r="L1167" s="825">
        <v>4472.93</v>
      </c>
      <c r="M1167" s="825">
        <v>8945.86</v>
      </c>
      <c r="N1167" s="822">
        <v>2</v>
      </c>
      <c r="O1167" s="826">
        <v>1.5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</v>
      </c>
      <c r="B1168" s="822" t="s">
        <v>2676</v>
      </c>
      <c r="C1168" s="822" t="s">
        <v>2682</v>
      </c>
      <c r="D1168" s="823" t="s">
        <v>4395</v>
      </c>
      <c r="E1168" s="824" t="s">
        <v>2718</v>
      </c>
      <c r="F1168" s="822" t="s">
        <v>2677</v>
      </c>
      <c r="G1168" s="822" t="s">
        <v>2777</v>
      </c>
      <c r="H1168" s="822" t="s">
        <v>329</v>
      </c>
      <c r="I1168" s="822" t="s">
        <v>3551</v>
      </c>
      <c r="J1168" s="822" t="s">
        <v>2779</v>
      </c>
      <c r="K1168" s="822" t="s">
        <v>3552</v>
      </c>
      <c r="L1168" s="825">
        <v>3354.7</v>
      </c>
      <c r="M1168" s="825">
        <v>3354.7</v>
      </c>
      <c r="N1168" s="822">
        <v>1</v>
      </c>
      <c r="O1168" s="826">
        <v>0.5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</v>
      </c>
      <c r="B1169" s="822" t="s">
        <v>2676</v>
      </c>
      <c r="C1169" s="822" t="s">
        <v>2682</v>
      </c>
      <c r="D1169" s="823" t="s">
        <v>4395</v>
      </c>
      <c r="E1169" s="824" t="s">
        <v>2718</v>
      </c>
      <c r="F1169" s="822" t="s">
        <v>2677</v>
      </c>
      <c r="G1169" s="822" t="s">
        <v>2781</v>
      </c>
      <c r="H1169" s="822" t="s">
        <v>329</v>
      </c>
      <c r="I1169" s="822" t="s">
        <v>2844</v>
      </c>
      <c r="J1169" s="822" t="s">
        <v>2783</v>
      </c>
      <c r="K1169" s="822" t="s">
        <v>2001</v>
      </c>
      <c r="L1169" s="825">
        <v>254.49</v>
      </c>
      <c r="M1169" s="825">
        <v>254.49</v>
      </c>
      <c r="N1169" s="822">
        <v>1</v>
      </c>
      <c r="O1169" s="826">
        <v>0.5</v>
      </c>
      <c r="P1169" s="825">
        <v>254.49</v>
      </c>
      <c r="Q1169" s="827">
        <v>1</v>
      </c>
      <c r="R1169" s="822">
        <v>1</v>
      </c>
      <c r="S1169" s="827">
        <v>1</v>
      </c>
      <c r="T1169" s="826">
        <v>0.5</v>
      </c>
      <c r="U1169" s="828">
        <v>1</v>
      </c>
    </row>
    <row r="1170" spans="1:21" ht="14.45" customHeight="1" x14ac:dyDescent="0.2">
      <c r="A1170" s="821">
        <v>1</v>
      </c>
      <c r="B1170" s="822" t="s">
        <v>2676</v>
      </c>
      <c r="C1170" s="822" t="s">
        <v>2682</v>
      </c>
      <c r="D1170" s="823" t="s">
        <v>4395</v>
      </c>
      <c r="E1170" s="824" t="s">
        <v>2718</v>
      </c>
      <c r="F1170" s="822" t="s">
        <v>2677</v>
      </c>
      <c r="G1170" s="822" t="s">
        <v>2944</v>
      </c>
      <c r="H1170" s="822" t="s">
        <v>329</v>
      </c>
      <c r="I1170" s="822" t="s">
        <v>2945</v>
      </c>
      <c r="J1170" s="822" t="s">
        <v>2946</v>
      </c>
      <c r="K1170" s="822" t="s">
        <v>2947</v>
      </c>
      <c r="L1170" s="825">
        <v>120.14</v>
      </c>
      <c r="M1170" s="825">
        <v>360.42</v>
      </c>
      <c r="N1170" s="822">
        <v>3</v>
      </c>
      <c r="O1170" s="826">
        <v>1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</v>
      </c>
      <c r="B1171" s="822" t="s">
        <v>2676</v>
      </c>
      <c r="C1171" s="822" t="s">
        <v>2682</v>
      </c>
      <c r="D1171" s="823" t="s">
        <v>4395</v>
      </c>
      <c r="E1171" s="824" t="s">
        <v>2718</v>
      </c>
      <c r="F1171" s="822" t="s">
        <v>2677</v>
      </c>
      <c r="G1171" s="822" t="s">
        <v>2785</v>
      </c>
      <c r="H1171" s="822" t="s">
        <v>329</v>
      </c>
      <c r="I1171" s="822" t="s">
        <v>2948</v>
      </c>
      <c r="J1171" s="822" t="s">
        <v>1377</v>
      </c>
      <c r="K1171" s="822" t="s">
        <v>2835</v>
      </c>
      <c r="L1171" s="825">
        <v>130.57</v>
      </c>
      <c r="M1171" s="825">
        <v>130.57</v>
      </c>
      <c r="N1171" s="822">
        <v>1</v>
      </c>
      <c r="O1171" s="826">
        <v>0.5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</v>
      </c>
      <c r="B1172" s="822" t="s">
        <v>2676</v>
      </c>
      <c r="C1172" s="822" t="s">
        <v>2682</v>
      </c>
      <c r="D1172" s="823" t="s">
        <v>4395</v>
      </c>
      <c r="E1172" s="824" t="s">
        <v>2718</v>
      </c>
      <c r="F1172" s="822" t="s">
        <v>2677</v>
      </c>
      <c r="G1172" s="822" t="s">
        <v>2785</v>
      </c>
      <c r="H1172" s="822" t="s">
        <v>329</v>
      </c>
      <c r="I1172" s="822" t="s">
        <v>2786</v>
      </c>
      <c r="J1172" s="822" t="s">
        <v>1377</v>
      </c>
      <c r="K1172" s="822" t="s">
        <v>2787</v>
      </c>
      <c r="L1172" s="825">
        <v>26.12</v>
      </c>
      <c r="M1172" s="825">
        <v>52.24</v>
      </c>
      <c r="N1172" s="822">
        <v>2</v>
      </c>
      <c r="O1172" s="826">
        <v>0.5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</v>
      </c>
      <c r="B1173" s="822" t="s">
        <v>2676</v>
      </c>
      <c r="C1173" s="822" t="s">
        <v>2682</v>
      </c>
      <c r="D1173" s="823" t="s">
        <v>4395</v>
      </c>
      <c r="E1173" s="824" t="s">
        <v>2718</v>
      </c>
      <c r="F1173" s="822" t="s">
        <v>2677</v>
      </c>
      <c r="G1173" s="822" t="s">
        <v>2949</v>
      </c>
      <c r="H1173" s="822" t="s">
        <v>329</v>
      </c>
      <c r="I1173" s="822" t="s">
        <v>3573</v>
      </c>
      <c r="J1173" s="822" t="s">
        <v>3275</v>
      </c>
      <c r="K1173" s="822" t="s">
        <v>3574</v>
      </c>
      <c r="L1173" s="825">
        <v>79.11</v>
      </c>
      <c r="M1173" s="825">
        <v>79.11</v>
      </c>
      <c r="N1173" s="822">
        <v>1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</v>
      </c>
      <c r="B1174" s="822" t="s">
        <v>2676</v>
      </c>
      <c r="C1174" s="822" t="s">
        <v>2682</v>
      </c>
      <c r="D1174" s="823" t="s">
        <v>4395</v>
      </c>
      <c r="E1174" s="824" t="s">
        <v>2718</v>
      </c>
      <c r="F1174" s="822" t="s">
        <v>2677</v>
      </c>
      <c r="G1174" s="822" t="s">
        <v>2949</v>
      </c>
      <c r="H1174" s="822" t="s">
        <v>329</v>
      </c>
      <c r="I1174" s="822" t="s">
        <v>3274</v>
      </c>
      <c r="J1174" s="822" t="s">
        <v>3275</v>
      </c>
      <c r="K1174" s="822" t="s">
        <v>2947</v>
      </c>
      <c r="L1174" s="825">
        <v>263.68</v>
      </c>
      <c r="M1174" s="825">
        <v>263.68</v>
      </c>
      <c r="N1174" s="822">
        <v>1</v>
      </c>
      <c r="O1174" s="826">
        <v>0.5</v>
      </c>
      <c r="P1174" s="825">
        <v>263.68</v>
      </c>
      <c r="Q1174" s="827">
        <v>1</v>
      </c>
      <c r="R1174" s="822">
        <v>1</v>
      </c>
      <c r="S1174" s="827">
        <v>1</v>
      </c>
      <c r="T1174" s="826">
        <v>0.5</v>
      </c>
      <c r="U1174" s="828">
        <v>1</v>
      </c>
    </row>
    <row r="1175" spans="1:21" ht="14.45" customHeight="1" x14ac:dyDescent="0.2">
      <c r="A1175" s="821">
        <v>1</v>
      </c>
      <c r="B1175" s="822" t="s">
        <v>2676</v>
      </c>
      <c r="C1175" s="822" t="s">
        <v>2682</v>
      </c>
      <c r="D1175" s="823" t="s">
        <v>4395</v>
      </c>
      <c r="E1175" s="824" t="s">
        <v>2718</v>
      </c>
      <c r="F1175" s="822" t="s">
        <v>2677</v>
      </c>
      <c r="G1175" s="822" t="s">
        <v>2949</v>
      </c>
      <c r="H1175" s="822" t="s">
        <v>329</v>
      </c>
      <c r="I1175" s="822" t="s">
        <v>2950</v>
      </c>
      <c r="J1175" s="822" t="s">
        <v>2951</v>
      </c>
      <c r="K1175" s="822" t="s">
        <v>2952</v>
      </c>
      <c r="L1175" s="825">
        <v>118.65</v>
      </c>
      <c r="M1175" s="825">
        <v>118.65</v>
      </c>
      <c r="N1175" s="822">
        <v>1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</v>
      </c>
      <c r="B1176" s="822" t="s">
        <v>2676</v>
      </c>
      <c r="C1176" s="822" t="s">
        <v>2682</v>
      </c>
      <c r="D1176" s="823" t="s">
        <v>4395</v>
      </c>
      <c r="E1176" s="824" t="s">
        <v>2718</v>
      </c>
      <c r="F1176" s="822" t="s">
        <v>2677</v>
      </c>
      <c r="G1176" s="822" t="s">
        <v>3982</v>
      </c>
      <c r="H1176" s="822" t="s">
        <v>329</v>
      </c>
      <c r="I1176" s="822" t="s">
        <v>3983</v>
      </c>
      <c r="J1176" s="822" t="s">
        <v>3984</v>
      </c>
      <c r="K1176" s="822" t="s">
        <v>731</v>
      </c>
      <c r="L1176" s="825">
        <v>50.89</v>
      </c>
      <c r="M1176" s="825">
        <v>203.56</v>
      </c>
      <c r="N1176" s="822">
        <v>4</v>
      </c>
      <c r="O1176" s="826">
        <v>0.5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</v>
      </c>
      <c r="B1177" s="822" t="s">
        <v>2676</v>
      </c>
      <c r="C1177" s="822" t="s">
        <v>2682</v>
      </c>
      <c r="D1177" s="823" t="s">
        <v>4395</v>
      </c>
      <c r="E1177" s="824" t="s">
        <v>2718</v>
      </c>
      <c r="F1177" s="822" t="s">
        <v>2677</v>
      </c>
      <c r="G1177" s="822" t="s">
        <v>3292</v>
      </c>
      <c r="H1177" s="822" t="s">
        <v>329</v>
      </c>
      <c r="I1177" s="822" t="s">
        <v>3985</v>
      </c>
      <c r="J1177" s="822" t="s">
        <v>3986</v>
      </c>
      <c r="K1177" s="822" t="s">
        <v>3987</v>
      </c>
      <c r="L1177" s="825">
        <v>33.4</v>
      </c>
      <c r="M1177" s="825">
        <v>133.6</v>
      </c>
      <c r="N1177" s="822">
        <v>4</v>
      </c>
      <c r="O1177" s="826">
        <v>1</v>
      </c>
      <c r="P1177" s="825">
        <v>133.6</v>
      </c>
      <c r="Q1177" s="827">
        <v>1</v>
      </c>
      <c r="R1177" s="822">
        <v>4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1</v>
      </c>
      <c r="B1178" s="822" t="s">
        <v>2676</v>
      </c>
      <c r="C1178" s="822" t="s">
        <v>2682</v>
      </c>
      <c r="D1178" s="823" t="s">
        <v>4395</v>
      </c>
      <c r="E1178" s="824" t="s">
        <v>2718</v>
      </c>
      <c r="F1178" s="822" t="s">
        <v>2677</v>
      </c>
      <c r="G1178" s="822" t="s">
        <v>2962</v>
      </c>
      <c r="H1178" s="822" t="s">
        <v>329</v>
      </c>
      <c r="I1178" s="822" t="s">
        <v>2963</v>
      </c>
      <c r="J1178" s="822" t="s">
        <v>2964</v>
      </c>
      <c r="K1178" s="822" t="s">
        <v>2965</v>
      </c>
      <c r="L1178" s="825">
        <v>43.94</v>
      </c>
      <c r="M1178" s="825">
        <v>175.76</v>
      </c>
      <c r="N1178" s="822">
        <v>4</v>
      </c>
      <c r="O1178" s="826">
        <v>1.5</v>
      </c>
      <c r="P1178" s="825">
        <v>131.82</v>
      </c>
      <c r="Q1178" s="827">
        <v>0.75</v>
      </c>
      <c r="R1178" s="822">
        <v>3</v>
      </c>
      <c r="S1178" s="827">
        <v>0.75</v>
      </c>
      <c r="T1178" s="826">
        <v>1</v>
      </c>
      <c r="U1178" s="828">
        <v>0.66666666666666663</v>
      </c>
    </row>
    <row r="1179" spans="1:21" ht="14.45" customHeight="1" x14ac:dyDescent="0.2">
      <c r="A1179" s="821">
        <v>1</v>
      </c>
      <c r="B1179" s="822" t="s">
        <v>2676</v>
      </c>
      <c r="C1179" s="822" t="s">
        <v>2682</v>
      </c>
      <c r="D1179" s="823" t="s">
        <v>4395</v>
      </c>
      <c r="E1179" s="824" t="s">
        <v>2718</v>
      </c>
      <c r="F1179" s="822" t="s">
        <v>2677</v>
      </c>
      <c r="G1179" s="822" t="s">
        <v>2962</v>
      </c>
      <c r="H1179" s="822" t="s">
        <v>329</v>
      </c>
      <c r="I1179" s="822" t="s">
        <v>3593</v>
      </c>
      <c r="J1179" s="822" t="s">
        <v>2964</v>
      </c>
      <c r="K1179" s="822" t="s">
        <v>3594</v>
      </c>
      <c r="L1179" s="825">
        <v>87.87</v>
      </c>
      <c r="M1179" s="825">
        <v>351.48</v>
      </c>
      <c r="N1179" s="822">
        <v>4</v>
      </c>
      <c r="O1179" s="826">
        <v>0.5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</v>
      </c>
      <c r="B1180" s="822" t="s">
        <v>2676</v>
      </c>
      <c r="C1180" s="822" t="s">
        <v>2682</v>
      </c>
      <c r="D1180" s="823" t="s">
        <v>4395</v>
      </c>
      <c r="E1180" s="824" t="s">
        <v>2718</v>
      </c>
      <c r="F1180" s="822" t="s">
        <v>2677</v>
      </c>
      <c r="G1180" s="822" t="s">
        <v>3595</v>
      </c>
      <c r="H1180" s="822" t="s">
        <v>329</v>
      </c>
      <c r="I1180" s="822" t="s">
        <v>3602</v>
      </c>
      <c r="J1180" s="822" t="s">
        <v>3600</v>
      </c>
      <c r="K1180" s="822" t="s">
        <v>3603</v>
      </c>
      <c r="L1180" s="825">
        <v>387.73</v>
      </c>
      <c r="M1180" s="825">
        <v>387.73</v>
      </c>
      <c r="N1180" s="822">
        <v>1</v>
      </c>
      <c r="O1180" s="826">
        <v>0.5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</v>
      </c>
      <c r="B1181" s="822" t="s">
        <v>2676</v>
      </c>
      <c r="C1181" s="822" t="s">
        <v>2682</v>
      </c>
      <c r="D1181" s="823" t="s">
        <v>4395</v>
      </c>
      <c r="E1181" s="824" t="s">
        <v>2718</v>
      </c>
      <c r="F1181" s="822" t="s">
        <v>2677</v>
      </c>
      <c r="G1181" s="822" t="s">
        <v>2966</v>
      </c>
      <c r="H1181" s="822" t="s">
        <v>329</v>
      </c>
      <c r="I1181" s="822" t="s">
        <v>3988</v>
      </c>
      <c r="J1181" s="822" t="s">
        <v>3989</v>
      </c>
      <c r="K1181" s="822" t="s">
        <v>3990</v>
      </c>
      <c r="L1181" s="825">
        <v>91.32</v>
      </c>
      <c r="M1181" s="825">
        <v>182.64</v>
      </c>
      <c r="N1181" s="822">
        <v>2</v>
      </c>
      <c r="O1181" s="826">
        <v>1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</v>
      </c>
      <c r="B1182" s="822" t="s">
        <v>2676</v>
      </c>
      <c r="C1182" s="822" t="s">
        <v>2682</v>
      </c>
      <c r="D1182" s="823" t="s">
        <v>4395</v>
      </c>
      <c r="E1182" s="824" t="s">
        <v>2718</v>
      </c>
      <c r="F1182" s="822" t="s">
        <v>2677</v>
      </c>
      <c r="G1182" s="822" t="s">
        <v>2971</v>
      </c>
      <c r="H1182" s="822" t="s">
        <v>673</v>
      </c>
      <c r="I1182" s="822" t="s">
        <v>2211</v>
      </c>
      <c r="J1182" s="822" t="s">
        <v>910</v>
      </c>
      <c r="K1182" s="822" t="s">
        <v>2212</v>
      </c>
      <c r="L1182" s="825">
        <v>0</v>
      </c>
      <c r="M1182" s="825">
        <v>0</v>
      </c>
      <c r="N1182" s="822">
        <v>2</v>
      </c>
      <c r="O1182" s="826">
        <v>0.5</v>
      </c>
      <c r="P1182" s="825"/>
      <c r="Q1182" s="827"/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</v>
      </c>
      <c r="B1183" s="822" t="s">
        <v>2676</v>
      </c>
      <c r="C1183" s="822" t="s">
        <v>2682</v>
      </c>
      <c r="D1183" s="823" t="s">
        <v>4395</v>
      </c>
      <c r="E1183" s="824" t="s">
        <v>2718</v>
      </c>
      <c r="F1183" s="822" t="s">
        <v>2677</v>
      </c>
      <c r="G1183" s="822" t="s">
        <v>2789</v>
      </c>
      <c r="H1183" s="822" t="s">
        <v>673</v>
      </c>
      <c r="I1183" s="822" t="s">
        <v>2977</v>
      </c>
      <c r="J1183" s="822" t="s">
        <v>2503</v>
      </c>
      <c r="K1183" s="822" t="s">
        <v>2978</v>
      </c>
      <c r="L1183" s="825">
        <v>5339.52</v>
      </c>
      <c r="M1183" s="825">
        <v>21358.080000000002</v>
      </c>
      <c r="N1183" s="822">
        <v>4</v>
      </c>
      <c r="O1183" s="826">
        <v>3.5</v>
      </c>
      <c r="P1183" s="825">
        <v>5339.52</v>
      </c>
      <c r="Q1183" s="827">
        <v>0.25</v>
      </c>
      <c r="R1183" s="822">
        <v>1</v>
      </c>
      <c r="S1183" s="827">
        <v>0.25</v>
      </c>
      <c r="T1183" s="826">
        <v>1</v>
      </c>
      <c r="U1183" s="828">
        <v>0.2857142857142857</v>
      </c>
    </row>
    <row r="1184" spans="1:21" ht="14.45" customHeight="1" x14ac:dyDescent="0.2">
      <c r="A1184" s="821">
        <v>1</v>
      </c>
      <c r="B1184" s="822" t="s">
        <v>2676</v>
      </c>
      <c r="C1184" s="822" t="s">
        <v>2682</v>
      </c>
      <c r="D1184" s="823" t="s">
        <v>4395</v>
      </c>
      <c r="E1184" s="824" t="s">
        <v>2718</v>
      </c>
      <c r="F1184" s="822" t="s">
        <v>2677</v>
      </c>
      <c r="G1184" s="822" t="s">
        <v>2789</v>
      </c>
      <c r="H1184" s="822" t="s">
        <v>673</v>
      </c>
      <c r="I1184" s="822" t="s">
        <v>2575</v>
      </c>
      <c r="J1184" s="822" t="s">
        <v>2503</v>
      </c>
      <c r="K1184" s="822" t="s">
        <v>2576</v>
      </c>
      <c r="L1184" s="825">
        <v>2669.75</v>
      </c>
      <c r="M1184" s="825">
        <v>2669.75</v>
      </c>
      <c r="N1184" s="822">
        <v>1</v>
      </c>
      <c r="O1184" s="826">
        <v>0.5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</v>
      </c>
      <c r="B1185" s="822" t="s">
        <v>2676</v>
      </c>
      <c r="C1185" s="822" t="s">
        <v>2682</v>
      </c>
      <c r="D1185" s="823" t="s">
        <v>4395</v>
      </c>
      <c r="E1185" s="824" t="s">
        <v>2718</v>
      </c>
      <c r="F1185" s="822" t="s">
        <v>2677</v>
      </c>
      <c r="G1185" s="822" t="s">
        <v>2792</v>
      </c>
      <c r="H1185" s="822" t="s">
        <v>329</v>
      </c>
      <c r="I1185" s="822" t="s">
        <v>2981</v>
      </c>
      <c r="J1185" s="822" t="s">
        <v>2794</v>
      </c>
      <c r="K1185" s="822" t="s">
        <v>2982</v>
      </c>
      <c r="L1185" s="825">
        <v>544.38</v>
      </c>
      <c r="M1185" s="825">
        <v>544.38</v>
      </c>
      <c r="N1185" s="822">
        <v>1</v>
      </c>
      <c r="O1185" s="826">
        <v>1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</v>
      </c>
      <c r="B1186" s="822" t="s">
        <v>2676</v>
      </c>
      <c r="C1186" s="822" t="s">
        <v>2682</v>
      </c>
      <c r="D1186" s="823" t="s">
        <v>4395</v>
      </c>
      <c r="E1186" s="824" t="s">
        <v>2720</v>
      </c>
      <c r="F1186" s="822" t="s">
        <v>2677</v>
      </c>
      <c r="G1186" s="822" t="s">
        <v>2814</v>
      </c>
      <c r="H1186" s="822" t="s">
        <v>329</v>
      </c>
      <c r="I1186" s="822" t="s">
        <v>3991</v>
      </c>
      <c r="J1186" s="822" t="s">
        <v>3661</v>
      </c>
      <c r="K1186" s="822" t="s">
        <v>963</v>
      </c>
      <c r="L1186" s="825">
        <v>65.28</v>
      </c>
      <c r="M1186" s="825">
        <v>195.84</v>
      </c>
      <c r="N1186" s="822">
        <v>3</v>
      </c>
      <c r="O1186" s="826">
        <v>0.5</v>
      </c>
      <c r="P1186" s="825">
        <v>195.84</v>
      </c>
      <c r="Q1186" s="827">
        <v>1</v>
      </c>
      <c r="R1186" s="822">
        <v>3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1</v>
      </c>
      <c r="B1187" s="822" t="s">
        <v>2676</v>
      </c>
      <c r="C1187" s="822" t="s">
        <v>2682</v>
      </c>
      <c r="D1187" s="823" t="s">
        <v>4395</v>
      </c>
      <c r="E1187" s="824" t="s">
        <v>2720</v>
      </c>
      <c r="F1187" s="822" t="s">
        <v>2677</v>
      </c>
      <c r="G1187" s="822" t="s">
        <v>2814</v>
      </c>
      <c r="H1187" s="822" t="s">
        <v>673</v>
      </c>
      <c r="I1187" s="822" t="s">
        <v>2411</v>
      </c>
      <c r="J1187" s="822" t="s">
        <v>961</v>
      </c>
      <c r="K1187" s="822" t="s">
        <v>963</v>
      </c>
      <c r="L1187" s="825">
        <v>65.28</v>
      </c>
      <c r="M1187" s="825">
        <v>195.84</v>
      </c>
      <c r="N1187" s="822">
        <v>3</v>
      </c>
      <c r="O1187" s="826">
        <v>0.5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1</v>
      </c>
      <c r="B1188" s="822" t="s">
        <v>2676</v>
      </c>
      <c r="C1188" s="822" t="s">
        <v>2682</v>
      </c>
      <c r="D1188" s="823" t="s">
        <v>4395</v>
      </c>
      <c r="E1188" s="824" t="s">
        <v>2720</v>
      </c>
      <c r="F1188" s="822" t="s">
        <v>2677</v>
      </c>
      <c r="G1188" s="822" t="s">
        <v>2857</v>
      </c>
      <c r="H1188" s="822" t="s">
        <v>329</v>
      </c>
      <c r="I1188" s="822" t="s">
        <v>3992</v>
      </c>
      <c r="J1188" s="822" t="s">
        <v>3823</v>
      </c>
      <c r="K1188" s="822" t="s">
        <v>3518</v>
      </c>
      <c r="L1188" s="825">
        <v>207.27</v>
      </c>
      <c r="M1188" s="825">
        <v>207.27</v>
      </c>
      <c r="N1188" s="822">
        <v>1</v>
      </c>
      <c r="O1188" s="826">
        <v>0.5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</v>
      </c>
      <c r="B1189" s="822" t="s">
        <v>2676</v>
      </c>
      <c r="C1189" s="822" t="s">
        <v>2682</v>
      </c>
      <c r="D1189" s="823" t="s">
        <v>4395</v>
      </c>
      <c r="E1189" s="824" t="s">
        <v>2720</v>
      </c>
      <c r="F1189" s="822" t="s">
        <v>2677</v>
      </c>
      <c r="G1189" s="822" t="s">
        <v>2736</v>
      </c>
      <c r="H1189" s="822" t="s">
        <v>329</v>
      </c>
      <c r="I1189" s="822" t="s">
        <v>3993</v>
      </c>
      <c r="J1189" s="822" t="s">
        <v>3994</v>
      </c>
      <c r="K1189" s="822" t="s">
        <v>3677</v>
      </c>
      <c r="L1189" s="825">
        <v>16.489999999999998</v>
      </c>
      <c r="M1189" s="825">
        <v>16.489999999999998</v>
      </c>
      <c r="N1189" s="822">
        <v>1</v>
      </c>
      <c r="O1189" s="826">
        <v>0.5</v>
      </c>
      <c r="P1189" s="825">
        <v>16.489999999999998</v>
      </c>
      <c r="Q1189" s="827">
        <v>1</v>
      </c>
      <c r="R1189" s="822">
        <v>1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1</v>
      </c>
      <c r="B1190" s="822" t="s">
        <v>2676</v>
      </c>
      <c r="C1190" s="822" t="s">
        <v>2682</v>
      </c>
      <c r="D1190" s="823" t="s">
        <v>4395</v>
      </c>
      <c r="E1190" s="824" t="s">
        <v>2720</v>
      </c>
      <c r="F1190" s="822" t="s">
        <v>2677</v>
      </c>
      <c r="G1190" s="822" t="s">
        <v>3358</v>
      </c>
      <c r="H1190" s="822" t="s">
        <v>329</v>
      </c>
      <c r="I1190" s="822" t="s">
        <v>3995</v>
      </c>
      <c r="J1190" s="822" t="s">
        <v>3360</v>
      </c>
      <c r="K1190" s="822" t="s">
        <v>3996</v>
      </c>
      <c r="L1190" s="825">
        <v>97.96</v>
      </c>
      <c r="M1190" s="825">
        <v>97.96</v>
      </c>
      <c r="N1190" s="822">
        <v>1</v>
      </c>
      <c r="O1190" s="826">
        <v>0.5</v>
      </c>
      <c r="P1190" s="825">
        <v>97.96</v>
      </c>
      <c r="Q1190" s="827">
        <v>1</v>
      </c>
      <c r="R1190" s="822">
        <v>1</v>
      </c>
      <c r="S1190" s="827">
        <v>1</v>
      </c>
      <c r="T1190" s="826">
        <v>0.5</v>
      </c>
      <c r="U1190" s="828">
        <v>1</v>
      </c>
    </row>
    <row r="1191" spans="1:21" ht="14.45" customHeight="1" x14ac:dyDescent="0.2">
      <c r="A1191" s="821">
        <v>1</v>
      </c>
      <c r="B1191" s="822" t="s">
        <v>2676</v>
      </c>
      <c r="C1191" s="822" t="s">
        <v>2682</v>
      </c>
      <c r="D1191" s="823" t="s">
        <v>4395</v>
      </c>
      <c r="E1191" s="824" t="s">
        <v>2720</v>
      </c>
      <c r="F1191" s="822" t="s">
        <v>2677</v>
      </c>
      <c r="G1191" s="822" t="s">
        <v>2815</v>
      </c>
      <c r="H1191" s="822" t="s">
        <v>329</v>
      </c>
      <c r="I1191" s="822" t="s">
        <v>3724</v>
      </c>
      <c r="J1191" s="822" t="s">
        <v>3667</v>
      </c>
      <c r="K1191" s="822" t="s">
        <v>3142</v>
      </c>
      <c r="L1191" s="825">
        <v>105.32</v>
      </c>
      <c r="M1191" s="825">
        <v>105.32</v>
      </c>
      <c r="N1191" s="822">
        <v>1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</v>
      </c>
      <c r="B1192" s="822" t="s">
        <v>2676</v>
      </c>
      <c r="C1192" s="822" t="s">
        <v>2682</v>
      </c>
      <c r="D1192" s="823" t="s">
        <v>4395</v>
      </c>
      <c r="E1192" s="824" t="s">
        <v>2720</v>
      </c>
      <c r="F1192" s="822" t="s">
        <v>2677</v>
      </c>
      <c r="G1192" s="822" t="s">
        <v>2815</v>
      </c>
      <c r="H1192" s="822" t="s">
        <v>673</v>
      </c>
      <c r="I1192" s="822" t="s">
        <v>2292</v>
      </c>
      <c r="J1192" s="822" t="s">
        <v>998</v>
      </c>
      <c r="K1192" s="822" t="s">
        <v>1000</v>
      </c>
      <c r="L1192" s="825">
        <v>17.559999999999999</v>
      </c>
      <c r="M1192" s="825">
        <v>35.119999999999997</v>
      </c>
      <c r="N1192" s="822">
        <v>2</v>
      </c>
      <c r="O1192" s="826">
        <v>1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1</v>
      </c>
      <c r="B1193" s="822" t="s">
        <v>2676</v>
      </c>
      <c r="C1193" s="822" t="s">
        <v>2682</v>
      </c>
      <c r="D1193" s="823" t="s">
        <v>4395</v>
      </c>
      <c r="E1193" s="824" t="s">
        <v>2720</v>
      </c>
      <c r="F1193" s="822" t="s">
        <v>2677</v>
      </c>
      <c r="G1193" s="822" t="s">
        <v>2815</v>
      </c>
      <c r="H1193" s="822" t="s">
        <v>329</v>
      </c>
      <c r="I1193" s="822" t="s">
        <v>3997</v>
      </c>
      <c r="J1193" s="822" t="s">
        <v>2817</v>
      </c>
      <c r="K1193" s="822" t="s">
        <v>3829</v>
      </c>
      <c r="L1193" s="825">
        <v>58.52</v>
      </c>
      <c r="M1193" s="825">
        <v>58.52</v>
      </c>
      <c r="N1193" s="822">
        <v>1</v>
      </c>
      <c r="O1193" s="826">
        <v>0.5</v>
      </c>
      <c r="P1193" s="825">
        <v>58.52</v>
      </c>
      <c r="Q1193" s="827">
        <v>1</v>
      </c>
      <c r="R1193" s="822">
        <v>1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1</v>
      </c>
      <c r="B1194" s="822" t="s">
        <v>2676</v>
      </c>
      <c r="C1194" s="822" t="s">
        <v>2682</v>
      </c>
      <c r="D1194" s="823" t="s">
        <v>4395</v>
      </c>
      <c r="E1194" s="824" t="s">
        <v>2720</v>
      </c>
      <c r="F1194" s="822" t="s">
        <v>2677</v>
      </c>
      <c r="G1194" s="822" t="s">
        <v>3998</v>
      </c>
      <c r="H1194" s="822" t="s">
        <v>329</v>
      </c>
      <c r="I1194" s="822" t="s">
        <v>3999</v>
      </c>
      <c r="J1194" s="822" t="s">
        <v>4000</v>
      </c>
      <c r="K1194" s="822" t="s">
        <v>4001</v>
      </c>
      <c r="L1194" s="825">
        <v>235.78</v>
      </c>
      <c r="M1194" s="825">
        <v>471.56</v>
      </c>
      <c r="N1194" s="822">
        <v>2</v>
      </c>
      <c r="O1194" s="826">
        <v>0.5</v>
      </c>
      <c r="P1194" s="825">
        <v>471.56</v>
      </c>
      <c r="Q1194" s="827">
        <v>1</v>
      </c>
      <c r="R1194" s="822">
        <v>2</v>
      </c>
      <c r="S1194" s="827">
        <v>1</v>
      </c>
      <c r="T1194" s="826">
        <v>0.5</v>
      </c>
      <c r="U1194" s="828">
        <v>1</v>
      </c>
    </row>
    <row r="1195" spans="1:21" ht="14.45" customHeight="1" x14ac:dyDescent="0.2">
      <c r="A1195" s="821">
        <v>1</v>
      </c>
      <c r="B1195" s="822" t="s">
        <v>2676</v>
      </c>
      <c r="C1195" s="822" t="s">
        <v>2682</v>
      </c>
      <c r="D1195" s="823" t="s">
        <v>4395</v>
      </c>
      <c r="E1195" s="824" t="s">
        <v>2720</v>
      </c>
      <c r="F1195" s="822" t="s">
        <v>2677</v>
      </c>
      <c r="G1195" s="822" t="s">
        <v>4002</v>
      </c>
      <c r="H1195" s="822" t="s">
        <v>329</v>
      </c>
      <c r="I1195" s="822" t="s">
        <v>4003</v>
      </c>
      <c r="J1195" s="822" t="s">
        <v>1720</v>
      </c>
      <c r="K1195" s="822" t="s">
        <v>1723</v>
      </c>
      <c r="L1195" s="825">
        <v>58.86</v>
      </c>
      <c r="M1195" s="825">
        <v>58.86</v>
      </c>
      <c r="N1195" s="822">
        <v>1</v>
      </c>
      <c r="O1195" s="826">
        <v>1</v>
      </c>
      <c r="P1195" s="825">
        <v>58.86</v>
      </c>
      <c r="Q1195" s="827">
        <v>1</v>
      </c>
      <c r="R1195" s="822">
        <v>1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1</v>
      </c>
      <c r="B1196" s="822" t="s">
        <v>2676</v>
      </c>
      <c r="C1196" s="822" t="s">
        <v>2682</v>
      </c>
      <c r="D1196" s="823" t="s">
        <v>4395</v>
      </c>
      <c r="E1196" s="824" t="s">
        <v>2720</v>
      </c>
      <c r="F1196" s="822" t="s">
        <v>2677</v>
      </c>
      <c r="G1196" s="822" t="s">
        <v>4004</v>
      </c>
      <c r="H1196" s="822" t="s">
        <v>329</v>
      </c>
      <c r="I1196" s="822" t="s">
        <v>4005</v>
      </c>
      <c r="J1196" s="822" t="s">
        <v>4006</v>
      </c>
      <c r="K1196" s="822" t="s">
        <v>4007</v>
      </c>
      <c r="L1196" s="825">
        <v>147.85</v>
      </c>
      <c r="M1196" s="825">
        <v>147.85</v>
      </c>
      <c r="N1196" s="822">
        <v>1</v>
      </c>
      <c r="O1196" s="826">
        <v>1</v>
      </c>
      <c r="P1196" s="825">
        <v>147.85</v>
      </c>
      <c r="Q1196" s="827">
        <v>1</v>
      </c>
      <c r="R1196" s="822">
        <v>1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1</v>
      </c>
      <c r="B1197" s="822" t="s">
        <v>2676</v>
      </c>
      <c r="C1197" s="822" t="s">
        <v>2682</v>
      </c>
      <c r="D1197" s="823" t="s">
        <v>4395</v>
      </c>
      <c r="E1197" s="824" t="s">
        <v>2720</v>
      </c>
      <c r="F1197" s="822" t="s">
        <v>2677</v>
      </c>
      <c r="G1197" s="822" t="s">
        <v>2872</v>
      </c>
      <c r="H1197" s="822" t="s">
        <v>329</v>
      </c>
      <c r="I1197" s="822" t="s">
        <v>4008</v>
      </c>
      <c r="J1197" s="822" t="s">
        <v>1057</v>
      </c>
      <c r="K1197" s="822" t="s">
        <v>715</v>
      </c>
      <c r="L1197" s="825">
        <v>182.22</v>
      </c>
      <c r="M1197" s="825">
        <v>182.22</v>
      </c>
      <c r="N1197" s="822">
        <v>1</v>
      </c>
      <c r="O1197" s="826">
        <v>1</v>
      </c>
      <c r="P1197" s="825">
        <v>182.22</v>
      </c>
      <c r="Q1197" s="827">
        <v>1</v>
      </c>
      <c r="R1197" s="822">
        <v>1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1</v>
      </c>
      <c r="B1198" s="822" t="s">
        <v>2676</v>
      </c>
      <c r="C1198" s="822" t="s">
        <v>2682</v>
      </c>
      <c r="D1198" s="823" t="s">
        <v>4395</v>
      </c>
      <c r="E1198" s="824" t="s">
        <v>2720</v>
      </c>
      <c r="F1198" s="822" t="s">
        <v>2677</v>
      </c>
      <c r="G1198" s="822" t="s">
        <v>3044</v>
      </c>
      <c r="H1198" s="822" t="s">
        <v>329</v>
      </c>
      <c r="I1198" s="822" t="s">
        <v>4009</v>
      </c>
      <c r="J1198" s="822" t="s">
        <v>726</v>
      </c>
      <c r="K1198" s="822" t="s">
        <v>4010</v>
      </c>
      <c r="L1198" s="825">
        <v>477.5</v>
      </c>
      <c r="M1198" s="825">
        <v>477.5</v>
      </c>
      <c r="N1198" s="822">
        <v>1</v>
      </c>
      <c r="O1198" s="826">
        <v>0.5</v>
      </c>
      <c r="P1198" s="825">
        <v>477.5</v>
      </c>
      <c r="Q1198" s="827">
        <v>1</v>
      </c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1</v>
      </c>
      <c r="B1199" s="822" t="s">
        <v>2676</v>
      </c>
      <c r="C1199" s="822" t="s">
        <v>2682</v>
      </c>
      <c r="D1199" s="823" t="s">
        <v>4395</v>
      </c>
      <c r="E1199" s="824" t="s">
        <v>2720</v>
      </c>
      <c r="F1199" s="822" t="s">
        <v>2677</v>
      </c>
      <c r="G1199" s="822" t="s">
        <v>2826</v>
      </c>
      <c r="H1199" s="822" t="s">
        <v>329</v>
      </c>
      <c r="I1199" s="822" t="s">
        <v>2827</v>
      </c>
      <c r="J1199" s="822" t="s">
        <v>2828</v>
      </c>
      <c r="K1199" s="822" t="s">
        <v>2787</v>
      </c>
      <c r="L1199" s="825">
        <v>32.81</v>
      </c>
      <c r="M1199" s="825">
        <v>98.43</v>
      </c>
      <c r="N1199" s="822">
        <v>3</v>
      </c>
      <c r="O1199" s="826">
        <v>1</v>
      </c>
      <c r="P1199" s="825">
        <v>98.43</v>
      </c>
      <c r="Q1199" s="827">
        <v>1</v>
      </c>
      <c r="R1199" s="822">
        <v>3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1</v>
      </c>
      <c r="B1200" s="822" t="s">
        <v>2676</v>
      </c>
      <c r="C1200" s="822" t="s">
        <v>2682</v>
      </c>
      <c r="D1200" s="823" t="s">
        <v>4395</v>
      </c>
      <c r="E1200" s="824" t="s">
        <v>2720</v>
      </c>
      <c r="F1200" s="822" t="s">
        <v>2677</v>
      </c>
      <c r="G1200" s="822" t="s">
        <v>2753</v>
      </c>
      <c r="H1200" s="822" t="s">
        <v>329</v>
      </c>
      <c r="I1200" s="822" t="s">
        <v>2754</v>
      </c>
      <c r="J1200" s="822" t="s">
        <v>2755</v>
      </c>
      <c r="K1200" s="822" t="s">
        <v>2756</v>
      </c>
      <c r="L1200" s="825">
        <v>49.04</v>
      </c>
      <c r="M1200" s="825">
        <v>98.08</v>
      </c>
      <c r="N1200" s="822">
        <v>2</v>
      </c>
      <c r="O1200" s="826">
        <v>0.5</v>
      </c>
      <c r="P1200" s="825">
        <v>98.08</v>
      </c>
      <c r="Q1200" s="827">
        <v>1</v>
      </c>
      <c r="R1200" s="822">
        <v>2</v>
      </c>
      <c r="S1200" s="827">
        <v>1</v>
      </c>
      <c r="T1200" s="826">
        <v>0.5</v>
      </c>
      <c r="U1200" s="828">
        <v>1</v>
      </c>
    </row>
    <row r="1201" spans="1:21" ht="14.45" customHeight="1" x14ac:dyDescent="0.2">
      <c r="A1201" s="821">
        <v>1</v>
      </c>
      <c r="B1201" s="822" t="s">
        <v>2676</v>
      </c>
      <c r="C1201" s="822" t="s">
        <v>2682</v>
      </c>
      <c r="D1201" s="823" t="s">
        <v>4395</v>
      </c>
      <c r="E1201" s="824" t="s">
        <v>2720</v>
      </c>
      <c r="F1201" s="822" t="s">
        <v>2677</v>
      </c>
      <c r="G1201" s="822" t="s">
        <v>2753</v>
      </c>
      <c r="H1201" s="822" t="s">
        <v>329</v>
      </c>
      <c r="I1201" s="822" t="s">
        <v>4011</v>
      </c>
      <c r="J1201" s="822" t="s">
        <v>2755</v>
      </c>
      <c r="K1201" s="822" t="s">
        <v>3420</v>
      </c>
      <c r="L1201" s="825">
        <v>49.04</v>
      </c>
      <c r="M1201" s="825">
        <v>294.24</v>
      </c>
      <c r="N1201" s="822">
        <v>6</v>
      </c>
      <c r="O1201" s="826">
        <v>2.5</v>
      </c>
      <c r="P1201" s="825">
        <v>245.2</v>
      </c>
      <c r="Q1201" s="827">
        <v>0.83333333333333326</v>
      </c>
      <c r="R1201" s="822">
        <v>5</v>
      </c>
      <c r="S1201" s="827">
        <v>0.83333333333333337</v>
      </c>
      <c r="T1201" s="826">
        <v>1.5</v>
      </c>
      <c r="U1201" s="828">
        <v>0.6</v>
      </c>
    </row>
    <row r="1202" spans="1:21" ht="14.45" customHeight="1" x14ac:dyDescent="0.2">
      <c r="A1202" s="821">
        <v>1</v>
      </c>
      <c r="B1202" s="822" t="s">
        <v>2676</v>
      </c>
      <c r="C1202" s="822" t="s">
        <v>2682</v>
      </c>
      <c r="D1202" s="823" t="s">
        <v>4395</v>
      </c>
      <c r="E1202" s="824" t="s">
        <v>2720</v>
      </c>
      <c r="F1202" s="822" t="s">
        <v>2677</v>
      </c>
      <c r="G1202" s="822" t="s">
        <v>2881</v>
      </c>
      <c r="H1202" s="822" t="s">
        <v>329</v>
      </c>
      <c r="I1202" s="822" t="s">
        <v>2882</v>
      </c>
      <c r="J1202" s="822" t="s">
        <v>2883</v>
      </c>
      <c r="K1202" s="822" t="s">
        <v>2884</v>
      </c>
      <c r="L1202" s="825">
        <v>164.01</v>
      </c>
      <c r="M1202" s="825">
        <v>164.01</v>
      </c>
      <c r="N1202" s="822">
        <v>1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</v>
      </c>
      <c r="B1203" s="822" t="s">
        <v>2676</v>
      </c>
      <c r="C1203" s="822" t="s">
        <v>2682</v>
      </c>
      <c r="D1203" s="823" t="s">
        <v>4395</v>
      </c>
      <c r="E1203" s="824" t="s">
        <v>2720</v>
      </c>
      <c r="F1203" s="822" t="s">
        <v>2677</v>
      </c>
      <c r="G1203" s="822" t="s">
        <v>2881</v>
      </c>
      <c r="H1203" s="822" t="s">
        <v>329</v>
      </c>
      <c r="I1203" s="822" t="s">
        <v>3428</v>
      </c>
      <c r="J1203" s="822" t="s">
        <v>3080</v>
      </c>
      <c r="K1203" s="822" t="s">
        <v>3429</v>
      </c>
      <c r="L1203" s="825">
        <v>49.2</v>
      </c>
      <c r="M1203" s="825">
        <v>49.2</v>
      </c>
      <c r="N1203" s="822">
        <v>1</v>
      </c>
      <c r="O1203" s="826">
        <v>1</v>
      </c>
      <c r="P1203" s="825">
        <v>49.2</v>
      </c>
      <c r="Q1203" s="827">
        <v>1</v>
      </c>
      <c r="R1203" s="822">
        <v>1</v>
      </c>
      <c r="S1203" s="827">
        <v>1</v>
      </c>
      <c r="T1203" s="826">
        <v>1</v>
      </c>
      <c r="U1203" s="828">
        <v>1</v>
      </c>
    </row>
    <row r="1204" spans="1:21" ht="14.45" customHeight="1" x14ac:dyDescent="0.2">
      <c r="A1204" s="821">
        <v>1</v>
      </c>
      <c r="B1204" s="822" t="s">
        <v>2676</v>
      </c>
      <c r="C1204" s="822" t="s">
        <v>2682</v>
      </c>
      <c r="D1204" s="823" t="s">
        <v>4395</v>
      </c>
      <c r="E1204" s="824" t="s">
        <v>2720</v>
      </c>
      <c r="F1204" s="822" t="s">
        <v>2677</v>
      </c>
      <c r="G1204" s="822" t="s">
        <v>2881</v>
      </c>
      <c r="H1204" s="822" t="s">
        <v>329</v>
      </c>
      <c r="I1204" s="822" t="s">
        <v>3079</v>
      </c>
      <c r="J1204" s="822" t="s">
        <v>3080</v>
      </c>
      <c r="K1204" s="822" t="s">
        <v>3081</v>
      </c>
      <c r="L1204" s="825">
        <v>164.01</v>
      </c>
      <c r="M1204" s="825">
        <v>492.03</v>
      </c>
      <c r="N1204" s="822">
        <v>3</v>
      </c>
      <c r="O1204" s="826">
        <v>2.5</v>
      </c>
      <c r="P1204" s="825">
        <v>492.03</v>
      </c>
      <c r="Q1204" s="827">
        <v>1</v>
      </c>
      <c r="R1204" s="822">
        <v>3</v>
      </c>
      <c r="S1204" s="827">
        <v>1</v>
      </c>
      <c r="T1204" s="826">
        <v>2.5</v>
      </c>
      <c r="U1204" s="828">
        <v>1</v>
      </c>
    </row>
    <row r="1205" spans="1:21" ht="14.45" customHeight="1" x14ac:dyDescent="0.2">
      <c r="A1205" s="821">
        <v>1</v>
      </c>
      <c r="B1205" s="822" t="s">
        <v>2676</v>
      </c>
      <c r="C1205" s="822" t="s">
        <v>2682</v>
      </c>
      <c r="D1205" s="823" t="s">
        <v>4395</v>
      </c>
      <c r="E1205" s="824" t="s">
        <v>2720</v>
      </c>
      <c r="F1205" s="822" t="s">
        <v>2677</v>
      </c>
      <c r="G1205" s="822" t="s">
        <v>3440</v>
      </c>
      <c r="H1205" s="822" t="s">
        <v>329</v>
      </c>
      <c r="I1205" s="822" t="s">
        <v>3441</v>
      </c>
      <c r="J1205" s="822" t="s">
        <v>3442</v>
      </c>
      <c r="K1205" s="822" t="s">
        <v>3443</v>
      </c>
      <c r="L1205" s="825">
        <v>89.91</v>
      </c>
      <c r="M1205" s="825">
        <v>89.91</v>
      </c>
      <c r="N1205" s="822">
        <v>1</v>
      </c>
      <c r="O1205" s="826">
        <v>1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</v>
      </c>
      <c r="B1206" s="822" t="s">
        <v>2676</v>
      </c>
      <c r="C1206" s="822" t="s">
        <v>2682</v>
      </c>
      <c r="D1206" s="823" t="s">
        <v>4395</v>
      </c>
      <c r="E1206" s="824" t="s">
        <v>2720</v>
      </c>
      <c r="F1206" s="822" t="s">
        <v>2677</v>
      </c>
      <c r="G1206" s="822" t="s">
        <v>2761</v>
      </c>
      <c r="H1206" s="822" t="s">
        <v>673</v>
      </c>
      <c r="I1206" s="822" t="s">
        <v>2157</v>
      </c>
      <c r="J1206" s="822" t="s">
        <v>2158</v>
      </c>
      <c r="K1206" s="822" t="s">
        <v>2159</v>
      </c>
      <c r="L1206" s="825">
        <v>186.87</v>
      </c>
      <c r="M1206" s="825">
        <v>373.74</v>
      </c>
      <c r="N1206" s="822">
        <v>2</v>
      </c>
      <c r="O1206" s="826">
        <v>0.5</v>
      </c>
      <c r="P1206" s="825">
        <v>373.74</v>
      </c>
      <c r="Q1206" s="827">
        <v>1</v>
      </c>
      <c r="R1206" s="822">
        <v>2</v>
      </c>
      <c r="S1206" s="827">
        <v>1</v>
      </c>
      <c r="T1206" s="826">
        <v>0.5</v>
      </c>
      <c r="U1206" s="828">
        <v>1</v>
      </c>
    </row>
    <row r="1207" spans="1:21" ht="14.45" customHeight="1" x14ac:dyDescent="0.2">
      <c r="A1207" s="821">
        <v>1</v>
      </c>
      <c r="B1207" s="822" t="s">
        <v>2676</v>
      </c>
      <c r="C1207" s="822" t="s">
        <v>2682</v>
      </c>
      <c r="D1207" s="823" t="s">
        <v>4395</v>
      </c>
      <c r="E1207" s="824" t="s">
        <v>2720</v>
      </c>
      <c r="F1207" s="822" t="s">
        <v>2677</v>
      </c>
      <c r="G1207" s="822" t="s">
        <v>2762</v>
      </c>
      <c r="H1207" s="822" t="s">
        <v>329</v>
      </c>
      <c r="I1207" s="822" t="s">
        <v>2901</v>
      </c>
      <c r="J1207" s="822" t="s">
        <v>2902</v>
      </c>
      <c r="K1207" s="822" t="s">
        <v>2903</v>
      </c>
      <c r="L1207" s="825">
        <v>52.75</v>
      </c>
      <c r="M1207" s="825">
        <v>52.75</v>
      </c>
      <c r="N1207" s="822">
        <v>1</v>
      </c>
      <c r="O1207" s="826">
        <v>0.5</v>
      </c>
      <c r="P1207" s="825">
        <v>52.75</v>
      </c>
      <c r="Q1207" s="827">
        <v>1</v>
      </c>
      <c r="R1207" s="822">
        <v>1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1</v>
      </c>
      <c r="B1208" s="822" t="s">
        <v>2676</v>
      </c>
      <c r="C1208" s="822" t="s">
        <v>2682</v>
      </c>
      <c r="D1208" s="823" t="s">
        <v>4395</v>
      </c>
      <c r="E1208" s="824" t="s">
        <v>2720</v>
      </c>
      <c r="F1208" s="822" t="s">
        <v>2677</v>
      </c>
      <c r="G1208" s="822" t="s">
        <v>2774</v>
      </c>
      <c r="H1208" s="822" t="s">
        <v>673</v>
      </c>
      <c r="I1208" s="822" t="s">
        <v>2283</v>
      </c>
      <c r="J1208" s="822" t="s">
        <v>690</v>
      </c>
      <c r="K1208" s="822" t="s">
        <v>989</v>
      </c>
      <c r="L1208" s="825">
        <v>58.52</v>
      </c>
      <c r="M1208" s="825">
        <v>58.52</v>
      </c>
      <c r="N1208" s="822">
        <v>1</v>
      </c>
      <c r="O1208" s="826">
        <v>0.5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1</v>
      </c>
      <c r="B1209" s="822" t="s">
        <v>2676</v>
      </c>
      <c r="C1209" s="822" t="s">
        <v>2682</v>
      </c>
      <c r="D1209" s="823" t="s">
        <v>4395</v>
      </c>
      <c r="E1209" s="824" t="s">
        <v>2720</v>
      </c>
      <c r="F1209" s="822" t="s">
        <v>2677</v>
      </c>
      <c r="G1209" s="822" t="s">
        <v>4012</v>
      </c>
      <c r="H1209" s="822" t="s">
        <v>673</v>
      </c>
      <c r="I1209" s="822" t="s">
        <v>4013</v>
      </c>
      <c r="J1209" s="822" t="s">
        <v>4014</v>
      </c>
      <c r="K1209" s="822" t="s">
        <v>4015</v>
      </c>
      <c r="L1209" s="825">
        <v>141.25</v>
      </c>
      <c r="M1209" s="825">
        <v>282.5</v>
      </c>
      <c r="N1209" s="822">
        <v>2</v>
      </c>
      <c r="O1209" s="826">
        <v>0.5</v>
      </c>
      <c r="P1209" s="825">
        <v>282.5</v>
      </c>
      <c r="Q1209" s="827">
        <v>1</v>
      </c>
      <c r="R1209" s="822">
        <v>2</v>
      </c>
      <c r="S1209" s="827">
        <v>1</v>
      </c>
      <c r="T1209" s="826">
        <v>0.5</v>
      </c>
      <c r="U1209" s="828">
        <v>1</v>
      </c>
    </row>
    <row r="1210" spans="1:21" ht="14.45" customHeight="1" x14ac:dyDescent="0.2">
      <c r="A1210" s="821">
        <v>1</v>
      </c>
      <c r="B1210" s="822" t="s">
        <v>2676</v>
      </c>
      <c r="C1210" s="822" t="s">
        <v>2682</v>
      </c>
      <c r="D1210" s="823" t="s">
        <v>4395</v>
      </c>
      <c r="E1210" s="824" t="s">
        <v>2720</v>
      </c>
      <c r="F1210" s="822" t="s">
        <v>2677</v>
      </c>
      <c r="G1210" s="822" t="s">
        <v>4016</v>
      </c>
      <c r="H1210" s="822" t="s">
        <v>329</v>
      </c>
      <c r="I1210" s="822" t="s">
        <v>4017</v>
      </c>
      <c r="J1210" s="822" t="s">
        <v>4018</v>
      </c>
      <c r="K1210" s="822" t="s">
        <v>4019</v>
      </c>
      <c r="L1210" s="825">
        <v>0</v>
      </c>
      <c r="M1210" s="825">
        <v>0</v>
      </c>
      <c r="N1210" s="822">
        <v>1</v>
      </c>
      <c r="O1210" s="826">
        <v>1</v>
      </c>
      <c r="P1210" s="825">
        <v>0</v>
      </c>
      <c r="Q1210" s="827"/>
      <c r="R1210" s="822">
        <v>1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1</v>
      </c>
      <c r="B1211" s="822" t="s">
        <v>2676</v>
      </c>
      <c r="C1211" s="822" t="s">
        <v>2682</v>
      </c>
      <c r="D1211" s="823" t="s">
        <v>4395</v>
      </c>
      <c r="E1211" s="824" t="s">
        <v>2720</v>
      </c>
      <c r="F1211" s="822" t="s">
        <v>2677</v>
      </c>
      <c r="G1211" s="822" t="s">
        <v>2917</v>
      </c>
      <c r="H1211" s="822" t="s">
        <v>673</v>
      </c>
      <c r="I1211" s="822" t="s">
        <v>2236</v>
      </c>
      <c r="J1211" s="822" t="s">
        <v>1033</v>
      </c>
      <c r="K1211" s="822" t="s">
        <v>2237</v>
      </c>
      <c r="L1211" s="825">
        <v>48.89</v>
      </c>
      <c r="M1211" s="825">
        <v>97.78</v>
      </c>
      <c r="N1211" s="822">
        <v>2</v>
      </c>
      <c r="O1211" s="826">
        <v>0.5</v>
      </c>
      <c r="P1211" s="825">
        <v>97.78</v>
      </c>
      <c r="Q1211" s="827">
        <v>1</v>
      </c>
      <c r="R1211" s="822">
        <v>2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1</v>
      </c>
      <c r="B1212" s="822" t="s">
        <v>2676</v>
      </c>
      <c r="C1212" s="822" t="s">
        <v>2682</v>
      </c>
      <c r="D1212" s="823" t="s">
        <v>4395</v>
      </c>
      <c r="E1212" s="824" t="s">
        <v>2720</v>
      </c>
      <c r="F1212" s="822" t="s">
        <v>2677</v>
      </c>
      <c r="G1212" s="822" t="s">
        <v>2917</v>
      </c>
      <c r="H1212" s="822" t="s">
        <v>329</v>
      </c>
      <c r="I1212" s="822" t="s">
        <v>3178</v>
      </c>
      <c r="J1212" s="822" t="s">
        <v>1033</v>
      </c>
      <c r="K1212" s="822" t="s">
        <v>1034</v>
      </c>
      <c r="L1212" s="825">
        <v>97.76</v>
      </c>
      <c r="M1212" s="825">
        <v>97.76</v>
      </c>
      <c r="N1212" s="822">
        <v>1</v>
      </c>
      <c r="O1212" s="826">
        <v>0.5</v>
      </c>
      <c r="P1212" s="825">
        <v>97.76</v>
      </c>
      <c r="Q1212" s="827">
        <v>1</v>
      </c>
      <c r="R1212" s="822">
        <v>1</v>
      </c>
      <c r="S1212" s="827">
        <v>1</v>
      </c>
      <c r="T1212" s="826">
        <v>0.5</v>
      </c>
      <c r="U1212" s="828">
        <v>1</v>
      </c>
    </row>
    <row r="1213" spans="1:21" ht="14.45" customHeight="1" x14ac:dyDescent="0.2">
      <c r="A1213" s="821">
        <v>1</v>
      </c>
      <c r="B1213" s="822" t="s">
        <v>2676</v>
      </c>
      <c r="C1213" s="822" t="s">
        <v>2682</v>
      </c>
      <c r="D1213" s="823" t="s">
        <v>4395</v>
      </c>
      <c r="E1213" s="824" t="s">
        <v>2720</v>
      </c>
      <c r="F1213" s="822" t="s">
        <v>2677</v>
      </c>
      <c r="G1213" s="822" t="s">
        <v>3212</v>
      </c>
      <c r="H1213" s="822" t="s">
        <v>329</v>
      </c>
      <c r="I1213" s="822" t="s">
        <v>3213</v>
      </c>
      <c r="J1213" s="822" t="s">
        <v>3214</v>
      </c>
      <c r="K1213" s="822" t="s">
        <v>3215</v>
      </c>
      <c r="L1213" s="825">
        <v>21.92</v>
      </c>
      <c r="M1213" s="825">
        <v>43.84</v>
      </c>
      <c r="N1213" s="822">
        <v>2</v>
      </c>
      <c r="O1213" s="826">
        <v>0.5</v>
      </c>
      <c r="P1213" s="825">
        <v>43.84</v>
      </c>
      <c r="Q1213" s="827">
        <v>1</v>
      </c>
      <c r="R1213" s="822">
        <v>2</v>
      </c>
      <c r="S1213" s="827">
        <v>1</v>
      </c>
      <c r="T1213" s="826">
        <v>0.5</v>
      </c>
      <c r="U1213" s="828">
        <v>1</v>
      </c>
    </row>
    <row r="1214" spans="1:21" ht="14.45" customHeight="1" x14ac:dyDescent="0.2">
      <c r="A1214" s="821">
        <v>1</v>
      </c>
      <c r="B1214" s="822" t="s">
        <v>2676</v>
      </c>
      <c r="C1214" s="822" t="s">
        <v>2682</v>
      </c>
      <c r="D1214" s="823" t="s">
        <v>4395</v>
      </c>
      <c r="E1214" s="824" t="s">
        <v>2720</v>
      </c>
      <c r="F1214" s="822" t="s">
        <v>2677</v>
      </c>
      <c r="G1214" s="822" t="s">
        <v>2933</v>
      </c>
      <c r="H1214" s="822" t="s">
        <v>329</v>
      </c>
      <c r="I1214" s="822" t="s">
        <v>2934</v>
      </c>
      <c r="J1214" s="822" t="s">
        <v>1338</v>
      </c>
      <c r="K1214" s="822" t="s">
        <v>859</v>
      </c>
      <c r="L1214" s="825">
        <v>316.33</v>
      </c>
      <c r="M1214" s="825">
        <v>632.66</v>
      </c>
      <c r="N1214" s="822">
        <v>2</v>
      </c>
      <c r="O1214" s="826">
        <v>0.5</v>
      </c>
      <c r="P1214" s="825">
        <v>632.66</v>
      </c>
      <c r="Q1214" s="827">
        <v>1</v>
      </c>
      <c r="R1214" s="822">
        <v>2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1</v>
      </c>
      <c r="B1215" s="822" t="s">
        <v>2676</v>
      </c>
      <c r="C1215" s="822" t="s">
        <v>2682</v>
      </c>
      <c r="D1215" s="823" t="s">
        <v>4395</v>
      </c>
      <c r="E1215" s="824" t="s">
        <v>2720</v>
      </c>
      <c r="F1215" s="822" t="s">
        <v>2677</v>
      </c>
      <c r="G1215" s="822" t="s">
        <v>2785</v>
      </c>
      <c r="H1215" s="822" t="s">
        <v>329</v>
      </c>
      <c r="I1215" s="822" t="s">
        <v>2786</v>
      </c>
      <c r="J1215" s="822" t="s">
        <v>1377</v>
      </c>
      <c r="K1215" s="822" t="s">
        <v>2787</v>
      </c>
      <c r="L1215" s="825">
        <v>26.12</v>
      </c>
      <c r="M1215" s="825">
        <v>52.24</v>
      </c>
      <c r="N1215" s="822">
        <v>2</v>
      </c>
      <c r="O1215" s="826">
        <v>1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</v>
      </c>
      <c r="B1216" s="822" t="s">
        <v>2676</v>
      </c>
      <c r="C1216" s="822" t="s">
        <v>2682</v>
      </c>
      <c r="D1216" s="823" t="s">
        <v>4395</v>
      </c>
      <c r="E1216" s="824" t="s">
        <v>2720</v>
      </c>
      <c r="F1216" s="822" t="s">
        <v>2677</v>
      </c>
      <c r="G1216" s="822" t="s">
        <v>2785</v>
      </c>
      <c r="H1216" s="822" t="s">
        <v>329</v>
      </c>
      <c r="I1216" s="822" t="s">
        <v>3568</v>
      </c>
      <c r="J1216" s="822" t="s">
        <v>1377</v>
      </c>
      <c r="K1216" s="822" t="s">
        <v>2835</v>
      </c>
      <c r="L1216" s="825">
        <v>130.57</v>
      </c>
      <c r="M1216" s="825">
        <v>130.57</v>
      </c>
      <c r="N1216" s="822">
        <v>1</v>
      </c>
      <c r="O1216" s="826">
        <v>0.5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</v>
      </c>
      <c r="B1217" s="822" t="s">
        <v>2676</v>
      </c>
      <c r="C1217" s="822" t="s">
        <v>2682</v>
      </c>
      <c r="D1217" s="823" t="s">
        <v>4395</v>
      </c>
      <c r="E1217" s="824" t="s">
        <v>2720</v>
      </c>
      <c r="F1217" s="822" t="s">
        <v>2677</v>
      </c>
      <c r="G1217" s="822" t="s">
        <v>3655</v>
      </c>
      <c r="H1217" s="822" t="s">
        <v>329</v>
      </c>
      <c r="I1217" s="822" t="s">
        <v>4020</v>
      </c>
      <c r="J1217" s="822" t="s">
        <v>4021</v>
      </c>
      <c r="K1217" s="822" t="s">
        <v>4022</v>
      </c>
      <c r="L1217" s="825">
        <v>149.55000000000001</v>
      </c>
      <c r="M1217" s="825">
        <v>149.55000000000001</v>
      </c>
      <c r="N1217" s="822">
        <v>1</v>
      </c>
      <c r="O1217" s="826">
        <v>1</v>
      </c>
      <c r="P1217" s="825">
        <v>149.55000000000001</v>
      </c>
      <c r="Q1217" s="827">
        <v>1</v>
      </c>
      <c r="R1217" s="822">
        <v>1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1</v>
      </c>
      <c r="B1218" s="822" t="s">
        <v>2676</v>
      </c>
      <c r="C1218" s="822" t="s">
        <v>2682</v>
      </c>
      <c r="D1218" s="823" t="s">
        <v>4395</v>
      </c>
      <c r="E1218" s="824" t="s">
        <v>2720</v>
      </c>
      <c r="F1218" s="822" t="s">
        <v>2677</v>
      </c>
      <c r="G1218" s="822" t="s">
        <v>2949</v>
      </c>
      <c r="H1218" s="822" t="s">
        <v>329</v>
      </c>
      <c r="I1218" s="822" t="s">
        <v>3274</v>
      </c>
      <c r="J1218" s="822" t="s">
        <v>3275</v>
      </c>
      <c r="K1218" s="822" t="s">
        <v>2947</v>
      </c>
      <c r="L1218" s="825">
        <v>263.68</v>
      </c>
      <c r="M1218" s="825">
        <v>263.68</v>
      </c>
      <c r="N1218" s="822">
        <v>1</v>
      </c>
      <c r="O1218" s="826">
        <v>0.5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</v>
      </c>
      <c r="B1219" s="822" t="s">
        <v>2676</v>
      </c>
      <c r="C1219" s="822" t="s">
        <v>2682</v>
      </c>
      <c r="D1219" s="823" t="s">
        <v>4395</v>
      </c>
      <c r="E1219" s="824" t="s">
        <v>2720</v>
      </c>
      <c r="F1219" s="822" t="s">
        <v>2677</v>
      </c>
      <c r="G1219" s="822" t="s">
        <v>3595</v>
      </c>
      <c r="H1219" s="822" t="s">
        <v>329</v>
      </c>
      <c r="I1219" s="822" t="s">
        <v>3599</v>
      </c>
      <c r="J1219" s="822" t="s">
        <v>3600</v>
      </c>
      <c r="K1219" s="822" t="s">
        <v>3601</v>
      </c>
      <c r="L1219" s="825">
        <v>177.92</v>
      </c>
      <c r="M1219" s="825">
        <v>355.84</v>
      </c>
      <c r="N1219" s="822">
        <v>2</v>
      </c>
      <c r="O1219" s="826">
        <v>0.5</v>
      </c>
      <c r="P1219" s="825">
        <v>355.84</v>
      </c>
      <c r="Q1219" s="827">
        <v>1</v>
      </c>
      <c r="R1219" s="822">
        <v>2</v>
      </c>
      <c r="S1219" s="827">
        <v>1</v>
      </c>
      <c r="T1219" s="826">
        <v>0.5</v>
      </c>
      <c r="U1219" s="828">
        <v>1</v>
      </c>
    </row>
    <row r="1220" spans="1:21" ht="14.45" customHeight="1" x14ac:dyDescent="0.2">
      <c r="A1220" s="821">
        <v>1</v>
      </c>
      <c r="B1220" s="822" t="s">
        <v>2676</v>
      </c>
      <c r="C1220" s="822" t="s">
        <v>2682</v>
      </c>
      <c r="D1220" s="823" t="s">
        <v>4395</v>
      </c>
      <c r="E1220" s="824" t="s">
        <v>2720</v>
      </c>
      <c r="F1220" s="822" t="s">
        <v>2677</v>
      </c>
      <c r="G1220" s="822" t="s">
        <v>3595</v>
      </c>
      <c r="H1220" s="822" t="s">
        <v>329</v>
      </c>
      <c r="I1220" s="822" t="s">
        <v>4023</v>
      </c>
      <c r="J1220" s="822" t="s">
        <v>4024</v>
      </c>
      <c r="K1220" s="822" t="s">
        <v>3601</v>
      </c>
      <c r="L1220" s="825">
        <v>177.92</v>
      </c>
      <c r="M1220" s="825">
        <v>889.59999999999991</v>
      </c>
      <c r="N1220" s="822">
        <v>5</v>
      </c>
      <c r="O1220" s="826">
        <v>2</v>
      </c>
      <c r="P1220" s="825">
        <v>889.59999999999991</v>
      </c>
      <c r="Q1220" s="827">
        <v>1</v>
      </c>
      <c r="R1220" s="822">
        <v>5</v>
      </c>
      <c r="S1220" s="827">
        <v>1</v>
      </c>
      <c r="T1220" s="826">
        <v>2</v>
      </c>
      <c r="U1220" s="828">
        <v>1</v>
      </c>
    </row>
    <row r="1221" spans="1:21" ht="14.45" customHeight="1" x14ac:dyDescent="0.2">
      <c r="A1221" s="821">
        <v>1</v>
      </c>
      <c r="B1221" s="822" t="s">
        <v>2676</v>
      </c>
      <c r="C1221" s="822" t="s">
        <v>2682</v>
      </c>
      <c r="D1221" s="823" t="s">
        <v>4395</v>
      </c>
      <c r="E1221" s="824" t="s">
        <v>2720</v>
      </c>
      <c r="F1221" s="822" t="s">
        <v>2677</v>
      </c>
      <c r="G1221" s="822" t="s">
        <v>2789</v>
      </c>
      <c r="H1221" s="822" t="s">
        <v>673</v>
      </c>
      <c r="I1221" s="822" t="s">
        <v>3313</v>
      </c>
      <c r="J1221" s="822" t="s">
        <v>2503</v>
      </c>
      <c r="K1221" s="822" t="s">
        <v>3314</v>
      </c>
      <c r="L1221" s="825">
        <v>1544.99</v>
      </c>
      <c r="M1221" s="825">
        <v>4634.97</v>
      </c>
      <c r="N1221" s="822">
        <v>3</v>
      </c>
      <c r="O1221" s="826">
        <v>2.5</v>
      </c>
      <c r="P1221" s="825">
        <v>4634.97</v>
      </c>
      <c r="Q1221" s="827">
        <v>1</v>
      </c>
      <c r="R1221" s="822">
        <v>3</v>
      </c>
      <c r="S1221" s="827">
        <v>1</v>
      </c>
      <c r="T1221" s="826">
        <v>2.5</v>
      </c>
      <c r="U1221" s="828">
        <v>1</v>
      </c>
    </row>
    <row r="1222" spans="1:21" ht="14.45" customHeight="1" x14ac:dyDescent="0.2">
      <c r="A1222" s="821">
        <v>1</v>
      </c>
      <c r="B1222" s="822" t="s">
        <v>2676</v>
      </c>
      <c r="C1222" s="822" t="s">
        <v>2682</v>
      </c>
      <c r="D1222" s="823" t="s">
        <v>4395</v>
      </c>
      <c r="E1222" s="824" t="s">
        <v>2721</v>
      </c>
      <c r="F1222" s="822" t="s">
        <v>2677</v>
      </c>
      <c r="G1222" s="822" t="s">
        <v>4025</v>
      </c>
      <c r="H1222" s="822" t="s">
        <v>329</v>
      </c>
      <c r="I1222" s="822" t="s">
        <v>4026</v>
      </c>
      <c r="J1222" s="822" t="s">
        <v>4027</v>
      </c>
      <c r="K1222" s="822" t="s">
        <v>4028</v>
      </c>
      <c r="L1222" s="825">
        <v>41.41</v>
      </c>
      <c r="M1222" s="825">
        <v>124.22999999999999</v>
      </c>
      <c r="N1222" s="822">
        <v>3</v>
      </c>
      <c r="O1222" s="826">
        <v>0.5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</v>
      </c>
      <c r="B1223" s="822" t="s">
        <v>2676</v>
      </c>
      <c r="C1223" s="822" t="s">
        <v>2682</v>
      </c>
      <c r="D1223" s="823" t="s">
        <v>4395</v>
      </c>
      <c r="E1223" s="824" t="s">
        <v>2721</v>
      </c>
      <c r="F1223" s="822" t="s">
        <v>2677</v>
      </c>
      <c r="G1223" s="822" t="s">
        <v>2814</v>
      </c>
      <c r="H1223" s="822" t="s">
        <v>329</v>
      </c>
      <c r="I1223" s="822" t="s">
        <v>4029</v>
      </c>
      <c r="J1223" s="822" t="s">
        <v>3717</v>
      </c>
      <c r="K1223" s="822" t="s">
        <v>3718</v>
      </c>
      <c r="L1223" s="825">
        <v>36.270000000000003</v>
      </c>
      <c r="M1223" s="825">
        <v>36.270000000000003</v>
      </c>
      <c r="N1223" s="822">
        <v>1</v>
      </c>
      <c r="O1223" s="826">
        <v>0.5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</v>
      </c>
      <c r="B1224" s="822" t="s">
        <v>2676</v>
      </c>
      <c r="C1224" s="822" t="s">
        <v>2682</v>
      </c>
      <c r="D1224" s="823" t="s">
        <v>4395</v>
      </c>
      <c r="E1224" s="824" t="s">
        <v>2721</v>
      </c>
      <c r="F1224" s="822" t="s">
        <v>2677</v>
      </c>
      <c r="G1224" s="822" t="s">
        <v>2854</v>
      </c>
      <c r="H1224" s="822" t="s">
        <v>673</v>
      </c>
      <c r="I1224" s="822" t="s">
        <v>2855</v>
      </c>
      <c r="J1224" s="822" t="s">
        <v>1042</v>
      </c>
      <c r="K1224" s="822" t="s">
        <v>2856</v>
      </c>
      <c r="L1224" s="825">
        <v>160.03</v>
      </c>
      <c r="M1224" s="825">
        <v>320.06</v>
      </c>
      <c r="N1224" s="822">
        <v>2</v>
      </c>
      <c r="O1224" s="826">
        <v>1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</v>
      </c>
      <c r="B1225" s="822" t="s">
        <v>2676</v>
      </c>
      <c r="C1225" s="822" t="s">
        <v>2682</v>
      </c>
      <c r="D1225" s="823" t="s">
        <v>4395</v>
      </c>
      <c r="E1225" s="824" t="s">
        <v>2721</v>
      </c>
      <c r="F1225" s="822" t="s">
        <v>2677</v>
      </c>
      <c r="G1225" s="822" t="s">
        <v>2858</v>
      </c>
      <c r="H1225" s="822" t="s">
        <v>673</v>
      </c>
      <c r="I1225" s="822" t="s">
        <v>2185</v>
      </c>
      <c r="J1225" s="822" t="s">
        <v>2186</v>
      </c>
      <c r="K1225" s="822" t="s">
        <v>2187</v>
      </c>
      <c r="L1225" s="825">
        <v>130.51</v>
      </c>
      <c r="M1225" s="825">
        <v>783.06</v>
      </c>
      <c r="N1225" s="822">
        <v>6</v>
      </c>
      <c r="O1225" s="826">
        <v>1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</v>
      </c>
      <c r="B1226" s="822" t="s">
        <v>2676</v>
      </c>
      <c r="C1226" s="822" t="s">
        <v>2682</v>
      </c>
      <c r="D1226" s="823" t="s">
        <v>4395</v>
      </c>
      <c r="E1226" s="824" t="s">
        <v>2721</v>
      </c>
      <c r="F1226" s="822" t="s">
        <v>2677</v>
      </c>
      <c r="G1226" s="822" t="s">
        <v>2858</v>
      </c>
      <c r="H1226" s="822" t="s">
        <v>673</v>
      </c>
      <c r="I1226" s="822" t="s">
        <v>2188</v>
      </c>
      <c r="J1226" s="822" t="s">
        <v>2189</v>
      </c>
      <c r="K1226" s="822" t="s">
        <v>2190</v>
      </c>
      <c r="L1226" s="825">
        <v>165.41</v>
      </c>
      <c r="M1226" s="825">
        <v>330.82</v>
      </c>
      <c r="N1226" s="822">
        <v>2</v>
      </c>
      <c r="O1226" s="826">
        <v>1.5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</v>
      </c>
      <c r="B1227" s="822" t="s">
        <v>2676</v>
      </c>
      <c r="C1227" s="822" t="s">
        <v>2682</v>
      </c>
      <c r="D1227" s="823" t="s">
        <v>4395</v>
      </c>
      <c r="E1227" s="824" t="s">
        <v>2721</v>
      </c>
      <c r="F1227" s="822" t="s">
        <v>2677</v>
      </c>
      <c r="G1227" s="822" t="s">
        <v>2858</v>
      </c>
      <c r="H1227" s="822" t="s">
        <v>329</v>
      </c>
      <c r="I1227" s="822" t="s">
        <v>3009</v>
      </c>
      <c r="J1227" s="822" t="s">
        <v>2186</v>
      </c>
      <c r="K1227" s="822" t="s">
        <v>3010</v>
      </c>
      <c r="L1227" s="825">
        <v>282.76</v>
      </c>
      <c r="M1227" s="825">
        <v>282.76</v>
      </c>
      <c r="N1227" s="822">
        <v>1</v>
      </c>
      <c r="O1227" s="826">
        <v>0.5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</v>
      </c>
      <c r="B1228" s="822" t="s">
        <v>2676</v>
      </c>
      <c r="C1228" s="822" t="s">
        <v>2682</v>
      </c>
      <c r="D1228" s="823" t="s">
        <v>4395</v>
      </c>
      <c r="E1228" s="824" t="s">
        <v>2721</v>
      </c>
      <c r="F1228" s="822" t="s">
        <v>2677</v>
      </c>
      <c r="G1228" s="822" t="s">
        <v>3027</v>
      </c>
      <c r="H1228" s="822" t="s">
        <v>329</v>
      </c>
      <c r="I1228" s="822" t="s">
        <v>3028</v>
      </c>
      <c r="J1228" s="822" t="s">
        <v>1022</v>
      </c>
      <c r="K1228" s="822" t="s">
        <v>702</v>
      </c>
      <c r="L1228" s="825">
        <v>65.989999999999995</v>
      </c>
      <c r="M1228" s="825">
        <v>197.96999999999997</v>
      </c>
      <c r="N1228" s="822">
        <v>3</v>
      </c>
      <c r="O1228" s="826">
        <v>0.5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</v>
      </c>
      <c r="B1229" s="822" t="s">
        <v>2676</v>
      </c>
      <c r="C1229" s="822" t="s">
        <v>2682</v>
      </c>
      <c r="D1229" s="823" t="s">
        <v>4395</v>
      </c>
      <c r="E1229" s="824" t="s">
        <v>2721</v>
      </c>
      <c r="F1229" s="822" t="s">
        <v>2677</v>
      </c>
      <c r="G1229" s="822" t="s">
        <v>2739</v>
      </c>
      <c r="H1229" s="822" t="s">
        <v>329</v>
      </c>
      <c r="I1229" s="822" t="s">
        <v>2740</v>
      </c>
      <c r="J1229" s="822" t="s">
        <v>2741</v>
      </c>
      <c r="K1229" s="822" t="s">
        <v>2742</v>
      </c>
      <c r="L1229" s="825">
        <v>1544.99</v>
      </c>
      <c r="M1229" s="825">
        <v>9269.94</v>
      </c>
      <c r="N1229" s="822">
        <v>6</v>
      </c>
      <c r="O1229" s="826">
        <v>1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1</v>
      </c>
      <c r="B1230" s="822" t="s">
        <v>2676</v>
      </c>
      <c r="C1230" s="822" t="s">
        <v>2682</v>
      </c>
      <c r="D1230" s="823" t="s">
        <v>4395</v>
      </c>
      <c r="E1230" s="824" t="s">
        <v>2721</v>
      </c>
      <c r="F1230" s="822" t="s">
        <v>2677</v>
      </c>
      <c r="G1230" s="822" t="s">
        <v>3373</v>
      </c>
      <c r="H1230" s="822" t="s">
        <v>673</v>
      </c>
      <c r="I1230" s="822" t="s">
        <v>2473</v>
      </c>
      <c r="J1230" s="822" t="s">
        <v>2474</v>
      </c>
      <c r="K1230" s="822" t="s">
        <v>2475</v>
      </c>
      <c r="L1230" s="825">
        <v>176.32</v>
      </c>
      <c r="M1230" s="825">
        <v>176.32</v>
      </c>
      <c r="N1230" s="822">
        <v>1</v>
      </c>
      <c r="O1230" s="826">
        <v>0.5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1</v>
      </c>
      <c r="B1231" s="822" t="s">
        <v>2676</v>
      </c>
      <c r="C1231" s="822" t="s">
        <v>2682</v>
      </c>
      <c r="D1231" s="823" t="s">
        <v>4395</v>
      </c>
      <c r="E1231" s="824" t="s">
        <v>2721</v>
      </c>
      <c r="F1231" s="822" t="s">
        <v>2677</v>
      </c>
      <c r="G1231" s="822" t="s">
        <v>2872</v>
      </c>
      <c r="H1231" s="822" t="s">
        <v>329</v>
      </c>
      <c r="I1231" s="822" t="s">
        <v>4030</v>
      </c>
      <c r="J1231" s="822" t="s">
        <v>1057</v>
      </c>
      <c r="K1231" s="822" t="s">
        <v>3956</v>
      </c>
      <c r="L1231" s="825">
        <v>91.11</v>
      </c>
      <c r="M1231" s="825">
        <v>273.33</v>
      </c>
      <c r="N1231" s="822">
        <v>3</v>
      </c>
      <c r="O1231" s="826">
        <v>0.5</v>
      </c>
      <c r="P1231" s="825">
        <v>273.33</v>
      </c>
      <c r="Q1231" s="827">
        <v>1</v>
      </c>
      <c r="R1231" s="822">
        <v>3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1</v>
      </c>
      <c r="B1232" s="822" t="s">
        <v>2676</v>
      </c>
      <c r="C1232" s="822" t="s">
        <v>2682</v>
      </c>
      <c r="D1232" s="823" t="s">
        <v>4395</v>
      </c>
      <c r="E1232" s="824" t="s">
        <v>2721</v>
      </c>
      <c r="F1232" s="822" t="s">
        <v>2677</v>
      </c>
      <c r="G1232" s="822" t="s">
        <v>2872</v>
      </c>
      <c r="H1232" s="822" t="s">
        <v>329</v>
      </c>
      <c r="I1232" s="822" t="s">
        <v>4031</v>
      </c>
      <c r="J1232" s="822" t="s">
        <v>1057</v>
      </c>
      <c r="K1232" s="822" t="s">
        <v>715</v>
      </c>
      <c r="L1232" s="825">
        <v>182.22</v>
      </c>
      <c r="M1232" s="825">
        <v>182.22</v>
      </c>
      <c r="N1232" s="822">
        <v>1</v>
      </c>
      <c r="O1232" s="826">
        <v>0.5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</v>
      </c>
      <c r="B1233" s="822" t="s">
        <v>2676</v>
      </c>
      <c r="C1233" s="822" t="s">
        <v>2682</v>
      </c>
      <c r="D1233" s="823" t="s">
        <v>4395</v>
      </c>
      <c r="E1233" s="824" t="s">
        <v>2721</v>
      </c>
      <c r="F1233" s="822" t="s">
        <v>2677</v>
      </c>
      <c r="G1233" s="822" t="s">
        <v>3044</v>
      </c>
      <c r="H1233" s="822" t="s">
        <v>329</v>
      </c>
      <c r="I1233" s="822" t="s">
        <v>4009</v>
      </c>
      <c r="J1233" s="822" t="s">
        <v>726</v>
      </c>
      <c r="K1233" s="822" t="s">
        <v>4010</v>
      </c>
      <c r="L1233" s="825">
        <v>477.5</v>
      </c>
      <c r="M1233" s="825">
        <v>477.5</v>
      </c>
      <c r="N1233" s="822">
        <v>1</v>
      </c>
      <c r="O1233" s="826">
        <v>0.5</v>
      </c>
      <c r="P1233" s="825">
        <v>477.5</v>
      </c>
      <c r="Q1233" s="827">
        <v>1</v>
      </c>
      <c r="R1233" s="822">
        <v>1</v>
      </c>
      <c r="S1233" s="827">
        <v>1</v>
      </c>
      <c r="T1233" s="826">
        <v>0.5</v>
      </c>
      <c r="U1233" s="828">
        <v>1</v>
      </c>
    </row>
    <row r="1234" spans="1:21" ht="14.45" customHeight="1" x14ac:dyDescent="0.2">
      <c r="A1234" s="821">
        <v>1</v>
      </c>
      <c r="B1234" s="822" t="s">
        <v>2676</v>
      </c>
      <c r="C1234" s="822" t="s">
        <v>2682</v>
      </c>
      <c r="D1234" s="823" t="s">
        <v>4395</v>
      </c>
      <c r="E1234" s="824" t="s">
        <v>2721</v>
      </c>
      <c r="F1234" s="822" t="s">
        <v>2677</v>
      </c>
      <c r="G1234" s="822" t="s">
        <v>4032</v>
      </c>
      <c r="H1234" s="822" t="s">
        <v>673</v>
      </c>
      <c r="I1234" s="822" t="s">
        <v>4033</v>
      </c>
      <c r="J1234" s="822" t="s">
        <v>4034</v>
      </c>
      <c r="K1234" s="822" t="s">
        <v>4035</v>
      </c>
      <c r="L1234" s="825">
        <v>27.37</v>
      </c>
      <c r="M1234" s="825">
        <v>82.11</v>
      </c>
      <c r="N1234" s="822">
        <v>3</v>
      </c>
      <c r="O1234" s="826">
        <v>1</v>
      </c>
      <c r="P1234" s="825">
        <v>82.11</v>
      </c>
      <c r="Q1234" s="827">
        <v>1</v>
      </c>
      <c r="R1234" s="822">
        <v>3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1</v>
      </c>
      <c r="B1235" s="822" t="s">
        <v>2676</v>
      </c>
      <c r="C1235" s="822" t="s">
        <v>2682</v>
      </c>
      <c r="D1235" s="823" t="s">
        <v>4395</v>
      </c>
      <c r="E1235" s="824" t="s">
        <v>2721</v>
      </c>
      <c r="F1235" s="822" t="s">
        <v>2677</v>
      </c>
      <c r="G1235" s="822" t="s">
        <v>2749</v>
      </c>
      <c r="H1235" s="822" t="s">
        <v>673</v>
      </c>
      <c r="I1235" s="822" t="s">
        <v>2269</v>
      </c>
      <c r="J1235" s="822" t="s">
        <v>2270</v>
      </c>
      <c r="K1235" s="822" t="s">
        <v>2271</v>
      </c>
      <c r="L1235" s="825">
        <v>42.51</v>
      </c>
      <c r="M1235" s="825">
        <v>42.51</v>
      </c>
      <c r="N1235" s="822">
        <v>1</v>
      </c>
      <c r="O1235" s="826">
        <v>0.5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</v>
      </c>
      <c r="B1236" s="822" t="s">
        <v>2676</v>
      </c>
      <c r="C1236" s="822" t="s">
        <v>2682</v>
      </c>
      <c r="D1236" s="823" t="s">
        <v>4395</v>
      </c>
      <c r="E1236" s="824" t="s">
        <v>2721</v>
      </c>
      <c r="F1236" s="822" t="s">
        <v>2677</v>
      </c>
      <c r="G1236" s="822" t="s">
        <v>2749</v>
      </c>
      <c r="H1236" s="822" t="s">
        <v>329</v>
      </c>
      <c r="I1236" s="822" t="s">
        <v>3066</v>
      </c>
      <c r="J1236" s="822" t="s">
        <v>3067</v>
      </c>
      <c r="K1236" s="822" t="s">
        <v>2271</v>
      </c>
      <c r="L1236" s="825">
        <v>42.51</v>
      </c>
      <c r="M1236" s="825">
        <v>297.57</v>
      </c>
      <c r="N1236" s="822">
        <v>7</v>
      </c>
      <c r="O1236" s="826">
        <v>2</v>
      </c>
      <c r="P1236" s="825">
        <v>127.53</v>
      </c>
      <c r="Q1236" s="827">
        <v>0.4285714285714286</v>
      </c>
      <c r="R1236" s="822">
        <v>3</v>
      </c>
      <c r="S1236" s="827">
        <v>0.42857142857142855</v>
      </c>
      <c r="T1236" s="826">
        <v>1</v>
      </c>
      <c r="U1236" s="828">
        <v>0.5</v>
      </c>
    </row>
    <row r="1237" spans="1:21" ht="14.45" customHeight="1" x14ac:dyDescent="0.2">
      <c r="A1237" s="821">
        <v>1</v>
      </c>
      <c r="B1237" s="822" t="s">
        <v>2676</v>
      </c>
      <c r="C1237" s="822" t="s">
        <v>2682</v>
      </c>
      <c r="D1237" s="823" t="s">
        <v>4395</v>
      </c>
      <c r="E1237" s="824" t="s">
        <v>2721</v>
      </c>
      <c r="F1237" s="822" t="s">
        <v>2677</v>
      </c>
      <c r="G1237" s="822" t="s">
        <v>2749</v>
      </c>
      <c r="H1237" s="822" t="s">
        <v>329</v>
      </c>
      <c r="I1237" s="822" t="s">
        <v>3843</v>
      </c>
      <c r="J1237" s="822" t="s">
        <v>3067</v>
      </c>
      <c r="K1237" s="822" t="s">
        <v>2271</v>
      </c>
      <c r="L1237" s="825">
        <v>42.51</v>
      </c>
      <c r="M1237" s="825">
        <v>127.53</v>
      </c>
      <c r="N1237" s="822">
        <v>3</v>
      </c>
      <c r="O1237" s="826">
        <v>1.5</v>
      </c>
      <c r="P1237" s="825">
        <v>85.02</v>
      </c>
      <c r="Q1237" s="827">
        <v>0.66666666666666663</v>
      </c>
      <c r="R1237" s="822">
        <v>2</v>
      </c>
      <c r="S1237" s="827">
        <v>0.66666666666666663</v>
      </c>
      <c r="T1237" s="826">
        <v>0.5</v>
      </c>
      <c r="U1237" s="828">
        <v>0.33333333333333331</v>
      </c>
    </row>
    <row r="1238" spans="1:21" ht="14.45" customHeight="1" x14ac:dyDescent="0.2">
      <c r="A1238" s="821">
        <v>1</v>
      </c>
      <c r="B1238" s="822" t="s">
        <v>2676</v>
      </c>
      <c r="C1238" s="822" t="s">
        <v>2682</v>
      </c>
      <c r="D1238" s="823" t="s">
        <v>4395</v>
      </c>
      <c r="E1238" s="824" t="s">
        <v>2721</v>
      </c>
      <c r="F1238" s="822" t="s">
        <v>2677</v>
      </c>
      <c r="G1238" s="822" t="s">
        <v>2750</v>
      </c>
      <c r="H1238" s="822" t="s">
        <v>329</v>
      </c>
      <c r="I1238" s="822" t="s">
        <v>2751</v>
      </c>
      <c r="J1238" s="822" t="s">
        <v>1171</v>
      </c>
      <c r="K1238" s="822" t="s">
        <v>2752</v>
      </c>
      <c r="L1238" s="825">
        <v>98.89</v>
      </c>
      <c r="M1238" s="825">
        <v>197.78</v>
      </c>
      <c r="N1238" s="822">
        <v>2</v>
      </c>
      <c r="O1238" s="826">
        <v>1.5</v>
      </c>
      <c r="P1238" s="825">
        <v>197.78</v>
      </c>
      <c r="Q1238" s="827">
        <v>1</v>
      </c>
      <c r="R1238" s="822">
        <v>2</v>
      </c>
      <c r="S1238" s="827">
        <v>1</v>
      </c>
      <c r="T1238" s="826">
        <v>1.5</v>
      </c>
      <c r="U1238" s="828">
        <v>1</v>
      </c>
    </row>
    <row r="1239" spans="1:21" ht="14.45" customHeight="1" x14ac:dyDescent="0.2">
      <c r="A1239" s="821">
        <v>1</v>
      </c>
      <c r="B1239" s="822" t="s">
        <v>2676</v>
      </c>
      <c r="C1239" s="822" t="s">
        <v>2682</v>
      </c>
      <c r="D1239" s="823" t="s">
        <v>4395</v>
      </c>
      <c r="E1239" s="824" t="s">
        <v>2721</v>
      </c>
      <c r="F1239" s="822" t="s">
        <v>2677</v>
      </c>
      <c r="G1239" s="822" t="s">
        <v>2750</v>
      </c>
      <c r="H1239" s="822" t="s">
        <v>329</v>
      </c>
      <c r="I1239" s="822" t="s">
        <v>2879</v>
      </c>
      <c r="J1239" s="822" t="s">
        <v>787</v>
      </c>
      <c r="K1239" s="822" t="s">
        <v>2880</v>
      </c>
      <c r="L1239" s="825">
        <v>59.33</v>
      </c>
      <c r="M1239" s="825">
        <v>2076.5500000000002</v>
      </c>
      <c r="N1239" s="822">
        <v>35</v>
      </c>
      <c r="O1239" s="826">
        <v>5</v>
      </c>
      <c r="P1239" s="825">
        <v>1839.23</v>
      </c>
      <c r="Q1239" s="827">
        <v>0.88571428571428568</v>
      </c>
      <c r="R1239" s="822">
        <v>31</v>
      </c>
      <c r="S1239" s="827">
        <v>0.88571428571428568</v>
      </c>
      <c r="T1239" s="826">
        <v>3.5</v>
      </c>
      <c r="U1239" s="828">
        <v>0.7</v>
      </c>
    </row>
    <row r="1240" spans="1:21" ht="14.45" customHeight="1" x14ac:dyDescent="0.2">
      <c r="A1240" s="821">
        <v>1</v>
      </c>
      <c r="B1240" s="822" t="s">
        <v>2676</v>
      </c>
      <c r="C1240" s="822" t="s">
        <v>2682</v>
      </c>
      <c r="D1240" s="823" t="s">
        <v>4395</v>
      </c>
      <c r="E1240" s="824" t="s">
        <v>2721</v>
      </c>
      <c r="F1240" s="822" t="s">
        <v>2677</v>
      </c>
      <c r="G1240" s="822" t="s">
        <v>2829</v>
      </c>
      <c r="H1240" s="822" t="s">
        <v>673</v>
      </c>
      <c r="I1240" s="822" t="s">
        <v>2401</v>
      </c>
      <c r="J1240" s="822" t="s">
        <v>1161</v>
      </c>
      <c r="K1240" s="822" t="s">
        <v>2402</v>
      </c>
      <c r="L1240" s="825">
        <v>386.73</v>
      </c>
      <c r="M1240" s="825">
        <v>386.73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</v>
      </c>
      <c r="B1241" s="822" t="s">
        <v>2676</v>
      </c>
      <c r="C1241" s="822" t="s">
        <v>2682</v>
      </c>
      <c r="D1241" s="823" t="s">
        <v>4395</v>
      </c>
      <c r="E1241" s="824" t="s">
        <v>2721</v>
      </c>
      <c r="F1241" s="822" t="s">
        <v>2677</v>
      </c>
      <c r="G1241" s="822" t="s">
        <v>3105</v>
      </c>
      <c r="H1241" s="822" t="s">
        <v>329</v>
      </c>
      <c r="I1241" s="822" t="s">
        <v>3109</v>
      </c>
      <c r="J1241" s="822" t="s">
        <v>3110</v>
      </c>
      <c r="K1241" s="822" t="s">
        <v>3111</v>
      </c>
      <c r="L1241" s="825">
        <v>36.909999999999997</v>
      </c>
      <c r="M1241" s="825">
        <v>73.819999999999993</v>
      </c>
      <c r="N1241" s="822">
        <v>2</v>
      </c>
      <c r="O1241" s="826">
        <v>0.5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</v>
      </c>
      <c r="B1242" s="822" t="s">
        <v>2676</v>
      </c>
      <c r="C1242" s="822" t="s">
        <v>2682</v>
      </c>
      <c r="D1242" s="823" t="s">
        <v>4395</v>
      </c>
      <c r="E1242" s="824" t="s">
        <v>2721</v>
      </c>
      <c r="F1242" s="822" t="s">
        <v>2677</v>
      </c>
      <c r="G1242" s="822" t="s">
        <v>2762</v>
      </c>
      <c r="H1242" s="822" t="s">
        <v>329</v>
      </c>
      <c r="I1242" s="822" t="s">
        <v>2901</v>
      </c>
      <c r="J1242" s="822" t="s">
        <v>2902</v>
      </c>
      <c r="K1242" s="822" t="s">
        <v>2903</v>
      </c>
      <c r="L1242" s="825">
        <v>52.75</v>
      </c>
      <c r="M1242" s="825">
        <v>52.75</v>
      </c>
      <c r="N1242" s="822">
        <v>1</v>
      </c>
      <c r="O1242" s="826">
        <v>0.5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</v>
      </c>
      <c r="B1243" s="822" t="s">
        <v>2676</v>
      </c>
      <c r="C1243" s="822" t="s">
        <v>2682</v>
      </c>
      <c r="D1243" s="823" t="s">
        <v>4395</v>
      </c>
      <c r="E1243" s="824" t="s">
        <v>2721</v>
      </c>
      <c r="F1243" s="822" t="s">
        <v>2677</v>
      </c>
      <c r="G1243" s="822" t="s">
        <v>2762</v>
      </c>
      <c r="H1243" s="822" t="s">
        <v>329</v>
      </c>
      <c r="I1243" s="822" t="s">
        <v>3129</v>
      </c>
      <c r="J1243" s="822" t="s">
        <v>3130</v>
      </c>
      <c r="K1243" s="822" t="s">
        <v>3131</v>
      </c>
      <c r="L1243" s="825">
        <v>52.75</v>
      </c>
      <c r="M1243" s="825">
        <v>52.75</v>
      </c>
      <c r="N1243" s="822">
        <v>1</v>
      </c>
      <c r="O1243" s="826">
        <v>0.5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</v>
      </c>
      <c r="B1244" s="822" t="s">
        <v>2676</v>
      </c>
      <c r="C1244" s="822" t="s">
        <v>2682</v>
      </c>
      <c r="D1244" s="823" t="s">
        <v>4395</v>
      </c>
      <c r="E1244" s="824" t="s">
        <v>2721</v>
      </c>
      <c r="F1244" s="822" t="s">
        <v>2677</v>
      </c>
      <c r="G1244" s="822" t="s">
        <v>3647</v>
      </c>
      <c r="H1244" s="822" t="s">
        <v>329</v>
      </c>
      <c r="I1244" s="822" t="s">
        <v>3648</v>
      </c>
      <c r="J1244" s="822" t="s">
        <v>3649</v>
      </c>
      <c r="K1244" s="822" t="s">
        <v>3650</v>
      </c>
      <c r="L1244" s="825">
        <v>1561.8</v>
      </c>
      <c r="M1244" s="825">
        <v>1561.8</v>
      </c>
      <c r="N1244" s="822">
        <v>1</v>
      </c>
      <c r="O1244" s="826">
        <v>0.5</v>
      </c>
      <c r="P1244" s="825">
        <v>1561.8</v>
      </c>
      <c r="Q1244" s="827">
        <v>1</v>
      </c>
      <c r="R1244" s="822">
        <v>1</v>
      </c>
      <c r="S1244" s="827">
        <v>1</v>
      </c>
      <c r="T1244" s="826">
        <v>0.5</v>
      </c>
      <c r="U1244" s="828">
        <v>1</v>
      </c>
    </row>
    <row r="1245" spans="1:21" ht="14.45" customHeight="1" x14ac:dyDescent="0.2">
      <c r="A1245" s="821">
        <v>1</v>
      </c>
      <c r="B1245" s="822" t="s">
        <v>2676</v>
      </c>
      <c r="C1245" s="822" t="s">
        <v>2682</v>
      </c>
      <c r="D1245" s="823" t="s">
        <v>4395</v>
      </c>
      <c r="E1245" s="824" t="s">
        <v>2721</v>
      </c>
      <c r="F1245" s="822" t="s">
        <v>2677</v>
      </c>
      <c r="G1245" s="822" t="s">
        <v>3150</v>
      </c>
      <c r="H1245" s="822" t="s">
        <v>673</v>
      </c>
      <c r="I1245" s="822" t="s">
        <v>2140</v>
      </c>
      <c r="J1245" s="822" t="s">
        <v>2141</v>
      </c>
      <c r="K1245" s="822" t="s">
        <v>2142</v>
      </c>
      <c r="L1245" s="825">
        <v>43.21</v>
      </c>
      <c r="M1245" s="825">
        <v>43.21</v>
      </c>
      <c r="N1245" s="822">
        <v>1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</v>
      </c>
      <c r="B1246" s="822" t="s">
        <v>2676</v>
      </c>
      <c r="C1246" s="822" t="s">
        <v>2682</v>
      </c>
      <c r="D1246" s="823" t="s">
        <v>4395</v>
      </c>
      <c r="E1246" s="824" t="s">
        <v>2721</v>
      </c>
      <c r="F1246" s="822" t="s">
        <v>2677</v>
      </c>
      <c r="G1246" s="822" t="s">
        <v>2774</v>
      </c>
      <c r="H1246" s="822" t="s">
        <v>329</v>
      </c>
      <c r="I1246" s="822" t="s">
        <v>2908</v>
      </c>
      <c r="J1246" s="822" t="s">
        <v>690</v>
      </c>
      <c r="K1246" s="822" t="s">
        <v>1520</v>
      </c>
      <c r="L1246" s="825">
        <v>10.65</v>
      </c>
      <c r="M1246" s="825">
        <v>21.3</v>
      </c>
      <c r="N1246" s="822">
        <v>2</v>
      </c>
      <c r="O1246" s="826">
        <v>0.5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</v>
      </c>
      <c r="B1247" s="822" t="s">
        <v>2676</v>
      </c>
      <c r="C1247" s="822" t="s">
        <v>2682</v>
      </c>
      <c r="D1247" s="823" t="s">
        <v>4395</v>
      </c>
      <c r="E1247" s="824" t="s">
        <v>2721</v>
      </c>
      <c r="F1247" s="822" t="s">
        <v>2677</v>
      </c>
      <c r="G1247" s="822" t="s">
        <v>2774</v>
      </c>
      <c r="H1247" s="822" t="s">
        <v>673</v>
      </c>
      <c r="I1247" s="822" t="s">
        <v>3157</v>
      </c>
      <c r="J1247" s="822" t="s">
        <v>690</v>
      </c>
      <c r="K1247" s="822" t="s">
        <v>3152</v>
      </c>
      <c r="L1247" s="825">
        <v>117.03</v>
      </c>
      <c r="M1247" s="825">
        <v>117.03</v>
      </c>
      <c r="N1247" s="822">
        <v>1</v>
      </c>
      <c r="O1247" s="826">
        <v>0.5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</v>
      </c>
      <c r="B1248" s="822" t="s">
        <v>2676</v>
      </c>
      <c r="C1248" s="822" t="s">
        <v>2682</v>
      </c>
      <c r="D1248" s="823" t="s">
        <v>4395</v>
      </c>
      <c r="E1248" s="824" t="s">
        <v>2721</v>
      </c>
      <c r="F1248" s="822" t="s">
        <v>2677</v>
      </c>
      <c r="G1248" s="822" t="s">
        <v>2774</v>
      </c>
      <c r="H1248" s="822" t="s">
        <v>673</v>
      </c>
      <c r="I1248" s="822" t="s">
        <v>2170</v>
      </c>
      <c r="J1248" s="822" t="s">
        <v>690</v>
      </c>
      <c r="K1248" s="822" t="s">
        <v>691</v>
      </c>
      <c r="L1248" s="825">
        <v>38.04</v>
      </c>
      <c r="M1248" s="825">
        <v>38.04</v>
      </c>
      <c r="N1248" s="822">
        <v>1</v>
      </c>
      <c r="O1248" s="826">
        <v>1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</v>
      </c>
      <c r="B1249" s="822" t="s">
        <v>2676</v>
      </c>
      <c r="C1249" s="822" t="s">
        <v>2682</v>
      </c>
      <c r="D1249" s="823" t="s">
        <v>4395</v>
      </c>
      <c r="E1249" s="824" t="s">
        <v>2721</v>
      </c>
      <c r="F1249" s="822" t="s">
        <v>2677</v>
      </c>
      <c r="G1249" s="822" t="s">
        <v>2774</v>
      </c>
      <c r="H1249" s="822" t="s">
        <v>673</v>
      </c>
      <c r="I1249" s="822" t="s">
        <v>2283</v>
      </c>
      <c r="J1249" s="822" t="s">
        <v>690</v>
      </c>
      <c r="K1249" s="822" t="s">
        <v>989</v>
      </c>
      <c r="L1249" s="825">
        <v>58.52</v>
      </c>
      <c r="M1249" s="825">
        <v>58.52</v>
      </c>
      <c r="N1249" s="822">
        <v>1</v>
      </c>
      <c r="O1249" s="826">
        <v>1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</v>
      </c>
      <c r="B1250" s="822" t="s">
        <v>2676</v>
      </c>
      <c r="C1250" s="822" t="s">
        <v>2682</v>
      </c>
      <c r="D1250" s="823" t="s">
        <v>4395</v>
      </c>
      <c r="E1250" s="824" t="s">
        <v>2721</v>
      </c>
      <c r="F1250" s="822" t="s">
        <v>2677</v>
      </c>
      <c r="G1250" s="822" t="s">
        <v>4036</v>
      </c>
      <c r="H1250" s="822" t="s">
        <v>329</v>
      </c>
      <c r="I1250" s="822" t="s">
        <v>4037</v>
      </c>
      <c r="J1250" s="822" t="s">
        <v>1438</v>
      </c>
      <c r="K1250" s="822" t="s">
        <v>4038</v>
      </c>
      <c r="L1250" s="825">
        <v>34.19</v>
      </c>
      <c r="M1250" s="825">
        <v>34.19</v>
      </c>
      <c r="N1250" s="822">
        <v>1</v>
      </c>
      <c r="O1250" s="826">
        <v>1</v>
      </c>
      <c r="P1250" s="825">
        <v>34.19</v>
      </c>
      <c r="Q1250" s="827">
        <v>1</v>
      </c>
      <c r="R1250" s="822">
        <v>1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1</v>
      </c>
      <c r="B1251" s="822" t="s">
        <v>2676</v>
      </c>
      <c r="C1251" s="822" t="s">
        <v>2682</v>
      </c>
      <c r="D1251" s="823" t="s">
        <v>4395</v>
      </c>
      <c r="E1251" s="824" t="s">
        <v>2721</v>
      </c>
      <c r="F1251" s="822" t="s">
        <v>2677</v>
      </c>
      <c r="G1251" s="822" t="s">
        <v>3511</v>
      </c>
      <c r="H1251" s="822" t="s">
        <v>673</v>
      </c>
      <c r="I1251" s="822" t="s">
        <v>2146</v>
      </c>
      <c r="J1251" s="822" t="s">
        <v>745</v>
      </c>
      <c r="K1251" s="822" t="s">
        <v>2147</v>
      </c>
      <c r="L1251" s="825">
        <v>2309.36</v>
      </c>
      <c r="M1251" s="825">
        <v>18474.88</v>
      </c>
      <c r="N1251" s="822">
        <v>8</v>
      </c>
      <c r="O1251" s="826">
        <v>2</v>
      </c>
      <c r="P1251" s="825">
        <v>18474.88</v>
      </c>
      <c r="Q1251" s="827">
        <v>1</v>
      </c>
      <c r="R1251" s="822">
        <v>8</v>
      </c>
      <c r="S1251" s="827">
        <v>1</v>
      </c>
      <c r="T1251" s="826">
        <v>2</v>
      </c>
      <c r="U1251" s="828">
        <v>1</v>
      </c>
    </row>
    <row r="1252" spans="1:21" ht="14.45" customHeight="1" x14ac:dyDescent="0.2">
      <c r="A1252" s="821">
        <v>1</v>
      </c>
      <c r="B1252" s="822" t="s">
        <v>2676</v>
      </c>
      <c r="C1252" s="822" t="s">
        <v>2682</v>
      </c>
      <c r="D1252" s="823" t="s">
        <v>4395</v>
      </c>
      <c r="E1252" s="824" t="s">
        <v>2721</v>
      </c>
      <c r="F1252" s="822" t="s">
        <v>2677</v>
      </c>
      <c r="G1252" s="822" t="s">
        <v>2909</v>
      </c>
      <c r="H1252" s="822" t="s">
        <v>329</v>
      </c>
      <c r="I1252" s="822" t="s">
        <v>2910</v>
      </c>
      <c r="J1252" s="822" t="s">
        <v>2911</v>
      </c>
      <c r="K1252" s="822" t="s">
        <v>2912</v>
      </c>
      <c r="L1252" s="825">
        <v>32.76</v>
      </c>
      <c r="M1252" s="825">
        <v>196.56</v>
      </c>
      <c r="N1252" s="822">
        <v>6</v>
      </c>
      <c r="O1252" s="826">
        <v>0.5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</v>
      </c>
      <c r="B1253" s="822" t="s">
        <v>2676</v>
      </c>
      <c r="C1253" s="822" t="s">
        <v>2682</v>
      </c>
      <c r="D1253" s="823" t="s">
        <v>4395</v>
      </c>
      <c r="E1253" s="824" t="s">
        <v>2721</v>
      </c>
      <c r="F1253" s="822" t="s">
        <v>2677</v>
      </c>
      <c r="G1253" s="822" t="s">
        <v>2909</v>
      </c>
      <c r="H1253" s="822" t="s">
        <v>329</v>
      </c>
      <c r="I1253" s="822" t="s">
        <v>3927</v>
      </c>
      <c r="J1253" s="822" t="s">
        <v>3865</v>
      </c>
      <c r="K1253" s="822" t="s">
        <v>2297</v>
      </c>
      <c r="L1253" s="825">
        <v>105.32</v>
      </c>
      <c r="M1253" s="825">
        <v>105.32</v>
      </c>
      <c r="N1253" s="822">
        <v>1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</v>
      </c>
      <c r="B1254" s="822" t="s">
        <v>2676</v>
      </c>
      <c r="C1254" s="822" t="s">
        <v>2682</v>
      </c>
      <c r="D1254" s="823" t="s">
        <v>4395</v>
      </c>
      <c r="E1254" s="824" t="s">
        <v>2721</v>
      </c>
      <c r="F1254" s="822" t="s">
        <v>2677</v>
      </c>
      <c r="G1254" s="822" t="s">
        <v>2917</v>
      </c>
      <c r="H1254" s="822" t="s">
        <v>329</v>
      </c>
      <c r="I1254" s="822" t="s">
        <v>4039</v>
      </c>
      <c r="J1254" s="822" t="s">
        <v>4040</v>
      </c>
      <c r="K1254" s="822" t="s">
        <v>4041</v>
      </c>
      <c r="L1254" s="825">
        <v>82.12</v>
      </c>
      <c r="M1254" s="825">
        <v>82.12</v>
      </c>
      <c r="N1254" s="822">
        <v>1</v>
      </c>
      <c r="O1254" s="826">
        <v>0.5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1</v>
      </c>
      <c r="B1255" s="822" t="s">
        <v>2676</v>
      </c>
      <c r="C1255" s="822" t="s">
        <v>2682</v>
      </c>
      <c r="D1255" s="823" t="s">
        <v>4395</v>
      </c>
      <c r="E1255" s="824" t="s">
        <v>2721</v>
      </c>
      <c r="F1255" s="822" t="s">
        <v>2677</v>
      </c>
      <c r="G1255" s="822" t="s">
        <v>2917</v>
      </c>
      <c r="H1255" s="822" t="s">
        <v>329</v>
      </c>
      <c r="I1255" s="822" t="s">
        <v>2918</v>
      </c>
      <c r="J1255" s="822" t="s">
        <v>2919</v>
      </c>
      <c r="K1255" s="822" t="s">
        <v>2920</v>
      </c>
      <c r="L1255" s="825">
        <v>97.76</v>
      </c>
      <c r="M1255" s="825">
        <v>97.76</v>
      </c>
      <c r="N1255" s="822">
        <v>1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</v>
      </c>
      <c r="B1256" s="822" t="s">
        <v>2676</v>
      </c>
      <c r="C1256" s="822" t="s">
        <v>2682</v>
      </c>
      <c r="D1256" s="823" t="s">
        <v>4395</v>
      </c>
      <c r="E1256" s="824" t="s">
        <v>2721</v>
      </c>
      <c r="F1256" s="822" t="s">
        <v>2677</v>
      </c>
      <c r="G1256" s="822" t="s">
        <v>2917</v>
      </c>
      <c r="H1256" s="822" t="s">
        <v>329</v>
      </c>
      <c r="I1256" s="822" t="s">
        <v>4042</v>
      </c>
      <c r="J1256" s="822" t="s">
        <v>4043</v>
      </c>
      <c r="K1256" s="822" t="s">
        <v>4044</v>
      </c>
      <c r="L1256" s="825">
        <v>13.68</v>
      </c>
      <c r="M1256" s="825">
        <v>41.04</v>
      </c>
      <c r="N1256" s="822">
        <v>3</v>
      </c>
      <c r="O1256" s="826">
        <v>0.5</v>
      </c>
      <c r="P1256" s="825">
        <v>41.04</v>
      </c>
      <c r="Q1256" s="827">
        <v>1</v>
      </c>
      <c r="R1256" s="822">
        <v>3</v>
      </c>
      <c r="S1256" s="827">
        <v>1</v>
      </c>
      <c r="T1256" s="826">
        <v>0.5</v>
      </c>
      <c r="U1256" s="828">
        <v>1</v>
      </c>
    </row>
    <row r="1257" spans="1:21" ht="14.45" customHeight="1" x14ac:dyDescent="0.2">
      <c r="A1257" s="821">
        <v>1</v>
      </c>
      <c r="B1257" s="822" t="s">
        <v>2676</v>
      </c>
      <c r="C1257" s="822" t="s">
        <v>2682</v>
      </c>
      <c r="D1257" s="823" t="s">
        <v>4395</v>
      </c>
      <c r="E1257" s="824" t="s">
        <v>2721</v>
      </c>
      <c r="F1257" s="822" t="s">
        <v>2677</v>
      </c>
      <c r="G1257" s="822" t="s">
        <v>2925</v>
      </c>
      <c r="H1257" s="822" t="s">
        <v>329</v>
      </c>
      <c r="I1257" s="822" t="s">
        <v>2926</v>
      </c>
      <c r="J1257" s="822" t="s">
        <v>2927</v>
      </c>
      <c r="K1257" s="822" t="s">
        <v>2928</v>
      </c>
      <c r="L1257" s="825">
        <v>218.62</v>
      </c>
      <c r="M1257" s="825">
        <v>218.62</v>
      </c>
      <c r="N1257" s="822">
        <v>1</v>
      </c>
      <c r="O1257" s="826">
        <v>0.5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</v>
      </c>
      <c r="B1258" s="822" t="s">
        <v>2676</v>
      </c>
      <c r="C1258" s="822" t="s">
        <v>2682</v>
      </c>
      <c r="D1258" s="823" t="s">
        <v>4395</v>
      </c>
      <c r="E1258" s="824" t="s">
        <v>2721</v>
      </c>
      <c r="F1258" s="822" t="s">
        <v>2677</v>
      </c>
      <c r="G1258" s="822" t="s">
        <v>2777</v>
      </c>
      <c r="H1258" s="822" t="s">
        <v>329</v>
      </c>
      <c r="I1258" s="822" t="s">
        <v>2778</v>
      </c>
      <c r="J1258" s="822" t="s">
        <v>2779</v>
      </c>
      <c r="K1258" s="822" t="s">
        <v>2780</v>
      </c>
      <c r="L1258" s="825">
        <v>4472.93</v>
      </c>
      <c r="M1258" s="825">
        <v>13418.79</v>
      </c>
      <c r="N1258" s="822">
        <v>3</v>
      </c>
      <c r="O1258" s="826">
        <v>2</v>
      </c>
      <c r="P1258" s="825">
        <v>4472.93</v>
      </c>
      <c r="Q1258" s="827">
        <v>0.33333333333333331</v>
      </c>
      <c r="R1258" s="822">
        <v>1</v>
      </c>
      <c r="S1258" s="827">
        <v>0.33333333333333331</v>
      </c>
      <c r="T1258" s="826">
        <v>0.5</v>
      </c>
      <c r="U1258" s="828">
        <v>0.25</v>
      </c>
    </row>
    <row r="1259" spans="1:21" ht="14.45" customHeight="1" x14ac:dyDescent="0.2">
      <c r="A1259" s="821">
        <v>1</v>
      </c>
      <c r="B1259" s="822" t="s">
        <v>2676</v>
      </c>
      <c r="C1259" s="822" t="s">
        <v>2682</v>
      </c>
      <c r="D1259" s="823" t="s">
        <v>4395</v>
      </c>
      <c r="E1259" s="824" t="s">
        <v>2721</v>
      </c>
      <c r="F1259" s="822" t="s">
        <v>2677</v>
      </c>
      <c r="G1259" s="822" t="s">
        <v>2781</v>
      </c>
      <c r="H1259" s="822" t="s">
        <v>329</v>
      </c>
      <c r="I1259" s="822" t="s">
        <v>2936</v>
      </c>
      <c r="J1259" s="822" t="s">
        <v>2783</v>
      </c>
      <c r="K1259" s="822" t="s">
        <v>2937</v>
      </c>
      <c r="L1259" s="825">
        <v>391.5</v>
      </c>
      <c r="M1259" s="825">
        <v>391.5</v>
      </c>
      <c r="N1259" s="822">
        <v>1</v>
      </c>
      <c r="O1259" s="826">
        <v>1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</v>
      </c>
      <c r="B1260" s="822" t="s">
        <v>2676</v>
      </c>
      <c r="C1260" s="822" t="s">
        <v>2682</v>
      </c>
      <c r="D1260" s="823" t="s">
        <v>4395</v>
      </c>
      <c r="E1260" s="824" t="s">
        <v>2721</v>
      </c>
      <c r="F1260" s="822" t="s">
        <v>2677</v>
      </c>
      <c r="G1260" s="822" t="s">
        <v>3563</v>
      </c>
      <c r="H1260" s="822" t="s">
        <v>329</v>
      </c>
      <c r="I1260" s="822" t="s">
        <v>4045</v>
      </c>
      <c r="J1260" s="822" t="s">
        <v>3565</v>
      </c>
      <c r="K1260" s="822" t="s">
        <v>4046</v>
      </c>
      <c r="L1260" s="825">
        <v>30.5</v>
      </c>
      <c r="M1260" s="825">
        <v>30.5</v>
      </c>
      <c r="N1260" s="822">
        <v>1</v>
      </c>
      <c r="O1260" s="826">
        <v>0.5</v>
      </c>
      <c r="P1260" s="825">
        <v>30.5</v>
      </c>
      <c r="Q1260" s="827">
        <v>1</v>
      </c>
      <c r="R1260" s="822">
        <v>1</v>
      </c>
      <c r="S1260" s="827">
        <v>1</v>
      </c>
      <c r="T1260" s="826">
        <v>0.5</v>
      </c>
      <c r="U1260" s="828">
        <v>1</v>
      </c>
    </row>
    <row r="1261" spans="1:21" ht="14.45" customHeight="1" x14ac:dyDescent="0.2">
      <c r="A1261" s="821">
        <v>1</v>
      </c>
      <c r="B1261" s="822" t="s">
        <v>2676</v>
      </c>
      <c r="C1261" s="822" t="s">
        <v>2682</v>
      </c>
      <c r="D1261" s="823" t="s">
        <v>4395</v>
      </c>
      <c r="E1261" s="824" t="s">
        <v>2721</v>
      </c>
      <c r="F1261" s="822" t="s">
        <v>2677</v>
      </c>
      <c r="G1261" s="822" t="s">
        <v>3254</v>
      </c>
      <c r="H1261" s="822" t="s">
        <v>673</v>
      </c>
      <c r="I1261" s="822" t="s">
        <v>2413</v>
      </c>
      <c r="J1261" s="822" t="s">
        <v>1254</v>
      </c>
      <c r="K1261" s="822" t="s">
        <v>1255</v>
      </c>
      <c r="L1261" s="825">
        <v>0</v>
      </c>
      <c r="M1261" s="825">
        <v>0</v>
      </c>
      <c r="N1261" s="822">
        <v>2</v>
      </c>
      <c r="O1261" s="826">
        <v>1</v>
      </c>
      <c r="P1261" s="825"/>
      <c r="Q1261" s="827"/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</v>
      </c>
      <c r="B1262" s="822" t="s">
        <v>2676</v>
      </c>
      <c r="C1262" s="822" t="s">
        <v>2682</v>
      </c>
      <c r="D1262" s="823" t="s">
        <v>4395</v>
      </c>
      <c r="E1262" s="824" t="s">
        <v>2721</v>
      </c>
      <c r="F1262" s="822" t="s">
        <v>2677</v>
      </c>
      <c r="G1262" s="822" t="s">
        <v>2944</v>
      </c>
      <c r="H1262" s="822" t="s">
        <v>329</v>
      </c>
      <c r="I1262" s="822" t="s">
        <v>2945</v>
      </c>
      <c r="J1262" s="822" t="s">
        <v>2946</v>
      </c>
      <c r="K1262" s="822" t="s">
        <v>2947</v>
      </c>
      <c r="L1262" s="825">
        <v>120.14</v>
      </c>
      <c r="M1262" s="825">
        <v>720.84</v>
      </c>
      <c r="N1262" s="822">
        <v>6</v>
      </c>
      <c r="O1262" s="826">
        <v>1</v>
      </c>
      <c r="P1262" s="825">
        <v>360.42</v>
      </c>
      <c r="Q1262" s="827">
        <v>0.5</v>
      </c>
      <c r="R1262" s="822">
        <v>3</v>
      </c>
      <c r="S1262" s="827">
        <v>0.5</v>
      </c>
      <c r="T1262" s="826">
        <v>0.5</v>
      </c>
      <c r="U1262" s="828">
        <v>0.5</v>
      </c>
    </row>
    <row r="1263" spans="1:21" ht="14.45" customHeight="1" x14ac:dyDescent="0.2">
      <c r="A1263" s="821">
        <v>1</v>
      </c>
      <c r="B1263" s="822" t="s">
        <v>2676</v>
      </c>
      <c r="C1263" s="822" t="s">
        <v>2682</v>
      </c>
      <c r="D1263" s="823" t="s">
        <v>4395</v>
      </c>
      <c r="E1263" s="824" t="s">
        <v>2721</v>
      </c>
      <c r="F1263" s="822" t="s">
        <v>2677</v>
      </c>
      <c r="G1263" s="822" t="s">
        <v>2785</v>
      </c>
      <c r="H1263" s="822" t="s">
        <v>329</v>
      </c>
      <c r="I1263" s="822" t="s">
        <v>2948</v>
      </c>
      <c r="J1263" s="822" t="s">
        <v>1377</v>
      </c>
      <c r="K1263" s="822" t="s">
        <v>2835</v>
      </c>
      <c r="L1263" s="825">
        <v>130.57</v>
      </c>
      <c r="M1263" s="825">
        <v>522.28</v>
      </c>
      <c r="N1263" s="822">
        <v>4</v>
      </c>
      <c r="O1263" s="826">
        <v>2.5</v>
      </c>
      <c r="P1263" s="825">
        <v>130.57</v>
      </c>
      <c r="Q1263" s="827">
        <v>0.25</v>
      </c>
      <c r="R1263" s="822">
        <v>1</v>
      </c>
      <c r="S1263" s="827">
        <v>0.25</v>
      </c>
      <c r="T1263" s="826">
        <v>1</v>
      </c>
      <c r="U1263" s="828">
        <v>0.4</v>
      </c>
    </row>
    <row r="1264" spans="1:21" ht="14.45" customHeight="1" x14ac:dyDescent="0.2">
      <c r="A1264" s="821">
        <v>1</v>
      </c>
      <c r="B1264" s="822" t="s">
        <v>2676</v>
      </c>
      <c r="C1264" s="822" t="s">
        <v>2682</v>
      </c>
      <c r="D1264" s="823" t="s">
        <v>4395</v>
      </c>
      <c r="E1264" s="824" t="s">
        <v>2721</v>
      </c>
      <c r="F1264" s="822" t="s">
        <v>2677</v>
      </c>
      <c r="G1264" s="822" t="s">
        <v>2953</v>
      </c>
      <c r="H1264" s="822" t="s">
        <v>329</v>
      </c>
      <c r="I1264" s="822" t="s">
        <v>4047</v>
      </c>
      <c r="J1264" s="822" t="s">
        <v>2955</v>
      </c>
      <c r="K1264" s="822" t="s">
        <v>4048</v>
      </c>
      <c r="L1264" s="825">
        <v>62.28</v>
      </c>
      <c r="M1264" s="825">
        <v>186.84</v>
      </c>
      <c r="N1264" s="822">
        <v>3</v>
      </c>
      <c r="O1264" s="826">
        <v>2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</v>
      </c>
      <c r="B1265" s="822" t="s">
        <v>2676</v>
      </c>
      <c r="C1265" s="822" t="s">
        <v>2682</v>
      </c>
      <c r="D1265" s="823" t="s">
        <v>4395</v>
      </c>
      <c r="E1265" s="824" t="s">
        <v>2721</v>
      </c>
      <c r="F1265" s="822" t="s">
        <v>2677</v>
      </c>
      <c r="G1265" s="822" t="s">
        <v>2956</v>
      </c>
      <c r="H1265" s="822" t="s">
        <v>329</v>
      </c>
      <c r="I1265" s="822" t="s">
        <v>3778</v>
      </c>
      <c r="J1265" s="822" t="s">
        <v>848</v>
      </c>
      <c r="K1265" s="822" t="s">
        <v>3779</v>
      </c>
      <c r="L1265" s="825">
        <v>131.32</v>
      </c>
      <c r="M1265" s="825">
        <v>393.96</v>
      </c>
      <c r="N1265" s="822">
        <v>3</v>
      </c>
      <c r="O1265" s="826">
        <v>1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</v>
      </c>
      <c r="B1266" s="822" t="s">
        <v>2676</v>
      </c>
      <c r="C1266" s="822" t="s">
        <v>2682</v>
      </c>
      <c r="D1266" s="823" t="s">
        <v>4395</v>
      </c>
      <c r="E1266" s="824" t="s">
        <v>2721</v>
      </c>
      <c r="F1266" s="822" t="s">
        <v>2677</v>
      </c>
      <c r="G1266" s="822" t="s">
        <v>3595</v>
      </c>
      <c r="H1266" s="822" t="s">
        <v>329</v>
      </c>
      <c r="I1266" s="822" t="s">
        <v>3596</v>
      </c>
      <c r="J1266" s="822" t="s">
        <v>3597</v>
      </c>
      <c r="K1266" s="822" t="s">
        <v>3598</v>
      </c>
      <c r="L1266" s="825">
        <v>311.02</v>
      </c>
      <c r="M1266" s="825">
        <v>622.04</v>
      </c>
      <c r="N1266" s="822">
        <v>2</v>
      </c>
      <c r="O1266" s="826">
        <v>1.5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1</v>
      </c>
      <c r="B1267" s="822" t="s">
        <v>2676</v>
      </c>
      <c r="C1267" s="822" t="s">
        <v>2682</v>
      </c>
      <c r="D1267" s="823" t="s">
        <v>4395</v>
      </c>
      <c r="E1267" s="824" t="s">
        <v>2721</v>
      </c>
      <c r="F1267" s="822" t="s">
        <v>2677</v>
      </c>
      <c r="G1267" s="822" t="s">
        <v>2789</v>
      </c>
      <c r="H1267" s="822" t="s">
        <v>673</v>
      </c>
      <c r="I1267" s="822" t="s">
        <v>2977</v>
      </c>
      <c r="J1267" s="822" t="s">
        <v>2503</v>
      </c>
      <c r="K1267" s="822" t="s">
        <v>2978</v>
      </c>
      <c r="L1267" s="825">
        <v>5339.52</v>
      </c>
      <c r="M1267" s="825">
        <v>16018.560000000001</v>
      </c>
      <c r="N1267" s="822">
        <v>3</v>
      </c>
      <c r="O1267" s="826">
        <v>1.5</v>
      </c>
      <c r="P1267" s="825">
        <v>10679.04</v>
      </c>
      <c r="Q1267" s="827">
        <v>0.66666666666666663</v>
      </c>
      <c r="R1267" s="822">
        <v>2</v>
      </c>
      <c r="S1267" s="827">
        <v>0.66666666666666663</v>
      </c>
      <c r="T1267" s="826">
        <v>1</v>
      </c>
      <c r="U1267" s="828">
        <v>0.66666666666666663</v>
      </c>
    </row>
    <row r="1268" spans="1:21" ht="14.45" customHeight="1" x14ac:dyDescent="0.2">
      <c r="A1268" s="821">
        <v>1</v>
      </c>
      <c r="B1268" s="822" t="s">
        <v>2676</v>
      </c>
      <c r="C1268" s="822" t="s">
        <v>2682</v>
      </c>
      <c r="D1268" s="823" t="s">
        <v>4395</v>
      </c>
      <c r="E1268" s="824" t="s">
        <v>2721</v>
      </c>
      <c r="F1268" s="822" t="s">
        <v>2677</v>
      </c>
      <c r="G1268" s="822" t="s">
        <v>2789</v>
      </c>
      <c r="H1268" s="822" t="s">
        <v>673</v>
      </c>
      <c r="I1268" s="822" t="s">
        <v>2977</v>
      </c>
      <c r="J1268" s="822" t="s">
        <v>2503</v>
      </c>
      <c r="K1268" s="822" t="s">
        <v>2978</v>
      </c>
      <c r="L1268" s="825">
        <v>3833.94</v>
      </c>
      <c r="M1268" s="825">
        <v>3833.94</v>
      </c>
      <c r="N1268" s="822">
        <v>1</v>
      </c>
      <c r="O1268" s="826">
        <v>0.5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</v>
      </c>
      <c r="B1269" s="822" t="s">
        <v>2676</v>
      </c>
      <c r="C1269" s="822" t="s">
        <v>2682</v>
      </c>
      <c r="D1269" s="823" t="s">
        <v>4395</v>
      </c>
      <c r="E1269" s="824" t="s">
        <v>2721</v>
      </c>
      <c r="F1269" s="822" t="s">
        <v>2677</v>
      </c>
      <c r="G1269" s="822" t="s">
        <v>2789</v>
      </c>
      <c r="H1269" s="822" t="s">
        <v>673</v>
      </c>
      <c r="I1269" s="822" t="s">
        <v>2575</v>
      </c>
      <c r="J1269" s="822" t="s">
        <v>2503</v>
      </c>
      <c r="K1269" s="822" t="s">
        <v>2576</v>
      </c>
      <c r="L1269" s="825">
        <v>2669.75</v>
      </c>
      <c r="M1269" s="825">
        <v>2669.75</v>
      </c>
      <c r="N1269" s="822">
        <v>1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</v>
      </c>
      <c r="B1270" s="822" t="s">
        <v>2676</v>
      </c>
      <c r="C1270" s="822" t="s">
        <v>2682</v>
      </c>
      <c r="D1270" s="823" t="s">
        <v>4395</v>
      </c>
      <c r="E1270" s="824" t="s">
        <v>2721</v>
      </c>
      <c r="F1270" s="822" t="s">
        <v>2677</v>
      </c>
      <c r="G1270" s="822" t="s">
        <v>3616</v>
      </c>
      <c r="H1270" s="822" t="s">
        <v>329</v>
      </c>
      <c r="I1270" s="822" t="s">
        <v>4049</v>
      </c>
      <c r="J1270" s="822" t="s">
        <v>4050</v>
      </c>
      <c r="K1270" s="822" t="s">
        <v>4051</v>
      </c>
      <c r="L1270" s="825">
        <v>414.07</v>
      </c>
      <c r="M1270" s="825">
        <v>414.07</v>
      </c>
      <c r="N1270" s="822">
        <v>1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</v>
      </c>
      <c r="B1271" s="822" t="s">
        <v>2676</v>
      </c>
      <c r="C1271" s="822" t="s">
        <v>2682</v>
      </c>
      <c r="D1271" s="823" t="s">
        <v>4395</v>
      </c>
      <c r="E1271" s="824" t="s">
        <v>2721</v>
      </c>
      <c r="F1271" s="822" t="s">
        <v>2677</v>
      </c>
      <c r="G1271" s="822" t="s">
        <v>3797</v>
      </c>
      <c r="H1271" s="822" t="s">
        <v>329</v>
      </c>
      <c r="I1271" s="822" t="s">
        <v>3883</v>
      </c>
      <c r="J1271" s="822" t="s">
        <v>1388</v>
      </c>
      <c r="K1271" s="822" t="s">
        <v>1389</v>
      </c>
      <c r="L1271" s="825">
        <v>50.32</v>
      </c>
      <c r="M1271" s="825">
        <v>201.28</v>
      </c>
      <c r="N1271" s="822">
        <v>4</v>
      </c>
      <c r="O1271" s="826">
        <v>1</v>
      </c>
      <c r="P1271" s="825">
        <v>201.28</v>
      </c>
      <c r="Q1271" s="827">
        <v>1</v>
      </c>
      <c r="R1271" s="822">
        <v>4</v>
      </c>
      <c r="S1271" s="827">
        <v>1</v>
      </c>
      <c r="T1271" s="826">
        <v>1</v>
      </c>
      <c r="U1271" s="828">
        <v>1</v>
      </c>
    </row>
    <row r="1272" spans="1:21" ht="14.45" customHeight="1" x14ac:dyDescent="0.2">
      <c r="A1272" s="821">
        <v>1</v>
      </c>
      <c r="B1272" s="822" t="s">
        <v>2676</v>
      </c>
      <c r="C1272" s="822" t="s">
        <v>2682</v>
      </c>
      <c r="D1272" s="823" t="s">
        <v>4395</v>
      </c>
      <c r="E1272" s="824" t="s">
        <v>2721</v>
      </c>
      <c r="F1272" s="822" t="s">
        <v>2677</v>
      </c>
      <c r="G1272" s="822" t="s">
        <v>2799</v>
      </c>
      <c r="H1272" s="822" t="s">
        <v>329</v>
      </c>
      <c r="I1272" s="822" t="s">
        <v>2800</v>
      </c>
      <c r="J1272" s="822" t="s">
        <v>724</v>
      </c>
      <c r="K1272" s="822" t="s">
        <v>1565</v>
      </c>
      <c r="L1272" s="825">
        <v>3317.7</v>
      </c>
      <c r="M1272" s="825">
        <v>19906.199999999997</v>
      </c>
      <c r="N1272" s="822">
        <v>6</v>
      </c>
      <c r="O1272" s="826">
        <v>1.5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</v>
      </c>
      <c r="B1273" s="822" t="s">
        <v>2676</v>
      </c>
      <c r="C1273" s="822" t="s">
        <v>2682</v>
      </c>
      <c r="D1273" s="823" t="s">
        <v>4395</v>
      </c>
      <c r="E1273" s="824" t="s">
        <v>2721</v>
      </c>
      <c r="F1273" s="822" t="s">
        <v>2677</v>
      </c>
      <c r="G1273" s="822" t="s">
        <v>2799</v>
      </c>
      <c r="H1273" s="822" t="s">
        <v>329</v>
      </c>
      <c r="I1273" s="822" t="s">
        <v>3884</v>
      </c>
      <c r="J1273" s="822" t="s">
        <v>724</v>
      </c>
      <c r="K1273" s="822" t="s">
        <v>3885</v>
      </c>
      <c r="L1273" s="825">
        <v>3317.7</v>
      </c>
      <c r="M1273" s="825">
        <v>19906.199999999997</v>
      </c>
      <c r="N1273" s="822">
        <v>6</v>
      </c>
      <c r="O1273" s="826">
        <v>1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1</v>
      </c>
      <c r="B1274" s="822" t="s">
        <v>2676</v>
      </c>
      <c r="C1274" s="822" t="s">
        <v>2682</v>
      </c>
      <c r="D1274" s="823" t="s">
        <v>4395</v>
      </c>
      <c r="E1274" s="824" t="s">
        <v>2721</v>
      </c>
      <c r="F1274" s="822" t="s">
        <v>2677</v>
      </c>
      <c r="G1274" s="822" t="s">
        <v>2802</v>
      </c>
      <c r="H1274" s="822" t="s">
        <v>329</v>
      </c>
      <c r="I1274" s="822" t="s">
        <v>2803</v>
      </c>
      <c r="J1274" s="822" t="s">
        <v>703</v>
      </c>
      <c r="K1274" s="822" t="s">
        <v>2804</v>
      </c>
      <c r="L1274" s="825">
        <v>83.38</v>
      </c>
      <c r="M1274" s="825">
        <v>166.76</v>
      </c>
      <c r="N1274" s="822">
        <v>2</v>
      </c>
      <c r="O1274" s="826">
        <v>0.5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1</v>
      </c>
      <c r="B1275" s="822" t="s">
        <v>2676</v>
      </c>
      <c r="C1275" s="822" t="s">
        <v>2682</v>
      </c>
      <c r="D1275" s="823" t="s">
        <v>4395</v>
      </c>
      <c r="E1275" s="824" t="s">
        <v>2721</v>
      </c>
      <c r="F1275" s="822" t="s">
        <v>2677</v>
      </c>
      <c r="G1275" s="822" t="s">
        <v>3635</v>
      </c>
      <c r="H1275" s="822" t="s">
        <v>329</v>
      </c>
      <c r="I1275" s="822" t="s">
        <v>4052</v>
      </c>
      <c r="J1275" s="822" t="s">
        <v>4053</v>
      </c>
      <c r="K1275" s="822" t="s">
        <v>4054</v>
      </c>
      <c r="L1275" s="825">
        <v>487.08</v>
      </c>
      <c r="M1275" s="825">
        <v>487.08</v>
      </c>
      <c r="N1275" s="822">
        <v>1</v>
      </c>
      <c r="O1275" s="826">
        <v>0.5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</v>
      </c>
      <c r="B1276" s="822" t="s">
        <v>2676</v>
      </c>
      <c r="C1276" s="822" t="s">
        <v>2682</v>
      </c>
      <c r="D1276" s="823" t="s">
        <v>4395</v>
      </c>
      <c r="E1276" s="824" t="s">
        <v>2721</v>
      </c>
      <c r="F1276" s="822" t="s">
        <v>2677</v>
      </c>
      <c r="G1276" s="822" t="s">
        <v>2809</v>
      </c>
      <c r="H1276" s="822" t="s">
        <v>329</v>
      </c>
      <c r="I1276" s="822" t="s">
        <v>2810</v>
      </c>
      <c r="J1276" s="822" t="s">
        <v>822</v>
      </c>
      <c r="K1276" s="822" t="s">
        <v>823</v>
      </c>
      <c r="L1276" s="825">
        <v>121.92</v>
      </c>
      <c r="M1276" s="825">
        <v>365.76</v>
      </c>
      <c r="N1276" s="822">
        <v>3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</v>
      </c>
      <c r="B1277" s="822" t="s">
        <v>2676</v>
      </c>
      <c r="C1277" s="822" t="s">
        <v>2682</v>
      </c>
      <c r="D1277" s="823" t="s">
        <v>4395</v>
      </c>
      <c r="E1277" s="824" t="s">
        <v>2721</v>
      </c>
      <c r="F1277" s="822" t="s">
        <v>2677</v>
      </c>
      <c r="G1277" s="822" t="s">
        <v>3801</v>
      </c>
      <c r="H1277" s="822" t="s">
        <v>329</v>
      </c>
      <c r="I1277" s="822" t="s">
        <v>4055</v>
      </c>
      <c r="J1277" s="822" t="s">
        <v>3803</v>
      </c>
      <c r="K1277" s="822" t="s">
        <v>4056</v>
      </c>
      <c r="L1277" s="825">
        <v>140.87</v>
      </c>
      <c r="M1277" s="825">
        <v>140.87</v>
      </c>
      <c r="N1277" s="822">
        <v>1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</v>
      </c>
      <c r="B1278" s="822" t="s">
        <v>2676</v>
      </c>
      <c r="C1278" s="822" t="s">
        <v>2682</v>
      </c>
      <c r="D1278" s="823" t="s">
        <v>4395</v>
      </c>
      <c r="E1278" s="824" t="s">
        <v>2724</v>
      </c>
      <c r="F1278" s="822" t="s">
        <v>2677</v>
      </c>
      <c r="G1278" s="822" t="s">
        <v>2854</v>
      </c>
      <c r="H1278" s="822" t="s">
        <v>329</v>
      </c>
      <c r="I1278" s="822" t="s">
        <v>3821</v>
      </c>
      <c r="J1278" s="822" t="s">
        <v>3720</v>
      </c>
      <c r="K1278" s="822" t="s">
        <v>2856</v>
      </c>
      <c r="L1278" s="825">
        <v>160.03</v>
      </c>
      <c r="M1278" s="825">
        <v>320.06</v>
      </c>
      <c r="N1278" s="822">
        <v>2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</v>
      </c>
      <c r="B1279" s="822" t="s">
        <v>2676</v>
      </c>
      <c r="C1279" s="822" t="s">
        <v>2682</v>
      </c>
      <c r="D1279" s="823" t="s">
        <v>4395</v>
      </c>
      <c r="E1279" s="824" t="s">
        <v>2724</v>
      </c>
      <c r="F1279" s="822" t="s">
        <v>2677</v>
      </c>
      <c r="G1279" s="822" t="s">
        <v>2858</v>
      </c>
      <c r="H1279" s="822" t="s">
        <v>673</v>
      </c>
      <c r="I1279" s="822" t="s">
        <v>2185</v>
      </c>
      <c r="J1279" s="822" t="s">
        <v>2186</v>
      </c>
      <c r="K1279" s="822" t="s">
        <v>2187</v>
      </c>
      <c r="L1279" s="825">
        <v>130.51</v>
      </c>
      <c r="M1279" s="825">
        <v>391.53</v>
      </c>
      <c r="N1279" s="822">
        <v>3</v>
      </c>
      <c r="O1279" s="826">
        <v>0.5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</v>
      </c>
      <c r="B1280" s="822" t="s">
        <v>2676</v>
      </c>
      <c r="C1280" s="822" t="s">
        <v>2682</v>
      </c>
      <c r="D1280" s="823" t="s">
        <v>4395</v>
      </c>
      <c r="E1280" s="824" t="s">
        <v>2724</v>
      </c>
      <c r="F1280" s="822" t="s">
        <v>2677</v>
      </c>
      <c r="G1280" s="822" t="s">
        <v>2858</v>
      </c>
      <c r="H1280" s="822" t="s">
        <v>329</v>
      </c>
      <c r="I1280" s="822" t="s">
        <v>3007</v>
      </c>
      <c r="J1280" s="822" t="s">
        <v>2189</v>
      </c>
      <c r="K1280" s="822" t="s">
        <v>3008</v>
      </c>
      <c r="L1280" s="825">
        <v>254.49</v>
      </c>
      <c r="M1280" s="825">
        <v>254.49</v>
      </c>
      <c r="N1280" s="822">
        <v>1</v>
      </c>
      <c r="O1280" s="826">
        <v>0.5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</v>
      </c>
      <c r="B1281" s="822" t="s">
        <v>2676</v>
      </c>
      <c r="C1281" s="822" t="s">
        <v>2682</v>
      </c>
      <c r="D1281" s="823" t="s">
        <v>4395</v>
      </c>
      <c r="E1281" s="824" t="s">
        <v>2724</v>
      </c>
      <c r="F1281" s="822" t="s">
        <v>2677</v>
      </c>
      <c r="G1281" s="822" t="s">
        <v>2872</v>
      </c>
      <c r="H1281" s="822" t="s">
        <v>329</v>
      </c>
      <c r="I1281" s="822" t="s">
        <v>2873</v>
      </c>
      <c r="J1281" s="822" t="s">
        <v>1057</v>
      </c>
      <c r="K1281" s="822" t="s">
        <v>2874</v>
      </c>
      <c r="L1281" s="825">
        <v>273.33</v>
      </c>
      <c r="M1281" s="825">
        <v>546.66</v>
      </c>
      <c r="N1281" s="822">
        <v>2</v>
      </c>
      <c r="O1281" s="826">
        <v>2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</v>
      </c>
      <c r="B1282" s="822" t="s">
        <v>2676</v>
      </c>
      <c r="C1282" s="822" t="s">
        <v>2682</v>
      </c>
      <c r="D1282" s="823" t="s">
        <v>4395</v>
      </c>
      <c r="E1282" s="824" t="s">
        <v>2724</v>
      </c>
      <c r="F1282" s="822" t="s">
        <v>2677</v>
      </c>
      <c r="G1282" s="822" t="s">
        <v>2872</v>
      </c>
      <c r="H1282" s="822" t="s">
        <v>329</v>
      </c>
      <c r="I1282" s="822" t="s">
        <v>4057</v>
      </c>
      <c r="J1282" s="822" t="s">
        <v>1057</v>
      </c>
      <c r="K1282" s="822" t="s">
        <v>3958</v>
      </c>
      <c r="L1282" s="825">
        <v>273.33</v>
      </c>
      <c r="M1282" s="825">
        <v>273.33</v>
      </c>
      <c r="N1282" s="822">
        <v>1</v>
      </c>
      <c r="O1282" s="826">
        <v>0.5</v>
      </c>
      <c r="P1282" s="825">
        <v>273.33</v>
      </c>
      <c r="Q1282" s="827">
        <v>1</v>
      </c>
      <c r="R1282" s="822">
        <v>1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1</v>
      </c>
      <c r="B1283" s="822" t="s">
        <v>2676</v>
      </c>
      <c r="C1283" s="822" t="s">
        <v>2682</v>
      </c>
      <c r="D1283" s="823" t="s">
        <v>4395</v>
      </c>
      <c r="E1283" s="824" t="s">
        <v>2724</v>
      </c>
      <c r="F1283" s="822" t="s">
        <v>2677</v>
      </c>
      <c r="G1283" s="822" t="s">
        <v>3047</v>
      </c>
      <c r="H1283" s="822" t="s">
        <v>329</v>
      </c>
      <c r="I1283" s="822" t="s">
        <v>3397</v>
      </c>
      <c r="J1283" s="822" t="s">
        <v>1105</v>
      </c>
      <c r="K1283" s="822" t="s">
        <v>2299</v>
      </c>
      <c r="L1283" s="825">
        <v>373.46</v>
      </c>
      <c r="M1283" s="825">
        <v>373.46</v>
      </c>
      <c r="N1283" s="822">
        <v>1</v>
      </c>
      <c r="O1283" s="826">
        <v>0.5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</v>
      </c>
      <c r="B1284" s="822" t="s">
        <v>2676</v>
      </c>
      <c r="C1284" s="822" t="s">
        <v>2682</v>
      </c>
      <c r="D1284" s="823" t="s">
        <v>4395</v>
      </c>
      <c r="E1284" s="824" t="s">
        <v>2724</v>
      </c>
      <c r="F1284" s="822" t="s">
        <v>2677</v>
      </c>
      <c r="G1284" s="822" t="s">
        <v>3409</v>
      </c>
      <c r="H1284" s="822" t="s">
        <v>329</v>
      </c>
      <c r="I1284" s="822" t="s">
        <v>4058</v>
      </c>
      <c r="J1284" s="822" t="s">
        <v>4059</v>
      </c>
      <c r="K1284" s="822" t="s">
        <v>4060</v>
      </c>
      <c r="L1284" s="825">
        <v>0</v>
      </c>
      <c r="M1284" s="825">
        <v>0</v>
      </c>
      <c r="N1284" s="822">
        <v>1</v>
      </c>
      <c r="O1284" s="826">
        <v>0.5</v>
      </c>
      <c r="P1284" s="825"/>
      <c r="Q1284" s="827"/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</v>
      </c>
      <c r="B1285" s="822" t="s">
        <v>2676</v>
      </c>
      <c r="C1285" s="822" t="s">
        <v>2682</v>
      </c>
      <c r="D1285" s="823" t="s">
        <v>4395</v>
      </c>
      <c r="E1285" s="824" t="s">
        <v>2724</v>
      </c>
      <c r="F1285" s="822" t="s">
        <v>2677</v>
      </c>
      <c r="G1285" s="822" t="s">
        <v>2829</v>
      </c>
      <c r="H1285" s="822" t="s">
        <v>673</v>
      </c>
      <c r="I1285" s="822" t="s">
        <v>2403</v>
      </c>
      <c r="J1285" s="822" t="s">
        <v>1161</v>
      </c>
      <c r="K1285" s="822" t="s">
        <v>2404</v>
      </c>
      <c r="L1285" s="825">
        <v>773.45</v>
      </c>
      <c r="M1285" s="825">
        <v>773.45</v>
      </c>
      <c r="N1285" s="822">
        <v>1</v>
      </c>
      <c r="O1285" s="826">
        <v>0.5</v>
      </c>
      <c r="P1285" s="825">
        <v>773.45</v>
      </c>
      <c r="Q1285" s="827">
        <v>1</v>
      </c>
      <c r="R1285" s="822">
        <v>1</v>
      </c>
      <c r="S1285" s="827">
        <v>1</v>
      </c>
      <c r="T1285" s="826">
        <v>0.5</v>
      </c>
      <c r="U1285" s="828">
        <v>1</v>
      </c>
    </row>
    <row r="1286" spans="1:21" ht="14.45" customHeight="1" x14ac:dyDescent="0.2">
      <c r="A1286" s="821">
        <v>1</v>
      </c>
      <c r="B1286" s="822" t="s">
        <v>2676</v>
      </c>
      <c r="C1286" s="822" t="s">
        <v>2682</v>
      </c>
      <c r="D1286" s="823" t="s">
        <v>4395</v>
      </c>
      <c r="E1286" s="824" t="s">
        <v>2724</v>
      </c>
      <c r="F1286" s="822" t="s">
        <v>2677</v>
      </c>
      <c r="G1286" s="822" t="s">
        <v>2761</v>
      </c>
      <c r="H1286" s="822" t="s">
        <v>673</v>
      </c>
      <c r="I1286" s="822" t="s">
        <v>2157</v>
      </c>
      <c r="J1286" s="822" t="s">
        <v>2158</v>
      </c>
      <c r="K1286" s="822" t="s">
        <v>2159</v>
      </c>
      <c r="L1286" s="825">
        <v>186.87</v>
      </c>
      <c r="M1286" s="825">
        <v>373.74</v>
      </c>
      <c r="N1286" s="822">
        <v>2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</v>
      </c>
      <c r="B1287" s="822" t="s">
        <v>2676</v>
      </c>
      <c r="C1287" s="822" t="s">
        <v>2682</v>
      </c>
      <c r="D1287" s="823" t="s">
        <v>4395</v>
      </c>
      <c r="E1287" s="824" t="s">
        <v>2724</v>
      </c>
      <c r="F1287" s="822" t="s">
        <v>2677</v>
      </c>
      <c r="G1287" s="822" t="s">
        <v>2898</v>
      </c>
      <c r="H1287" s="822" t="s">
        <v>329</v>
      </c>
      <c r="I1287" s="822" t="s">
        <v>4061</v>
      </c>
      <c r="J1287" s="822" t="s">
        <v>1534</v>
      </c>
      <c r="K1287" s="822" t="s">
        <v>4062</v>
      </c>
      <c r="L1287" s="825">
        <v>231.16</v>
      </c>
      <c r="M1287" s="825">
        <v>462.32</v>
      </c>
      <c r="N1287" s="822">
        <v>2</v>
      </c>
      <c r="O1287" s="826">
        <v>0.5</v>
      </c>
      <c r="P1287" s="825">
        <v>462.32</v>
      </c>
      <c r="Q1287" s="827">
        <v>1</v>
      </c>
      <c r="R1287" s="822">
        <v>2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1</v>
      </c>
      <c r="B1288" s="822" t="s">
        <v>2676</v>
      </c>
      <c r="C1288" s="822" t="s">
        <v>2682</v>
      </c>
      <c r="D1288" s="823" t="s">
        <v>4395</v>
      </c>
      <c r="E1288" s="824" t="s">
        <v>2724</v>
      </c>
      <c r="F1288" s="822" t="s">
        <v>2677</v>
      </c>
      <c r="G1288" s="822" t="s">
        <v>2762</v>
      </c>
      <c r="H1288" s="822" t="s">
        <v>329</v>
      </c>
      <c r="I1288" s="822" t="s">
        <v>3461</v>
      </c>
      <c r="J1288" s="822" t="s">
        <v>3462</v>
      </c>
      <c r="K1288" s="822" t="s">
        <v>3134</v>
      </c>
      <c r="L1288" s="825">
        <v>51.69</v>
      </c>
      <c r="M1288" s="825">
        <v>51.69</v>
      </c>
      <c r="N1288" s="822">
        <v>1</v>
      </c>
      <c r="O1288" s="826">
        <v>0.5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</v>
      </c>
      <c r="B1289" s="822" t="s">
        <v>2676</v>
      </c>
      <c r="C1289" s="822" t="s">
        <v>2682</v>
      </c>
      <c r="D1289" s="823" t="s">
        <v>4395</v>
      </c>
      <c r="E1289" s="824" t="s">
        <v>2724</v>
      </c>
      <c r="F1289" s="822" t="s">
        <v>2677</v>
      </c>
      <c r="G1289" s="822" t="s">
        <v>3471</v>
      </c>
      <c r="H1289" s="822" t="s">
        <v>673</v>
      </c>
      <c r="I1289" s="822" t="s">
        <v>3472</v>
      </c>
      <c r="J1289" s="822" t="s">
        <v>1600</v>
      </c>
      <c r="K1289" s="822" t="s">
        <v>3473</v>
      </c>
      <c r="L1289" s="825">
        <v>54.75</v>
      </c>
      <c r="M1289" s="825">
        <v>109.5</v>
      </c>
      <c r="N1289" s="822">
        <v>2</v>
      </c>
      <c r="O1289" s="826">
        <v>0.5</v>
      </c>
      <c r="P1289" s="825">
        <v>109.5</v>
      </c>
      <c r="Q1289" s="827">
        <v>1</v>
      </c>
      <c r="R1289" s="822">
        <v>2</v>
      </c>
      <c r="S1289" s="827">
        <v>1</v>
      </c>
      <c r="T1289" s="826">
        <v>0.5</v>
      </c>
      <c r="U1289" s="828">
        <v>1</v>
      </c>
    </row>
    <row r="1290" spans="1:21" ht="14.45" customHeight="1" x14ac:dyDescent="0.2">
      <c r="A1290" s="821">
        <v>1</v>
      </c>
      <c r="B1290" s="822" t="s">
        <v>2676</v>
      </c>
      <c r="C1290" s="822" t="s">
        <v>2682</v>
      </c>
      <c r="D1290" s="823" t="s">
        <v>4395</v>
      </c>
      <c r="E1290" s="824" t="s">
        <v>2724</v>
      </c>
      <c r="F1290" s="822" t="s">
        <v>2677</v>
      </c>
      <c r="G1290" s="822" t="s">
        <v>3140</v>
      </c>
      <c r="H1290" s="822" t="s">
        <v>329</v>
      </c>
      <c r="I1290" s="822" t="s">
        <v>4063</v>
      </c>
      <c r="J1290" s="822" t="s">
        <v>3475</v>
      </c>
      <c r="K1290" s="822" t="s">
        <v>2475</v>
      </c>
      <c r="L1290" s="825">
        <v>176.32</v>
      </c>
      <c r="M1290" s="825">
        <v>176.32</v>
      </c>
      <c r="N1290" s="822">
        <v>1</v>
      </c>
      <c r="O1290" s="826">
        <v>1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</v>
      </c>
      <c r="B1291" s="822" t="s">
        <v>2676</v>
      </c>
      <c r="C1291" s="822" t="s">
        <v>2682</v>
      </c>
      <c r="D1291" s="823" t="s">
        <v>4395</v>
      </c>
      <c r="E1291" s="824" t="s">
        <v>2724</v>
      </c>
      <c r="F1291" s="822" t="s">
        <v>2677</v>
      </c>
      <c r="G1291" s="822" t="s">
        <v>2774</v>
      </c>
      <c r="H1291" s="822" t="s">
        <v>329</v>
      </c>
      <c r="I1291" s="822" t="s">
        <v>4064</v>
      </c>
      <c r="J1291" s="822" t="s">
        <v>987</v>
      </c>
      <c r="K1291" s="822" t="s">
        <v>988</v>
      </c>
      <c r="L1291" s="825">
        <v>234.07</v>
      </c>
      <c r="M1291" s="825">
        <v>234.07</v>
      </c>
      <c r="N1291" s="822">
        <v>1</v>
      </c>
      <c r="O1291" s="826">
        <v>0.5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</v>
      </c>
      <c r="B1292" s="822" t="s">
        <v>2676</v>
      </c>
      <c r="C1292" s="822" t="s">
        <v>2682</v>
      </c>
      <c r="D1292" s="823" t="s">
        <v>4395</v>
      </c>
      <c r="E1292" s="824" t="s">
        <v>2724</v>
      </c>
      <c r="F1292" s="822" t="s">
        <v>2677</v>
      </c>
      <c r="G1292" s="822" t="s">
        <v>2775</v>
      </c>
      <c r="H1292" s="822" t="s">
        <v>673</v>
      </c>
      <c r="I1292" s="822" t="s">
        <v>2176</v>
      </c>
      <c r="J1292" s="822" t="s">
        <v>850</v>
      </c>
      <c r="K1292" s="822" t="s">
        <v>2177</v>
      </c>
      <c r="L1292" s="825">
        <v>103.4</v>
      </c>
      <c r="M1292" s="825">
        <v>103.4</v>
      </c>
      <c r="N1292" s="822">
        <v>1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</v>
      </c>
      <c r="B1293" s="822" t="s">
        <v>2676</v>
      </c>
      <c r="C1293" s="822" t="s">
        <v>2682</v>
      </c>
      <c r="D1293" s="823" t="s">
        <v>4395</v>
      </c>
      <c r="E1293" s="824" t="s">
        <v>2724</v>
      </c>
      <c r="F1293" s="822" t="s">
        <v>2677</v>
      </c>
      <c r="G1293" s="822" t="s">
        <v>2775</v>
      </c>
      <c r="H1293" s="822" t="s">
        <v>673</v>
      </c>
      <c r="I1293" s="822" t="s">
        <v>2513</v>
      </c>
      <c r="J1293" s="822" t="s">
        <v>1642</v>
      </c>
      <c r="K1293" s="822" t="s">
        <v>2514</v>
      </c>
      <c r="L1293" s="825">
        <v>206.78</v>
      </c>
      <c r="M1293" s="825">
        <v>206.78</v>
      </c>
      <c r="N1293" s="822">
        <v>1</v>
      </c>
      <c r="O1293" s="826">
        <v>0.5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1</v>
      </c>
      <c r="B1294" s="822" t="s">
        <v>2676</v>
      </c>
      <c r="C1294" s="822" t="s">
        <v>2682</v>
      </c>
      <c r="D1294" s="823" t="s">
        <v>4395</v>
      </c>
      <c r="E1294" s="824" t="s">
        <v>2724</v>
      </c>
      <c r="F1294" s="822" t="s">
        <v>2677</v>
      </c>
      <c r="G1294" s="822" t="s">
        <v>2775</v>
      </c>
      <c r="H1294" s="822" t="s">
        <v>329</v>
      </c>
      <c r="I1294" s="822" t="s">
        <v>4065</v>
      </c>
      <c r="J1294" s="822" t="s">
        <v>4066</v>
      </c>
      <c r="K1294" s="822" t="s">
        <v>3043</v>
      </c>
      <c r="L1294" s="825">
        <v>17.239999999999998</v>
      </c>
      <c r="M1294" s="825">
        <v>34.479999999999997</v>
      </c>
      <c r="N1294" s="822">
        <v>2</v>
      </c>
      <c r="O1294" s="826">
        <v>1</v>
      </c>
      <c r="P1294" s="825">
        <v>34.479999999999997</v>
      </c>
      <c r="Q1294" s="827">
        <v>1</v>
      </c>
      <c r="R1294" s="822">
        <v>2</v>
      </c>
      <c r="S1294" s="827">
        <v>1</v>
      </c>
      <c r="T1294" s="826">
        <v>1</v>
      </c>
      <c r="U1294" s="828">
        <v>1</v>
      </c>
    </row>
    <row r="1295" spans="1:21" ht="14.45" customHeight="1" x14ac:dyDescent="0.2">
      <c r="A1295" s="821">
        <v>1</v>
      </c>
      <c r="B1295" s="822" t="s">
        <v>2676</v>
      </c>
      <c r="C1295" s="822" t="s">
        <v>2682</v>
      </c>
      <c r="D1295" s="823" t="s">
        <v>4395</v>
      </c>
      <c r="E1295" s="824" t="s">
        <v>2724</v>
      </c>
      <c r="F1295" s="822" t="s">
        <v>2677</v>
      </c>
      <c r="G1295" s="822" t="s">
        <v>2925</v>
      </c>
      <c r="H1295" s="822" t="s">
        <v>329</v>
      </c>
      <c r="I1295" s="822" t="s">
        <v>2931</v>
      </c>
      <c r="J1295" s="822" t="s">
        <v>2927</v>
      </c>
      <c r="K1295" s="822" t="s">
        <v>2932</v>
      </c>
      <c r="L1295" s="825">
        <v>437.23</v>
      </c>
      <c r="M1295" s="825">
        <v>437.23</v>
      </c>
      <c r="N1295" s="822">
        <v>1</v>
      </c>
      <c r="O1295" s="826">
        <v>0.5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1</v>
      </c>
      <c r="B1296" s="822" t="s">
        <v>2676</v>
      </c>
      <c r="C1296" s="822" t="s">
        <v>2682</v>
      </c>
      <c r="D1296" s="823" t="s">
        <v>4395</v>
      </c>
      <c r="E1296" s="824" t="s">
        <v>2724</v>
      </c>
      <c r="F1296" s="822" t="s">
        <v>2677</v>
      </c>
      <c r="G1296" s="822" t="s">
        <v>2781</v>
      </c>
      <c r="H1296" s="822" t="s">
        <v>329</v>
      </c>
      <c r="I1296" s="822" t="s">
        <v>2936</v>
      </c>
      <c r="J1296" s="822" t="s">
        <v>2783</v>
      </c>
      <c r="K1296" s="822" t="s">
        <v>2937</v>
      </c>
      <c r="L1296" s="825">
        <v>391.5</v>
      </c>
      <c r="M1296" s="825">
        <v>391.5</v>
      </c>
      <c r="N1296" s="822">
        <v>1</v>
      </c>
      <c r="O1296" s="826">
        <v>0.5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</v>
      </c>
      <c r="B1297" s="822" t="s">
        <v>2676</v>
      </c>
      <c r="C1297" s="822" t="s">
        <v>2682</v>
      </c>
      <c r="D1297" s="823" t="s">
        <v>4395</v>
      </c>
      <c r="E1297" s="824" t="s">
        <v>2724</v>
      </c>
      <c r="F1297" s="822" t="s">
        <v>2677</v>
      </c>
      <c r="G1297" s="822" t="s">
        <v>3231</v>
      </c>
      <c r="H1297" s="822" t="s">
        <v>329</v>
      </c>
      <c r="I1297" s="822" t="s">
        <v>3232</v>
      </c>
      <c r="J1297" s="822" t="s">
        <v>868</v>
      </c>
      <c r="K1297" s="822" t="s">
        <v>3233</v>
      </c>
      <c r="L1297" s="825">
        <v>181.04</v>
      </c>
      <c r="M1297" s="825">
        <v>181.04</v>
      </c>
      <c r="N1297" s="822">
        <v>1</v>
      </c>
      <c r="O1297" s="826">
        <v>0.5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</v>
      </c>
      <c r="B1298" s="822" t="s">
        <v>2676</v>
      </c>
      <c r="C1298" s="822" t="s">
        <v>2682</v>
      </c>
      <c r="D1298" s="823" t="s">
        <v>4395</v>
      </c>
      <c r="E1298" s="824" t="s">
        <v>2724</v>
      </c>
      <c r="F1298" s="822" t="s">
        <v>2677</v>
      </c>
      <c r="G1298" s="822" t="s">
        <v>2953</v>
      </c>
      <c r="H1298" s="822" t="s">
        <v>329</v>
      </c>
      <c r="I1298" s="822" t="s">
        <v>3290</v>
      </c>
      <c r="J1298" s="822" t="s">
        <v>2955</v>
      </c>
      <c r="K1298" s="822" t="s">
        <v>3291</v>
      </c>
      <c r="L1298" s="825">
        <v>93.43</v>
      </c>
      <c r="M1298" s="825">
        <v>560.58000000000004</v>
      </c>
      <c r="N1298" s="822">
        <v>6</v>
      </c>
      <c r="O1298" s="826">
        <v>2</v>
      </c>
      <c r="P1298" s="825">
        <v>280.29000000000002</v>
      </c>
      <c r="Q1298" s="827">
        <v>0.5</v>
      </c>
      <c r="R1298" s="822">
        <v>3</v>
      </c>
      <c r="S1298" s="827">
        <v>0.5</v>
      </c>
      <c r="T1298" s="826">
        <v>1</v>
      </c>
      <c r="U1298" s="828">
        <v>0.5</v>
      </c>
    </row>
    <row r="1299" spans="1:21" ht="14.45" customHeight="1" x14ac:dyDescent="0.2">
      <c r="A1299" s="821">
        <v>1</v>
      </c>
      <c r="B1299" s="822" t="s">
        <v>2676</v>
      </c>
      <c r="C1299" s="822" t="s">
        <v>2682</v>
      </c>
      <c r="D1299" s="823" t="s">
        <v>4395</v>
      </c>
      <c r="E1299" s="824" t="s">
        <v>2724</v>
      </c>
      <c r="F1299" s="822" t="s">
        <v>2677</v>
      </c>
      <c r="G1299" s="822" t="s">
        <v>2789</v>
      </c>
      <c r="H1299" s="822" t="s">
        <v>673</v>
      </c>
      <c r="I1299" s="822" t="s">
        <v>2977</v>
      </c>
      <c r="J1299" s="822" t="s">
        <v>2503</v>
      </c>
      <c r="K1299" s="822" t="s">
        <v>2978</v>
      </c>
      <c r="L1299" s="825">
        <v>5339.52</v>
      </c>
      <c r="M1299" s="825">
        <v>10679.04</v>
      </c>
      <c r="N1299" s="822">
        <v>2</v>
      </c>
      <c r="O1299" s="826">
        <v>2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</v>
      </c>
      <c r="B1300" s="822" t="s">
        <v>2676</v>
      </c>
      <c r="C1300" s="822" t="s">
        <v>2682</v>
      </c>
      <c r="D1300" s="823" t="s">
        <v>4395</v>
      </c>
      <c r="E1300" s="824" t="s">
        <v>2724</v>
      </c>
      <c r="F1300" s="822" t="s">
        <v>2677</v>
      </c>
      <c r="G1300" s="822" t="s">
        <v>2789</v>
      </c>
      <c r="H1300" s="822" t="s">
        <v>673</v>
      </c>
      <c r="I1300" s="822" t="s">
        <v>2575</v>
      </c>
      <c r="J1300" s="822" t="s">
        <v>2503</v>
      </c>
      <c r="K1300" s="822" t="s">
        <v>2576</v>
      </c>
      <c r="L1300" s="825">
        <v>2669.75</v>
      </c>
      <c r="M1300" s="825">
        <v>2669.75</v>
      </c>
      <c r="N1300" s="822">
        <v>1</v>
      </c>
      <c r="O1300" s="826">
        <v>0.5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</v>
      </c>
      <c r="B1301" s="822" t="s">
        <v>2676</v>
      </c>
      <c r="C1301" s="822" t="s">
        <v>2682</v>
      </c>
      <c r="D1301" s="823" t="s">
        <v>4395</v>
      </c>
      <c r="E1301" s="824" t="s">
        <v>2724</v>
      </c>
      <c r="F1301" s="822" t="s">
        <v>2677</v>
      </c>
      <c r="G1301" s="822" t="s">
        <v>4067</v>
      </c>
      <c r="H1301" s="822" t="s">
        <v>329</v>
      </c>
      <c r="I1301" s="822" t="s">
        <v>4068</v>
      </c>
      <c r="J1301" s="822" t="s">
        <v>4069</v>
      </c>
      <c r="K1301" s="822" t="s">
        <v>4070</v>
      </c>
      <c r="L1301" s="825">
        <v>0</v>
      </c>
      <c r="M1301" s="825">
        <v>0</v>
      </c>
      <c r="N1301" s="822">
        <v>1</v>
      </c>
      <c r="O1301" s="826">
        <v>1</v>
      </c>
      <c r="P1301" s="825"/>
      <c r="Q1301" s="827"/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</v>
      </c>
      <c r="B1302" s="822" t="s">
        <v>2676</v>
      </c>
      <c r="C1302" s="822" t="s">
        <v>2682</v>
      </c>
      <c r="D1302" s="823" t="s">
        <v>4395</v>
      </c>
      <c r="E1302" s="824" t="s">
        <v>2724</v>
      </c>
      <c r="F1302" s="822" t="s">
        <v>2677</v>
      </c>
      <c r="G1302" s="822" t="s">
        <v>2802</v>
      </c>
      <c r="H1302" s="822" t="s">
        <v>329</v>
      </c>
      <c r="I1302" s="822" t="s">
        <v>3337</v>
      </c>
      <c r="J1302" s="822" t="s">
        <v>703</v>
      </c>
      <c r="K1302" s="822" t="s">
        <v>2864</v>
      </c>
      <c r="L1302" s="825">
        <v>166.76</v>
      </c>
      <c r="M1302" s="825">
        <v>500.28</v>
      </c>
      <c r="N1302" s="822">
        <v>3</v>
      </c>
      <c r="O1302" s="826">
        <v>0.5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</v>
      </c>
      <c r="B1303" s="822" t="s">
        <v>2676</v>
      </c>
      <c r="C1303" s="822" t="s">
        <v>2682</v>
      </c>
      <c r="D1303" s="823" t="s">
        <v>4395</v>
      </c>
      <c r="E1303" s="824" t="s">
        <v>2724</v>
      </c>
      <c r="F1303" s="822" t="s">
        <v>2677</v>
      </c>
      <c r="G1303" s="822" t="s">
        <v>4071</v>
      </c>
      <c r="H1303" s="822" t="s">
        <v>329</v>
      </c>
      <c r="I1303" s="822" t="s">
        <v>4072</v>
      </c>
      <c r="J1303" s="822" t="s">
        <v>4073</v>
      </c>
      <c r="K1303" s="822" t="s">
        <v>4074</v>
      </c>
      <c r="L1303" s="825">
        <v>65.36</v>
      </c>
      <c r="M1303" s="825">
        <v>196.07999999999998</v>
      </c>
      <c r="N1303" s="822">
        <v>3</v>
      </c>
      <c r="O1303" s="826">
        <v>1</v>
      </c>
      <c r="P1303" s="825">
        <v>196.07999999999998</v>
      </c>
      <c r="Q1303" s="827">
        <v>1</v>
      </c>
      <c r="R1303" s="822">
        <v>3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1</v>
      </c>
      <c r="B1304" s="822" t="s">
        <v>2676</v>
      </c>
      <c r="C1304" s="822" t="s">
        <v>2682</v>
      </c>
      <c r="D1304" s="823" t="s">
        <v>4395</v>
      </c>
      <c r="E1304" s="824" t="s">
        <v>2724</v>
      </c>
      <c r="F1304" s="822" t="s">
        <v>2677</v>
      </c>
      <c r="G1304" s="822" t="s">
        <v>2984</v>
      </c>
      <c r="H1304" s="822" t="s">
        <v>329</v>
      </c>
      <c r="I1304" s="822" t="s">
        <v>3890</v>
      </c>
      <c r="J1304" s="822" t="s">
        <v>1099</v>
      </c>
      <c r="K1304" s="822" t="s">
        <v>1100</v>
      </c>
      <c r="L1304" s="825">
        <v>84.18</v>
      </c>
      <c r="M1304" s="825">
        <v>84.18</v>
      </c>
      <c r="N1304" s="822">
        <v>1</v>
      </c>
      <c r="O1304" s="826">
        <v>1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</v>
      </c>
      <c r="B1305" s="822" t="s">
        <v>2676</v>
      </c>
      <c r="C1305" s="822" t="s">
        <v>2682</v>
      </c>
      <c r="D1305" s="823" t="s">
        <v>4395</v>
      </c>
      <c r="E1305" s="824" t="s">
        <v>2724</v>
      </c>
      <c r="F1305" s="822" t="s">
        <v>2677</v>
      </c>
      <c r="G1305" s="822" t="s">
        <v>2984</v>
      </c>
      <c r="H1305" s="822" t="s">
        <v>673</v>
      </c>
      <c r="I1305" s="822" t="s">
        <v>2337</v>
      </c>
      <c r="J1305" s="822" t="s">
        <v>1099</v>
      </c>
      <c r="K1305" s="822" t="s">
        <v>1100</v>
      </c>
      <c r="L1305" s="825">
        <v>84.18</v>
      </c>
      <c r="M1305" s="825">
        <v>84.18</v>
      </c>
      <c r="N1305" s="822">
        <v>1</v>
      </c>
      <c r="O1305" s="826">
        <v>1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</v>
      </c>
      <c r="B1306" s="822" t="s">
        <v>2676</v>
      </c>
      <c r="C1306" s="822" t="s">
        <v>2682</v>
      </c>
      <c r="D1306" s="823" t="s">
        <v>4395</v>
      </c>
      <c r="E1306" s="824" t="s">
        <v>2725</v>
      </c>
      <c r="F1306" s="822" t="s">
        <v>2677</v>
      </c>
      <c r="G1306" s="822" t="s">
        <v>2857</v>
      </c>
      <c r="H1306" s="822" t="s">
        <v>673</v>
      </c>
      <c r="I1306" s="822" t="s">
        <v>2295</v>
      </c>
      <c r="J1306" s="822" t="s">
        <v>2296</v>
      </c>
      <c r="K1306" s="822" t="s">
        <v>2297</v>
      </c>
      <c r="L1306" s="825">
        <v>93.27</v>
      </c>
      <c r="M1306" s="825">
        <v>186.54</v>
      </c>
      <c r="N1306" s="822">
        <v>2</v>
      </c>
      <c r="O1306" s="826">
        <v>0.5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</v>
      </c>
      <c r="B1307" s="822" t="s">
        <v>2676</v>
      </c>
      <c r="C1307" s="822" t="s">
        <v>2682</v>
      </c>
      <c r="D1307" s="823" t="s">
        <v>4395</v>
      </c>
      <c r="E1307" s="824" t="s">
        <v>2725</v>
      </c>
      <c r="F1307" s="822" t="s">
        <v>2677</v>
      </c>
      <c r="G1307" s="822" t="s">
        <v>2858</v>
      </c>
      <c r="H1307" s="822" t="s">
        <v>673</v>
      </c>
      <c r="I1307" s="822" t="s">
        <v>2185</v>
      </c>
      <c r="J1307" s="822" t="s">
        <v>2186</v>
      </c>
      <c r="K1307" s="822" t="s">
        <v>2187</v>
      </c>
      <c r="L1307" s="825">
        <v>130.51</v>
      </c>
      <c r="M1307" s="825">
        <v>391.53</v>
      </c>
      <c r="N1307" s="822">
        <v>3</v>
      </c>
      <c r="O1307" s="826">
        <v>0.5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1</v>
      </c>
      <c r="B1308" s="822" t="s">
        <v>2676</v>
      </c>
      <c r="C1308" s="822" t="s">
        <v>2682</v>
      </c>
      <c r="D1308" s="823" t="s">
        <v>4395</v>
      </c>
      <c r="E1308" s="824" t="s">
        <v>2725</v>
      </c>
      <c r="F1308" s="822" t="s">
        <v>2677</v>
      </c>
      <c r="G1308" s="822" t="s">
        <v>2858</v>
      </c>
      <c r="H1308" s="822" t="s">
        <v>329</v>
      </c>
      <c r="I1308" s="822" t="s">
        <v>2859</v>
      </c>
      <c r="J1308" s="822" t="s">
        <v>2186</v>
      </c>
      <c r="K1308" s="822" t="s">
        <v>2860</v>
      </c>
      <c r="L1308" s="825">
        <v>91.9</v>
      </c>
      <c r="M1308" s="825">
        <v>91.9</v>
      </c>
      <c r="N1308" s="822">
        <v>1</v>
      </c>
      <c r="O1308" s="826">
        <v>1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</v>
      </c>
      <c r="B1309" s="822" t="s">
        <v>2676</v>
      </c>
      <c r="C1309" s="822" t="s">
        <v>2682</v>
      </c>
      <c r="D1309" s="823" t="s">
        <v>4395</v>
      </c>
      <c r="E1309" s="824" t="s">
        <v>2725</v>
      </c>
      <c r="F1309" s="822" t="s">
        <v>2677</v>
      </c>
      <c r="G1309" s="822" t="s">
        <v>2869</v>
      </c>
      <c r="H1309" s="822" t="s">
        <v>673</v>
      </c>
      <c r="I1309" s="822" t="s">
        <v>3354</v>
      </c>
      <c r="J1309" s="822" t="s">
        <v>993</v>
      </c>
      <c r="K1309" s="822" t="s">
        <v>994</v>
      </c>
      <c r="L1309" s="825">
        <v>129.75</v>
      </c>
      <c r="M1309" s="825">
        <v>519</v>
      </c>
      <c r="N1309" s="822">
        <v>4</v>
      </c>
      <c r="O1309" s="826">
        <v>1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1</v>
      </c>
      <c r="B1310" s="822" t="s">
        <v>2676</v>
      </c>
      <c r="C1310" s="822" t="s">
        <v>2682</v>
      </c>
      <c r="D1310" s="823" t="s">
        <v>4395</v>
      </c>
      <c r="E1310" s="824" t="s">
        <v>2725</v>
      </c>
      <c r="F1310" s="822" t="s">
        <v>2677</v>
      </c>
      <c r="G1310" s="822" t="s">
        <v>2815</v>
      </c>
      <c r="H1310" s="822" t="s">
        <v>329</v>
      </c>
      <c r="I1310" s="822" t="s">
        <v>3830</v>
      </c>
      <c r="J1310" s="822" t="s">
        <v>3831</v>
      </c>
      <c r="K1310" s="822" t="s">
        <v>2860</v>
      </c>
      <c r="L1310" s="825">
        <v>234.07</v>
      </c>
      <c r="M1310" s="825">
        <v>234.07</v>
      </c>
      <c r="N1310" s="822">
        <v>1</v>
      </c>
      <c r="O1310" s="826">
        <v>0.5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</v>
      </c>
      <c r="B1311" s="822" t="s">
        <v>2676</v>
      </c>
      <c r="C1311" s="822" t="s">
        <v>2682</v>
      </c>
      <c r="D1311" s="823" t="s">
        <v>4395</v>
      </c>
      <c r="E1311" s="824" t="s">
        <v>2725</v>
      </c>
      <c r="F1311" s="822" t="s">
        <v>2677</v>
      </c>
      <c r="G1311" s="822" t="s">
        <v>2815</v>
      </c>
      <c r="H1311" s="822" t="s">
        <v>673</v>
      </c>
      <c r="I1311" s="822" t="s">
        <v>3023</v>
      </c>
      <c r="J1311" s="822" t="s">
        <v>998</v>
      </c>
      <c r="K1311" s="822" t="s">
        <v>677</v>
      </c>
      <c r="L1311" s="825">
        <v>117.03</v>
      </c>
      <c r="M1311" s="825">
        <v>351.09000000000003</v>
      </c>
      <c r="N1311" s="822">
        <v>3</v>
      </c>
      <c r="O1311" s="826">
        <v>2</v>
      </c>
      <c r="P1311" s="825">
        <v>234.06</v>
      </c>
      <c r="Q1311" s="827">
        <v>0.66666666666666663</v>
      </c>
      <c r="R1311" s="822">
        <v>2</v>
      </c>
      <c r="S1311" s="827">
        <v>0.66666666666666663</v>
      </c>
      <c r="T1311" s="826">
        <v>1.5</v>
      </c>
      <c r="U1311" s="828">
        <v>0.75</v>
      </c>
    </row>
    <row r="1312" spans="1:21" ht="14.45" customHeight="1" x14ac:dyDescent="0.2">
      <c r="A1312" s="821">
        <v>1</v>
      </c>
      <c r="B1312" s="822" t="s">
        <v>2676</v>
      </c>
      <c r="C1312" s="822" t="s">
        <v>2682</v>
      </c>
      <c r="D1312" s="823" t="s">
        <v>4395</v>
      </c>
      <c r="E1312" s="824" t="s">
        <v>2725</v>
      </c>
      <c r="F1312" s="822" t="s">
        <v>2677</v>
      </c>
      <c r="G1312" s="822" t="s">
        <v>2739</v>
      </c>
      <c r="H1312" s="822" t="s">
        <v>329</v>
      </c>
      <c r="I1312" s="822" t="s">
        <v>2870</v>
      </c>
      <c r="J1312" s="822" t="s">
        <v>2741</v>
      </c>
      <c r="K1312" s="822" t="s">
        <v>2871</v>
      </c>
      <c r="L1312" s="825">
        <v>5315.52</v>
      </c>
      <c r="M1312" s="825">
        <v>5315.52</v>
      </c>
      <c r="N1312" s="822">
        <v>1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</v>
      </c>
      <c r="B1313" s="822" t="s">
        <v>2676</v>
      </c>
      <c r="C1313" s="822" t="s">
        <v>2682</v>
      </c>
      <c r="D1313" s="823" t="s">
        <v>4395</v>
      </c>
      <c r="E1313" s="824" t="s">
        <v>2725</v>
      </c>
      <c r="F1313" s="822" t="s">
        <v>2677</v>
      </c>
      <c r="G1313" s="822" t="s">
        <v>2872</v>
      </c>
      <c r="H1313" s="822" t="s">
        <v>329</v>
      </c>
      <c r="I1313" s="822" t="s">
        <v>2873</v>
      </c>
      <c r="J1313" s="822" t="s">
        <v>1057</v>
      </c>
      <c r="K1313" s="822" t="s">
        <v>2874</v>
      </c>
      <c r="L1313" s="825">
        <v>273.33</v>
      </c>
      <c r="M1313" s="825">
        <v>273.33</v>
      </c>
      <c r="N1313" s="822">
        <v>1</v>
      </c>
      <c r="O1313" s="826">
        <v>0.5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</v>
      </c>
      <c r="B1314" s="822" t="s">
        <v>2676</v>
      </c>
      <c r="C1314" s="822" t="s">
        <v>2682</v>
      </c>
      <c r="D1314" s="823" t="s">
        <v>4395</v>
      </c>
      <c r="E1314" s="824" t="s">
        <v>2725</v>
      </c>
      <c r="F1314" s="822" t="s">
        <v>2677</v>
      </c>
      <c r="G1314" s="822" t="s">
        <v>3671</v>
      </c>
      <c r="H1314" s="822" t="s">
        <v>329</v>
      </c>
      <c r="I1314" s="822" t="s">
        <v>4075</v>
      </c>
      <c r="J1314" s="822" t="s">
        <v>4076</v>
      </c>
      <c r="K1314" s="822" t="s">
        <v>4077</v>
      </c>
      <c r="L1314" s="825">
        <v>0</v>
      </c>
      <c r="M1314" s="825">
        <v>0</v>
      </c>
      <c r="N1314" s="822">
        <v>2</v>
      </c>
      <c r="O1314" s="826">
        <v>1</v>
      </c>
      <c r="P1314" s="825">
        <v>0</v>
      </c>
      <c r="Q1314" s="827"/>
      <c r="R1314" s="822">
        <v>1</v>
      </c>
      <c r="S1314" s="827">
        <v>0.5</v>
      </c>
      <c r="T1314" s="826">
        <v>0.5</v>
      </c>
      <c r="U1314" s="828">
        <v>0.5</v>
      </c>
    </row>
    <row r="1315" spans="1:21" ht="14.45" customHeight="1" x14ac:dyDescent="0.2">
      <c r="A1315" s="821">
        <v>1</v>
      </c>
      <c r="B1315" s="822" t="s">
        <v>2676</v>
      </c>
      <c r="C1315" s="822" t="s">
        <v>2682</v>
      </c>
      <c r="D1315" s="823" t="s">
        <v>4395</v>
      </c>
      <c r="E1315" s="824" t="s">
        <v>2725</v>
      </c>
      <c r="F1315" s="822" t="s">
        <v>2677</v>
      </c>
      <c r="G1315" s="822" t="s">
        <v>4078</v>
      </c>
      <c r="H1315" s="822" t="s">
        <v>329</v>
      </c>
      <c r="I1315" s="822" t="s">
        <v>4079</v>
      </c>
      <c r="J1315" s="822" t="s">
        <v>4080</v>
      </c>
      <c r="K1315" s="822" t="s">
        <v>677</v>
      </c>
      <c r="L1315" s="825">
        <v>583.66</v>
      </c>
      <c r="M1315" s="825">
        <v>583.66</v>
      </c>
      <c r="N1315" s="822">
        <v>1</v>
      </c>
      <c r="O1315" s="826">
        <v>0.5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</v>
      </c>
      <c r="B1316" s="822" t="s">
        <v>2676</v>
      </c>
      <c r="C1316" s="822" t="s">
        <v>2682</v>
      </c>
      <c r="D1316" s="823" t="s">
        <v>4395</v>
      </c>
      <c r="E1316" s="824" t="s">
        <v>2725</v>
      </c>
      <c r="F1316" s="822" t="s">
        <v>2677</v>
      </c>
      <c r="G1316" s="822" t="s">
        <v>2761</v>
      </c>
      <c r="H1316" s="822" t="s">
        <v>329</v>
      </c>
      <c r="I1316" s="822" t="s">
        <v>3970</v>
      </c>
      <c r="J1316" s="822" t="s">
        <v>3971</v>
      </c>
      <c r="K1316" s="822" t="s">
        <v>3972</v>
      </c>
      <c r="L1316" s="825">
        <v>300.33</v>
      </c>
      <c r="M1316" s="825">
        <v>300.33</v>
      </c>
      <c r="N1316" s="822">
        <v>1</v>
      </c>
      <c r="O1316" s="826">
        <v>0.5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</v>
      </c>
      <c r="B1317" s="822" t="s">
        <v>2676</v>
      </c>
      <c r="C1317" s="822" t="s">
        <v>2682</v>
      </c>
      <c r="D1317" s="823" t="s">
        <v>4395</v>
      </c>
      <c r="E1317" s="824" t="s">
        <v>2725</v>
      </c>
      <c r="F1317" s="822" t="s">
        <v>2677</v>
      </c>
      <c r="G1317" s="822" t="s">
        <v>3753</v>
      </c>
      <c r="H1317" s="822" t="s">
        <v>673</v>
      </c>
      <c r="I1317" s="822" t="s">
        <v>4081</v>
      </c>
      <c r="J1317" s="822" t="s">
        <v>2206</v>
      </c>
      <c r="K1317" s="822" t="s">
        <v>4082</v>
      </c>
      <c r="L1317" s="825">
        <v>219.78</v>
      </c>
      <c r="M1317" s="825">
        <v>219.78</v>
      </c>
      <c r="N1317" s="822">
        <v>1</v>
      </c>
      <c r="O1317" s="826">
        <v>0.5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</v>
      </c>
      <c r="B1318" s="822" t="s">
        <v>2676</v>
      </c>
      <c r="C1318" s="822" t="s">
        <v>2682</v>
      </c>
      <c r="D1318" s="823" t="s">
        <v>4395</v>
      </c>
      <c r="E1318" s="824" t="s">
        <v>2725</v>
      </c>
      <c r="F1318" s="822" t="s">
        <v>2677</v>
      </c>
      <c r="G1318" s="822" t="s">
        <v>2765</v>
      </c>
      <c r="H1318" s="822" t="s">
        <v>673</v>
      </c>
      <c r="I1318" s="822" t="s">
        <v>2766</v>
      </c>
      <c r="J1318" s="822" t="s">
        <v>2321</v>
      </c>
      <c r="K1318" s="822" t="s">
        <v>2767</v>
      </c>
      <c r="L1318" s="825">
        <v>118.65</v>
      </c>
      <c r="M1318" s="825">
        <v>118.65</v>
      </c>
      <c r="N1318" s="822">
        <v>1</v>
      </c>
      <c r="O1318" s="826">
        <v>0.5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</v>
      </c>
      <c r="B1319" s="822" t="s">
        <v>2676</v>
      </c>
      <c r="C1319" s="822" t="s">
        <v>2682</v>
      </c>
      <c r="D1319" s="823" t="s">
        <v>4395</v>
      </c>
      <c r="E1319" s="824" t="s">
        <v>2725</v>
      </c>
      <c r="F1319" s="822" t="s">
        <v>2677</v>
      </c>
      <c r="G1319" s="822" t="s">
        <v>2774</v>
      </c>
      <c r="H1319" s="822" t="s">
        <v>673</v>
      </c>
      <c r="I1319" s="822" t="s">
        <v>2170</v>
      </c>
      <c r="J1319" s="822" t="s">
        <v>690</v>
      </c>
      <c r="K1319" s="822" t="s">
        <v>691</v>
      </c>
      <c r="L1319" s="825">
        <v>38.04</v>
      </c>
      <c r="M1319" s="825">
        <v>38.04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</v>
      </c>
      <c r="B1320" s="822" t="s">
        <v>2676</v>
      </c>
      <c r="C1320" s="822" t="s">
        <v>2682</v>
      </c>
      <c r="D1320" s="823" t="s">
        <v>4395</v>
      </c>
      <c r="E1320" s="824" t="s">
        <v>2725</v>
      </c>
      <c r="F1320" s="822" t="s">
        <v>2677</v>
      </c>
      <c r="G1320" s="822" t="s">
        <v>3167</v>
      </c>
      <c r="H1320" s="822" t="s">
        <v>329</v>
      </c>
      <c r="I1320" s="822" t="s">
        <v>3168</v>
      </c>
      <c r="J1320" s="822" t="s">
        <v>1508</v>
      </c>
      <c r="K1320" s="822" t="s">
        <v>2992</v>
      </c>
      <c r="L1320" s="825">
        <v>35.25</v>
      </c>
      <c r="M1320" s="825">
        <v>105.75</v>
      </c>
      <c r="N1320" s="822">
        <v>3</v>
      </c>
      <c r="O1320" s="826">
        <v>0.5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</v>
      </c>
      <c r="B1321" s="822" t="s">
        <v>2676</v>
      </c>
      <c r="C1321" s="822" t="s">
        <v>2682</v>
      </c>
      <c r="D1321" s="823" t="s">
        <v>4395</v>
      </c>
      <c r="E1321" s="824" t="s">
        <v>2725</v>
      </c>
      <c r="F1321" s="822" t="s">
        <v>2677</v>
      </c>
      <c r="G1321" s="822" t="s">
        <v>2775</v>
      </c>
      <c r="H1321" s="822" t="s">
        <v>673</v>
      </c>
      <c r="I1321" s="822" t="s">
        <v>2176</v>
      </c>
      <c r="J1321" s="822" t="s">
        <v>850</v>
      </c>
      <c r="K1321" s="822" t="s">
        <v>2177</v>
      </c>
      <c r="L1321" s="825">
        <v>103.4</v>
      </c>
      <c r="M1321" s="825">
        <v>206.8</v>
      </c>
      <c r="N1321" s="822">
        <v>2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</v>
      </c>
      <c r="B1322" s="822" t="s">
        <v>2676</v>
      </c>
      <c r="C1322" s="822" t="s">
        <v>2682</v>
      </c>
      <c r="D1322" s="823" t="s">
        <v>4395</v>
      </c>
      <c r="E1322" s="824" t="s">
        <v>2725</v>
      </c>
      <c r="F1322" s="822" t="s">
        <v>2677</v>
      </c>
      <c r="G1322" s="822" t="s">
        <v>2837</v>
      </c>
      <c r="H1322" s="822" t="s">
        <v>673</v>
      </c>
      <c r="I1322" s="822" t="s">
        <v>2923</v>
      </c>
      <c r="J1322" s="822" t="s">
        <v>2317</v>
      </c>
      <c r="K1322" s="822" t="s">
        <v>2924</v>
      </c>
      <c r="L1322" s="825">
        <v>704.73</v>
      </c>
      <c r="M1322" s="825">
        <v>704.73</v>
      </c>
      <c r="N1322" s="822">
        <v>1</v>
      </c>
      <c r="O1322" s="826">
        <v>0.5</v>
      </c>
      <c r="P1322" s="825">
        <v>704.73</v>
      </c>
      <c r="Q1322" s="827">
        <v>1</v>
      </c>
      <c r="R1322" s="822">
        <v>1</v>
      </c>
      <c r="S1322" s="827">
        <v>1</v>
      </c>
      <c r="T1322" s="826">
        <v>0.5</v>
      </c>
      <c r="U1322" s="828">
        <v>1</v>
      </c>
    </row>
    <row r="1323" spans="1:21" ht="14.45" customHeight="1" x14ac:dyDescent="0.2">
      <c r="A1323" s="821">
        <v>1</v>
      </c>
      <c r="B1323" s="822" t="s">
        <v>2676</v>
      </c>
      <c r="C1323" s="822" t="s">
        <v>2682</v>
      </c>
      <c r="D1323" s="823" t="s">
        <v>4395</v>
      </c>
      <c r="E1323" s="824" t="s">
        <v>2725</v>
      </c>
      <c r="F1323" s="822" t="s">
        <v>2677</v>
      </c>
      <c r="G1323" s="822" t="s">
        <v>2837</v>
      </c>
      <c r="H1323" s="822" t="s">
        <v>673</v>
      </c>
      <c r="I1323" s="822" t="s">
        <v>3809</v>
      </c>
      <c r="J1323" s="822" t="s">
        <v>2317</v>
      </c>
      <c r="K1323" s="822" t="s">
        <v>3810</v>
      </c>
      <c r="L1323" s="825">
        <v>742.17</v>
      </c>
      <c r="M1323" s="825">
        <v>742.17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</v>
      </c>
      <c r="B1324" s="822" t="s">
        <v>2676</v>
      </c>
      <c r="C1324" s="822" t="s">
        <v>2682</v>
      </c>
      <c r="D1324" s="823" t="s">
        <v>4395</v>
      </c>
      <c r="E1324" s="824" t="s">
        <v>2725</v>
      </c>
      <c r="F1324" s="822" t="s">
        <v>2677</v>
      </c>
      <c r="G1324" s="822" t="s">
        <v>2925</v>
      </c>
      <c r="H1324" s="822" t="s">
        <v>329</v>
      </c>
      <c r="I1324" s="822" t="s">
        <v>2931</v>
      </c>
      <c r="J1324" s="822" t="s">
        <v>2927</v>
      </c>
      <c r="K1324" s="822" t="s">
        <v>2932</v>
      </c>
      <c r="L1324" s="825">
        <v>437.23</v>
      </c>
      <c r="M1324" s="825">
        <v>437.23</v>
      </c>
      <c r="N1324" s="822">
        <v>1</v>
      </c>
      <c r="O1324" s="826">
        <v>0.5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</v>
      </c>
      <c r="B1325" s="822" t="s">
        <v>2676</v>
      </c>
      <c r="C1325" s="822" t="s">
        <v>2682</v>
      </c>
      <c r="D1325" s="823" t="s">
        <v>4395</v>
      </c>
      <c r="E1325" s="824" t="s">
        <v>2725</v>
      </c>
      <c r="F1325" s="822" t="s">
        <v>2677</v>
      </c>
      <c r="G1325" s="822" t="s">
        <v>3216</v>
      </c>
      <c r="H1325" s="822" t="s">
        <v>329</v>
      </c>
      <c r="I1325" s="822" t="s">
        <v>3222</v>
      </c>
      <c r="J1325" s="822" t="s">
        <v>862</v>
      </c>
      <c r="K1325" s="822" t="s">
        <v>3218</v>
      </c>
      <c r="L1325" s="825">
        <v>320.20999999999998</v>
      </c>
      <c r="M1325" s="825">
        <v>960.62999999999988</v>
      </c>
      <c r="N1325" s="822">
        <v>3</v>
      </c>
      <c r="O1325" s="826">
        <v>1</v>
      </c>
      <c r="P1325" s="825">
        <v>960.62999999999988</v>
      </c>
      <c r="Q1325" s="827">
        <v>1</v>
      </c>
      <c r="R1325" s="822">
        <v>3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1</v>
      </c>
      <c r="B1326" s="822" t="s">
        <v>2676</v>
      </c>
      <c r="C1326" s="822" t="s">
        <v>2682</v>
      </c>
      <c r="D1326" s="823" t="s">
        <v>4395</v>
      </c>
      <c r="E1326" s="824" t="s">
        <v>2725</v>
      </c>
      <c r="F1326" s="822" t="s">
        <v>2677</v>
      </c>
      <c r="G1326" s="822" t="s">
        <v>2777</v>
      </c>
      <c r="H1326" s="822" t="s">
        <v>329</v>
      </c>
      <c r="I1326" s="822" t="s">
        <v>2778</v>
      </c>
      <c r="J1326" s="822" t="s">
        <v>2779</v>
      </c>
      <c r="K1326" s="822" t="s">
        <v>2780</v>
      </c>
      <c r="L1326" s="825">
        <v>4472.93</v>
      </c>
      <c r="M1326" s="825">
        <v>4472.93</v>
      </c>
      <c r="N1326" s="822">
        <v>1</v>
      </c>
      <c r="O1326" s="826">
        <v>1</v>
      </c>
      <c r="P1326" s="825">
        <v>4472.93</v>
      </c>
      <c r="Q1326" s="827">
        <v>1</v>
      </c>
      <c r="R1326" s="822">
        <v>1</v>
      </c>
      <c r="S1326" s="827">
        <v>1</v>
      </c>
      <c r="T1326" s="826">
        <v>1</v>
      </c>
      <c r="U1326" s="828">
        <v>1</v>
      </c>
    </row>
    <row r="1327" spans="1:21" ht="14.45" customHeight="1" x14ac:dyDescent="0.2">
      <c r="A1327" s="821">
        <v>1</v>
      </c>
      <c r="B1327" s="822" t="s">
        <v>2676</v>
      </c>
      <c r="C1327" s="822" t="s">
        <v>2682</v>
      </c>
      <c r="D1327" s="823" t="s">
        <v>4395</v>
      </c>
      <c r="E1327" s="824" t="s">
        <v>2725</v>
      </c>
      <c r="F1327" s="822" t="s">
        <v>2677</v>
      </c>
      <c r="G1327" s="822" t="s">
        <v>2781</v>
      </c>
      <c r="H1327" s="822" t="s">
        <v>329</v>
      </c>
      <c r="I1327" s="822" t="s">
        <v>2938</v>
      </c>
      <c r="J1327" s="822" t="s">
        <v>2939</v>
      </c>
      <c r="K1327" s="822" t="s">
        <v>2940</v>
      </c>
      <c r="L1327" s="825">
        <v>282.76</v>
      </c>
      <c r="M1327" s="825">
        <v>565.52</v>
      </c>
      <c r="N1327" s="822">
        <v>2</v>
      </c>
      <c r="O1327" s="826">
        <v>1</v>
      </c>
      <c r="P1327" s="825">
        <v>282.76</v>
      </c>
      <c r="Q1327" s="827">
        <v>0.5</v>
      </c>
      <c r="R1327" s="822">
        <v>1</v>
      </c>
      <c r="S1327" s="827">
        <v>0.5</v>
      </c>
      <c r="T1327" s="826">
        <v>0.5</v>
      </c>
      <c r="U1327" s="828">
        <v>0.5</v>
      </c>
    </row>
    <row r="1328" spans="1:21" ht="14.45" customHeight="1" x14ac:dyDescent="0.2">
      <c r="A1328" s="821">
        <v>1</v>
      </c>
      <c r="B1328" s="822" t="s">
        <v>2676</v>
      </c>
      <c r="C1328" s="822" t="s">
        <v>2682</v>
      </c>
      <c r="D1328" s="823" t="s">
        <v>4395</v>
      </c>
      <c r="E1328" s="824" t="s">
        <v>2725</v>
      </c>
      <c r="F1328" s="822" t="s">
        <v>2677</v>
      </c>
      <c r="G1328" s="822" t="s">
        <v>2781</v>
      </c>
      <c r="H1328" s="822" t="s">
        <v>329</v>
      </c>
      <c r="I1328" s="822" t="s">
        <v>4083</v>
      </c>
      <c r="J1328" s="822" t="s">
        <v>4084</v>
      </c>
      <c r="K1328" s="822" t="s">
        <v>4085</v>
      </c>
      <c r="L1328" s="825">
        <v>928.81</v>
      </c>
      <c r="M1328" s="825">
        <v>928.81</v>
      </c>
      <c r="N1328" s="822">
        <v>1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</v>
      </c>
      <c r="B1329" s="822" t="s">
        <v>2676</v>
      </c>
      <c r="C1329" s="822" t="s">
        <v>2682</v>
      </c>
      <c r="D1329" s="823" t="s">
        <v>4395</v>
      </c>
      <c r="E1329" s="824" t="s">
        <v>2725</v>
      </c>
      <c r="F1329" s="822" t="s">
        <v>2677</v>
      </c>
      <c r="G1329" s="822" t="s">
        <v>3234</v>
      </c>
      <c r="H1329" s="822" t="s">
        <v>329</v>
      </c>
      <c r="I1329" s="822" t="s">
        <v>4086</v>
      </c>
      <c r="J1329" s="822" t="s">
        <v>4087</v>
      </c>
      <c r="K1329" s="822" t="s">
        <v>3240</v>
      </c>
      <c r="L1329" s="825">
        <v>0</v>
      </c>
      <c r="M1329" s="825">
        <v>0</v>
      </c>
      <c r="N1329" s="822">
        <v>9</v>
      </c>
      <c r="O1329" s="826">
        <v>2.5</v>
      </c>
      <c r="P1329" s="825">
        <v>0</v>
      </c>
      <c r="Q1329" s="827"/>
      <c r="R1329" s="822">
        <v>4</v>
      </c>
      <c r="S1329" s="827">
        <v>0.44444444444444442</v>
      </c>
      <c r="T1329" s="826">
        <v>1</v>
      </c>
      <c r="U1329" s="828">
        <v>0.4</v>
      </c>
    </row>
    <row r="1330" spans="1:21" ht="14.45" customHeight="1" x14ac:dyDescent="0.2">
      <c r="A1330" s="821">
        <v>1</v>
      </c>
      <c r="B1330" s="822" t="s">
        <v>2676</v>
      </c>
      <c r="C1330" s="822" t="s">
        <v>2682</v>
      </c>
      <c r="D1330" s="823" t="s">
        <v>4395</v>
      </c>
      <c r="E1330" s="824" t="s">
        <v>2725</v>
      </c>
      <c r="F1330" s="822" t="s">
        <v>2677</v>
      </c>
      <c r="G1330" s="822" t="s">
        <v>2788</v>
      </c>
      <c r="H1330" s="822" t="s">
        <v>673</v>
      </c>
      <c r="I1330" s="822" t="s">
        <v>2519</v>
      </c>
      <c r="J1330" s="822" t="s">
        <v>2520</v>
      </c>
      <c r="K1330" s="822" t="s">
        <v>2521</v>
      </c>
      <c r="L1330" s="825">
        <v>102.85</v>
      </c>
      <c r="M1330" s="825">
        <v>308.54999999999995</v>
      </c>
      <c r="N1330" s="822">
        <v>3</v>
      </c>
      <c r="O1330" s="826">
        <v>1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1</v>
      </c>
      <c r="B1331" s="822" t="s">
        <v>2676</v>
      </c>
      <c r="C1331" s="822" t="s">
        <v>2682</v>
      </c>
      <c r="D1331" s="823" t="s">
        <v>4395</v>
      </c>
      <c r="E1331" s="824" t="s">
        <v>2725</v>
      </c>
      <c r="F1331" s="822" t="s">
        <v>2677</v>
      </c>
      <c r="G1331" s="822" t="s">
        <v>2788</v>
      </c>
      <c r="H1331" s="822" t="s">
        <v>329</v>
      </c>
      <c r="I1331" s="822" t="s">
        <v>4088</v>
      </c>
      <c r="J1331" s="822" t="s">
        <v>3277</v>
      </c>
      <c r="K1331" s="822" t="s">
        <v>4089</v>
      </c>
      <c r="L1331" s="825">
        <v>423.86</v>
      </c>
      <c r="M1331" s="825">
        <v>423.86</v>
      </c>
      <c r="N1331" s="822">
        <v>1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</v>
      </c>
      <c r="B1332" s="822" t="s">
        <v>2676</v>
      </c>
      <c r="C1332" s="822" t="s">
        <v>2682</v>
      </c>
      <c r="D1332" s="823" t="s">
        <v>4395</v>
      </c>
      <c r="E1332" s="824" t="s">
        <v>2725</v>
      </c>
      <c r="F1332" s="822" t="s">
        <v>2677</v>
      </c>
      <c r="G1332" s="822" t="s">
        <v>2789</v>
      </c>
      <c r="H1332" s="822" t="s">
        <v>673</v>
      </c>
      <c r="I1332" s="822" t="s">
        <v>2977</v>
      </c>
      <c r="J1332" s="822" t="s">
        <v>2503</v>
      </c>
      <c r="K1332" s="822" t="s">
        <v>2978</v>
      </c>
      <c r="L1332" s="825">
        <v>5339.52</v>
      </c>
      <c r="M1332" s="825">
        <v>16018.560000000001</v>
      </c>
      <c r="N1332" s="822">
        <v>3</v>
      </c>
      <c r="O1332" s="826">
        <v>2.5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1</v>
      </c>
      <c r="B1333" s="822" t="s">
        <v>2676</v>
      </c>
      <c r="C1333" s="822" t="s">
        <v>2682</v>
      </c>
      <c r="D1333" s="823" t="s">
        <v>4395</v>
      </c>
      <c r="E1333" s="824" t="s">
        <v>2725</v>
      </c>
      <c r="F1333" s="822" t="s">
        <v>2677</v>
      </c>
      <c r="G1333" s="822" t="s">
        <v>2789</v>
      </c>
      <c r="H1333" s="822" t="s">
        <v>673</v>
      </c>
      <c r="I1333" s="822" t="s">
        <v>2575</v>
      </c>
      <c r="J1333" s="822" t="s">
        <v>2503</v>
      </c>
      <c r="K1333" s="822" t="s">
        <v>2576</v>
      </c>
      <c r="L1333" s="825">
        <v>2669.75</v>
      </c>
      <c r="M1333" s="825">
        <v>2669.75</v>
      </c>
      <c r="N1333" s="822">
        <v>1</v>
      </c>
      <c r="O1333" s="826">
        <v>0.5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1</v>
      </c>
      <c r="B1334" s="822" t="s">
        <v>2676</v>
      </c>
      <c r="C1334" s="822" t="s">
        <v>2682</v>
      </c>
      <c r="D1334" s="823" t="s">
        <v>4395</v>
      </c>
      <c r="E1334" s="824" t="s">
        <v>2727</v>
      </c>
      <c r="F1334" s="822" t="s">
        <v>2677</v>
      </c>
      <c r="G1334" s="822" t="s">
        <v>2854</v>
      </c>
      <c r="H1334" s="822" t="s">
        <v>673</v>
      </c>
      <c r="I1334" s="822" t="s">
        <v>2855</v>
      </c>
      <c r="J1334" s="822" t="s">
        <v>1042</v>
      </c>
      <c r="K1334" s="822" t="s">
        <v>2856</v>
      </c>
      <c r="L1334" s="825">
        <v>160.03</v>
      </c>
      <c r="M1334" s="825">
        <v>320.06</v>
      </c>
      <c r="N1334" s="822">
        <v>2</v>
      </c>
      <c r="O1334" s="826">
        <v>1.5</v>
      </c>
      <c r="P1334" s="825">
        <v>320.06</v>
      </c>
      <c r="Q1334" s="827">
        <v>1</v>
      </c>
      <c r="R1334" s="822">
        <v>2</v>
      </c>
      <c r="S1334" s="827">
        <v>1</v>
      </c>
      <c r="T1334" s="826">
        <v>1.5</v>
      </c>
      <c r="U1334" s="828">
        <v>1</v>
      </c>
    </row>
    <row r="1335" spans="1:21" ht="14.45" customHeight="1" x14ac:dyDescent="0.2">
      <c r="A1335" s="821">
        <v>1</v>
      </c>
      <c r="B1335" s="822" t="s">
        <v>2676</v>
      </c>
      <c r="C1335" s="822" t="s">
        <v>2682</v>
      </c>
      <c r="D1335" s="823" t="s">
        <v>4395</v>
      </c>
      <c r="E1335" s="824" t="s">
        <v>2727</v>
      </c>
      <c r="F1335" s="822" t="s">
        <v>2677</v>
      </c>
      <c r="G1335" s="822" t="s">
        <v>2858</v>
      </c>
      <c r="H1335" s="822" t="s">
        <v>673</v>
      </c>
      <c r="I1335" s="822" t="s">
        <v>2185</v>
      </c>
      <c r="J1335" s="822" t="s">
        <v>2186</v>
      </c>
      <c r="K1335" s="822" t="s">
        <v>2187</v>
      </c>
      <c r="L1335" s="825">
        <v>130.51</v>
      </c>
      <c r="M1335" s="825">
        <v>130.51</v>
      </c>
      <c r="N1335" s="822">
        <v>1</v>
      </c>
      <c r="O1335" s="826">
        <v>0.5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1</v>
      </c>
      <c r="B1336" s="822" t="s">
        <v>2676</v>
      </c>
      <c r="C1336" s="822" t="s">
        <v>2682</v>
      </c>
      <c r="D1336" s="823" t="s">
        <v>4395</v>
      </c>
      <c r="E1336" s="824" t="s">
        <v>2727</v>
      </c>
      <c r="F1336" s="822" t="s">
        <v>2677</v>
      </c>
      <c r="G1336" s="822" t="s">
        <v>2858</v>
      </c>
      <c r="H1336" s="822" t="s">
        <v>673</v>
      </c>
      <c r="I1336" s="822" t="s">
        <v>2326</v>
      </c>
      <c r="J1336" s="822" t="s">
        <v>2189</v>
      </c>
      <c r="K1336" s="822" t="s">
        <v>2327</v>
      </c>
      <c r="L1336" s="825">
        <v>82.7</v>
      </c>
      <c r="M1336" s="825">
        <v>82.7</v>
      </c>
      <c r="N1336" s="822">
        <v>1</v>
      </c>
      <c r="O1336" s="826">
        <v>0.5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</v>
      </c>
      <c r="B1337" s="822" t="s">
        <v>2676</v>
      </c>
      <c r="C1337" s="822" t="s">
        <v>2682</v>
      </c>
      <c r="D1337" s="823" t="s">
        <v>4395</v>
      </c>
      <c r="E1337" s="824" t="s">
        <v>2727</v>
      </c>
      <c r="F1337" s="822" t="s">
        <v>2677</v>
      </c>
      <c r="G1337" s="822" t="s">
        <v>2858</v>
      </c>
      <c r="H1337" s="822" t="s">
        <v>329</v>
      </c>
      <c r="I1337" s="822" t="s">
        <v>3009</v>
      </c>
      <c r="J1337" s="822" t="s">
        <v>2186</v>
      </c>
      <c r="K1337" s="822" t="s">
        <v>3010</v>
      </c>
      <c r="L1337" s="825">
        <v>282.76</v>
      </c>
      <c r="M1337" s="825">
        <v>282.76</v>
      </c>
      <c r="N1337" s="822">
        <v>1</v>
      </c>
      <c r="O1337" s="826">
        <v>1</v>
      </c>
      <c r="P1337" s="825">
        <v>282.76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1</v>
      </c>
      <c r="B1338" s="822" t="s">
        <v>2676</v>
      </c>
      <c r="C1338" s="822" t="s">
        <v>2682</v>
      </c>
      <c r="D1338" s="823" t="s">
        <v>4395</v>
      </c>
      <c r="E1338" s="824" t="s">
        <v>2727</v>
      </c>
      <c r="F1338" s="822" t="s">
        <v>2677</v>
      </c>
      <c r="G1338" s="822" t="s">
        <v>2858</v>
      </c>
      <c r="H1338" s="822" t="s">
        <v>329</v>
      </c>
      <c r="I1338" s="822" t="s">
        <v>3013</v>
      </c>
      <c r="J1338" s="822" t="s">
        <v>2189</v>
      </c>
      <c r="K1338" s="822" t="s">
        <v>3014</v>
      </c>
      <c r="L1338" s="825">
        <v>84.83</v>
      </c>
      <c r="M1338" s="825">
        <v>84.83</v>
      </c>
      <c r="N1338" s="822">
        <v>1</v>
      </c>
      <c r="O1338" s="826">
        <v>0.5</v>
      </c>
      <c r="P1338" s="825">
        <v>84.83</v>
      </c>
      <c r="Q1338" s="827">
        <v>1</v>
      </c>
      <c r="R1338" s="822">
        <v>1</v>
      </c>
      <c r="S1338" s="827">
        <v>1</v>
      </c>
      <c r="T1338" s="826">
        <v>0.5</v>
      </c>
      <c r="U1338" s="828">
        <v>1</v>
      </c>
    </row>
    <row r="1339" spans="1:21" ht="14.45" customHeight="1" x14ac:dyDescent="0.2">
      <c r="A1339" s="821">
        <v>1</v>
      </c>
      <c r="B1339" s="822" t="s">
        <v>2676</v>
      </c>
      <c r="C1339" s="822" t="s">
        <v>2682</v>
      </c>
      <c r="D1339" s="823" t="s">
        <v>4395</v>
      </c>
      <c r="E1339" s="824" t="s">
        <v>2727</v>
      </c>
      <c r="F1339" s="822" t="s">
        <v>2677</v>
      </c>
      <c r="G1339" s="822" t="s">
        <v>2739</v>
      </c>
      <c r="H1339" s="822" t="s">
        <v>329</v>
      </c>
      <c r="I1339" s="822" t="s">
        <v>2870</v>
      </c>
      <c r="J1339" s="822" t="s">
        <v>2741</v>
      </c>
      <c r="K1339" s="822" t="s">
        <v>2871</v>
      </c>
      <c r="L1339" s="825">
        <v>5315.52</v>
      </c>
      <c r="M1339" s="825">
        <v>5315.52</v>
      </c>
      <c r="N1339" s="822">
        <v>1</v>
      </c>
      <c r="O1339" s="826">
        <v>1</v>
      </c>
      <c r="P1339" s="825">
        <v>5315.52</v>
      </c>
      <c r="Q1339" s="827">
        <v>1</v>
      </c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1</v>
      </c>
      <c r="B1340" s="822" t="s">
        <v>2676</v>
      </c>
      <c r="C1340" s="822" t="s">
        <v>2682</v>
      </c>
      <c r="D1340" s="823" t="s">
        <v>4395</v>
      </c>
      <c r="E1340" s="824" t="s">
        <v>2727</v>
      </c>
      <c r="F1340" s="822" t="s">
        <v>2677</v>
      </c>
      <c r="G1340" s="822" t="s">
        <v>2743</v>
      </c>
      <c r="H1340" s="822" t="s">
        <v>329</v>
      </c>
      <c r="I1340" s="822" t="s">
        <v>2744</v>
      </c>
      <c r="J1340" s="822" t="s">
        <v>2745</v>
      </c>
      <c r="K1340" s="822" t="s">
        <v>2746</v>
      </c>
      <c r="L1340" s="825">
        <v>47.46</v>
      </c>
      <c r="M1340" s="825">
        <v>47.46</v>
      </c>
      <c r="N1340" s="822">
        <v>1</v>
      </c>
      <c r="O1340" s="826">
        <v>0.5</v>
      </c>
      <c r="P1340" s="825">
        <v>47.46</v>
      </c>
      <c r="Q1340" s="827">
        <v>1</v>
      </c>
      <c r="R1340" s="822">
        <v>1</v>
      </c>
      <c r="S1340" s="827">
        <v>1</v>
      </c>
      <c r="T1340" s="826">
        <v>0.5</v>
      </c>
      <c r="U1340" s="828">
        <v>1</v>
      </c>
    </row>
    <row r="1341" spans="1:21" ht="14.45" customHeight="1" x14ac:dyDescent="0.2">
      <c r="A1341" s="821">
        <v>1</v>
      </c>
      <c r="B1341" s="822" t="s">
        <v>2676</v>
      </c>
      <c r="C1341" s="822" t="s">
        <v>2682</v>
      </c>
      <c r="D1341" s="823" t="s">
        <v>4395</v>
      </c>
      <c r="E1341" s="824" t="s">
        <v>2727</v>
      </c>
      <c r="F1341" s="822" t="s">
        <v>2677</v>
      </c>
      <c r="G1341" s="822" t="s">
        <v>2872</v>
      </c>
      <c r="H1341" s="822" t="s">
        <v>329</v>
      </c>
      <c r="I1341" s="822" t="s">
        <v>2873</v>
      </c>
      <c r="J1341" s="822" t="s">
        <v>1057</v>
      </c>
      <c r="K1341" s="822" t="s">
        <v>2874</v>
      </c>
      <c r="L1341" s="825">
        <v>273.33</v>
      </c>
      <c r="M1341" s="825">
        <v>273.33</v>
      </c>
      <c r="N1341" s="822">
        <v>1</v>
      </c>
      <c r="O1341" s="826">
        <v>1</v>
      </c>
      <c r="P1341" s="825">
        <v>273.33</v>
      </c>
      <c r="Q1341" s="827">
        <v>1</v>
      </c>
      <c r="R1341" s="822">
        <v>1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1</v>
      </c>
      <c r="B1342" s="822" t="s">
        <v>2676</v>
      </c>
      <c r="C1342" s="822" t="s">
        <v>2682</v>
      </c>
      <c r="D1342" s="823" t="s">
        <v>4395</v>
      </c>
      <c r="E1342" s="824" t="s">
        <v>2727</v>
      </c>
      <c r="F1342" s="822" t="s">
        <v>2677</v>
      </c>
      <c r="G1342" s="822" t="s">
        <v>2749</v>
      </c>
      <c r="H1342" s="822" t="s">
        <v>673</v>
      </c>
      <c r="I1342" s="822" t="s">
        <v>2269</v>
      </c>
      <c r="J1342" s="822" t="s">
        <v>2270</v>
      </c>
      <c r="K1342" s="822" t="s">
        <v>2271</v>
      </c>
      <c r="L1342" s="825">
        <v>42.51</v>
      </c>
      <c r="M1342" s="825">
        <v>127.53</v>
      </c>
      <c r="N1342" s="822">
        <v>3</v>
      </c>
      <c r="O1342" s="826">
        <v>2.5</v>
      </c>
      <c r="P1342" s="825">
        <v>85.02</v>
      </c>
      <c r="Q1342" s="827">
        <v>0.66666666666666663</v>
      </c>
      <c r="R1342" s="822">
        <v>2</v>
      </c>
      <c r="S1342" s="827">
        <v>0.66666666666666663</v>
      </c>
      <c r="T1342" s="826">
        <v>1.5</v>
      </c>
      <c r="U1342" s="828">
        <v>0.6</v>
      </c>
    </row>
    <row r="1343" spans="1:21" ht="14.45" customHeight="1" x14ac:dyDescent="0.2">
      <c r="A1343" s="821">
        <v>1</v>
      </c>
      <c r="B1343" s="822" t="s">
        <v>2676</v>
      </c>
      <c r="C1343" s="822" t="s">
        <v>2682</v>
      </c>
      <c r="D1343" s="823" t="s">
        <v>4395</v>
      </c>
      <c r="E1343" s="824" t="s">
        <v>2727</v>
      </c>
      <c r="F1343" s="822" t="s">
        <v>2677</v>
      </c>
      <c r="G1343" s="822" t="s">
        <v>2750</v>
      </c>
      <c r="H1343" s="822" t="s">
        <v>329</v>
      </c>
      <c r="I1343" s="822" t="s">
        <v>2879</v>
      </c>
      <c r="J1343" s="822" t="s">
        <v>787</v>
      </c>
      <c r="K1343" s="822" t="s">
        <v>2880</v>
      </c>
      <c r="L1343" s="825">
        <v>59.33</v>
      </c>
      <c r="M1343" s="825">
        <v>59.33</v>
      </c>
      <c r="N1343" s="822">
        <v>1</v>
      </c>
      <c r="O1343" s="826">
        <v>1</v>
      </c>
      <c r="P1343" s="825">
        <v>59.33</v>
      </c>
      <c r="Q1343" s="827">
        <v>1</v>
      </c>
      <c r="R1343" s="822">
        <v>1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1</v>
      </c>
      <c r="B1344" s="822" t="s">
        <v>2676</v>
      </c>
      <c r="C1344" s="822" t="s">
        <v>2682</v>
      </c>
      <c r="D1344" s="823" t="s">
        <v>4395</v>
      </c>
      <c r="E1344" s="824" t="s">
        <v>2727</v>
      </c>
      <c r="F1344" s="822" t="s">
        <v>2677</v>
      </c>
      <c r="G1344" s="822" t="s">
        <v>3447</v>
      </c>
      <c r="H1344" s="822" t="s">
        <v>329</v>
      </c>
      <c r="I1344" s="822" t="s">
        <v>3448</v>
      </c>
      <c r="J1344" s="822" t="s">
        <v>3449</v>
      </c>
      <c r="K1344" s="822" t="s">
        <v>1100</v>
      </c>
      <c r="L1344" s="825">
        <v>72.47</v>
      </c>
      <c r="M1344" s="825">
        <v>72.47</v>
      </c>
      <c r="N1344" s="822">
        <v>1</v>
      </c>
      <c r="O1344" s="826">
        <v>1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</v>
      </c>
      <c r="B1345" s="822" t="s">
        <v>2676</v>
      </c>
      <c r="C1345" s="822" t="s">
        <v>2682</v>
      </c>
      <c r="D1345" s="823" t="s">
        <v>4395</v>
      </c>
      <c r="E1345" s="824" t="s">
        <v>2727</v>
      </c>
      <c r="F1345" s="822" t="s">
        <v>2677</v>
      </c>
      <c r="G1345" s="822" t="s">
        <v>2761</v>
      </c>
      <c r="H1345" s="822" t="s">
        <v>673</v>
      </c>
      <c r="I1345" s="822" t="s">
        <v>2157</v>
      </c>
      <c r="J1345" s="822" t="s">
        <v>2158</v>
      </c>
      <c r="K1345" s="822" t="s">
        <v>2159</v>
      </c>
      <c r="L1345" s="825">
        <v>186.87</v>
      </c>
      <c r="M1345" s="825">
        <v>186.87</v>
      </c>
      <c r="N1345" s="822">
        <v>1</v>
      </c>
      <c r="O1345" s="826">
        <v>0.5</v>
      </c>
      <c r="P1345" s="825">
        <v>186.87</v>
      </c>
      <c r="Q1345" s="827">
        <v>1</v>
      </c>
      <c r="R1345" s="822">
        <v>1</v>
      </c>
      <c r="S1345" s="827">
        <v>1</v>
      </c>
      <c r="T1345" s="826">
        <v>0.5</v>
      </c>
      <c r="U1345" s="828">
        <v>1</v>
      </c>
    </row>
    <row r="1346" spans="1:21" ht="14.45" customHeight="1" x14ac:dyDescent="0.2">
      <c r="A1346" s="821">
        <v>1</v>
      </c>
      <c r="B1346" s="822" t="s">
        <v>2676</v>
      </c>
      <c r="C1346" s="822" t="s">
        <v>2682</v>
      </c>
      <c r="D1346" s="823" t="s">
        <v>4395</v>
      </c>
      <c r="E1346" s="824" t="s">
        <v>2727</v>
      </c>
      <c r="F1346" s="822" t="s">
        <v>2677</v>
      </c>
      <c r="G1346" s="822" t="s">
        <v>2762</v>
      </c>
      <c r="H1346" s="822" t="s">
        <v>329</v>
      </c>
      <c r="I1346" s="822" t="s">
        <v>2763</v>
      </c>
      <c r="J1346" s="822" t="s">
        <v>684</v>
      </c>
      <c r="K1346" s="822" t="s">
        <v>2764</v>
      </c>
      <c r="L1346" s="825">
        <v>31.65</v>
      </c>
      <c r="M1346" s="825">
        <v>63.3</v>
      </c>
      <c r="N1346" s="822">
        <v>2</v>
      </c>
      <c r="O1346" s="826">
        <v>1.5</v>
      </c>
      <c r="P1346" s="825">
        <v>31.65</v>
      </c>
      <c r="Q1346" s="827">
        <v>0.5</v>
      </c>
      <c r="R1346" s="822">
        <v>1</v>
      </c>
      <c r="S1346" s="827">
        <v>0.5</v>
      </c>
      <c r="T1346" s="826">
        <v>1</v>
      </c>
      <c r="U1346" s="828">
        <v>0.66666666666666663</v>
      </c>
    </row>
    <row r="1347" spans="1:21" ht="14.45" customHeight="1" x14ac:dyDescent="0.2">
      <c r="A1347" s="821">
        <v>1</v>
      </c>
      <c r="B1347" s="822" t="s">
        <v>2676</v>
      </c>
      <c r="C1347" s="822" t="s">
        <v>2682</v>
      </c>
      <c r="D1347" s="823" t="s">
        <v>4395</v>
      </c>
      <c r="E1347" s="824" t="s">
        <v>2727</v>
      </c>
      <c r="F1347" s="822" t="s">
        <v>2677</v>
      </c>
      <c r="G1347" s="822" t="s">
        <v>3140</v>
      </c>
      <c r="H1347" s="822" t="s">
        <v>329</v>
      </c>
      <c r="I1347" s="822" t="s">
        <v>3474</v>
      </c>
      <c r="J1347" s="822" t="s">
        <v>3475</v>
      </c>
      <c r="K1347" s="822" t="s">
        <v>2477</v>
      </c>
      <c r="L1347" s="825">
        <v>58.77</v>
      </c>
      <c r="M1347" s="825">
        <v>58.77</v>
      </c>
      <c r="N1347" s="822">
        <v>1</v>
      </c>
      <c r="O1347" s="826">
        <v>1</v>
      </c>
      <c r="P1347" s="825">
        <v>58.77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1</v>
      </c>
      <c r="B1348" s="822" t="s">
        <v>2676</v>
      </c>
      <c r="C1348" s="822" t="s">
        <v>2682</v>
      </c>
      <c r="D1348" s="823" t="s">
        <v>4395</v>
      </c>
      <c r="E1348" s="824" t="s">
        <v>2727</v>
      </c>
      <c r="F1348" s="822" t="s">
        <v>2677</v>
      </c>
      <c r="G1348" s="822" t="s">
        <v>2774</v>
      </c>
      <c r="H1348" s="822" t="s">
        <v>673</v>
      </c>
      <c r="I1348" s="822" t="s">
        <v>2510</v>
      </c>
      <c r="J1348" s="822" t="s">
        <v>690</v>
      </c>
      <c r="K1348" s="822" t="s">
        <v>1520</v>
      </c>
      <c r="L1348" s="825">
        <v>10.65</v>
      </c>
      <c r="M1348" s="825">
        <v>10.65</v>
      </c>
      <c r="N1348" s="822">
        <v>1</v>
      </c>
      <c r="O1348" s="826">
        <v>1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</v>
      </c>
      <c r="B1349" s="822" t="s">
        <v>2676</v>
      </c>
      <c r="C1349" s="822" t="s">
        <v>2682</v>
      </c>
      <c r="D1349" s="823" t="s">
        <v>4395</v>
      </c>
      <c r="E1349" s="824" t="s">
        <v>2727</v>
      </c>
      <c r="F1349" s="822" t="s">
        <v>2677</v>
      </c>
      <c r="G1349" s="822" t="s">
        <v>2774</v>
      </c>
      <c r="H1349" s="822" t="s">
        <v>673</v>
      </c>
      <c r="I1349" s="822" t="s">
        <v>2282</v>
      </c>
      <c r="J1349" s="822" t="s">
        <v>690</v>
      </c>
      <c r="K1349" s="822" t="s">
        <v>990</v>
      </c>
      <c r="L1349" s="825">
        <v>17.559999999999999</v>
      </c>
      <c r="M1349" s="825">
        <v>52.679999999999993</v>
      </c>
      <c r="N1349" s="822">
        <v>3</v>
      </c>
      <c r="O1349" s="826">
        <v>1.5</v>
      </c>
      <c r="P1349" s="825">
        <v>35.119999999999997</v>
      </c>
      <c r="Q1349" s="827">
        <v>0.66666666666666674</v>
      </c>
      <c r="R1349" s="822">
        <v>2</v>
      </c>
      <c r="S1349" s="827">
        <v>0.66666666666666663</v>
      </c>
      <c r="T1349" s="826">
        <v>1</v>
      </c>
      <c r="U1349" s="828">
        <v>0.66666666666666663</v>
      </c>
    </row>
    <row r="1350" spans="1:21" ht="14.45" customHeight="1" x14ac:dyDescent="0.2">
      <c r="A1350" s="821">
        <v>1</v>
      </c>
      <c r="B1350" s="822" t="s">
        <v>2676</v>
      </c>
      <c r="C1350" s="822" t="s">
        <v>2682</v>
      </c>
      <c r="D1350" s="823" t="s">
        <v>4395</v>
      </c>
      <c r="E1350" s="824" t="s">
        <v>2727</v>
      </c>
      <c r="F1350" s="822" t="s">
        <v>2677</v>
      </c>
      <c r="G1350" s="822" t="s">
        <v>2774</v>
      </c>
      <c r="H1350" s="822" t="s">
        <v>673</v>
      </c>
      <c r="I1350" s="822" t="s">
        <v>2508</v>
      </c>
      <c r="J1350" s="822" t="s">
        <v>690</v>
      </c>
      <c r="K1350" s="822" t="s">
        <v>2509</v>
      </c>
      <c r="L1350" s="825">
        <v>35.11</v>
      </c>
      <c r="M1350" s="825">
        <v>35.11</v>
      </c>
      <c r="N1350" s="822">
        <v>1</v>
      </c>
      <c r="O1350" s="826">
        <v>0.5</v>
      </c>
      <c r="P1350" s="825">
        <v>35.11</v>
      </c>
      <c r="Q1350" s="827">
        <v>1</v>
      </c>
      <c r="R1350" s="822">
        <v>1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1</v>
      </c>
      <c r="B1351" s="822" t="s">
        <v>2676</v>
      </c>
      <c r="C1351" s="822" t="s">
        <v>2682</v>
      </c>
      <c r="D1351" s="823" t="s">
        <v>4395</v>
      </c>
      <c r="E1351" s="824" t="s">
        <v>2727</v>
      </c>
      <c r="F1351" s="822" t="s">
        <v>2677</v>
      </c>
      <c r="G1351" s="822" t="s">
        <v>3651</v>
      </c>
      <c r="H1351" s="822" t="s">
        <v>329</v>
      </c>
      <c r="I1351" s="822" t="s">
        <v>4090</v>
      </c>
      <c r="J1351" s="822" t="s">
        <v>3653</v>
      </c>
      <c r="K1351" s="822" t="s">
        <v>3654</v>
      </c>
      <c r="L1351" s="825">
        <v>453.18</v>
      </c>
      <c r="M1351" s="825">
        <v>453.18</v>
      </c>
      <c r="N1351" s="822">
        <v>1</v>
      </c>
      <c r="O1351" s="826">
        <v>1</v>
      </c>
      <c r="P1351" s="825">
        <v>453.18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</v>
      </c>
      <c r="B1352" s="822" t="s">
        <v>2676</v>
      </c>
      <c r="C1352" s="822" t="s">
        <v>2682</v>
      </c>
      <c r="D1352" s="823" t="s">
        <v>4395</v>
      </c>
      <c r="E1352" s="824" t="s">
        <v>2727</v>
      </c>
      <c r="F1352" s="822" t="s">
        <v>2677</v>
      </c>
      <c r="G1352" s="822" t="s">
        <v>2775</v>
      </c>
      <c r="H1352" s="822" t="s">
        <v>673</v>
      </c>
      <c r="I1352" s="822" t="s">
        <v>2176</v>
      </c>
      <c r="J1352" s="822" t="s">
        <v>850</v>
      </c>
      <c r="K1352" s="822" t="s">
        <v>2177</v>
      </c>
      <c r="L1352" s="825">
        <v>103.4</v>
      </c>
      <c r="M1352" s="825">
        <v>103.4</v>
      </c>
      <c r="N1352" s="822">
        <v>1</v>
      </c>
      <c r="O1352" s="826">
        <v>0.5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</v>
      </c>
      <c r="B1353" s="822" t="s">
        <v>2676</v>
      </c>
      <c r="C1353" s="822" t="s">
        <v>2682</v>
      </c>
      <c r="D1353" s="823" t="s">
        <v>4395</v>
      </c>
      <c r="E1353" s="824" t="s">
        <v>2727</v>
      </c>
      <c r="F1353" s="822" t="s">
        <v>2677</v>
      </c>
      <c r="G1353" s="822" t="s">
        <v>2777</v>
      </c>
      <c r="H1353" s="822" t="s">
        <v>329</v>
      </c>
      <c r="I1353" s="822" t="s">
        <v>3226</v>
      </c>
      <c r="J1353" s="822" t="s">
        <v>2779</v>
      </c>
      <c r="K1353" s="822" t="s">
        <v>3227</v>
      </c>
      <c r="L1353" s="825">
        <v>1277.98</v>
      </c>
      <c r="M1353" s="825">
        <v>3833.94</v>
      </c>
      <c r="N1353" s="822">
        <v>3</v>
      </c>
      <c r="O1353" s="826">
        <v>1</v>
      </c>
      <c r="P1353" s="825">
        <v>3833.94</v>
      </c>
      <c r="Q1353" s="827">
        <v>1</v>
      </c>
      <c r="R1353" s="822">
        <v>3</v>
      </c>
      <c r="S1353" s="827">
        <v>1</v>
      </c>
      <c r="T1353" s="826">
        <v>1</v>
      </c>
      <c r="U1353" s="828">
        <v>1</v>
      </c>
    </row>
    <row r="1354" spans="1:21" ht="14.45" customHeight="1" x14ac:dyDescent="0.2">
      <c r="A1354" s="821">
        <v>1</v>
      </c>
      <c r="B1354" s="822" t="s">
        <v>2676</v>
      </c>
      <c r="C1354" s="822" t="s">
        <v>2682</v>
      </c>
      <c r="D1354" s="823" t="s">
        <v>4395</v>
      </c>
      <c r="E1354" s="824" t="s">
        <v>2727</v>
      </c>
      <c r="F1354" s="822" t="s">
        <v>2677</v>
      </c>
      <c r="G1354" s="822" t="s">
        <v>2777</v>
      </c>
      <c r="H1354" s="822" t="s">
        <v>329</v>
      </c>
      <c r="I1354" s="822" t="s">
        <v>2778</v>
      </c>
      <c r="J1354" s="822" t="s">
        <v>2779</v>
      </c>
      <c r="K1354" s="822" t="s">
        <v>2780</v>
      </c>
      <c r="L1354" s="825">
        <v>4472.93</v>
      </c>
      <c r="M1354" s="825">
        <v>8945.86</v>
      </c>
      <c r="N1354" s="822">
        <v>2</v>
      </c>
      <c r="O1354" s="826">
        <v>1.5</v>
      </c>
      <c r="P1354" s="825">
        <v>4472.93</v>
      </c>
      <c r="Q1354" s="827">
        <v>0.5</v>
      </c>
      <c r="R1354" s="822">
        <v>1</v>
      </c>
      <c r="S1354" s="827">
        <v>0.5</v>
      </c>
      <c r="T1354" s="826">
        <v>0.5</v>
      </c>
      <c r="U1354" s="828">
        <v>0.33333333333333331</v>
      </c>
    </row>
    <row r="1355" spans="1:21" ht="14.45" customHeight="1" x14ac:dyDescent="0.2">
      <c r="A1355" s="821">
        <v>1</v>
      </c>
      <c r="B1355" s="822" t="s">
        <v>2676</v>
      </c>
      <c r="C1355" s="822" t="s">
        <v>2682</v>
      </c>
      <c r="D1355" s="823" t="s">
        <v>4395</v>
      </c>
      <c r="E1355" s="824" t="s">
        <v>2727</v>
      </c>
      <c r="F1355" s="822" t="s">
        <v>2677</v>
      </c>
      <c r="G1355" s="822" t="s">
        <v>2785</v>
      </c>
      <c r="H1355" s="822" t="s">
        <v>329</v>
      </c>
      <c r="I1355" s="822" t="s">
        <v>2786</v>
      </c>
      <c r="J1355" s="822" t="s">
        <v>1377</v>
      </c>
      <c r="K1355" s="822" t="s">
        <v>2787</v>
      </c>
      <c r="L1355" s="825">
        <v>26.12</v>
      </c>
      <c r="M1355" s="825">
        <v>104.48</v>
      </c>
      <c r="N1355" s="822">
        <v>4</v>
      </c>
      <c r="O1355" s="826">
        <v>1</v>
      </c>
      <c r="P1355" s="825">
        <v>52.24</v>
      </c>
      <c r="Q1355" s="827">
        <v>0.5</v>
      </c>
      <c r="R1355" s="822">
        <v>2</v>
      </c>
      <c r="S1355" s="827">
        <v>0.5</v>
      </c>
      <c r="T1355" s="826">
        <v>0.5</v>
      </c>
      <c r="U1355" s="828">
        <v>0.5</v>
      </c>
    </row>
    <row r="1356" spans="1:21" ht="14.45" customHeight="1" x14ac:dyDescent="0.2">
      <c r="A1356" s="821">
        <v>1</v>
      </c>
      <c r="B1356" s="822" t="s">
        <v>2676</v>
      </c>
      <c r="C1356" s="822" t="s">
        <v>2682</v>
      </c>
      <c r="D1356" s="823" t="s">
        <v>4395</v>
      </c>
      <c r="E1356" s="824" t="s">
        <v>2727</v>
      </c>
      <c r="F1356" s="822" t="s">
        <v>2677</v>
      </c>
      <c r="G1356" s="822" t="s">
        <v>3281</v>
      </c>
      <c r="H1356" s="822" t="s">
        <v>329</v>
      </c>
      <c r="I1356" s="822" t="s">
        <v>3282</v>
      </c>
      <c r="J1356" s="822" t="s">
        <v>3283</v>
      </c>
      <c r="K1356" s="822" t="s">
        <v>3284</v>
      </c>
      <c r="L1356" s="825">
        <v>311.12</v>
      </c>
      <c r="M1356" s="825">
        <v>311.12</v>
      </c>
      <c r="N1356" s="822">
        <v>1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</v>
      </c>
      <c r="B1357" s="822" t="s">
        <v>2676</v>
      </c>
      <c r="C1357" s="822" t="s">
        <v>2682</v>
      </c>
      <c r="D1357" s="823" t="s">
        <v>4395</v>
      </c>
      <c r="E1357" s="824" t="s">
        <v>2727</v>
      </c>
      <c r="F1357" s="822" t="s">
        <v>2677</v>
      </c>
      <c r="G1357" s="822" t="s">
        <v>2953</v>
      </c>
      <c r="H1357" s="822" t="s">
        <v>329</v>
      </c>
      <c r="I1357" s="822" t="s">
        <v>3290</v>
      </c>
      <c r="J1357" s="822" t="s">
        <v>2955</v>
      </c>
      <c r="K1357" s="822" t="s">
        <v>3291</v>
      </c>
      <c r="L1357" s="825">
        <v>93.43</v>
      </c>
      <c r="M1357" s="825">
        <v>186.86</v>
      </c>
      <c r="N1357" s="822">
        <v>2</v>
      </c>
      <c r="O1357" s="826">
        <v>1</v>
      </c>
      <c r="P1357" s="825">
        <v>186.86</v>
      </c>
      <c r="Q1357" s="827">
        <v>1</v>
      </c>
      <c r="R1357" s="822">
        <v>2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1</v>
      </c>
      <c r="B1358" s="822" t="s">
        <v>2676</v>
      </c>
      <c r="C1358" s="822" t="s">
        <v>2682</v>
      </c>
      <c r="D1358" s="823" t="s">
        <v>4395</v>
      </c>
      <c r="E1358" s="824" t="s">
        <v>2727</v>
      </c>
      <c r="F1358" s="822" t="s">
        <v>2677</v>
      </c>
      <c r="G1358" s="822" t="s">
        <v>2953</v>
      </c>
      <c r="H1358" s="822" t="s">
        <v>329</v>
      </c>
      <c r="I1358" s="822" t="s">
        <v>2954</v>
      </c>
      <c r="J1358" s="822" t="s">
        <v>2955</v>
      </c>
      <c r="K1358" s="822" t="s">
        <v>1524</v>
      </c>
      <c r="L1358" s="825">
        <v>93.43</v>
      </c>
      <c r="M1358" s="825">
        <v>373.72</v>
      </c>
      <c r="N1358" s="822">
        <v>4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</v>
      </c>
      <c r="B1359" s="822" t="s">
        <v>2676</v>
      </c>
      <c r="C1359" s="822" t="s">
        <v>2682</v>
      </c>
      <c r="D1359" s="823" t="s">
        <v>4395</v>
      </c>
      <c r="E1359" s="824" t="s">
        <v>2727</v>
      </c>
      <c r="F1359" s="822" t="s">
        <v>2677</v>
      </c>
      <c r="G1359" s="822" t="s">
        <v>4091</v>
      </c>
      <c r="H1359" s="822" t="s">
        <v>329</v>
      </c>
      <c r="I1359" s="822" t="s">
        <v>4092</v>
      </c>
      <c r="J1359" s="822" t="s">
        <v>4093</v>
      </c>
      <c r="K1359" s="822" t="s">
        <v>4094</v>
      </c>
      <c r="L1359" s="825">
        <v>98.98</v>
      </c>
      <c r="M1359" s="825">
        <v>197.96</v>
      </c>
      <c r="N1359" s="822">
        <v>2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</v>
      </c>
      <c r="B1360" s="822" t="s">
        <v>2676</v>
      </c>
      <c r="C1360" s="822" t="s">
        <v>2682</v>
      </c>
      <c r="D1360" s="823" t="s">
        <v>4395</v>
      </c>
      <c r="E1360" s="824" t="s">
        <v>2727</v>
      </c>
      <c r="F1360" s="822" t="s">
        <v>2677</v>
      </c>
      <c r="G1360" s="822" t="s">
        <v>3692</v>
      </c>
      <c r="H1360" s="822" t="s">
        <v>329</v>
      </c>
      <c r="I1360" s="822" t="s">
        <v>4095</v>
      </c>
      <c r="J1360" s="822" t="s">
        <v>3781</v>
      </c>
      <c r="K1360" s="822" t="s">
        <v>3695</v>
      </c>
      <c r="L1360" s="825">
        <v>36.909999999999997</v>
      </c>
      <c r="M1360" s="825">
        <v>36.909999999999997</v>
      </c>
      <c r="N1360" s="822">
        <v>1</v>
      </c>
      <c r="O1360" s="826">
        <v>0.5</v>
      </c>
      <c r="P1360" s="825">
        <v>36.909999999999997</v>
      </c>
      <c r="Q1360" s="827">
        <v>1</v>
      </c>
      <c r="R1360" s="822">
        <v>1</v>
      </c>
      <c r="S1360" s="827">
        <v>1</v>
      </c>
      <c r="T1360" s="826">
        <v>0.5</v>
      </c>
      <c r="U1360" s="828">
        <v>1</v>
      </c>
    </row>
    <row r="1361" spans="1:21" ht="14.45" customHeight="1" x14ac:dyDescent="0.2">
      <c r="A1361" s="821">
        <v>1</v>
      </c>
      <c r="B1361" s="822" t="s">
        <v>2676</v>
      </c>
      <c r="C1361" s="822" t="s">
        <v>2682</v>
      </c>
      <c r="D1361" s="823" t="s">
        <v>4395</v>
      </c>
      <c r="E1361" s="824" t="s">
        <v>2727</v>
      </c>
      <c r="F1361" s="822" t="s">
        <v>2677</v>
      </c>
      <c r="G1361" s="822" t="s">
        <v>3595</v>
      </c>
      <c r="H1361" s="822" t="s">
        <v>329</v>
      </c>
      <c r="I1361" s="822" t="s">
        <v>3599</v>
      </c>
      <c r="J1361" s="822" t="s">
        <v>3600</v>
      </c>
      <c r="K1361" s="822" t="s">
        <v>3601</v>
      </c>
      <c r="L1361" s="825">
        <v>177.92</v>
      </c>
      <c r="M1361" s="825">
        <v>177.92</v>
      </c>
      <c r="N1361" s="822">
        <v>1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</v>
      </c>
      <c r="B1362" s="822" t="s">
        <v>2676</v>
      </c>
      <c r="C1362" s="822" t="s">
        <v>2682</v>
      </c>
      <c r="D1362" s="823" t="s">
        <v>4395</v>
      </c>
      <c r="E1362" s="824" t="s">
        <v>2727</v>
      </c>
      <c r="F1362" s="822" t="s">
        <v>2677</v>
      </c>
      <c r="G1362" s="822" t="s">
        <v>2789</v>
      </c>
      <c r="H1362" s="822" t="s">
        <v>673</v>
      </c>
      <c r="I1362" s="822" t="s">
        <v>2977</v>
      </c>
      <c r="J1362" s="822" t="s">
        <v>2503</v>
      </c>
      <c r="K1362" s="822" t="s">
        <v>2978</v>
      </c>
      <c r="L1362" s="825">
        <v>5339.52</v>
      </c>
      <c r="M1362" s="825">
        <v>10679.04</v>
      </c>
      <c r="N1362" s="822">
        <v>2</v>
      </c>
      <c r="O1362" s="826">
        <v>2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</v>
      </c>
      <c r="B1363" s="822" t="s">
        <v>2676</v>
      </c>
      <c r="C1363" s="822" t="s">
        <v>2682</v>
      </c>
      <c r="D1363" s="823" t="s">
        <v>4395</v>
      </c>
      <c r="E1363" s="824" t="s">
        <v>2727</v>
      </c>
      <c r="F1363" s="822" t="s">
        <v>2677</v>
      </c>
      <c r="G1363" s="822" t="s">
        <v>2789</v>
      </c>
      <c r="H1363" s="822" t="s">
        <v>673</v>
      </c>
      <c r="I1363" s="822" t="s">
        <v>2977</v>
      </c>
      <c r="J1363" s="822" t="s">
        <v>2503</v>
      </c>
      <c r="K1363" s="822" t="s">
        <v>2978</v>
      </c>
      <c r="L1363" s="825">
        <v>3833.94</v>
      </c>
      <c r="M1363" s="825">
        <v>3833.94</v>
      </c>
      <c r="N1363" s="822">
        <v>1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2676</v>
      </c>
      <c r="C1364" s="822" t="s">
        <v>2682</v>
      </c>
      <c r="D1364" s="823" t="s">
        <v>4395</v>
      </c>
      <c r="E1364" s="824" t="s">
        <v>2727</v>
      </c>
      <c r="F1364" s="822" t="s">
        <v>2677</v>
      </c>
      <c r="G1364" s="822" t="s">
        <v>2789</v>
      </c>
      <c r="H1364" s="822" t="s">
        <v>673</v>
      </c>
      <c r="I1364" s="822" t="s">
        <v>2575</v>
      </c>
      <c r="J1364" s="822" t="s">
        <v>2503</v>
      </c>
      <c r="K1364" s="822" t="s">
        <v>2576</v>
      </c>
      <c r="L1364" s="825">
        <v>2669.75</v>
      </c>
      <c r="M1364" s="825">
        <v>5339.5</v>
      </c>
      <c r="N1364" s="822">
        <v>2</v>
      </c>
      <c r="O1364" s="826">
        <v>2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2676</v>
      </c>
      <c r="C1365" s="822" t="s">
        <v>2682</v>
      </c>
      <c r="D1365" s="823" t="s">
        <v>4395</v>
      </c>
      <c r="E1365" s="824" t="s">
        <v>2727</v>
      </c>
      <c r="F1365" s="822" t="s">
        <v>2677</v>
      </c>
      <c r="G1365" s="822" t="s">
        <v>3702</v>
      </c>
      <c r="H1365" s="822" t="s">
        <v>329</v>
      </c>
      <c r="I1365" s="822" t="s">
        <v>3703</v>
      </c>
      <c r="J1365" s="822" t="s">
        <v>3704</v>
      </c>
      <c r="K1365" s="822" t="s">
        <v>2327</v>
      </c>
      <c r="L1365" s="825">
        <v>3687.57</v>
      </c>
      <c r="M1365" s="825">
        <v>3687.57</v>
      </c>
      <c r="N1365" s="822">
        <v>1</v>
      </c>
      <c r="O1365" s="826">
        <v>0.5</v>
      </c>
      <c r="P1365" s="825">
        <v>3687.57</v>
      </c>
      <c r="Q1365" s="827">
        <v>1</v>
      </c>
      <c r="R1365" s="822">
        <v>1</v>
      </c>
      <c r="S1365" s="827">
        <v>1</v>
      </c>
      <c r="T1365" s="826">
        <v>0.5</v>
      </c>
      <c r="U1365" s="828">
        <v>1</v>
      </c>
    </row>
    <row r="1366" spans="1:21" ht="14.45" customHeight="1" x14ac:dyDescent="0.2">
      <c r="A1366" s="821">
        <v>1</v>
      </c>
      <c r="B1366" s="822" t="s">
        <v>2676</v>
      </c>
      <c r="C1366" s="822" t="s">
        <v>2682</v>
      </c>
      <c r="D1366" s="823" t="s">
        <v>4395</v>
      </c>
      <c r="E1366" s="824" t="s">
        <v>2727</v>
      </c>
      <c r="F1366" s="822" t="s">
        <v>2677</v>
      </c>
      <c r="G1366" s="822" t="s">
        <v>2796</v>
      </c>
      <c r="H1366" s="822" t="s">
        <v>673</v>
      </c>
      <c r="I1366" s="822" t="s">
        <v>2524</v>
      </c>
      <c r="J1366" s="822" t="s">
        <v>1695</v>
      </c>
      <c r="K1366" s="822" t="s">
        <v>1697</v>
      </c>
      <c r="L1366" s="825">
        <v>209.32</v>
      </c>
      <c r="M1366" s="825">
        <v>209.32</v>
      </c>
      <c r="N1366" s="822">
        <v>1</v>
      </c>
      <c r="O1366" s="826">
        <v>0.5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</v>
      </c>
      <c r="B1367" s="822" t="s">
        <v>2676</v>
      </c>
      <c r="C1367" s="822" t="s">
        <v>2682</v>
      </c>
      <c r="D1367" s="823" t="s">
        <v>4395</v>
      </c>
      <c r="E1367" s="824" t="s">
        <v>2727</v>
      </c>
      <c r="F1367" s="822" t="s">
        <v>2677</v>
      </c>
      <c r="G1367" s="822" t="s">
        <v>2799</v>
      </c>
      <c r="H1367" s="822" t="s">
        <v>329</v>
      </c>
      <c r="I1367" s="822" t="s">
        <v>2800</v>
      </c>
      <c r="J1367" s="822" t="s">
        <v>724</v>
      </c>
      <c r="K1367" s="822" t="s">
        <v>1565</v>
      </c>
      <c r="L1367" s="825">
        <v>3317.7</v>
      </c>
      <c r="M1367" s="825">
        <v>9953.0999999999985</v>
      </c>
      <c r="N1367" s="822">
        <v>3</v>
      </c>
      <c r="O1367" s="826">
        <v>1</v>
      </c>
      <c r="P1367" s="825">
        <v>6635.4</v>
      </c>
      <c r="Q1367" s="827">
        <v>0.66666666666666674</v>
      </c>
      <c r="R1367" s="822">
        <v>2</v>
      </c>
      <c r="S1367" s="827">
        <v>0.66666666666666663</v>
      </c>
      <c r="T1367" s="826">
        <v>0.5</v>
      </c>
      <c r="U1367" s="828">
        <v>0.5</v>
      </c>
    </row>
    <row r="1368" spans="1:21" ht="14.45" customHeight="1" x14ac:dyDescent="0.2">
      <c r="A1368" s="821">
        <v>1</v>
      </c>
      <c r="B1368" s="822" t="s">
        <v>2676</v>
      </c>
      <c r="C1368" s="822" t="s">
        <v>2682</v>
      </c>
      <c r="D1368" s="823" t="s">
        <v>4395</v>
      </c>
      <c r="E1368" s="824" t="s">
        <v>2727</v>
      </c>
      <c r="F1368" s="822" t="s">
        <v>2677</v>
      </c>
      <c r="G1368" s="822" t="s">
        <v>2799</v>
      </c>
      <c r="H1368" s="822" t="s">
        <v>329</v>
      </c>
      <c r="I1368" s="822" t="s">
        <v>2801</v>
      </c>
      <c r="J1368" s="822" t="s">
        <v>724</v>
      </c>
      <c r="K1368" s="822" t="s">
        <v>725</v>
      </c>
      <c r="L1368" s="825">
        <v>1704.59</v>
      </c>
      <c r="M1368" s="825">
        <v>3409.18</v>
      </c>
      <c r="N1368" s="822">
        <v>2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</v>
      </c>
      <c r="B1369" s="822" t="s">
        <v>2676</v>
      </c>
      <c r="C1369" s="822" t="s">
        <v>2682</v>
      </c>
      <c r="D1369" s="823" t="s">
        <v>4395</v>
      </c>
      <c r="E1369" s="824" t="s">
        <v>2727</v>
      </c>
      <c r="F1369" s="822" t="s">
        <v>2677</v>
      </c>
      <c r="G1369" s="822" t="s">
        <v>2983</v>
      </c>
      <c r="H1369" s="822" t="s">
        <v>673</v>
      </c>
      <c r="I1369" s="822" t="s">
        <v>2196</v>
      </c>
      <c r="J1369" s="822" t="s">
        <v>928</v>
      </c>
      <c r="K1369" s="822" t="s">
        <v>2197</v>
      </c>
      <c r="L1369" s="825">
        <v>154.36000000000001</v>
      </c>
      <c r="M1369" s="825">
        <v>154.36000000000001</v>
      </c>
      <c r="N1369" s="822">
        <v>1</v>
      </c>
      <c r="O1369" s="826">
        <v>0.5</v>
      </c>
      <c r="P1369" s="825">
        <v>154.36000000000001</v>
      </c>
      <c r="Q1369" s="827">
        <v>1</v>
      </c>
      <c r="R1369" s="822">
        <v>1</v>
      </c>
      <c r="S1369" s="827">
        <v>1</v>
      </c>
      <c r="T1369" s="826">
        <v>0.5</v>
      </c>
      <c r="U1369" s="828">
        <v>1</v>
      </c>
    </row>
    <row r="1370" spans="1:21" ht="14.45" customHeight="1" x14ac:dyDescent="0.2">
      <c r="A1370" s="821">
        <v>1</v>
      </c>
      <c r="B1370" s="822" t="s">
        <v>2676</v>
      </c>
      <c r="C1370" s="822" t="s">
        <v>2682</v>
      </c>
      <c r="D1370" s="823" t="s">
        <v>4395</v>
      </c>
      <c r="E1370" s="824" t="s">
        <v>2727</v>
      </c>
      <c r="F1370" s="822" t="s">
        <v>2677</v>
      </c>
      <c r="G1370" s="822" t="s">
        <v>2983</v>
      </c>
      <c r="H1370" s="822" t="s">
        <v>329</v>
      </c>
      <c r="I1370" s="822" t="s">
        <v>3621</v>
      </c>
      <c r="J1370" s="822" t="s">
        <v>928</v>
      </c>
      <c r="K1370" s="822" t="s">
        <v>3622</v>
      </c>
      <c r="L1370" s="825">
        <v>225.06</v>
      </c>
      <c r="M1370" s="825">
        <v>225.06</v>
      </c>
      <c r="N1370" s="822">
        <v>1</v>
      </c>
      <c r="O1370" s="826">
        <v>1</v>
      </c>
      <c r="P1370" s="825">
        <v>225.06</v>
      </c>
      <c r="Q1370" s="827">
        <v>1</v>
      </c>
      <c r="R1370" s="822">
        <v>1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1</v>
      </c>
      <c r="B1371" s="822" t="s">
        <v>2676</v>
      </c>
      <c r="C1371" s="822" t="s">
        <v>2682</v>
      </c>
      <c r="D1371" s="823" t="s">
        <v>4395</v>
      </c>
      <c r="E1371" s="824" t="s">
        <v>2728</v>
      </c>
      <c r="F1371" s="822" t="s">
        <v>2677</v>
      </c>
      <c r="G1371" s="822" t="s">
        <v>2814</v>
      </c>
      <c r="H1371" s="822" t="s">
        <v>673</v>
      </c>
      <c r="I1371" s="822" t="s">
        <v>2410</v>
      </c>
      <c r="J1371" s="822" t="s">
        <v>961</v>
      </c>
      <c r="K1371" s="822" t="s">
        <v>962</v>
      </c>
      <c r="L1371" s="825">
        <v>72.55</v>
      </c>
      <c r="M1371" s="825">
        <v>72.55</v>
      </c>
      <c r="N1371" s="822">
        <v>1</v>
      </c>
      <c r="O1371" s="826">
        <v>0.5</v>
      </c>
      <c r="P1371" s="825">
        <v>72.55</v>
      </c>
      <c r="Q1371" s="827">
        <v>1</v>
      </c>
      <c r="R1371" s="822">
        <v>1</v>
      </c>
      <c r="S1371" s="827">
        <v>1</v>
      </c>
      <c r="T1371" s="826">
        <v>0.5</v>
      </c>
      <c r="U1371" s="828">
        <v>1</v>
      </c>
    </row>
    <row r="1372" spans="1:21" ht="14.45" customHeight="1" x14ac:dyDescent="0.2">
      <c r="A1372" s="821">
        <v>1</v>
      </c>
      <c r="B1372" s="822" t="s">
        <v>2676</v>
      </c>
      <c r="C1372" s="822" t="s">
        <v>2682</v>
      </c>
      <c r="D1372" s="823" t="s">
        <v>4395</v>
      </c>
      <c r="E1372" s="824" t="s">
        <v>2728</v>
      </c>
      <c r="F1372" s="822" t="s">
        <v>2677</v>
      </c>
      <c r="G1372" s="822" t="s">
        <v>2993</v>
      </c>
      <c r="H1372" s="822" t="s">
        <v>673</v>
      </c>
      <c r="I1372" s="822" t="s">
        <v>2443</v>
      </c>
      <c r="J1372" s="822" t="s">
        <v>2441</v>
      </c>
      <c r="K1372" s="822" t="s">
        <v>2444</v>
      </c>
      <c r="L1372" s="825">
        <v>11.71</v>
      </c>
      <c r="M1372" s="825">
        <v>23.42</v>
      </c>
      <c r="N1372" s="822">
        <v>2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1</v>
      </c>
      <c r="B1373" s="822" t="s">
        <v>2676</v>
      </c>
      <c r="C1373" s="822" t="s">
        <v>2682</v>
      </c>
      <c r="D1373" s="823" t="s">
        <v>4395</v>
      </c>
      <c r="E1373" s="824" t="s">
        <v>2728</v>
      </c>
      <c r="F1373" s="822" t="s">
        <v>2677</v>
      </c>
      <c r="G1373" s="822" t="s">
        <v>2854</v>
      </c>
      <c r="H1373" s="822" t="s">
        <v>673</v>
      </c>
      <c r="I1373" s="822" t="s">
        <v>2855</v>
      </c>
      <c r="J1373" s="822" t="s">
        <v>1042</v>
      </c>
      <c r="K1373" s="822" t="s">
        <v>2856</v>
      </c>
      <c r="L1373" s="825">
        <v>160.03</v>
      </c>
      <c r="M1373" s="825">
        <v>800.15000000000009</v>
      </c>
      <c r="N1373" s="822">
        <v>5</v>
      </c>
      <c r="O1373" s="826">
        <v>2</v>
      </c>
      <c r="P1373" s="825">
        <v>320.06</v>
      </c>
      <c r="Q1373" s="827">
        <v>0.39999999999999997</v>
      </c>
      <c r="R1373" s="822">
        <v>2</v>
      </c>
      <c r="S1373" s="827">
        <v>0.4</v>
      </c>
      <c r="T1373" s="826">
        <v>1</v>
      </c>
      <c r="U1373" s="828">
        <v>0.5</v>
      </c>
    </row>
    <row r="1374" spans="1:21" ht="14.45" customHeight="1" x14ac:dyDescent="0.2">
      <c r="A1374" s="821">
        <v>1</v>
      </c>
      <c r="B1374" s="822" t="s">
        <v>2676</v>
      </c>
      <c r="C1374" s="822" t="s">
        <v>2682</v>
      </c>
      <c r="D1374" s="823" t="s">
        <v>4395</v>
      </c>
      <c r="E1374" s="824" t="s">
        <v>2728</v>
      </c>
      <c r="F1374" s="822" t="s">
        <v>2677</v>
      </c>
      <c r="G1374" s="822" t="s">
        <v>2857</v>
      </c>
      <c r="H1374" s="822" t="s">
        <v>329</v>
      </c>
      <c r="I1374" s="822" t="s">
        <v>3992</v>
      </c>
      <c r="J1374" s="822" t="s">
        <v>3823</v>
      </c>
      <c r="K1374" s="822" t="s">
        <v>3518</v>
      </c>
      <c r="L1374" s="825">
        <v>207.27</v>
      </c>
      <c r="M1374" s="825">
        <v>207.27</v>
      </c>
      <c r="N1374" s="822">
        <v>1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</v>
      </c>
      <c r="B1375" s="822" t="s">
        <v>2676</v>
      </c>
      <c r="C1375" s="822" t="s">
        <v>2682</v>
      </c>
      <c r="D1375" s="823" t="s">
        <v>4395</v>
      </c>
      <c r="E1375" s="824" t="s">
        <v>2728</v>
      </c>
      <c r="F1375" s="822" t="s">
        <v>2677</v>
      </c>
      <c r="G1375" s="822" t="s">
        <v>2857</v>
      </c>
      <c r="H1375" s="822" t="s">
        <v>329</v>
      </c>
      <c r="I1375" s="822" t="s">
        <v>3824</v>
      </c>
      <c r="J1375" s="822" t="s">
        <v>3825</v>
      </c>
      <c r="K1375" s="822" t="s">
        <v>3049</v>
      </c>
      <c r="L1375" s="825">
        <v>207.27</v>
      </c>
      <c r="M1375" s="825">
        <v>207.27</v>
      </c>
      <c r="N1375" s="822">
        <v>1</v>
      </c>
      <c r="O1375" s="826">
        <v>0.5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</v>
      </c>
      <c r="B1376" s="822" t="s">
        <v>2676</v>
      </c>
      <c r="C1376" s="822" t="s">
        <v>2682</v>
      </c>
      <c r="D1376" s="823" t="s">
        <v>4395</v>
      </c>
      <c r="E1376" s="824" t="s">
        <v>2728</v>
      </c>
      <c r="F1376" s="822" t="s">
        <v>2677</v>
      </c>
      <c r="G1376" s="822" t="s">
        <v>2858</v>
      </c>
      <c r="H1376" s="822" t="s">
        <v>673</v>
      </c>
      <c r="I1376" s="822" t="s">
        <v>2185</v>
      </c>
      <c r="J1376" s="822" t="s">
        <v>2186</v>
      </c>
      <c r="K1376" s="822" t="s">
        <v>2187</v>
      </c>
      <c r="L1376" s="825">
        <v>130.51</v>
      </c>
      <c r="M1376" s="825">
        <v>522.04</v>
      </c>
      <c r="N1376" s="822">
        <v>4</v>
      </c>
      <c r="O1376" s="826">
        <v>2.5</v>
      </c>
      <c r="P1376" s="825">
        <v>130.51</v>
      </c>
      <c r="Q1376" s="827">
        <v>0.25</v>
      </c>
      <c r="R1376" s="822">
        <v>1</v>
      </c>
      <c r="S1376" s="827">
        <v>0.25</v>
      </c>
      <c r="T1376" s="826">
        <v>0.5</v>
      </c>
      <c r="U1376" s="828">
        <v>0.2</v>
      </c>
    </row>
    <row r="1377" spans="1:21" ht="14.45" customHeight="1" x14ac:dyDescent="0.2">
      <c r="A1377" s="821">
        <v>1</v>
      </c>
      <c r="B1377" s="822" t="s">
        <v>2676</v>
      </c>
      <c r="C1377" s="822" t="s">
        <v>2682</v>
      </c>
      <c r="D1377" s="823" t="s">
        <v>4395</v>
      </c>
      <c r="E1377" s="824" t="s">
        <v>2728</v>
      </c>
      <c r="F1377" s="822" t="s">
        <v>2677</v>
      </c>
      <c r="G1377" s="822" t="s">
        <v>2858</v>
      </c>
      <c r="H1377" s="822" t="s">
        <v>673</v>
      </c>
      <c r="I1377" s="822" t="s">
        <v>2326</v>
      </c>
      <c r="J1377" s="822" t="s">
        <v>2189</v>
      </c>
      <c r="K1377" s="822" t="s">
        <v>2327</v>
      </c>
      <c r="L1377" s="825">
        <v>82.7</v>
      </c>
      <c r="M1377" s="825">
        <v>82.7</v>
      </c>
      <c r="N1377" s="822">
        <v>1</v>
      </c>
      <c r="O1377" s="826">
        <v>0.5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</v>
      </c>
      <c r="B1378" s="822" t="s">
        <v>2676</v>
      </c>
      <c r="C1378" s="822" t="s">
        <v>2682</v>
      </c>
      <c r="D1378" s="823" t="s">
        <v>4395</v>
      </c>
      <c r="E1378" s="824" t="s">
        <v>2728</v>
      </c>
      <c r="F1378" s="822" t="s">
        <v>2677</v>
      </c>
      <c r="G1378" s="822" t="s">
        <v>2858</v>
      </c>
      <c r="H1378" s="822" t="s">
        <v>329</v>
      </c>
      <c r="I1378" s="822" t="s">
        <v>3642</v>
      </c>
      <c r="J1378" s="822" t="s">
        <v>2186</v>
      </c>
      <c r="K1378" s="822" t="s">
        <v>2940</v>
      </c>
      <c r="L1378" s="825">
        <v>183.79</v>
      </c>
      <c r="M1378" s="825">
        <v>367.58</v>
      </c>
      <c r="N1378" s="822">
        <v>2</v>
      </c>
      <c r="O1378" s="826">
        <v>1.5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</v>
      </c>
      <c r="B1379" s="822" t="s">
        <v>2676</v>
      </c>
      <c r="C1379" s="822" t="s">
        <v>2682</v>
      </c>
      <c r="D1379" s="823" t="s">
        <v>4395</v>
      </c>
      <c r="E1379" s="824" t="s">
        <v>2728</v>
      </c>
      <c r="F1379" s="822" t="s">
        <v>2677</v>
      </c>
      <c r="G1379" s="822" t="s">
        <v>2858</v>
      </c>
      <c r="H1379" s="822" t="s">
        <v>329</v>
      </c>
      <c r="I1379" s="822" t="s">
        <v>3009</v>
      </c>
      <c r="J1379" s="822" t="s">
        <v>2186</v>
      </c>
      <c r="K1379" s="822" t="s">
        <v>3010</v>
      </c>
      <c r="L1379" s="825">
        <v>282.76</v>
      </c>
      <c r="M1379" s="825">
        <v>282.76</v>
      </c>
      <c r="N1379" s="822">
        <v>1</v>
      </c>
      <c r="O1379" s="826">
        <v>0.5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</v>
      </c>
      <c r="B1380" s="822" t="s">
        <v>2676</v>
      </c>
      <c r="C1380" s="822" t="s">
        <v>2682</v>
      </c>
      <c r="D1380" s="823" t="s">
        <v>4395</v>
      </c>
      <c r="E1380" s="824" t="s">
        <v>2728</v>
      </c>
      <c r="F1380" s="822" t="s">
        <v>2677</v>
      </c>
      <c r="G1380" s="822" t="s">
        <v>2858</v>
      </c>
      <c r="H1380" s="822" t="s">
        <v>329</v>
      </c>
      <c r="I1380" s="822" t="s">
        <v>3011</v>
      </c>
      <c r="J1380" s="822" t="s">
        <v>3012</v>
      </c>
      <c r="K1380" s="822" t="s">
        <v>2937</v>
      </c>
      <c r="L1380" s="825">
        <v>254.49</v>
      </c>
      <c r="M1380" s="825">
        <v>508.98</v>
      </c>
      <c r="N1380" s="822">
        <v>2</v>
      </c>
      <c r="O1380" s="826">
        <v>1</v>
      </c>
      <c r="P1380" s="825">
        <v>254.49</v>
      </c>
      <c r="Q1380" s="827">
        <v>0.5</v>
      </c>
      <c r="R1380" s="822">
        <v>1</v>
      </c>
      <c r="S1380" s="827">
        <v>0.5</v>
      </c>
      <c r="T1380" s="826">
        <v>0.5</v>
      </c>
      <c r="U1380" s="828">
        <v>0.5</v>
      </c>
    </row>
    <row r="1381" spans="1:21" ht="14.45" customHeight="1" x14ac:dyDescent="0.2">
      <c r="A1381" s="821">
        <v>1</v>
      </c>
      <c r="B1381" s="822" t="s">
        <v>2676</v>
      </c>
      <c r="C1381" s="822" t="s">
        <v>2682</v>
      </c>
      <c r="D1381" s="823" t="s">
        <v>4395</v>
      </c>
      <c r="E1381" s="824" t="s">
        <v>2728</v>
      </c>
      <c r="F1381" s="822" t="s">
        <v>2677</v>
      </c>
      <c r="G1381" s="822" t="s">
        <v>3357</v>
      </c>
      <c r="H1381" s="822" t="s">
        <v>329</v>
      </c>
      <c r="I1381" s="822" t="s">
        <v>2290</v>
      </c>
      <c r="J1381" s="822" t="s">
        <v>2288</v>
      </c>
      <c r="K1381" s="822" t="s">
        <v>2291</v>
      </c>
      <c r="L1381" s="825">
        <v>229.38</v>
      </c>
      <c r="M1381" s="825">
        <v>458.76</v>
      </c>
      <c r="N1381" s="822">
        <v>2</v>
      </c>
      <c r="O1381" s="826">
        <v>1</v>
      </c>
      <c r="P1381" s="825">
        <v>229.38</v>
      </c>
      <c r="Q1381" s="827">
        <v>0.5</v>
      </c>
      <c r="R1381" s="822">
        <v>1</v>
      </c>
      <c r="S1381" s="827">
        <v>0.5</v>
      </c>
      <c r="T1381" s="826">
        <v>0.5</v>
      </c>
      <c r="U1381" s="828">
        <v>0.5</v>
      </c>
    </row>
    <row r="1382" spans="1:21" ht="14.45" customHeight="1" x14ac:dyDescent="0.2">
      <c r="A1382" s="821">
        <v>1</v>
      </c>
      <c r="B1382" s="822" t="s">
        <v>2676</v>
      </c>
      <c r="C1382" s="822" t="s">
        <v>2682</v>
      </c>
      <c r="D1382" s="823" t="s">
        <v>4395</v>
      </c>
      <c r="E1382" s="824" t="s">
        <v>2728</v>
      </c>
      <c r="F1382" s="822" t="s">
        <v>2677</v>
      </c>
      <c r="G1382" s="822" t="s">
        <v>2815</v>
      </c>
      <c r="H1382" s="822" t="s">
        <v>329</v>
      </c>
      <c r="I1382" s="822" t="s">
        <v>3724</v>
      </c>
      <c r="J1382" s="822" t="s">
        <v>3667</v>
      </c>
      <c r="K1382" s="822" t="s">
        <v>3142</v>
      </c>
      <c r="L1382" s="825">
        <v>105.32</v>
      </c>
      <c r="M1382" s="825">
        <v>315.95999999999998</v>
      </c>
      <c r="N1382" s="822">
        <v>3</v>
      </c>
      <c r="O1382" s="826">
        <v>3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</v>
      </c>
      <c r="B1383" s="822" t="s">
        <v>2676</v>
      </c>
      <c r="C1383" s="822" t="s">
        <v>2682</v>
      </c>
      <c r="D1383" s="823" t="s">
        <v>4395</v>
      </c>
      <c r="E1383" s="824" t="s">
        <v>2728</v>
      </c>
      <c r="F1383" s="822" t="s">
        <v>2677</v>
      </c>
      <c r="G1383" s="822" t="s">
        <v>2815</v>
      </c>
      <c r="H1383" s="822" t="s">
        <v>329</v>
      </c>
      <c r="I1383" s="822" t="s">
        <v>3726</v>
      </c>
      <c r="J1383" s="822" t="s">
        <v>2817</v>
      </c>
      <c r="K1383" s="822" t="s">
        <v>3727</v>
      </c>
      <c r="L1383" s="825">
        <v>16.38</v>
      </c>
      <c r="M1383" s="825">
        <v>32.76</v>
      </c>
      <c r="N1383" s="822">
        <v>2</v>
      </c>
      <c r="O1383" s="826">
        <v>1</v>
      </c>
      <c r="P1383" s="825">
        <v>16.38</v>
      </c>
      <c r="Q1383" s="827">
        <v>0.5</v>
      </c>
      <c r="R1383" s="822">
        <v>1</v>
      </c>
      <c r="S1383" s="827">
        <v>0.5</v>
      </c>
      <c r="T1383" s="826">
        <v>0.5</v>
      </c>
      <c r="U1383" s="828">
        <v>0.5</v>
      </c>
    </row>
    <row r="1384" spans="1:21" ht="14.45" customHeight="1" x14ac:dyDescent="0.2">
      <c r="A1384" s="821">
        <v>1</v>
      </c>
      <c r="B1384" s="822" t="s">
        <v>2676</v>
      </c>
      <c r="C1384" s="822" t="s">
        <v>2682</v>
      </c>
      <c r="D1384" s="823" t="s">
        <v>4395</v>
      </c>
      <c r="E1384" s="824" t="s">
        <v>2728</v>
      </c>
      <c r="F1384" s="822" t="s">
        <v>2677</v>
      </c>
      <c r="G1384" s="822" t="s">
        <v>2815</v>
      </c>
      <c r="H1384" s="822" t="s">
        <v>673</v>
      </c>
      <c r="I1384" s="822" t="s">
        <v>3023</v>
      </c>
      <c r="J1384" s="822" t="s">
        <v>998</v>
      </c>
      <c r="K1384" s="822" t="s">
        <v>677</v>
      </c>
      <c r="L1384" s="825">
        <v>117.03</v>
      </c>
      <c r="M1384" s="825">
        <v>468.12</v>
      </c>
      <c r="N1384" s="822">
        <v>4</v>
      </c>
      <c r="O1384" s="826">
        <v>2.5</v>
      </c>
      <c r="P1384" s="825">
        <v>117.03</v>
      </c>
      <c r="Q1384" s="827">
        <v>0.25</v>
      </c>
      <c r="R1384" s="822">
        <v>1</v>
      </c>
      <c r="S1384" s="827">
        <v>0.25</v>
      </c>
      <c r="T1384" s="826">
        <v>1</v>
      </c>
      <c r="U1384" s="828">
        <v>0.4</v>
      </c>
    </row>
    <row r="1385" spans="1:21" ht="14.45" customHeight="1" x14ac:dyDescent="0.2">
      <c r="A1385" s="821">
        <v>1</v>
      </c>
      <c r="B1385" s="822" t="s">
        <v>2676</v>
      </c>
      <c r="C1385" s="822" t="s">
        <v>2682</v>
      </c>
      <c r="D1385" s="823" t="s">
        <v>4395</v>
      </c>
      <c r="E1385" s="824" t="s">
        <v>2728</v>
      </c>
      <c r="F1385" s="822" t="s">
        <v>2677</v>
      </c>
      <c r="G1385" s="822" t="s">
        <v>2815</v>
      </c>
      <c r="H1385" s="822" t="s">
        <v>673</v>
      </c>
      <c r="I1385" s="822" t="s">
        <v>2174</v>
      </c>
      <c r="J1385" s="822" t="s">
        <v>998</v>
      </c>
      <c r="K1385" s="822" t="s">
        <v>696</v>
      </c>
      <c r="L1385" s="825">
        <v>35.11</v>
      </c>
      <c r="M1385" s="825">
        <v>70.22</v>
      </c>
      <c r="N1385" s="822">
        <v>2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</v>
      </c>
      <c r="B1386" s="822" t="s">
        <v>2676</v>
      </c>
      <c r="C1386" s="822" t="s">
        <v>2682</v>
      </c>
      <c r="D1386" s="823" t="s">
        <v>4395</v>
      </c>
      <c r="E1386" s="824" t="s">
        <v>2728</v>
      </c>
      <c r="F1386" s="822" t="s">
        <v>2677</v>
      </c>
      <c r="G1386" s="822" t="s">
        <v>2815</v>
      </c>
      <c r="H1386" s="822" t="s">
        <v>329</v>
      </c>
      <c r="I1386" s="822" t="s">
        <v>3025</v>
      </c>
      <c r="J1386" s="822" t="s">
        <v>1032</v>
      </c>
      <c r="K1386" s="822" t="s">
        <v>677</v>
      </c>
      <c r="L1386" s="825">
        <v>117.03</v>
      </c>
      <c r="M1386" s="825">
        <v>117.03</v>
      </c>
      <c r="N1386" s="822">
        <v>1</v>
      </c>
      <c r="O1386" s="826">
        <v>0.5</v>
      </c>
      <c r="P1386" s="825">
        <v>117.03</v>
      </c>
      <c r="Q1386" s="827">
        <v>1</v>
      </c>
      <c r="R1386" s="822">
        <v>1</v>
      </c>
      <c r="S1386" s="827">
        <v>1</v>
      </c>
      <c r="T1386" s="826">
        <v>0.5</v>
      </c>
      <c r="U1386" s="828">
        <v>1</v>
      </c>
    </row>
    <row r="1387" spans="1:21" ht="14.45" customHeight="1" x14ac:dyDescent="0.2">
      <c r="A1387" s="821">
        <v>1</v>
      </c>
      <c r="B1387" s="822" t="s">
        <v>2676</v>
      </c>
      <c r="C1387" s="822" t="s">
        <v>2682</v>
      </c>
      <c r="D1387" s="823" t="s">
        <v>4395</v>
      </c>
      <c r="E1387" s="824" t="s">
        <v>2728</v>
      </c>
      <c r="F1387" s="822" t="s">
        <v>2677</v>
      </c>
      <c r="G1387" s="822" t="s">
        <v>2739</v>
      </c>
      <c r="H1387" s="822" t="s">
        <v>329</v>
      </c>
      <c r="I1387" s="822" t="s">
        <v>3030</v>
      </c>
      <c r="J1387" s="822" t="s">
        <v>2741</v>
      </c>
      <c r="K1387" s="822" t="s">
        <v>3031</v>
      </c>
      <c r="L1387" s="825">
        <v>1369.26</v>
      </c>
      <c r="M1387" s="825">
        <v>6846.3</v>
      </c>
      <c r="N1387" s="822">
        <v>5</v>
      </c>
      <c r="O1387" s="826">
        <v>0.5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</v>
      </c>
      <c r="B1388" s="822" t="s">
        <v>2676</v>
      </c>
      <c r="C1388" s="822" t="s">
        <v>2682</v>
      </c>
      <c r="D1388" s="823" t="s">
        <v>4395</v>
      </c>
      <c r="E1388" s="824" t="s">
        <v>2728</v>
      </c>
      <c r="F1388" s="822" t="s">
        <v>2677</v>
      </c>
      <c r="G1388" s="822" t="s">
        <v>2739</v>
      </c>
      <c r="H1388" s="822" t="s">
        <v>329</v>
      </c>
      <c r="I1388" s="822" t="s">
        <v>2870</v>
      </c>
      <c r="J1388" s="822" t="s">
        <v>2741</v>
      </c>
      <c r="K1388" s="822" t="s">
        <v>2871</v>
      </c>
      <c r="L1388" s="825">
        <v>5315.52</v>
      </c>
      <c r="M1388" s="825">
        <v>5315.52</v>
      </c>
      <c r="N1388" s="822">
        <v>1</v>
      </c>
      <c r="O1388" s="826">
        <v>0.5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</v>
      </c>
      <c r="B1389" s="822" t="s">
        <v>2676</v>
      </c>
      <c r="C1389" s="822" t="s">
        <v>2682</v>
      </c>
      <c r="D1389" s="823" t="s">
        <v>4395</v>
      </c>
      <c r="E1389" s="824" t="s">
        <v>2728</v>
      </c>
      <c r="F1389" s="822" t="s">
        <v>2677</v>
      </c>
      <c r="G1389" s="822" t="s">
        <v>3373</v>
      </c>
      <c r="H1389" s="822" t="s">
        <v>673</v>
      </c>
      <c r="I1389" s="822" t="s">
        <v>2473</v>
      </c>
      <c r="J1389" s="822" t="s">
        <v>2474</v>
      </c>
      <c r="K1389" s="822" t="s">
        <v>2475</v>
      </c>
      <c r="L1389" s="825">
        <v>176.32</v>
      </c>
      <c r="M1389" s="825">
        <v>176.32</v>
      </c>
      <c r="N1389" s="822">
        <v>1</v>
      </c>
      <c r="O1389" s="826">
        <v>0.5</v>
      </c>
      <c r="P1389" s="825">
        <v>176.32</v>
      </c>
      <c r="Q1389" s="827">
        <v>1</v>
      </c>
      <c r="R1389" s="822">
        <v>1</v>
      </c>
      <c r="S1389" s="827">
        <v>1</v>
      </c>
      <c r="T1389" s="826">
        <v>0.5</v>
      </c>
      <c r="U1389" s="828">
        <v>1</v>
      </c>
    </row>
    <row r="1390" spans="1:21" ht="14.45" customHeight="1" x14ac:dyDescent="0.2">
      <c r="A1390" s="821">
        <v>1</v>
      </c>
      <c r="B1390" s="822" t="s">
        <v>2676</v>
      </c>
      <c r="C1390" s="822" t="s">
        <v>2682</v>
      </c>
      <c r="D1390" s="823" t="s">
        <v>4395</v>
      </c>
      <c r="E1390" s="824" t="s">
        <v>2728</v>
      </c>
      <c r="F1390" s="822" t="s">
        <v>2677</v>
      </c>
      <c r="G1390" s="822" t="s">
        <v>2872</v>
      </c>
      <c r="H1390" s="822" t="s">
        <v>329</v>
      </c>
      <c r="I1390" s="822" t="s">
        <v>4096</v>
      </c>
      <c r="J1390" s="822" t="s">
        <v>1057</v>
      </c>
      <c r="K1390" s="822" t="s">
        <v>3958</v>
      </c>
      <c r="L1390" s="825">
        <v>273.33</v>
      </c>
      <c r="M1390" s="825">
        <v>273.33</v>
      </c>
      <c r="N1390" s="822">
        <v>1</v>
      </c>
      <c r="O1390" s="826">
        <v>0.5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</v>
      </c>
      <c r="B1391" s="822" t="s">
        <v>2676</v>
      </c>
      <c r="C1391" s="822" t="s">
        <v>2682</v>
      </c>
      <c r="D1391" s="823" t="s">
        <v>4395</v>
      </c>
      <c r="E1391" s="824" t="s">
        <v>2728</v>
      </c>
      <c r="F1391" s="822" t="s">
        <v>2677</v>
      </c>
      <c r="G1391" s="822" t="s">
        <v>3047</v>
      </c>
      <c r="H1391" s="822" t="s">
        <v>329</v>
      </c>
      <c r="I1391" s="822" t="s">
        <v>3048</v>
      </c>
      <c r="J1391" s="822" t="s">
        <v>1665</v>
      </c>
      <c r="K1391" s="822" t="s">
        <v>3049</v>
      </c>
      <c r="L1391" s="825">
        <v>414.96</v>
      </c>
      <c r="M1391" s="825">
        <v>414.96</v>
      </c>
      <c r="N1391" s="822">
        <v>1</v>
      </c>
      <c r="O1391" s="826">
        <v>0.5</v>
      </c>
      <c r="P1391" s="825">
        <v>414.96</v>
      </c>
      <c r="Q1391" s="827">
        <v>1</v>
      </c>
      <c r="R1391" s="822">
        <v>1</v>
      </c>
      <c r="S1391" s="827">
        <v>1</v>
      </c>
      <c r="T1391" s="826">
        <v>0.5</v>
      </c>
      <c r="U1391" s="828">
        <v>1</v>
      </c>
    </row>
    <row r="1392" spans="1:21" ht="14.45" customHeight="1" x14ac:dyDescent="0.2">
      <c r="A1392" s="821">
        <v>1</v>
      </c>
      <c r="B1392" s="822" t="s">
        <v>2676</v>
      </c>
      <c r="C1392" s="822" t="s">
        <v>2682</v>
      </c>
      <c r="D1392" s="823" t="s">
        <v>4395</v>
      </c>
      <c r="E1392" s="824" t="s">
        <v>2728</v>
      </c>
      <c r="F1392" s="822" t="s">
        <v>2677</v>
      </c>
      <c r="G1392" s="822" t="s">
        <v>3058</v>
      </c>
      <c r="H1392" s="822" t="s">
        <v>329</v>
      </c>
      <c r="I1392" s="822" t="s">
        <v>3062</v>
      </c>
      <c r="J1392" s="822" t="s">
        <v>3063</v>
      </c>
      <c r="K1392" s="822" t="s">
        <v>3064</v>
      </c>
      <c r="L1392" s="825">
        <v>314.01</v>
      </c>
      <c r="M1392" s="825">
        <v>314.01</v>
      </c>
      <c r="N1392" s="822">
        <v>1</v>
      </c>
      <c r="O1392" s="826">
        <v>0.5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1</v>
      </c>
      <c r="B1393" s="822" t="s">
        <v>2676</v>
      </c>
      <c r="C1393" s="822" t="s">
        <v>2682</v>
      </c>
      <c r="D1393" s="823" t="s">
        <v>4395</v>
      </c>
      <c r="E1393" s="824" t="s">
        <v>2728</v>
      </c>
      <c r="F1393" s="822" t="s">
        <v>2677</v>
      </c>
      <c r="G1393" s="822" t="s">
        <v>4097</v>
      </c>
      <c r="H1393" s="822" t="s">
        <v>329</v>
      </c>
      <c r="I1393" s="822" t="s">
        <v>4098</v>
      </c>
      <c r="J1393" s="822" t="s">
        <v>4099</v>
      </c>
      <c r="K1393" s="822" t="s">
        <v>4100</v>
      </c>
      <c r="L1393" s="825">
        <v>121.07</v>
      </c>
      <c r="M1393" s="825">
        <v>242.14</v>
      </c>
      <c r="N1393" s="822">
        <v>2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</v>
      </c>
      <c r="B1394" s="822" t="s">
        <v>2676</v>
      </c>
      <c r="C1394" s="822" t="s">
        <v>2682</v>
      </c>
      <c r="D1394" s="823" t="s">
        <v>4395</v>
      </c>
      <c r="E1394" s="824" t="s">
        <v>2728</v>
      </c>
      <c r="F1394" s="822" t="s">
        <v>2677</v>
      </c>
      <c r="G1394" s="822" t="s">
        <v>2749</v>
      </c>
      <c r="H1394" s="822" t="s">
        <v>673</v>
      </c>
      <c r="I1394" s="822" t="s">
        <v>2269</v>
      </c>
      <c r="J1394" s="822" t="s">
        <v>2270</v>
      </c>
      <c r="K1394" s="822" t="s">
        <v>2271</v>
      </c>
      <c r="L1394" s="825">
        <v>42.51</v>
      </c>
      <c r="M1394" s="825">
        <v>85.02</v>
      </c>
      <c r="N1394" s="822">
        <v>2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</v>
      </c>
      <c r="B1395" s="822" t="s">
        <v>2676</v>
      </c>
      <c r="C1395" s="822" t="s">
        <v>2682</v>
      </c>
      <c r="D1395" s="823" t="s">
        <v>4395</v>
      </c>
      <c r="E1395" s="824" t="s">
        <v>2728</v>
      </c>
      <c r="F1395" s="822" t="s">
        <v>2677</v>
      </c>
      <c r="G1395" s="822" t="s">
        <v>2749</v>
      </c>
      <c r="H1395" s="822" t="s">
        <v>673</v>
      </c>
      <c r="I1395" s="822" t="s">
        <v>2272</v>
      </c>
      <c r="J1395" s="822" t="s">
        <v>2270</v>
      </c>
      <c r="K1395" s="822" t="s">
        <v>2273</v>
      </c>
      <c r="L1395" s="825">
        <v>85.02</v>
      </c>
      <c r="M1395" s="825">
        <v>85.02</v>
      </c>
      <c r="N1395" s="822">
        <v>1</v>
      </c>
      <c r="O1395" s="826">
        <v>0.5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1</v>
      </c>
      <c r="B1396" s="822" t="s">
        <v>2676</v>
      </c>
      <c r="C1396" s="822" t="s">
        <v>2682</v>
      </c>
      <c r="D1396" s="823" t="s">
        <v>4395</v>
      </c>
      <c r="E1396" s="824" t="s">
        <v>2728</v>
      </c>
      <c r="F1396" s="822" t="s">
        <v>2677</v>
      </c>
      <c r="G1396" s="822" t="s">
        <v>2750</v>
      </c>
      <c r="H1396" s="822" t="s">
        <v>329</v>
      </c>
      <c r="I1396" s="822" t="s">
        <v>2879</v>
      </c>
      <c r="J1396" s="822" t="s">
        <v>787</v>
      </c>
      <c r="K1396" s="822" t="s">
        <v>2880</v>
      </c>
      <c r="L1396" s="825">
        <v>59.33</v>
      </c>
      <c r="M1396" s="825">
        <v>59.33</v>
      </c>
      <c r="N1396" s="822">
        <v>1</v>
      </c>
      <c r="O1396" s="826">
        <v>0.5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</v>
      </c>
      <c r="B1397" s="822" t="s">
        <v>2676</v>
      </c>
      <c r="C1397" s="822" t="s">
        <v>2682</v>
      </c>
      <c r="D1397" s="823" t="s">
        <v>4395</v>
      </c>
      <c r="E1397" s="824" t="s">
        <v>2728</v>
      </c>
      <c r="F1397" s="822" t="s">
        <v>2677</v>
      </c>
      <c r="G1397" s="822" t="s">
        <v>2753</v>
      </c>
      <c r="H1397" s="822" t="s">
        <v>329</v>
      </c>
      <c r="I1397" s="822" t="s">
        <v>2754</v>
      </c>
      <c r="J1397" s="822" t="s">
        <v>2755</v>
      </c>
      <c r="K1397" s="822" t="s">
        <v>2756</v>
      </c>
      <c r="L1397" s="825">
        <v>49.04</v>
      </c>
      <c r="M1397" s="825">
        <v>392.32</v>
      </c>
      <c r="N1397" s="822">
        <v>8</v>
      </c>
      <c r="O1397" s="826">
        <v>2.5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</v>
      </c>
      <c r="B1398" s="822" t="s">
        <v>2676</v>
      </c>
      <c r="C1398" s="822" t="s">
        <v>2682</v>
      </c>
      <c r="D1398" s="823" t="s">
        <v>4395</v>
      </c>
      <c r="E1398" s="824" t="s">
        <v>2728</v>
      </c>
      <c r="F1398" s="822" t="s">
        <v>2677</v>
      </c>
      <c r="G1398" s="822" t="s">
        <v>2753</v>
      </c>
      <c r="H1398" s="822" t="s">
        <v>329</v>
      </c>
      <c r="I1398" s="822" t="s">
        <v>3419</v>
      </c>
      <c r="J1398" s="822" t="s">
        <v>2755</v>
      </c>
      <c r="K1398" s="822" t="s">
        <v>3420</v>
      </c>
      <c r="L1398" s="825">
        <v>49.04</v>
      </c>
      <c r="M1398" s="825">
        <v>49.04</v>
      </c>
      <c r="N1398" s="822">
        <v>1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</v>
      </c>
      <c r="B1399" s="822" t="s">
        <v>2676</v>
      </c>
      <c r="C1399" s="822" t="s">
        <v>2682</v>
      </c>
      <c r="D1399" s="823" t="s">
        <v>4395</v>
      </c>
      <c r="E1399" s="824" t="s">
        <v>2728</v>
      </c>
      <c r="F1399" s="822" t="s">
        <v>2677</v>
      </c>
      <c r="G1399" s="822" t="s">
        <v>2885</v>
      </c>
      <c r="H1399" s="822" t="s">
        <v>329</v>
      </c>
      <c r="I1399" s="822" t="s">
        <v>2886</v>
      </c>
      <c r="J1399" s="822" t="s">
        <v>1582</v>
      </c>
      <c r="K1399" s="822" t="s">
        <v>2259</v>
      </c>
      <c r="L1399" s="825">
        <v>0</v>
      </c>
      <c r="M1399" s="825">
        <v>0</v>
      </c>
      <c r="N1399" s="822">
        <v>2</v>
      </c>
      <c r="O1399" s="826">
        <v>0.5</v>
      </c>
      <c r="P1399" s="825">
        <v>0</v>
      </c>
      <c r="Q1399" s="827"/>
      <c r="R1399" s="822">
        <v>2</v>
      </c>
      <c r="S1399" s="827">
        <v>1</v>
      </c>
      <c r="T1399" s="826">
        <v>0.5</v>
      </c>
      <c r="U1399" s="828">
        <v>1</v>
      </c>
    </row>
    <row r="1400" spans="1:21" ht="14.45" customHeight="1" x14ac:dyDescent="0.2">
      <c r="A1400" s="821">
        <v>1</v>
      </c>
      <c r="B1400" s="822" t="s">
        <v>2676</v>
      </c>
      <c r="C1400" s="822" t="s">
        <v>2682</v>
      </c>
      <c r="D1400" s="823" t="s">
        <v>4395</v>
      </c>
      <c r="E1400" s="824" t="s">
        <v>2728</v>
      </c>
      <c r="F1400" s="822" t="s">
        <v>2677</v>
      </c>
      <c r="G1400" s="822" t="s">
        <v>2829</v>
      </c>
      <c r="H1400" s="822" t="s">
        <v>673</v>
      </c>
      <c r="I1400" s="822" t="s">
        <v>2401</v>
      </c>
      <c r="J1400" s="822" t="s">
        <v>1161</v>
      </c>
      <c r="K1400" s="822" t="s">
        <v>2402</v>
      </c>
      <c r="L1400" s="825">
        <v>386.73</v>
      </c>
      <c r="M1400" s="825">
        <v>773.46</v>
      </c>
      <c r="N1400" s="822">
        <v>2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</v>
      </c>
      <c r="B1401" s="822" t="s">
        <v>2676</v>
      </c>
      <c r="C1401" s="822" t="s">
        <v>2682</v>
      </c>
      <c r="D1401" s="823" t="s">
        <v>4395</v>
      </c>
      <c r="E1401" s="824" t="s">
        <v>2728</v>
      </c>
      <c r="F1401" s="822" t="s">
        <v>2677</v>
      </c>
      <c r="G1401" s="822" t="s">
        <v>2761</v>
      </c>
      <c r="H1401" s="822" t="s">
        <v>329</v>
      </c>
      <c r="I1401" s="822" t="s">
        <v>3970</v>
      </c>
      <c r="J1401" s="822" t="s">
        <v>3971</v>
      </c>
      <c r="K1401" s="822" t="s">
        <v>3972</v>
      </c>
      <c r="L1401" s="825">
        <v>300.33</v>
      </c>
      <c r="M1401" s="825">
        <v>300.33</v>
      </c>
      <c r="N1401" s="822">
        <v>1</v>
      </c>
      <c r="O1401" s="826">
        <v>0.5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</v>
      </c>
      <c r="B1402" s="822" t="s">
        <v>2676</v>
      </c>
      <c r="C1402" s="822" t="s">
        <v>2682</v>
      </c>
      <c r="D1402" s="823" t="s">
        <v>4395</v>
      </c>
      <c r="E1402" s="824" t="s">
        <v>2728</v>
      </c>
      <c r="F1402" s="822" t="s">
        <v>2677</v>
      </c>
      <c r="G1402" s="822" t="s">
        <v>2761</v>
      </c>
      <c r="H1402" s="822" t="s">
        <v>673</v>
      </c>
      <c r="I1402" s="822" t="s">
        <v>2157</v>
      </c>
      <c r="J1402" s="822" t="s">
        <v>2158</v>
      </c>
      <c r="K1402" s="822" t="s">
        <v>2159</v>
      </c>
      <c r="L1402" s="825">
        <v>186.87</v>
      </c>
      <c r="M1402" s="825">
        <v>934.35</v>
      </c>
      <c r="N1402" s="822">
        <v>5</v>
      </c>
      <c r="O1402" s="826">
        <v>2.5</v>
      </c>
      <c r="P1402" s="825">
        <v>186.87</v>
      </c>
      <c r="Q1402" s="827">
        <v>0.2</v>
      </c>
      <c r="R1402" s="822">
        <v>1</v>
      </c>
      <c r="S1402" s="827">
        <v>0.2</v>
      </c>
      <c r="T1402" s="826">
        <v>1</v>
      </c>
      <c r="U1402" s="828">
        <v>0.4</v>
      </c>
    </row>
    <row r="1403" spans="1:21" ht="14.45" customHeight="1" x14ac:dyDescent="0.2">
      <c r="A1403" s="821">
        <v>1</v>
      </c>
      <c r="B1403" s="822" t="s">
        <v>2676</v>
      </c>
      <c r="C1403" s="822" t="s">
        <v>2682</v>
      </c>
      <c r="D1403" s="823" t="s">
        <v>4395</v>
      </c>
      <c r="E1403" s="824" t="s">
        <v>2728</v>
      </c>
      <c r="F1403" s="822" t="s">
        <v>2677</v>
      </c>
      <c r="G1403" s="822" t="s">
        <v>3898</v>
      </c>
      <c r="H1403" s="822" t="s">
        <v>329</v>
      </c>
      <c r="I1403" s="822" t="s">
        <v>3899</v>
      </c>
      <c r="J1403" s="822" t="s">
        <v>3900</v>
      </c>
      <c r="K1403" s="822" t="s">
        <v>3901</v>
      </c>
      <c r="L1403" s="825">
        <v>61.97</v>
      </c>
      <c r="M1403" s="825">
        <v>61.97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</v>
      </c>
      <c r="B1404" s="822" t="s">
        <v>2676</v>
      </c>
      <c r="C1404" s="822" t="s">
        <v>2682</v>
      </c>
      <c r="D1404" s="823" t="s">
        <v>4395</v>
      </c>
      <c r="E1404" s="824" t="s">
        <v>2728</v>
      </c>
      <c r="F1404" s="822" t="s">
        <v>2677</v>
      </c>
      <c r="G1404" s="822" t="s">
        <v>2762</v>
      </c>
      <c r="H1404" s="822" t="s">
        <v>329</v>
      </c>
      <c r="I1404" s="822" t="s">
        <v>3127</v>
      </c>
      <c r="J1404" s="822" t="s">
        <v>2902</v>
      </c>
      <c r="K1404" s="822" t="s">
        <v>3128</v>
      </c>
      <c r="L1404" s="825">
        <v>26.37</v>
      </c>
      <c r="M1404" s="825">
        <v>26.37</v>
      </c>
      <c r="N1404" s="822">
        <v>1</v>
      </c>
      <c r="O1404" s="826">
        <v>0.5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</v>
      </c>
      <c r="B1405" s="822" t="s">
        <v>2676</v>
      </c>
      <c r="C1405" s="822" t="s">
        <v>2682</v>
      </c>
      <c r="D1405" s="823" t="s">
        <v>4395</v>
      </c>
      <c r="E1405" s="824" t="s">
        <v>2728</v>
      </c>
      <c r="F1405" s="822" t="s">
        <v>2677</v>
      </c>
      <c r="G1405" s="822" t="s">
        <v>2762</v>
      </c>
      <c r="H1405" s="822" t="s">
        <v>329</v>
      </c>
      <c r="I1405" s="822" t="s">
        <v>2901</v>
      </c>
      <c r="J1405" s="822" t="s">
        <v>2902</v>
      </c>
      <c r="K1405" s="822" t="s">
        <v>2903</v>
      </c>
      <c r="L1405" s="825">
        <v>52.75</v>
      </c>
      <c r="M1405" s="825">
        <v>52.75</v>
      </c>
      <c r="N1405" s="822">
        <v>1</v>
      </c>
      <c r="O1405" s="826">
        <v>0.5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</v>
      </c>
      <c r="B1406" s="822" t="s">
        <v>2676</v>
      </c>
      <c r="C1406" s="822" t="s">
        <v>2682</v>
      </c>
      <c r="D1406" s="823" t="s">
        <v>4395</v>
      </c>
      <c r="E1406" s="824" t="s">
        <v>2728</v>
      </c>
      <c r="F1406" s="822" t="s">
        <v>2677</v>
      </c>
      <c r="G1406" s="822" t="s">
        <v>2762</v>
      </c>
      <c r="H1406" s="822" t="s">
        <v>329</v>
      </c>
      <c r="I1406" s="822" t="s">
        <v>3129</v>
      </c>
      <c r="J1406" s="822" t="s">
        <v>3130</v>
      </c>
      <c r="K1406" s="822" t="s">
        <v>3131</v>
      </c>
      <c r="L1406" s="825">
        <v>52.75</v>
      </c>
      <c r="M1406" s="825">
        <v>105.5</v>
      </c>
      <c r="N1406" s="822">
        <v>2</v>
      </c>
      <c r="O1406" s="826">
        <v>1</v>
      </c>
      <c r="P1406" s="825">
        <v>52.75</v>
      </c>
      <c r="Q1406" s="827">
        <v>0.5</v>
      </c>
      <c r="R1406" s="822">
        <v>1</v>
      </c>
      <c r="S1406" s="827">
        <v>0.5</v>
      </c>
      <c r="T1406" s="826">
        <v>0.5</v>
      </c>
      <c r="U1406" s="828">
        <v>0.5</v>
      </c>
    </row>
    <row r="1407" spans="1:21" ht="14.45" customHeight="1" x14ac:dyDescent="0.2">
      <c r="A1407" s="821">
        <v>1</v>
      </c>
      <c r="B1407" s="822" t="s">
        <v>2676</v>
      </c>
      <c r="C1407" s="822" t="s">
        <v>2682</v>
      </c>
      <c r="D1407" s="823" t="s">
        <v>4395</v>
      </c>
      <c r="E1407" s="824" t="s">
        <v>2728</v>
      </c>
      <c r="F1407" s="822" t="s">
        <v>2677</v>
      </c>
      <c r="G1407" s="822" t="s">
        <v>2762</v>
      </c>
      <c r="H1407" s="822" t="s">
        <v>329</v>
      </c>
      <c r="I1407" s="822" t="s">
        <v>3132</v>
      </c>
      <c r="J1407" s="822" t="s">
        <v>3133</v>
      </c>
      <c r="K1407" s="822" t="s">
        <v>3134</v>
      </c>
      <c r="L1407" s="825">
        <v>51.69</v>
      </c>
      <c r="M1407" s="825">
        <v>51.69</v>
      </c>
      <c r="N1407" s="822">
        <v>1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1</v>
      </c>
      <c r="B1408" s="822" t="s">
        <v>2676</v>
      </c>
      <c r="C1408" s="822" t="s">
        <v>2682</v>
      </c>
      <c r="D1408" s="823" t="s">
        <v>4395</v>
      </c>
      <c r="E1408" s="824" t="s">
        <v>2728</v>
      </c>
      <c r="F1408" s="822" t="s">
        <v>2677</v>
      </c>
      <c r="G1408" s="822" t="s">
        <v>2762</v>
      </c>
      <c r="H1408" s="822" t="s">
        <v>329</v>
      </c>
      <c r="I1408" s="822" t="s">
        <v>2836</v>
      </c>
      <c r="J1408" s="822" t="s">
        <v>684</v>
      </c>
      <c r="K1408" s="822" t="s">
        <v>972</v>
      </c>
      <c r="L1408" s="825">
        <v>31.65</v>
      </c>
      <c r="M1408" s="825">
        <v>31.65</v>
      </c>
      <c r="N1408" s="822">
        <v>1</v>
      </c>
      <c r="O1408" s="826">
        <v>1</v>
      </c>
      <c r="P1408" s="825">
        <v>31.65</v>
      </c>
      <c r="Q1408" s="827">
        <v>1</v>
      </c>
      <c r="R1408" s="822">
        <v>1</v>
      </c>
      <c r="S1408" s="827">
        <v>1</v>
      </c>
      <c r="T1408" s="826">
        <v>1</v>
      </c>
      <c r="U1408" s="828">
        <v>1</v>
      </c>
    </row>
    <row r="1409" spans="1:21" ht="14.45" customHeight="1" x14ac:dyDescent="0.2">
      <c r="A1409" s="821">
        <v>1</v>
      </c>
      <c r="B1409" s="822" t="s">
        <v>2676</v>
      </c>
      <c r="C1409" s="822" t="s">
        <v>2682</v>
      </c>
      <c r="D1409" s="823" t="s">
        <v>4395</v>
      </c>
      <c r="E1409" s="824" t="s">
        <v>2728</v>
      </c>
      <c r="F1409" s="822" t="s">
        <v>2677</v>
      </c>
      <c r="G1409" s="822" t="s">
        <v>3463</v>
      </c>
      <c r="H1409" s="822" t="s">
        <v>329</v>
      </c>
      <c r="I1409" s="822" t="s">
        <v>3464</v>
      </c>
      <c r="J1409" s="822" t="s">
        <v>3465</v>
      </c>
      <c r="K1409" s="822" t="s">
        <v>3466</v>
      </c>
      <c r="L1409" s="825">
        <v>73.150000000000006</v>
      </c>
      <c r="M1409" s="825">
        <v>73.150000000000006</v>
      </c>
      <c r="N1409" s="822">
        <v>1</v>
      </c>
      <c r="O1409" s="826">
        <v>0.5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</v>
      </c>
      <c r="B1410" s="822" t="s">
        <v>2676</v>
      </c>
      <c r="C1410" s="822" t="s">
        <v>2682</v>
      </c>
      <c r="D1410" s="823" t="s">
        <v>4395</v>
      </c>
      <c r="E1410" s="824" t="s">
        <v>2728</v>
      </c>
      <c r="F1410" s="822" t="s">
        <v>2677</v>
      </c>
      <c r="G1410" s="822" t="s">
        <v>3143</v>
      </c>
      <c r="H1410" s="822" t="s">
        <v>673</v>
      </c>
      <c r="I1410" s="822" t="s">
        <v>3144</v>
      </c>
      <c r="J1410" s="822" t="s">
        <v>1205</v>
      </c>
      <c r="K1410" s="822" t="s">
        <v>3145</v>
      </c>
      <c r="L1410" s="825">
        <v>77.790000000000006</v>
      </c>
      <c r="M1410" s="825">
        <v>77.790000000000006</v>
      </c>
      <c r="N1410" s="822">
        <v>1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</v>
      </c>
      <c r="B1411" s="822" t="s">
        <v>2676</v>
      </c>
      <c r="C1411" s="822" t="s">
        <v>2682</v>
      </c>
      <c r="D1411" s="823" t="s">
        <v>4395</v>
      </c>
      <c r="E1411" s="824" t="s">
        <v>2728</v>
      </c>
      <c r="F1411" s="822" t="s">
        <v>2677</v>
      </c>
      <c r="G1411" s="822" t="s">
        <v>2768</v>
      </c>
      <c r="H1411" s="822" t="s">
        <v>329</v>
      </c>
      <c r="I1411" s="822" t="s">
        <v>2769</v>
      </c>
      <c r="J1411" s="822" t="s">
        <v>719</v>
      </c>
      <c r="K1411" s="822" t="s">
        <v>2259</v>
      </c>
      <c r="L1411" s="825">
        <v>38.56</v>
      </c>
      <c r="M1411" s="825">
        <v>77.12</v>
      </c>
      <c r="N1411" s="822">
        <v>2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</v>
      </c>
      <c r="B1412" s="822" t="s">
        <v>2676</v>
      </c>
      <c r="C1412" s="822" t="s">
        <v>2682</v>
      </c>
      <c r="D1412" s="823" t="s">
        <v>4395</v>
      </c>
      <c r="E1412" s="824" t="s">
        <v>2728</v>
      </c>
      <c r="F1412" s="822" t="s">
        <v>2677</v>
      </c>
      <c r="G1412" s="822" t="s">
        <v>3150</v>
      </c>
      <c r="H1412" s="822" t="s">
        <v>673</v>
      </c>
      <c r="I1412" s="822" t="s">
        <v>3488</v>
      </c>
      <c r="J1412" s="822" t="s">
        <v>2141</v>
      </c>
      <c r="K1412" s="822" t="s">
        <v>3489</v>
      </c>
      <c r="L1412" s="825">
        <v>86.43</v>
      </c>
      <c r="M1412" s="825">
        <v>86.43</v>
      </c>
      <c r="N1412" s="822">
        <v>1</v>
      </c>
      <c r="O1412" s="826">
        <v>0.5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</v>
      </c>
      <c r="B1413" s="822" t="s">
        <v>2676</v>
      </c>
      <c r="C1413" s="822" t="s">
        <v>2682</v>
      </c>
      <c r="D1413" s="823" t="s">
        <v>4395</v>
      </c>
      <c r="E1413" s="824" t="s">
        <v>2728</v>
      </c>
      <c r="F1413" s="822" t="s">
        <v>2677</v>
      </c>
      <c r="G1413" s="822" t="s">
        <v>2774</v>
      </c>
      <c r="H1413" s="822" t="s">
        <v>329</v>
      </c>
      <c r="I1413" s="822" t="s">
        <v>4101</v>
      </c>
      <c r="J1413" s="822" t="s">
        <v>987</v>
      </c>
      <c r="K1413" s="822" t="s">
        <v>4102</v>
      </c>
      <c r="L1413" s="825">
        <v>70.23</v>
      </c>
      <c r="M1413" s="825">
        <v>210.69</v>
      </c>
      <c r="N1413" s="822">
        <v>3</v>
      </c>
      <c r="O1413" s="826">
        <v>0.5</v>
      </c>
      <c r="P1413" s="825">
        <v>210.69</v>
      </c>
      <c r="Q1413" s="827">
        <v>1</v>
      </c>
      <c r="R1413" s="822">
        <v>3</v>
      </c>
      <c r="S1413" s="827">
        <v>1</v>
      </c>
      <c r="T1413" s="826">
        <v>0.5</v>
      </c>
      <c r="U1413" s="828">
        <v>1</v>
      </c>
    </row>
    <row r="1414" spans="1:21" ht="14.45" customHeight="1" x14ac:dyDescent="0.2">
      <c r="A1414" s="821">
        <v>1</v>
      </c>
      <c r="B1414" s="822" t="s">
        <v>2676</v>
      </c>
      <c r="C1414" s="822" t="s">
        <v>2682</v>
      </c>
      <c r="D1414" s="823" t="s">
        <v>4395</v>
      </c>
      <c r="E1414" s="824" t="s">
        <v>2728</v>
      </c>
      <c r="F1414" s="822" t="s">
        <v>2677</v>
      </c>
      <c r="G1414" s="822" t="s">
        <v>2774</v>
      </c>
      <c r="H1414" s="822" t="s">
        <v>329</v>
      </c>
      <c r="I1414" s="822" t="s">
        <v>3151</v>
      </c>
      <c r="J1414" s="822" t="s">
        <v>690</v>
      </c>
      <c r="K1414" s="822" t="s">
        <v>3152</v>
      </c>
      <c r="L1414" s="825">
        <v>117.03</v>
      </c>
      <c r="M1414" s="825">
        <v>117.03</v>
      </c>
      <c r="N1414" s="822">
        <v>1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</v>
      </c>
      <c r="B1415" s="822" t="s">
        <v>2676</v>
      </c>
      <c r="C1415" s="822" t="s">
        <v>2682</v>
      </c>
      <c r="D1415" s="823" t="s">
        <v>4395</v>
      </c>
      <c r="E1415" s="824" t="s">
        <v>2728</v>
      </c>
      <c r="F1415" s="822" t="s">
        <v>2677</v>
      </c>
      <c r="G1415" s="822" t="s">
        <v>2774</v>
      </c>
      <c r="H1415" s="822" t="s">
        <v>673</v>
      </c>
      <c r="I1415" s="822" t="s">
        <v>3157</v>
      </c>
      <c r="J1415" s="822" t="s">
        <v>690</v>
      </c>
      <c r="K1415" s="822" t="s">
        <v>3152</v>
      </c>
      <c r="L1415" s="825">
        <v>117.03</v>
      </c>
      <c r="M1415" s="825">
        <v>117.03</v>
      </c>
      <c r="N1415" s="822">
        <v>1</v>
      </c>
      <c r="O1415" s="826">
        <v>0.5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</v>
      </c>
      <c r="B1416" s="822" t="s">
        <v>2676</v>
      </c>
      <c r="C1416" s="822" t="s">
        <v>2682</v>
      </c>
      <c r="D1416" s="823" t="s">
        <v>4395</v>
      </c>
      <c r="E1416" s="824" t="s">
        <v>2728</v>
      </c>
      <c r="F1416" s="822" t="s">
        <v>2677</v>
      </c>
      <c r="G1416" s="822" t="s">
        <v>2774</v>
      </c>
      <c r="H1416" s="822" t="s">
        <v>673</v>
      </c>
      <c r="I1416" s="822" t="s">
        <v>2170</v>
      </c>
      <c r="J1416" s="822" t="s">
        <v>690</v>
      </c>
      <c r="K1416" s="822" t="s">
        <v>691</v>
      </c>
      <c r="L1416" s="825">
        <v>38.04</v>
      </c>
      <c r="M1416" s="825">
        <v>38.04</v>
      </c>
      <c r="N1416" s="822">
        <v>1</v>
      </c>
      <c r="O1416" s="826">
        <v>1</v>
      </c>
      <c r="P1416" s="825">
        <v>38.04</v>
      </c>
      <c r="Q1416" s="827">
        <v>1</v>
      </c>
      <c r="R1416" s="822">
        <v>1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1</v>
      </c>
      <c r="B1417" s="822" t="s">
        <v>2676</v>
      </c>
      <c r="C1417" s="822" t="s">
        <v>2682</v>
      </c>
      <c r="D1417" s="823" t="s">
        <v>4395</v>
      </c>
      <c r="E1417" s="824" t="s">
        <v>2728</v>
      </c>
      <c r="F1417" s="822" t="s">
        <v>2677</v>
      </c>
      <c r="G1417" s="822" t="s">
        <v>2774</v>
      </c>
      <c r="H1417" s="822" t="s">
        <v>673</v>
      </c>
      <c r="I1417" s="822" t="s">
        <v>2510</v>
      </c>
      <c r="J1417" s="822" t="s">
        <v>690</v>
      </c>
      <c r="K1417" s="822" t="s">
        <v>1520</v>
      </c>
      <c r="L1417" s="825">
        <v>10.65</v>
      </c>
      <c r="M1417" s="825">
        <v>31.950000000000003</v>
      </c>
      <c r="N1417" s="822">
        <v>3</v>
      </c>
      <c r="O1417" s="826">
        <v>1</v>
      </c>
      <c r="P1417" s="825">
        <v>21.3</v>
      </c>
      <c r="Q1417" s="827">
        <v>0.66666666666666663</v>
      </c>
      <c r="R1417" s="822">
        <v>2</v>
      </c>
      <c r="S1417" s="827">
        <v>0.66666666666666663</v>
      </c>
      <c r="T1417" s="826">
        <v>0.5</v>
      </c>
      <c r="U1417" s="828">
        <v>0.5</v>
      </c>
    </row>
    <row r="1418" spans="1:21" ht="14.45" customHeight="1" x14ac:dyDescent="0.2">
      <c r="A1418" s="821">
        <v>1</v>
      </c>
      <c r="B1418" s="822" t="s">
        <v>2676</v>
      </c>
      <c r="C1418" s="822" t="s">
        <v>2682</v>
      </c>
      <c r="D1418" s="823" t="s">
        <v>4395</v>
      </c>
      <c r="E1418" s="824" t="s">
        <v>2728</v>
      </c>
      <c r="F1418" s="822" t="s">
        <v>2677</v>
      </c>
      <c r="G1418" s="822" t="s">
        <v>2774</v>
      </c>
      <c r="H1418" s="822" t="s">
        <v>673</v>
      </c>
      <c r="I1418" s="822" t="s">
        <v>2283</v>
      </c>
      <c r="J1418" s="822" t="s">
        <v>690</v>
      </c>
      <c r="K1418" s="822" t="s">
        <v>989</v>
      </c>
      <c r="L1418" s="825">
        <v>58.52</v>
      </c>
      <c r="M1418" s="825">
        <v>117.04</v>
      </c>
      <c r="N1418" s="822">
        <v>2</v>
      </c>
      <c r="O1418" s="826">
        <v>1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</v>
      </c>
      <c r="B1419" s="822" t="s">
        <v>2676</v>
      </c>
      <c r="C1419" s="822" t="s">
        <v>2682</v>
      </c>
      <c r="D1419" s="823" t="s">
        <v>4395</v>
      </c>
      <c r="E1419" s="824" t="s">
        <v>2728</v>
      </c>
      <c r="F1419" s="822" t="s">
        <v>2677</v>
      </c>
      <c r="G1419" s="822" t="s">
        <v>2909</v>
      </c>
      <c r="H1419" s="822" t="s">
        <v>673</v>
      </c>
      <c r="I1419" s="822" t="s">
        <v>3165</v>
      </c>
      <c r="J1419" s="822" t="s">
        <v>2911</v>
      </c>
      <c r="K1419" s="822" t="s">
        <v>3166</v>
      </c>
      <c r="L1419" s="825">
        <v>114.65</v>
      </c>
      <c r="M1419" s="825">
        <v>114.65</v>
      </c>
      <c r="N1419" s="822">
        <v>1</v>
      </c>
      <c r="O1419" s="826">
        <v>1</v>
      </c>
      <c r="P1419" s="825">
        <v>114.65</v>
      </c>
      <c r="Q1419" s="827">
        <v>1</v>
      </c>
      <c r="R1419" s="822">
        <v>1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1</v>
      </c>
      <c r="B1420" s="822" t="s">
        <v>2676</v>
      </c>
      <c r="C1420" s="822" t="s">
        <v>2682</v>
      </c>
      <c r="D1420" s="823" t="s">
        <v>4395</v>
      </c>
      <c r="E1420" s="824" t="s">
        <v>2728</v>
      </c>
      <c r="F1420" s="822" t="s">
        <v>2677</v>
      </c>
      <c r="G1420" s="822" t="s">
        <v>3167</v>
      </c>
      <c r="H1420" s="822" t="s">
        <v>329</v>
      </c>
      <c r="I1420" s="822" t="s">
        <v>3689</v>
      </c>
      <c r="J1420" s="822" t="s">
        <v>1508</v>
      </c>
      <c r="K1420" s="822" t="s">
        <v>3515</v>
      </c>
      <c r="L1420" s="825">
        <v>35.25</v>
      </c>
      <c r="M1420" s="825">
        <v>35.25</v>
      </c>
      <c r="N1420" s="822">
        <v>1</v>
      </c>
      <c r="O1420" s="826">
        <v>0.5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</v>
      </c>
      <c r="B1421" s="822" t="s">
        <v>2676</v>
      </c>
      <c r="C1421" s="822" t="s">
        <v>2682</v>
      </c>
      <c r="D1421" s="823" t="s">
        <v>4395</v>
      </c>
      <c r="E1421" s="824" t="s">
        <v>2728</v>
      </c>
      <c r="F1421" s="822" t="s">
        <v>2677</v>
      </c>
      <c r="G1421" s="822" t="s">
        <v>3516</v>
      </c>
      <c r="H1421" s="822" t="s">
        <v>673</v>
      </c>
      <c r="I1421" s="822" t="s">
        <v>3517</v>
      </c>
      <c r="J1421" s="822" t="s">
        <v>2305</v>
      </c>
      <c r="K1421" s="822" t="s">
        <v>3518</v>
      </c>
      <c r="L1421" s="825">
        <v>51.83</v>
      </c>
      <c r="M1421" s="825">
        <v>51.83</v>
      </c>
      <c r="N1421" s="822">
        <v>1</v>
      </c>
      <c r="O1421" s="826">
        <v>0.5</v>
      </c>
      <c r="P1421" s="825">
        <v>51.83</v>
      </c>
      <c r="Q1421" s="827">
        <v>1</v>
      </c>
      <c r="R1421" s="822">
        <v>1</v>
      </c>
      <c r="S1421" s="827">
        <v>1</v>
      </c>
      <c r="T1421" s="826">
        <v>0.5</v>
      </c>
      <c r="U1421" s="828">
        <v>1</v>
      </c>
    </row>
    <row r="1422" spans="1:21" ht="14.45" customHeight="1" x14ac:dyDescent="0.2">
      <c r="A1422" s="821">
        <v>1</v>
      </c>
      <c r="B1422" s="822" t="s">
        <v>2676</v>
      </c>
      <c r="C1422" s="822" t="s">
        <v>2682</v>
      </c>
      <c r="D1422" s="823" t="s">
        <v>4395</v>
      </c>
      <c r="E1422" s="824" t="s">
        <v>2728</v>
      </c>
      <c r="F1422" s="822" t="s">
        <v>2677</v>
      </c>
      <c r="G1422" s="822" t="s">
        <v>2913</v>
      </c>
      <c r="H1422" s="822" t="s">
        <v>329</v>
      </c>
      <c r="I1422" s="822" t="s">
        <v>3171</v>
      </c>
      <c r="J1422" s="822" t="s">
        <v>3172</v>
      </c>
      <c r="K1422" s="822" t="s">
        <v>3173</v>
      </c>
      <c r="L1422" s="825">
        <v>97.76</v>
      </c>
      <c r="M1422" s="825">
        <v>97.76</v>
      </c>
      <c r="N1422" s="822">
        <v>1</v>
      </c>
      <c r="O1422" s="826">
        <v>0.5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</v>
      </c>
      <c r="B1423" s="822" t="s">
        <v>2676</v>
      </c>
      <c r="C1423" s="822" t="s">
        <v>2682</v>
      </c>
      <c r="D1423" s="823" t="s">
        <v>4395</v>
      </c>
      <c r="E1423" s="824" t="s">
        <v>2728</v>
      </c>
      <c r="F1423" s="822" t="s">
        <v>2677</v>
      </c>
      <c r="G1423" s="822" t="s">
        <v>2913</v>
      </c>
      <c r="H1423" s="822" t="s">
        <v>329</v>
      </c>
      <c r="I1423" s="822" t="s">
        <v>4103</v>
      </c>
      <c r="J1423" s="822" t="s">
        <v>4104</v>
      </c>
      <c r="K1423" s="822" t="s">
        <v>3173</v>
      </c>
      <c r="L1423" s="825">
        <v>97.76</v>
      </c>
      <c r="M1423" s="825">
        <v>97.76</v>
      </c>
      <c r="N1423" s="822">
        <v>1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</v>
      </c>
      <c r="B1424" s="822" t="s">
        <v>2676</v>
      </c>
      <c r="C1424" s="822" t="s">
        <v>2682</v>
      </c>
      <c r="D1424" s="823" t="s">
        <v>4395</v>
      </c>
      <c r="E1424" s="824" t="s">
        <v>2728</v>
      </c>
      <c r="F1424" s="822" t="s">
        <v>2677</v>
      </c>
      <c r="G1424" s="822" t="s">
        <v>2917</v>
      </c>
      <c r="H1424" s="822" t="s">
        <v>329</v>
      </c>
      <c r="I1424" s="822" t="s">
        <v>3521</v>
      </c>
      <c r="J1424" s="822" t="s">
        <v>1033</v>
      </c>
      <c r="K1424" s="822" t="s">
        <v>3522</v>
      </c>
      <c r="L1424" s="825">
        <v>27.37</v>
      </c>
      <c r="M1424" s="825">
        <v>27.37</v>
      </c>
      <c r="N1424" s="822">
        <v>1</v>
      </c>
      <c r="O1424" s="826">
        <v>0.5</v>
      </c>
      <c r="P1424" s="825">
        <v>27.37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1</v>
      </c>
      <c r="B1425" s="822" t="s">
        <v>2676</v>
      </c>
      <c r="C1425" s="822" t="s">
        <v>2682</v>
      </c>
      <c r="D1425" s="823" t="s">
        <v>4395</v>
      </c>
      <c r="E1425" s="824" t="s">
        <v>2728</v>
      </c>
      <c r="F1425" s="822" t="s">
        <v>2677</v>
      </c>
      <c r="G1425" s="822" t="s">
        <v>2917</v>
      </c>
      <c r="H1425" s="822" t="s">
        <v>329</v>
      </c>
      <c r="I1425" s="822" t="s">
        <v>3178</v>
      </c>
      <c r="J1425" s="822" t="s">
        <v>1033</v>
      </c>
      <c r="K1425" s="822" t="s">
        <v>1034</v>
      </c>
      <c r="L1425" s="825">
        <v>97.76</v>
      </c>
      <c r="M1425" s="825">
        <v>195.52</v>
      </c>
      <c r="N1425" s="822">
        <v>2</v>
      </c>
      <c r="O1425" s="826">
        <v>1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</v>
      </c>
      <c r="B1426" s="822" t="s">
        <v>2676</v>
      </c>
      <c r="C1426" s="822" t="s">
        <v>2682</v>
      </c>
      <c r="D1426" s="823" t="s">
        <v>4395</v>
      </c>
      <c r="E1426" s="824" t="s">
        <v>2728</v>
      </c>
      <c r="F1426" s="822" t="s">
        <v>2677</v>
      </c>
      <c r="G1426" s="822" t="s">
        <v>2837</v>
      </c>
      <c r="H1426" s="822" t="s">
        <v>673</v>
      </c>
      <c r="I1426" s="822" t="s">
        <v>2921</v>
      </c>
      <c r="J1426" s="822" t="s">
        <v>2317</v>
      </c>
      <c r="K1426" s="822" t="s">
        <v>2922</v>
      </c>
      <c r="L1426" s="825">
        <v>511.28</v>
      </c>
      <c r="M1426" s="825">
        <v>511.28</v>
      </c>
      <c r="N1426" s="822">
        <v>1</v>
      </c>
      <c r="O1426" s="826">
        <v>0.5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1</v>
      </c>
      <c r="B1427" s="822" t="s">
        <v>2676</v>
      </c>
      <c r="C1427" s="822" t="s">
        <v>2682</v>
      </c>
      <c r="D1427" s="823" t="s">
        <v>4395</v>
      </c>
      <c r="E1427" s="824" t="s">
        <v>2728</v>
      </c>
      <c r="F1427" s="822" t="s">
        <v>2677</v>
      </c>
      <c r="G1427" s="822" t="s">
        <v>2837</v>
      </c>
      <c r="H1427" s="822" t="s">
        <v>673</v>
      </c>
      <c r="I1427" s="822" t="s">
        <v>4105</v>
      </c>
      <c r="J1427" s="822" t="s">
        <v>3192</v>
      </c>
      <c r="K1427" s="822" t="s">
        <v>4106</v>
      </c>
      <c r="L1427" s="825">
        <v>78.790000000000006</v>
      </c>
      <c r="M1427" s="825">
        <v>236.37</v>
      </c>
      <c r="N1427" s="822">
        <v>3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</v>
      </c>
      <c r="B1428" s="822" t="s">
        <v>2676</v>
      </c>
      <c r="C1428" s="822" t="s">
        <v>2682</v>
      </c>
      <c r="D1428" s="823" t="s">
        <v>4395</v>
      </c>
      <c r="E1428" s="824" t="s">
        <v>2728</v>
      </c>
      <c r="F1428" s="822" t="s">
        <v>2677</v>
      </c>
      <c r="G1428" s="822" t="s">
        <v>2925</v>
      </c>
      <c r="H1428" s="822" t="s">
        <v>329</v>
      </c>
      <c r="I1428" s="822" t="s">
        <v>3198</v>
      </c>
      <c r="J1428" s="822" t="s">
        <v>2927</v>
      </c>
      <c r="K1428" s="822" t="s">
        <v>3199</v>
      </c>
      <c r="L1428" s="825">
        <v>72.88</v>
      </c>
      <c r="M1428" s="825">
        <v>218.64</v>
      </c>
      <c r="N1428" s="822">
        <v>3</v>
      </c>
      <c r="O1428" s="826">
        <v>0.5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1</v>
      </c>
      <c r="B1429" s="822" t="s">
        <v>2676</v>
      </c>
      <c r="C1429" s="822" t="s">
        <v>2682</v>
      </c>
      <c r="D1429" s="823" t="s">
        <v>4395</v>
      </c>
      <c r="E1429" s="824" t="s">
        <v>2728</v>
      </c>
      <c r="F1429" s="822" t="s">
        <v>2677</v>
      </c>
      <c r="G1429" s="822" t="s">
        <v>2925</v>
      </c>
      <c r="H1429" s="822" t="s">
        <v>329</v>
      </c>
      <c r="I1429" s="822" t="s">
        <v>2931</v>
      </c>
      <c r="J1429" s="822" t="s">
        <v>2927</v>
      </c>
      <c r="K1429" s="822" t="s">
        <v>2932</v>
      </c>
      <c r="L1429" s="825">
        <v>437.23</v>
      </c>
      <c r="M1429" s="825">
        <v>874.46</v>
      </c>
      <c r="N1429" s="822">
        <v>2</v>
      </c>
      <c r="O1429" s="826">
        <v>1</v>
      </c>
      <c r="P1429" s="825">
        <v>874.46</v>
      </c>
      <c r="Q1429" s="827">
        <v>1</v>
      </c>
      <c r="R1429" s="822">
        <v>2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1</v>
      </c>
      <c r="B1430" s="822" t="s">
        <v>2676</v>
      </c>
      <c r="C1430" s="822" t="s">
        <v>2682</v>
      </c>
      <c r="D1430" s="823" t="s">
        <v>4395</v>
      </c>
      <c r="E1430" s="824" t="s">
        <v>2728</v>
      </c>
      <c r="F1430" s="822" t="s">
        <v>2677</v>
      </c>
      <c r="G1430" s="822" t="s">
        <v>3216</v>
      </c>
      <c r="H1430" s="822" t="s">
        <v>673</v>
      </c>
      <c r="I1430" s="822" t="s">
        <v>3217</v>
      </c>
      <c r="J1430" s="822" t="s">
        <v>862</v>
      </c>
      <c r="K1430" s="822" t="s">
        <v>3218</v>
      </c>
      <c r="L1430" s="825">
        <v>320.20999999999998</v>
      </c>
      <c r="M1430" s="825">
        <v>2241.4699999999998</v>
      </c>
      <c r="N1430" s="822">
        <v>7</v>
      </c>
      <c r="O1430" s="826">
        <v>2</v>
      </c>
      <c r="P1430" s="825">
        <v>1280.8399999999999</v>
      </c>
      <c r="Q1430" s="827">
        <v>0.5714285714285714</v>
      </c>
      <c r="R1430" s="822">
        <v>4</v>
      </c>
      <c r="S1430" s="827">
        <v>0.5714285714285714</v>
      </c>
      <c r="T1430" s="826">
        <v>1.5</v>
      </c>
      <c r="U1430" s="828">
        <v>0.75</v>
      </c>
    </row>
    <row r="1431" spans="1:21" ht="14.45" customHeight="1" x14ac:dyDescent="0.2">
      <c r="A1431" s="821">
        <v>1</v>
      </c>
      <c r="B1431" s="822" t="s">
        <v>2676</v>
      </c>
      <c r="C1431" s="822" t="s">
        <v>2682</v>
      </c>
      <c r="D1431" s="823" t="s">
        <v>4395</v>
      </c>
      <c r="E1431" s="824" t="s">
        <v>2728</v>
      </c>
      <c r="F1431" s="822" t="s">
        <v>2677</v>
      </c>
      <c r="G1431" s="822" t="s">
        <v>2776</v>
      </c>
      <c r="H1431" s="822" t="s">
        <v>673</v>
      </c>
      <c r="I1431" s="822" t="s">
        <v>2313</v>
      </c>
      <c r="J1431" s="822" t="s">
        <v>2180</v>
      </c>
      <c r="K1431" s="822" t="s">
        <v>2314</v>
      </c>
      <c r="L1431" s="825">
        <v>7.47</v>
      </c>
      <c r="M1431" s="825">
        <v>29.88</v>
      </c>
      <c r="N1431" s="822">
        <v>4</v>
      </c>
      <c r="O1431" s="826">
        <v>1</v>
      </c>
      <c r="P1431" s="825">
        <v>14.94</v>
      </c>
      <c r="Q1431" s="827">
        <v>0.5</v>
      </c>
      <c r="R1431" s="822">
        <v>2</v>
      </c>
      <c r="S1431" s="827">
        <v>0.5</v>
      </c>
      <c r="T1431" s="826">
        <v>0.5</v>
      </c>
      <c r="U1431" s="828">
        <v>0.5</v>
      </c>
    </row>
    <row r="1432" spans="1:21" ht="14.45" customHeight="1" x14ac:dyDescent="0.2">
      <c r="A1432" s="821">
        <v>1</v>
      </c>
      <c r="B1432" s="822" t="s">
        <v>2676</v>
      </c>
      <c r="C1432" s="822" t="s">
        <v>2682</v>
      </c>
      <c r="D1432" s="823" t="s">
        <v>4395</v>
      </c>
      <c r="E1432" s="824" t="s">
        <v>2728</v>
      </c>
      <c r="F1432" s="822" t="s">
        <v>2677</v>
      </c>
      <c r="G1432" s="822" t="s">
        <v>2776</v>
      </c>
      <c r="H1432" s="822" t="s">
        <v>673</v>
      </c>
      <c r="I1432" s="822" t="s">
        <v>3547</v>
      </c>
      <c r="J1432" s="822" t="s">
        <v>2180</v>
      </c>
      <c r="K1432" s="822" t="s">
        <v>2301</v>
      </c>
      <c r="L1432" s="825">
        <v>34.47</v>
      </c>
      <c r="M1432" s="825">
        <v>34.47</v>
      </c>
      <c r="N1432" s="822">
        <v>1</v>
      </c>
      <c r="O1432" s="826">
        <v>0.5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</v>
      </c>
      <c r="B1433" s="822" t="s">
        <v>2676</v>
      </c>
      <c r="C1433" s="822" t="s">
        <v>2682</v>
      </c>
      <c r="D1433" s="823" t="s">
        <v>4395</v>
      </c>
      <c r="E1433" s="824" t="s">
        <v>2728</v>
      </c>
      <c r="F1433" s="822" t="s">
        <v>2677</v>
      </c>
      <c r="G1433" s="822" t="s">
        <v>2777</v>
      </c>
      <c r="H1433" s="822" t="s">
        <v>329</v>
      </c>
      <c r="I1433" s="822" t="s">
        <v>3226</v>
      </c>
      <c r="J1433" s="822" t="s">
        <v>2779</v>
      </c>
      <c r="K1433" s="822" t="s">
        <v>3227</v>
      </c>
      <c r="L1433" s="825">
        <v>1277.98</v>
      </c>
      <c r="M1433" s="825">
        <v>3833.94</v>
      </c>
      <c r="N1433" s="822">
        <v>3</v>
      </c>
      <c r="O1433" s="826">
        <v>2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</v>
      </c>
      <c r="B1434" s="822" t="s">
        <v>2676</v>
      </c>
      <c r="C1434" s="822" t="s">
        <v>2682</v>
      </c>
      <c r="D1434" s="823" t="s">
        <v>4395</v>
      </c>
      <c r="E1434" s="824" t="s">
        <v>2728</v>
      </c>
      <c r="F1434" s="822" t="s">
        <v>2677</v>
      </c>
      <c r="G1434" s="822" t="s">
        <v>2777</v>
      </c>
      <c r="H1434" s="822" t="s">
        <v>329</v>
      </c>
      <c r="I1434" s="822" t="s">
        <v>2778</v>
      </c>
      <c r="J1434" s="822" t="s">
        <v>2779</v>
      </c>
      <c r="K1434" s="822" t="s">
        <v>2780</v>
      </c>
      <c r="L1434" s="825">
        <v>4472.93</v>
      </c>
      <c r="M1434" s="825">
        <v>8945.86</v>
      </c>
      <c r="N1434" s="822">
        <v>2</v>
      </c>
      <c r="O1434" s="826">
        <v>2</v>
      </c>
      <c r="P1434" s="825">
        <v>4472.93</v>
      </c>
      <c r="Q1434" s="827">
        <v>0.5</v>
      </c>
      <c r="R1434" s="822">
        <v>1</v>
      </c>
      <c r="S1434" s="827">
        <v>0.5</v>
      </c>
      <c r="T1434" s="826">
        <v>1</v>
      </c>
      <c r="U1434" s="828">
        <v>0.5</v>
      </c>
    </row>
    <row r="1435" spans="1:21" ht="14.45" customHeight="1" x14ac:dyDescent="0.2">
      <c r="A1435" s="821">
        <v>1</v>
      </c>
      <c r="B1435" s="822" t="s">
        <v>2676</v>
      </c>
      <c r="C1435" s="822" t="s">
        <v>2682</v>
      </c>
      <c r="D1435" s="823" t="s">
        <v>4395</v>
      </c>
      <c r="E1435" s="824" t="s">
        <v>2728</v>
      </c>
      <c r="F1435" s="822" t="s">
        <v>2677</v>
      </c>
      <c r="G1435" s="822" t="s">
        <v>2781</v>
      </c>
      <c r="H1435" s="822" t="s">
        <v>329</v>
      </c>
      <c r="I1435" s="822" t="s">
        <v>2844</v>
      </c>
      <c r="J1435" s="822" t="s">
        <v>2783</v>
      </c>
      <c r="K1435" s="822" t="s">
        <v>2001</v>
      </c>
      <c r="L1435" s="825">
        <v>254.49</v>
      </c>
      <c r="M1435" s="825">
        <v>508.98</v>
      </c>
      <c r="N1435" s="822">
        <v>2</v>
      </c>
      <c r="O1435" s="826">
        <v>1.5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</v>
      </c>
      <c r="B1436" s="822" t="s">
        <v>2676</v>
      </c>
      <c r="C1436" s="822" t="s">
        <v>2682</v>
      </c>
      <c r="D1436" s="823" t="s">
        <v>4395</v>
      </c>
      <c r="E1436" s="824" t="s">
        <v>2728</v>
      </c>
      <c r="F1436" s="822" t="s">
        <v>2677</v>
      </c>
      <c r="G1436" s="822" t="s">
        <v>2781</v>
      </c>
      <c r="H1436" s="822" t="s">
        <v>329</v>
      </c>
      <c r="I1436" s="822" t="s">
        <v>2936</v>
      </c>
      <c r="J1436" s="822" t="s">
        <v>2783</v>
      </c>
      <c r="K1436" s="822" t="s">
        <v>2937</v>
      </c>
      <c r="L1436" s="825">
        <v>391.5</v>
      </c>
      <c r="M1436" s="825">
        <v>783</v>
      </c>
      <c r="N1436" s="822">
        <v>2</v>
      </c>
      <c r="O1436" s="826">
        <v>1</v>
      </c>
      <c r="P1436" s="825">
        <v>391.5</v>
      </c>
      <c r="Q1436" s="827">
        <v>0.5</v>
      </c>
      <c r="R1436" s="822">
        <v>1</v>
      </c>
      <c r="S1436" s="827">
        <v>0.5</v>
      </c>
      <c r="T1436" s="826">
        <v>0.5</v>
      </c>
      <c r="U1436" s="828">
        <v>0.5</v>
      </c>
    </row>
    <row r="1437" spans="1:21" ht="14.45" customHeight="1" x14ac:dyDescent="0.2">
      <c r="A1437" s="821">
        <v>1</v>
      </c>
      <c r="B1437" s="822" t="s">
        <v>2676</v>
      </c>
      <c r="C1437" s="822" t="s">
        <v>2682</v>
      </c>
      <c r="D1437" s="823" t="s">
        <v>4395</v>
      </c>
      <c r="E1437" s="824" t="s">
        <v>2728</v>
      </c>
      <c r="F1437" s="822" t="s">
        <v>2677</v>
      </c>
      <c r="G1437" s="822" t="s">
        <v>2781</v>
      </c>
      <c r="H1437" s="822" t="s">
        <v>329</v>
      </c>
      <c r="I1437" s="822" t="s">
        <v>2938</v>
      </c>
      <c r="J1437" s="822" t="s">
        <v>2939</v>
      </c>
      <c r="K1437" s="822" t="s">
        <v>2940</v>
      </c>
      <c r="L1437" s="825">
        <v>282.76</v>
      </c>
      <c r="M1437" s="825">
        <v>282.76</v>
      </c>
      <c r="N1437" s="822">
        <v>1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</v>
      </c>
      <c r="B1438" s="822" t="s">
        <v>2676</v>
      </c>
      <c r="C1438" s="822" t="s">
        <v>2682</v>
      </c>
      <c r="D1438" s="823" t="s">
        <v>4395</v>
      </c>
      <c r="E1438" s="824" t="s">
        <v>2728</v>
      </c>
      <c r="F1438" s="822" t="s">
        <v>2677</v>
      </c>
      <c r="G1438" s="822" t="s">
        <v>4107</v>
      </c>
      <c r="H1438" s="822" t="s">
        <v>329</v>
      </c>
      <c r="I1438" s="822" t="s">
        <v>4108</v>
      </c>
      <c r="J1438" s="822" t="s">
        <v>4109</v>
      </c>
      <c r="K1438" s="822" t="s">
        <v>4110</v>
      </c>
      <c r="L1438" s="825">
        <v>243.64</v>
      </c>
      <c r="M1438" s="825">
        <v>243.64</v>
      </c>
      <c r="N1438" s="822">
        <v>1</v>
      </c>
      <c r="O1438" s="826">
        <v>0.5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</v>
      </c>
      <c r="B1439" s="822" t="s">
        <v>2676</v>
      </c>
      <c r="C1439" s="822" t="s">
        <v>2682</v>
      </c>
      <c r="D1439" s="823" t="s">
        <v>4395</v>
      </c>
      <c r="E1439" s="824" t="s">
        <v>2728</v>
      </c>
      <c r="F1439" s="822" t="s">
        <v>2677</v>
      </c>
      <c r="G1439" s="822" t="s">
        <v>3254</v>
      </c>
      <c r="H1439" s="822" t="s">
        <v>673</v>
      </c>
      <c r="I1439" s="822" t="s">
        <v>2413</v>
      </c>
      <c r="J1439" s="822" t="s">
        <v>1254</v>
      </c>
      <c r="K1439" s="822" t="s">
        <v>1255</v>
      </c>
      <c r="L1439" s="825">
        <v>0</v>
      </c>
      <c r="M1439" s="825">
        <v>0</v>
      </c>
      <c r="N1439" s="822">
        <v>3</v>
      </c>
      <c r="O1439" s="826">
        <v>1.5</v>
      </c>
      <c r="P1439" s="825"/>
      <c r="Q1439" s="827"/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</v>
      </c>
      <c r="B1440" s="822" t="s">
        <v>2676</v>
      </c>
      <c r="C1440" s="822" t="s">
        <v>2682</v>
      </c>
      <c r="D1440" s="823" t="s">
        <v>4395</v>
      </c>
      <c r="E1440" s="824" t="s">
        <v>2728</v>
      </c>
      <c r="F1440" s="822" t="s">
        <v>2677</v>
      </c>
      <c r="G1440" s="822" t="s">
        <v>2785</v>
      </c>
      <c r="H1440" s="822" t="s">
        <v>329</v>
      </c>
      <c r="I1440" s="822" t="s">
        <v>2948</v>
      </c>
      <c r="J1440" s="822" t="s">
        <v>1377</v>
      </c>
      <c r="K1440" s="822" t="s">
        <v>2835</v>
      </c>
      <c r="L1440" s="825">
        <v>130.57</v>
      </c>
      <c r="M1440" s="825">
        <v>261.14</v>
      </c>
      <c r="N1440" s="822">
        <v>2</v>
      </c>
      <c r="O1440" s="826">
        <v>1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</v>
      </c>
      <c r="B1441" s="822" t="s">
        <v>2676</v>
      </c>
      <c r="C1441" s="822" t="s">
        <v>2682</v>
      </c>
      <c r="D1441" s="823" t="s">
        <v>4395</v>
      </c>
      <c r="E1441" s="824" t="s">
        <v>2728</v>
      </c>
      <c r="F1441" s="822" t="s">
        <v>2677</v>
      </c>
      <c r="G1441" s="822" t="s">
        <v>3263</v>
      </c>
      <c r="H1441" s="822" t="s">
        <v>329</v>
      </c>
      <c r="I1441" s="822" t="s">
        <v>3264</v>
      </c>
      <c r="J1441" s="822" t="s">
        <v>1379</v>
      </c>
      <c r="K1441" s="822" t="s">
        <v>3265</v>
      </c>
      <c r="L1441" s="825">
        <v>789.2</v>
      </c>
      <c r="M1441" s="825">
        <v>7102.8000000000011</v>
      </c>
      <c r="N1441" s="822">
        <v>9</v>
      </c>
      <c r="O1441" s="826">
        <v>1.5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</v>
      </c>
      <c r="B1442" s="822" t="s">
        <v>2676</v>
      </c>
      <c r="C1442" s="822" t="s">
        <v>2682</v>
      </c>
      <c r="D1442" s="823" t="s">
        <v>4395</v>
      </c>
      <c r="E1442" s="824" t="s">
        <v>2728</v>
      </c>
      <c r="F1442" s="822" t="s">
        <v>2677</v>
      </c>
      <c r="G1442" s="822" t="s">
        <v>3655</v>
      </c>
      <c r="H1442" s="822" t="s">
        <v>673</v>
      </c>
      <c r="I1442" s="822" t="s">
        <v>3656</v>
      </c>
      <c r="J1442" s="822" t="s">
        <v>1113</v>
      </c>
      <c r="K1442" s="822" t="s">
        <v>3657</v>
      </c>
      <c r="L1442" s="825">
        <v>134.61000000000001</v>
      </c>
      <c r="M1442" s="825">
        <v>134.61000000000001</v>
      </c>
      <c r="N1442" s="822">
        <v>1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</v>
      </c>
      <c r="B1443" s="822" t="s">
        <v>2676</v>
      </c>
      <c r="C1443" s="822" t="s">
        <v>2682</v>
      </c>
      <c r="D1443" s="823" t="s">
        <v>4395</v>
      </c>
      <c r="E1443" s="824" t="s">
        <v>2728</v>
      </c>
      <c r="F1443" s="822" t="s">
        <v>2677</v>
      </c>
      <c r="G1443" s="822" t="s">
        <v>2949</v>
      </c>
      <c r="H1443" s="822" t="s">
        <v>329</v>
      </c>
      <c r="I1443" s="822" t="s">
        <v>3274</v>
      </c>
      <c r="J1443" s="822" t="s">
        <v>3275</v>
      </c>
      <c r="K1443" s="822" t="s">
        <v>2947</v>
      </c>
      <c r="L1443" s="825">
        <v>263.68</v>
      </c>
      <c r="M1443" s="825">
        <v>263.68</v>
      </c>
      <c r="N1443" s="822">
        <v>1</v>
      </c>
      <c r="O1443" s="826">
        <v>1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</v>
      </c>
      <c r="B1444" s="822" t="s">
        <v>2676</v>
      </c>
      <c r="C1444" s="822" t="s">
        <v>2682</v>
      </c>
      <c r="D1444" s="823" t="s">
        <v>4395</v>
      </c>
      <c r="E1444" s="824" t="s">
        <v>2728</v>
      </c>
      <c r="F1444" s="822" t="s">
        <v>2677</v>
      </c>
      <c r="G1444" s="822" t="s">
        <v>2949</v>
      </c>
      <c r="H1444" s="822" t="s">
        <v>329</v>
      </c>
      <c r="I1444" s="822" t="s">
        <v>2950</v>
      </c>
      <c r="J1444" s="822" t="s">
        <v>2951</v>
      </c>
      <c r="K1444" s="822" t="s">
        <v>2952</v>
      </c>
      <c r="L1444" s="825">
        <v>118.65</v>
      </c>
      <c r="M1444" s="825">
        <v>237.3</v>
      </c>
      <c r="N1444" s="822">
        <v>2</v>
      </c>
      <c r="O1444" s="826">
        <v>1.5</v>
      </c>
      <c r="P1444" s="825">
        <v>118.65</v>
      </c>
      <c r="Q1444" s="827">
        <v>0.5</v>
      </c>
      <c r="R1444" s="822">
        <v>1</v>
      </c>
      <c r="S1444" s="827">
        <v>0.5</v>
      </c>
      <c r="T1444" s="826">
        <v>1</v>
      </c>
      <c r="U1444" s="828">
        <v>0.66666666666666663</v>
      </c>
    </row>
    <row r="1445" spans="1:21" ht="14.45" customHeight="1" x14ac:dyDescent="0.2">
      <c r="A1445" s="821">
        <v>1</v>
      </c>
      <c r="B1445" s="822" t="s">
        <v>2676</v>
      </c>
      <c r="C1445" s="822" t="s">
        <v>2682</v>
      </c>
      <c r="D1445" s="823" t="s">
        <v>4395</v>
      </c>
      <c r="E1445" s="824" t="s">
        <v>2728</v>
      </c>
      <c r="F1445" s="822" t="s">
        <v>2677</v>
      </c>
      <c r="G1445" s="822" t="s">
        <v>3281</v>
      </c>
      <c r="H1445" s="822" t="s">
        <v>329</v>
      </c>
      <c r="I1445" s="822" t="s">
        <v>3579</v>
      </c>
      <c r="J1445" s="822" t="s">
        <v>3283</v>
      </c>
      <c r="K1445" s="822" t="s">
        <v>3580</v>
      </c>
      <c r="L1445" s="825">
        <v>59.88</v>
      </c>
      <c r="M1445" s="825">
        <v>179.64000000000001</v>
      </c>
      <c r="N1445" s="822">
        <v>3</v>
      </c>
      <c r="O1445" s="826">
        <v>0.5</v>
      </c>
      <c r="P1445" s="825">
        <v>179.64000000000001</v>
      </c>
      <c r="Q1445" s="827">
        <v>1</v>
      </c>
      <c r="R1445" s="822">
        <v>3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1</v>
      </c>
      <c r="B1446" s="822" t="s">
        <v>2676</v>
      </c>
      <c r="C1446" s="822" t="s">
        <v>2682</v>
      </c>
      <c r="D1446" s="823" t="s">
        <v>4395</v>
      </c>
      <c r="E1446" s="824" t="s">
        <v>2728</v>
      </c>
      <c r="F1446" s="822" t="s">
        <v>2677</v>
      </c>
      <c r="G1446" s="822" t="s">
        <v>3281</v>
      </c>
      <c r="H1446" s="822" t="s">
        <v>673</v>
      </c>
      <c r="I1446" s="822" t="s">
        <v>3285</v>
      </c>
      <c r="J1446" s="822" t="s">
        <v>3286</v>
      </c>
      <c r="K1446" s="822" t="s">
        <v>3287</v>
      </c>
      <c r="L1446" s="825">
        <v>103.72</v>
      </c>
      <c r="M1446" s="825">
        <v>311.15999999999997</v>
      </c>
      <c r="N1446" s="822">
        <v>3</v>
      </c>
      <c r="O1446" s="826">
        <v>0.5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</v>
      </c>
      <c r="B1447" s="822" t="s">
        <v>2676</v>
      </c>
      <c r="C1447" s="822" t="s">
        <v>2682</v>
      </c>
      <c r="D1447" s="823" t="s">
        <v>4395</v>
      </c>
      <c r="E1447" s="824" t="s">
        <v>2728</v>
      </c>
      <c r="F1447" s="822" t="s">
        <v>2677</v>
      </c>
      <c r="G1447" s="822" t="s">
        <v>3281</v>
      </c>
      <c r="H1447" s="822" t="s">
        <v>673</v>
      </c>
      <c r="I1447" s="822" t="s">
        <v>3288</v>
      </c>
      <c r="J1447" s="822" t="s">
        <v>3286</v>
      </c>
      <c r="K1447" s="822" t="s">
        <v>3289</v>
      </c>
      <c r="L1447" s="825">
        <v>345.69</v>
      </c>
      <c r="M1447" s="825">
        <v>345.69</v>
      </c>
      <c r="N1447" s="822">
        <v>1</v>
      </c>
      <c r="O1447" s="826">
        <v>0.5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</v>
      </c>
      <c r="B1448" s="822" t="s">
        <v>2676</v>
      </c>
      <c r="C1448" s="822" t="s">
        <v>2682</v>
      </c>
      <c r="D1448" s="823" t="s">
        <v>4395</v>
      </c>
      <c r="E1448" s="824" t="s">
        <v>2728</v>
      </c>
      <c r="F1448" s="822" t="s">
        <v>2677</v>
      </c>
      <c r="G1448" s="822" t="s">
        <v>3281</v>
      </c>
      <c r="H1448" s="822" t="s">
        <v>673</v>
      </c>
      <c r="I1448" s="822" t="s">
        <v>3774</v>
      </c>
      <c r="J1448" s="822" t="s">
        <v>3286</v>
      </c>
      <c r="K1448" s="822" t="s">
        <v>3775</v>
      </c>
      <c r="L1448" s="825">
        <v>86.73</v>
      </c>
      <c r="M1448" s="825">
        <v>173.46</v>
      </c>
      <c r="N1448" s="822">
        <v>2</v>
      </c>
      <c r="O1448" s="826">
        <v>1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</v>
      </c>
      <c r="B1449" s="822" t="s">
        <v>2676</v>
      </c>
      <c r="C1449" s="822" t="s">
        <v>2682</v>
      </c>
      <c r="D1449" s="823" t="s">
        <v>4395</v>
      </c>
      <c r="E1449" s="824" t="s">
        <v>2728</v>
      </c>
      <c r="F1449" s="822" t="s">
        <v>2677</v>
      </c>
      <c r="G1449" s="822" t="s">
        <v>2953</v>
      </c>
      <c r="H1449" s="822" t="s">
        <v>329</v>
      </c>
      <c r="I1449" s="822" t="s">
        <v>3290</v>
      </c>
      <c r="J1449" s="822" t="s">
        <v>2955</v>
      </c>
      <c r="K1449" s="822" t="s">
        <v>3291</v>
      </c>
      <c r="L1449" s="825">
        <v>93.43</v>
      </c>
      <c r="M1449" s="825">
        <v>373.72</v>
      </c>
      <c r="N1449" s="822">
        <v>4</v>
      </c>
      <c r="O1449" s="826">
        <v>2</v>
      </c>
      <c r="P1449" s="825">
        <v>93.43</v>
      </c>
      <c r="Q1449" s="827">
        <v>0.25</v>
      </c>
      <c r="R1449" s="822">
        <v>1</v>
      </c>
      <c r="S1449" s="827">
        <v>0.25</v>
      </c>
      <c r="T1449" s="826">
        <v>0.5</v>
      </c>
      <c r="U1449" s="828">
        <v>0.25</v>
      </c>
    </row>
    <row r="1450" spans="1:21" ht="14.45" customHeight="1" x14ac:dyDescent="0.2">
      <c r="A1450" s="821">
        <v>1</v>
      </c>
      <c r="B1450" s="822" t="s">
        <v>2676</v>
      </c>
      <c r="C1450" s="822" t="s">
        <v>2682</v>
      </c>
      <c r="D1450" s="823" t="s">
        <v>4395</v>
      </c>
      <c r="E1450" s="824" t="s">
        <v>2728</v>
      </c>
      <c r="F1450" s="822" t="s">
        <v>2677</v>
      </c>
      <c r="G1450" s="822" t="s">
        <v>2953</v>
      </c>
      <c r="H1450" s="822" t="s">
        <v>329</v>
      </c>
      <c r="I1450" s="822" t="s">
        <v>2954</v>
      </c>
      <c r="J1450" s="822" t="s">
        <v>2955</v>
      </c>
      <c r="K1450" s="822" t="s">
        <v>1524</v>
      </c>
      <c r="L1450" s="825">
        <v>93.43</v>
      </c>
      <c r="M1450" s="825">
        <v>93.43</v>
      </c>
      <c r="N1450" s="822">
        <v>1</v>
      </c>
      <c r="O1450" s="826">
        <v>1</v>
      </c>
      <c r="P1450" s="825">
        <v>93.43</v>
      </c>
      <c r="Q1450" s="827">
        <v>1</v>
      </c>
      <c r="R1450" s="822">
        <v>1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1</v>
      </c>
      <c r="B1451" s="822" t="s">
        <v>2676</v>
      </c>
      <c r="C1451" s="822" t="s">
        <v>2682</v>
      </c>
      <c r="D1451" s="823" t="s">
        <v>4395</v>
      </c>
      <c r="E1451" s="824" t="s">
        <v>2728</v>
      </c>
      <c r="F1451" s="822" t="s">
        <v>2677</v>
      </c>
      <c r="G1451" s="822" t="s">
        <v>3292</v>
      </c>
      <c r="H1451" s="822" t="s">
        <v>329</v>
      </c>
      <c r="I1451" s="822" t="s">
        <v>3588</v>
      </c>
      <c r="J1451" s="822" t="s">
        <v>3589</v>
      </c>
      <c r="K1451" s="822" t="s">
        <v>3590</v>
      </c>
      <c r="L1451" s="825">
        <v>100.17</v>
      </c>
      <c r="M1451" s="825">
        <v>100.17</v>
      </c>
      <c r="N1451" s="822">
        <v>1</v>
      </c>
      <c r="O1451" s="826">
        <v>0.5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</v>
      </c>
      <c r="B1452" s="822" t="s">
        <v>2676</v>
      </c>
      <c r="C1452" s="822" t="s">
        <v>2682</v>
      </c>
      <c r="D1452" s="823" t="s">
        <v>4395</v>
      </c>
      <c r="E1452" s="824" t="s">
        <v>2728</v>
      </c>
      <c r="F1452" s="822" t="s">
        <v>2677</v>
      </c>
      <c r="G1452" s="822" t="s">
        <v>4091</v>
      </c>
      <c r="H1452" s="822" t="s">
        <v>329</v>
      </c>
      <c r="I1452" s="822" t="s">
        <v>4111</v>
      </c>
      <c r="J1452" s="822" t="s">
        <v>4093</v>
      </c>
      <c r="K1452" s="822" t="s">
        <v>4112</v>
      </c>
      <c r="L1452" s="825">
        <v>65.989999999999995</v>
      </c>
      <c r="M1452" s="825">
        <v>197.96999999999997</v>
      </c>
      <c r="N1452" s="822">
        <v>3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</v>
      </c>
      <c r="B1453" s="822" t="s">
        <v>2676</v>
      </c>
      <c r="C1453" s="822" t="s">
        <v>2682</v>
      </c>
      <c r="D1453" s="823" t="s">
        <v>4395</v>
      </c>
      <c r="E1453" s="824" t="s">
        <v>2728</v>
      </c>
      <c r="F1453" s="822" t="s">
        <v>2677</v>
      </c>
      <c r="G1453" s="822" t="s">
        <v>4113</v>
      </c>
      <c r="H1453" s="822" t="s">
        <v>329</v>
      </c>
      <c r="I1453" s="822" t="s">
        <v>4114</v>
      </c>
      <c r="J1453" s="822" t="s">
        <v>4115</v>
      </c>
      <c r="K1453" s="822" t="s">
        <v>4116</v>
      </c>
      <c r="L1453" s="825">
        <v>33.18</v>
      </c>
      <c r="M1453" s="825">
        <v>33.18</v>
      </c>
      <c r="N1453" s="822">
        <v>1</v>
      </c>
      <c r="O1453" s="826">
        <v>0.5</v>
      </c>
      <c r="P1453" s="825">
        <v>33.18</v>
      </c>
      <c r="Q1453" s="827">
        <v>1</v>
      </c>
      <c r="R1453" s="822">
        <v>1</v>
      </c>
      <c r="S1453" s="827">
        <v>1</v>
      </c>
      <c r="T1453" s="826">
        <v>0.5</v>
      </c>
      <c r="U1453" s="828">
        <v>1</v>
      </c>
    </row>
    <row r="1454" spans="1:21" ht="14.45" customHeight="1" x14ac:dyDescent="0.2">
      <c r="A1454" s="821">
        <v>1</v>
      </c>
      <c r="B1454" s="822" t="s">
        <v>2676</v>
      </c>
      <c r="C1454" s="822" t="s">
        <v>2682</v>
      </c>
      <c r="D1454" s="823" t="s">
        <v>4395</v>
      </c>
      <c r="E1454" s="824" t="s">
        <v>2728</v>
      </c>
      <c r="F1454" s="822" t="s">
        <v>2677</v>
      </c>
      <c r="G1454" s="822" t="s">
        <v>2956</v>
      </c>
      <c r="H1454" s="822" t="s">
        <v>329</v>
      </c>
      <c r="I1454" s="822" t="s">
        <v>3778</v>
      </c>
      <c r="J1454" s="822" t="s">
        <v>848</v>
      </c>
      <c r="K1454" s="822" t="s">
        <v>3779</v>
      </c>
      <c r="L1454" s="825">
        <v>131.32</v>
      </c>
      <c r="M1454" s="825">
        <v>525.28</v>
      </c>
      <c r="N1454" s="822">
        <v>4</v>
      </c>
      <c r="O1454" s="826">
        <v>1</v>
      </c>
      <c r="P1454" s="825">
        <v>525.28</v>
      </c>
      <c r="Q1454" s="827">
        <v>1</v>
      </c>
      <c r="R1454" s="822">
        <v>4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1</v>
      </c>
      <c r="B1455" s="822" t="s">
        <v>2676</v>
      </c>
      <c r="C1455" s="822" t="s">
        <v>2682</v>
      </c>
      <c r="D1455" s="823" t="s">
        <v>4395</v>
      </c>
      <c r="E1455" s="824" t="s">
        <v>2728</v>
      </c>
      <c r="F1455" s="822" t="s">
        <v>2677</v>
      </c>
      <c r="G1455" s="822" t="s">
        <v>3302</v>
      </c>
      <c r="H1455" s="822" t="s">
        <v>673</v>
      </c>
      <c r="I1455" s="822" t="s">
        <v>3306</v>
      </c>
      <c r="J1455" s="822" t="s">
        <v>3304</v>
      </c>
      <c r="K1455" s="822" t="s">
        <v>3307</v>
      </c>
      <c r="L1455" s="825">
        <v>184.74</v>
      </c>
      <c r="M1455" s="825">
        <v>369.48</v>
      </c>
      <c r="N1455" s="822">
        <v>2</v>
      </c>
      <c r="O1455" s="826">
        <v>1.5</v>
      </c>
      <c r="P1455" s="825">
        <v>369.48</v>
      </c>
      <c r="Q1455" s="827">
        <v>1</v>
      </c>
      <c r="R1455" s="822">
        <v>2</v>
      </c>
      <c r="S1455" s="827">
        <v>1</v>
      </c>
      <c r="T1455" s="826">
        <v>1.5</v>
      </c>
      <c r="U1455" s="828">
        <v>1</v>
      </c>
    </row>
    <row r="1456" spans="1:21" ht="14.45" customHeight="1" x14ac:dyDescent="0.2">
      <c r="A1456" s="821">
        <v>1</v>
      </c>
      <c r="B1456" s="822" t="s">
        <v>2676</v>
      </c>
      <c r="C1456" s="822" t="s">
        <v>2682</v>
      </c>
      <c r="D1456" s="823" t="s">
        <v>4395</v>
      </c>
      <c r="E1456" s="824" t="s">
        <v>2728</v>
      </c>
      <c r="F1456" s="822" t="s">
        <v>2677</v>
      </c>
      <c r="G1456" s="822" t="s">
        <v>2971</v>
      </c>
      <c r="H1456" s="822" t="s">
        <v>673</v>
      </c>
      <c r="I1456" s="822" t="s">
        <v>2211</v>
      </c>
      <c r="J1456" s="822" t="s">
        <v>910</v>
      </c>
      <c r="K1456" s="822" t="s">
        <v>2212</v>
      </c>
      <c r="L1456" s="825">
        <v>0</v>
      </c>
      <c r="M1456" s="825">
        <v>0</v>
      </c>
      <c r="N1456" s="822">
        <v>2</v>
      </c>
      <c r="O1456" s="826">
        <v>1</v>
      </c>
      <c r="P1456" s="825"/>
      <c r="Q1456" s="827"/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</v>
      </c>
      <c r="B1457" s="822" t="s">
        <v>2676</v>
      </c>
      <c r="C1457" s="822" t="s">
        <v>2682</v>
      </c>
      <c r="D1457" s="823" t="s">
        <v>4395</v>
      </c>
      <c r="E1457" s="824" t="s">
        <v>2728</v>
      </c>
      <c r="F1457" s="822" t="s">
        <v>2677</v>
      </c>
      <c r="G1457" s="822" t="s">
        <v>2789</v>
      </c>
      <c r="H1457" s="822" t="s">
        <v>673</v>
      </c>
      <c r="I1457" s="822" t="s">
        <v>2977</v>
      </c>
      <c r="J1457" s="822" t="s">
        <v>2503</v>
      </c>
      <c r="K1457" s="822" t="s">
        <v>2978</v>
      </c>
      <c r="L1457" s="825">
        <v>5339.52</v>
      </c>
      <c r="M1457" s="825">
        <v>26697.600000000002</v>
      </c>
      <c r="N1457" s="822">
        <v>5</v>
      </c>
      <c r="O1457" s="826">
        <v>4.5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</v>
      </c>
      <c r="B1458" s="822" t="s">
        <v>2676</v>
      </c>
      <c r="C1458" s="822" t="s">
        <v>2682</v>
      </c>
      <c r="D1458" s="823" t="s">
        <v>4395</v>
      </c>
      <c r="E1458" s="824" t="s">
        <v>2728</v>
      </c>
      <c r="F1458" s="822" t="s">
        <v>2677</v>
      </c>
      <c r="G1458" s="822" t="s">
        <v>2789</v>
      </c>
      <c r="H1458" s="822" t="s">
        <v>673</v>
      </c>
      <c r="I1458" s="822" t="s">
        <v>2977</v>
      </c>
      <c r="J1458" s="822" t="s">
        <v>2503</v>
      </c>
      <c r="K1458" s="822" t="s">
        <v>2978</v>
      </c>
      <c r="L1458" s="825">
        <v>3833.94</v>
      </c>
      <c r="M1458" s="825">
        <v>3833.94</v>
      </c>
      <c r="N1458" s="822">
        <v>1</v>
      </c>
      <c r="O1458" s="826">
        <v>1</v>
      </c>
      <c r="P1458" s="825">
        <v>3833.94</v>
      </c>
      <c r="Q1458" s="827">
        <v>1</v>
      </c>
      <c r="R1458" s="822">
        <v>1</v>
      </c>
      <c r="S1458" s="827">
        <v>1</v>
      </c>
      <c r="T1458" s="826">
        <v>1</v>
      </c>
      <c r="U1458" s="828">
        <v>1</v>
      </c>
    </row>
    <row r="1459" spans="1:21" ht="14.45" customHeight="1" x14ac:dyDescent="0.2">
      <c r="A1459" s="821">
        <v>1</v>
      </c>
      <c r="B1459" s="822" t="s">
        <v>2676</v>
      </c>
      <c r="C1459" s="822" t="s">
        <v>2682</v>
      </c>
      <c r="D1459" s="823" t="s">
        <v>4395</v>
      </c>
      <c r="E1459" s="824" t="s">
        <v>2728</v>
      </c>
      <c r="F1459" s="822" t="s">
        <v>2677</v>
      </c>
      <c r="G1459" s="822" t="s">
        <v>2789</v>
      </c>
      <c r="H1459" s="822" t="s">
        <v>673</v>
      </c>
      <c r="I1459" s="822" t="s">
        <v>2790</v>
      </c>
      <c r="J1459" s="822" t="s">
        <v>2503</v>
      </c>
      <c r="K1459" s="822" t="s">
        <v>2791</v>
      </c>
      <c r="L1459" s="825">
        <v>1369.26</v>
      </c>
      <c r="M1459" s="825">
        <v>2738.52</v>
      </c>
      <c r="N1459" s="822">
        <v>2</v>
      </c>
      <c r="O1459" s="826">
        <v>1.5</v>
      </c>
      <c r="P1459" s="825">
        <v>1369.26</v>
      </c>
      <c r="Q1459" s="827">
        <v>0.5</v>
      </c>
      <c r="R1459" s="822">
        <v>1</v>
      </c>
      <c r="S1459" s="827">
        <v>0.5</v>
      </c>
      <c r="T1459" s="826">
        <v>0.5</v>
      </c>
      <c r="U1459" s="828">
        <v>0.33333333333333331</v>
      </c>
    </row>
    <row r="1460" spans="1:21" ht="14.45" customHeight="1" x14ac:dyDescent="0.2">
      <c r="A1460" s="821">
        <v>1</v>
      </c>
      <c r="B1460" s="822" t="s">
        <v>2676</v>
      </c>
      <c r="C1460" s="822" t="s">
        <v>2682</v>
      </c>
      <c r="D1460" s="823" t="s">
        <v>4395</v>
      </c>
      <c r="E1460" s="824" t="s">
        <v>2728</v>
      </c>
      <c r="F1460" s="822" t="s">
        <v>2677</v>
      </c>
      <c r="G1460" s="822" t="s">
        <v>4067</v>
      </c>
      <c r="H1460" s="822" t="s">
        <v>329</v>
      </c>
      <c r="I1460" s="822" t="s">
        <v>4117</v>
      </c>
      <c r="J1460" s="822" t="s">
        <v>4118</v>
      </c>
      <c r="K1460" s="822" t="s">
        <v>4070</v>
      </c>
      <c r="L1460" s="825">
        <v>0</v>
      </c>
      <c r="M1460" s="825">
        <v>0</v>
      </c>
      <c r="N1460" s="822">
        <v>1</v>
      </c>
      <c r="O1460" s="826">
        <v>1</v>
      </c>
      <c r="P1460" s="825"/>
      <c r="Q1460" s="827"/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</v>
      </c>
      <c r="B1461" s="822" t="s">
        <v>2676</v>
      </c>
      <c r="C1461" s="822" t="s">
        <v>2682</v>
      </c>
      <c r="D1461" s="823" t="s">
        <v>4395</v>
      </c>
      <c r="E1461" s="824" t="s">
        <v>2728</v>
      </c>
      <c r="F1461" s="822" t="s">
        <v>2677</v>
      </c>
      <c r="G1461" s="822" t="s">
        <v>3324</v>
      </c>
      <c r="H1461" s="822" t="s">
        <v>329</v>
      </c>
      <c r="I1461" s="822" t="s">
        <v>4119</v>
      </c>
      <c r="J1461" s="822" t="s">
        <v>3326</v>
      </c>
      <c r="K1461" s="822" t="s">
        <v>4120</v>
      </c>
      <c r="L1461" s="825">
        <v>230.76</v>
      </c>
      <c r="M1461" s="825">
        <v>230.76</v>
      </c>
      <c r="N1461" s="822">
        <v>1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</v>
      </c>
      <c r="B1462" s="822" t="s">
        <v>2676</v>
      </c>
      <c r="C1462" s="822" t="s">
        <v>2682</v>
      </c>
      <c r="D1462" s="823" t="s">
        <v>4395</v>
      </c>
      <c r="E1462" s="824" t="s">
        <v>2728</v>
      </c>
      <c r="F1462" s="822" t="s">
        <v>2677</v>
      </c>
      <c r="G1462" s="822" t="s">
        <v>2799</v>
      </c>
      <c r="H1462" s="822" t="s">
        <v>329</v>
      </c>
      <c r="I1462" s="822" t="s">
        <v>2801</v>
      </c>
      <c r="J1462" s="822" t="s">
        <v>724</v>
      </c>
      <c r="K1462" s="822" t="s">
        <v>725</v>
      </c>
      <c r="L1462" s="825">
        <v>1704.59</v>
      </c>
      <c r="M1462" s="825">
        <v>13636.72</v>
      </c>
      <c r="N1462" s="822">
        <v>8</v>
      </c>
      <c r="O1462" s="826">
        <v>2.5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</v>
      </c>
      <c r="B1463" s="822" t="s">
        <v>2676</v>
      </c>
      <c r="C1463" s="822" t="s">
        <v>2682</v>
      </c>
      <c r="D1463" s="823" t="s">
        <v>4395</v>
      </c>
      <c r="E1463" s="824" t="s">
        <v>2728</v>
      </c>
      <c r="F1463" s="822" t="s">
        <v>2677</v>
      </c>
      <c r="G1463" s="822" t="s">
        <v>4121</v>
      </c>
      <c r="H1463" s="822" t="s">
        <v>329</v>
      </c>
      <c r="I1463" s="822" t="s">
        <v>4122</v>
      </c>
      <c r="J1463" s="822" t="s">
        <v>4123</v>
      </c>
      <c r="K1463" s="822" t="s">
        <v>4124</v>
      </c>
      <c r="L1463" s="825">
        <v>248.55</v>
      </c>
      <c r="M1463" s="825">
        <v>248.55</v>
      </c>
      <c r="N1463" s="822">
        <v>1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</v>
      </c>
      <c r="B1464" s="822" t="s">
        <v>2676</v>
      </c>
      <c r="C1464" s="822" t="s">
        <v>2682</v>
      </c>
      <c r="D1464" s="823" t="s">
        <v>4395</v>
      </c>
      <c r="E1464" s="824" t="s">
        <v>2728</v>
      </c>
      <c r="F1464" s="822" t="s">
        <v>2677</v>
      </c>
      <c r="G1464" s="822" t="s">
        <v>3635</v>
      </c>
      <c r="H1464" s="822" t="s">
        <v>329</v>
      </c>
      <c r="I1464" s="822" t="s">
        <v>4125</v>
      </c>
      <c r="J1464" s="822" t="s">
        <v>3637</v>
      </c>
      <c r="K1464" s="822" t="s">
        <v>4126</v>
      </c>
      <c r="L1464" s="825">
        <v>764.96</v>
      </c>
      <c r="M1464" s="825">
        <v>764.96</v>
      </c>
      <c r="N1464" s="822">
        <v>1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</v>
      </c>
      <c r="B1465" s="822" t="s">
        <v>2676</v>
      </c>
      <c r="C1465" s="822" t="s">
        <v>2682</v>
      </c>
      <c r="D1465" s="823" t="s">
        <v>4395</v>
      </c>
      <c r="E1465" s="824" t="s">
        <v>2728</v>
      </c>
      <c r="F1465" s="822" t="s">
        <v>2677</v>
      </c>
      <c r="G1465" s="822" t="s">
        <v>2809</v>
      </c>
      <c r="H1465" s="822" t="s">
        <v>329</v>
      </c>
      <c r="I1465" s="822" t="s">
        <v>2810</v>
      </c>
      <c r="J1465" s="822" t="s">
        <v>822</v>
      </c>
      <c r="K1465" s="822" t="s">
        <v>823</v>
      </c>
      <c r="L1465" s="825">
        <v>121.92</v>
      </c>
      <c r="M1465" s="825">
        <v>853.43999999999994</v>
      </c>
      <c r="N1465" s="822">
        <v>7</v>
      </c>
      <c r="O1465" s="826">
        <v>3</v>
      </c>
      <c r="P1465" s="825">
        <v>731.52</v>
      </c>
      <c r="Q1465" s="827">
        <v>0.85714285714285721</v>
      </c>
      <c r="R1465" s="822">
        <v>6</v>
      </c>
      <c r="S1465" s="827">
        <v>0.8571428571428571</v>
      </c>
      <c r="T1465" s="826">
        <v>2</v>
      </c>
      <c r="U1465" s="828">
        <v>0.66666666666666663</v>
      </c>
    </row>
    <row r="1466" spans="1:21" ht="14.45" customHeight="1" x14ac:dyDescent="0.2">
      <c r="A1466" s="821">
        <v>1</v>
      </c>
      <c r="B1466" s="822" t="s">
        <v>2676</v>
      </c>
      <c r="C1466" s="822" t="s">
        <v>2682</v>
      </c>
      <c r="D1466" s="823" t="s">
        <v>4395</v>
      </c>
      <c r="E1466" s="824" t="s">
        <v>2728</v>
      </c>
      <c r="F1466" s="822" t="s">
        <v>2677</v>
      </c>
      <c r="G1466" s="822" t="s">
        <v>2809</v>
      </c>
      <c r="H1466" s="822" t="s">
        <v>329</v>
      </c>
      <c r="I1466" s="822" t="s">
        <v>3641</v>
      </c>
      <c r="J1466" s="822" t="s">
        <v>822</v>
      </c>
      <c r="K1466" s="822" t="s">
        <v>823</v>
      </c>
      <c r="L1466" s="825">
        <v>121.92</v>
      </c>
      <c r="M1466" s="825">
        <v>731.52</v>
      </c>
      <c r="N1466" s="822">
        <v>6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</v>
      </c>
      <c r="B1467" s="822" t="s">
        <v>2676</v>
      </c>
      <c r="C1467" s="822" t="s">
        <v>2682</v>
      </c>
      <c r="D1467" s="823" t="s">
        <v>4395</v>
      </c>
      <c r="E1467" s="824" t="s">
        <v>2729</v>
      </c>
      <c r="F1467" s="822" t="s">
        <v>2677</v>
      </c>
      <c r="G1467" s="822" t="s">
        <v>3346</v>
      </c>
      <c r="H1467" s="822" t="s">
        <v>329</v>
      </c>
      <c r="I1467" s="822" t="s">
        <v>4127</v>
      </c>
      <c r="J1467" s="822" t="s">
        <v>1955</v>
      </c>
      <c r="K1467" s="822" t="s">
        <v>1956</v>
      </c>
      <c r="L1467" s="825">
        <v>0</v>
      </c>
      <c r="M1467" s="825">
        <v>0</v>
      </c>
      <c r="N1467" s="822">
        <v>1</v>
      </c>
      <c r="O1467" s="826">
        <v>0.5</v>
      </c>
      <c r="P1467" s="825">
        <v>0</v>
      </c>
      <c r="Q1467" s="827"/>
      <c r="R1467" s="822">
        <v>1</v>
      </c>
      <c r="S1467" s="827">
        <v>1</v>
      </c>
      <c r="T1467" s="826">
        <v>0.5</v>
      </c>
      <c r="U1467" s="828">
        <v>1</v>
      </c>
    </row>
    <row r="1468" spans="1:21" ht="14.45" customHeight="1" x14ac:dyDescent="0.2">
      <c r="A1468" s="821">
        <v>1</v>
      </c>
      <c r="B1468" s="822" t="s">
        <v>2676</v>
      </c>
      <c r="C1468" s="822" t="s">
        <v>2682</v>
      </c>
      <c r="D1468" s="823" t="s">
        <v>4395</v>
      </c>
      <c r="E1468" s="824" t="s">
        <v>2729</v>
      </c>
      <c r="F1468" s="822" t="s">
        <v>2677</v>
      </c>
      <c r="G1468" s="822" t="s">
        <v>2814</v>
      </c>
      <c r="H1468" s="822" t="s">
        <v>673</v>
      </c>
      <c r="I1468" s="822" t="s">
        <v>2410</v>
      </c>
      <c r="J1468" s="822" t="s">
        <v>961</v>
      </c>
      <c r="K1468" s="822" t="s">
        <v>962</v>
      </c>
      <c r="L1468" s="825">
        <v>72.55</v>
      </c>
      <c r="M1468" s="825">
        <v>362.75</v>
      </c>
      <c r="N1468" s="822">
        <v>5</v>
      </c>
      <c r="O1468" s="826">
        <v>3</v>
      </c>
      <c r="P1468" s="825">
        <v>145.1</v>
      </c>
      <c r="Q1468" s="827">
        <v>0.39999999999999997</v>
      </c>
      <c r="R1468" s="822">
        <v>2</v>
      </c>
      <c r="S1468" s="827">
        <v>0.4</v>
      </c>
      <c r="T1468" s="826">
        <v>1</v>
      </c>
      <c r="U1468" s="828">
        <v>0.33333333333333331</v>
      </c>
    </row>
    <row r="1469" spans="1:21" ht="14.45" customHeight="1" x14ac:dyDescent="0.2">
      <c r="A1469" s="821">
        <v>1</v>
      </c>
      <c r="B1469" s="822" t="s">
        <v>2676</v>
      </c>
      <c r="C1469" s="822" t="s">
        <v>2682</v>
      </c>
      <c r="D1469" s="823" t="s">
        <v>4395</v>
      </c>
      <c r="E1469" s="824" t="s">
        <v>2729</v>
      </c>
      <c r="F1469" s="822" t="s">
        <v>2677</v>
      </c>
      <c r="G1469" s="822" t="s">
        <v>2993</v>
      </c>
      <c r="H1469" s="822" t="s">
        <v>673</v>
      </c>
      <c r="I1469" s="822" t="s">
        <v>2567</v>
      </c>
      <c r="J1469" s="822" t="s">
        <v>2441</v>
      </c>
      <c r="K1469" s="822" t="s">
        <v>2568</v>
      </c>
      <c r="L1469" s="825">
        <v>46.81</v>
      </c>
      <c r="M1469" s="825">
        <v>93.62</v>
      </c>
      <c r="N1469" s="822">
        <v>2</v>
      </c>
      <c r="O1469" s="826">
        <v>1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</v>
      </c>
      <c r="B1470" s="822" t="s">
        <v>2676</v>
      </c>
      <c r="C1470" s="822" t="s">
        <v>2682</v>
      </c>
      <c r="D1470" s="823" t="s">
        <v>4395</v>
      </c>
      <c r="E1470" s="824" t="s">
        <v>2729</v>
      </c>
      <c r="F1470" s="822" t="s">
        <v>2677</v>
      </c>
      <c r="G1470" s="822" t="s">
        <v>2993</v>
      </c>
      <c r="H1470" s="822" t="s">
        <v>673</v>
      </c>
      <c r="I1470" s="822" t="s">
        <v>2443</v>
      </c>
      <c r="J1470" s="822" t="s">
        <v>2441</v>
      </c>
      <c r="K1470" s="822" t="s">
        <v>2444</v>
      </c>
      <c r="L1470" s="825">
        <v>11.71</v>
      </c>
      <c r="M1470" s="825">
        <v>23.42</v>
      </c>
      <c r="N1470" s="822">
        <v>2</v>
      </c>
      <c r="O1470" s="826">
        <v>0.5</v>
      </c>
      <c r="P1470" s="825">
        <v>23.42</v>
      </c>
      <c r="Q1470" s="827">
        <v>1</v>
      </c>
      <c r="R1470" s="822">
        <v>2</v>
      </c>
      <c r="S1470" s="827">
        <v>1</v>
      </c>
      <c r="T1470" s="826">
        <v>0.5</v>
      </c>
      <c r="U1470" s="828">
        <v>1</v>
      </c>
    </row>
    <row r="1471" spans="1:21" ht="14.45" customHeight="1" x14ac:dyDescent="0.2">
      <c r="A1471" s="821">
        <v>1</v>
      </c>
      <c r="B1471" s="822" t="s">
        <v>2676</v>
      </c>
      <c r="C1471" s="822" t="s">
        <v>2682</v>
      </c>
      <c r="D1471" s="823" t="s">
        <v>4395</v>
      </c>
      <c r="E1471" s="824" t="s">
        <v>2729</v>
      </c>
      <c r="F1471" s="822" t="s">
        <v>2677</v>
      </c>
      <c r="G1471" s="822" t="s">
        <v>2854</v>
      </c>
      <c r="H1471" s="822" t="s">
        <v>673</v>
      </c>
      <c r="I1471" s="822" t="s">
        <v>2855</v>
      </c>
      <c r="J1471" s="822" t="s">
        <v>1042</v>
      </c>
      <c r="K1471" s="822" t="s">
        <v>2856</v>
      </c>
      <c r="L1471" s="825">
        <v>160.03</v>
      </c>
      <c r="M1471" s="825">
        <v>480.09000000000003</v>
      </c>
      <c r="N1471" s="822">
        <v>3</v>
      </c>
      <c r="O1471" s="826">
        <v>1</v>
      </c>
      <c r="P1471" s="825">
        <v>320.06</v>
      </c>
      <c r="Q1471" s="827">
        <v>0.66666666666666663</v>
      </c>
      <c r="R1471" s="822">
        <v>2</v>
      </c>
      <c r="S1471" s="827">
        <v>0.66666666666666663</v>
      </c>
      <c r="T1471" s="826">
        <v>0.5</v>
      </c>
      <c r="U1471" s="828">
        <v>0.5</v>
      </c>
    </row>
    <row r="1472" spans="1:21" ht="14.45" customHeight="1" x14ac:dyDescent="0.2">
      <c r="A1472" s="821">
        <v>1</v>
      </c>
      <c r="B1472" s="822" t="s">
        <v>2676</v>
      </c>
      <c r="C1472" s="822" t="s">
        <v>2682</v>
      </c>
      <c r="D1472" s="823" t="s">
        <v>4395</v>
      </c>
      <c r="E1472" s="824" t="s">
        <v>2729</v>
      </c>
      <c r="F1472" s="822" t="s">
        <v>2677</v>
      </c>
      <c r="G1472" s="822" t="s">
        <v>2858</v>
      </c>
      <c r="H1472" s="822" t="s">
        <v>673</v>
      </c>
      <c r="I1472" s="822" t="s">
        <v>2185</v>
      </c>
      <c r="J1472" s="822" t="s">
        <v>2186</v>
      </c>
      <c r="K1472" s="822" t="s">
        <v>2187</v>
      </c>
      <c r="L1472" s="825">
        <v>130.51</v>
      </c>
      <c r="M1472" s="825">
        <v>1957.6499999999999</v>
      </c>
      <c r="N1472" s="822">
        <v>15</v>
      </c>
      <c r="O1472" s="826">
        <v>4.5</v>
      </c>
      <c r="P1472" s="825">
        <v>783.06</v>
      </c>
      <c r="Q1472" s="827">
        <v>0.4</v>
      </c>
      <c r="R1472" s="822">
        <v>6</v>
      </c>
      <c r="S1472" s="827">
        <v>0.4</v>
      </c>
      <c r="T1472" s="826">
        <v>2</v>
      </c>
      <c r="U1472" s="828">
        <v>0.44444444444444442</v>
      </c>
    </row>
    <row r="1473" spans="1:21" ht="14.45" customHeight="1" x14ac:dyDescent="0.2">
      <c r="A1473" s="821">
        <v>1</v>
      </c>
      <c r="B1473" s="822" t="s">
        <v>2676</v>
      </c>
      <c r="C1473" s="822" t="s">
        <v>2682</v>
      </c>
      <c r="D1473" s="823" t="s">
        <v>4395</v>
      </c>
      <c r="E1473" s="824" t="s">
        <v>2729</v>
      </c>
      <c r="F1473" s="822" t="s">
        <v>2677</v>
      </c>
      <c r="G1473" s="822" t="s">
        <v>2858</v>
      </c>
      <c r="H1473" s="822" t="s">
        <v>673</v>
      </c>
      <c r="I1473" s="822" t="s">
        <v>2188</v>
      </c>
      <c r="J1473" s="822" t="s">
        <v>2189</v>
      </c>
      <c r="K1473" s="822" t="s">
        <v>2190</v>
      </c>
      <c r="L1473" s="825">
        <v>165.41</v>
      </c>
      <c r="M1473" s="825">
        <v>1654.1</v>
      </c>
      <c r="N1473" s="822">
        <v>10</v>
      </c>
      <c r="O1473" s="826">
        <v>6.5</v>
      </c>
      <c r="P1473" s="825">
        <v>827.05</v>
      </c>
      <c r="Q1473" s="827">
        <v>0.5</v>
      </c>
      <c r="R1473" s="822">
        <v>5</v>
      </c>
      <c r="S1473" s="827">
        <v>0.5</v>
      </c>
      <c r="T1473" s="826">
        <v>3</v>
      </c>
      <c r="U1473" s="828">
        <v>0.46153846153846156</v>
      </c>
    </row>
    <row r="1474" spans="1:21" ht="14.45" customHeight="1" x14ac:dyDescent="0.2">
      <c r="A1474" s="821">
        <v>1</v>
      </c>
      <c r="B1474" s="822" t="s">
        <v>2676</v>
      </c>
      <c r="C1474" s="822" t="s">
        <v>2682</v>
      </c>
      <c r="D1474" s="823" t="s">
        <v>4395</v>
      </c>
      <c r="E1474" s="824" t="s">
        <v>2729</v>
      </c>
      <c r="F1474" s="822" t="s">
        <v>2677</v>
      </c>
      <c r="G1474" s="822" t="s">
        <v>2858</v>
      </c>
      <c r="H1474" s="822" t="s">
        <v>329</v>
      </c>
      <c r="I1474" s="822" t="s">
        <v>3642</v>
      </c>
      <c r="J1474" s="822" t="s">
        <v>2186</v>
      </c>
      <c r="K1474" s="822" t="s">
        <v>2940</v>
      </c>
      <c r="L1474" s="825">
        <v>183.79</v>
      </c>
      <c r="M1474" s="825">
        <v>183.79</v>
      </c>
      <c r="N1474" s="822">
        <v>1</v>
      </c>
      <c r="O1474" s="826">
        <v>0.5</v>
      </c>
      <c r="P1474" s="825">
        <v>183.79</v>
      </c>
      <c r="Q1474" s="827">
        <v>1</v>
      </c>
      <c r="R1474" s="822">
        <v>1</v>
      </c>
      <c r="S1474" s="827">
        <v>1</v>
      </c>
      <c r="T1474" s="826">
        <v>0.5</v>
      </c>
      <c r="U1474" s="828">
        <v>1</v>
      </c>
    </row>
    <row r="1475" spans="1:21" ht="14.45" customHeight="1" x14ac:dyDescent="0.2">
      <c r="A1475" s="821">
        <v>1</v>
      </c>
      <c r="B1475" s="822" t="s">
        <v>2676</v>
      </c>
      <c r="C1475" s="822" t="s">
        <v>2682</v>
      </c>
      <c r="D1475" s="823" t="s">
        <v>4395</v>
      </c>
      <c r="E1475" s="824" t="s">
        <v>2729</v>
      </c>
      <c r="F1475" s="822" t="s">
        <v>2677</v>
      </c>
      <c r="G1475" s="822" t="s">
        <v>2858</v>
      </c>
      <c r="H1475" s="822" t="s">
        <v>329</v>
      </c>
      <c r="I1475" s="822" t="s">
        <v>3826</v>
      </c>
      <c r="J1475" s="822" t="s">
        <v>3012</v>
      </c>
      <c r="K1475" s="822" t="s">
        <v>2001</v>
      </c>
      <c r="L1475" s="825">
        <v>165.41</v>
      </c>
      <c r="M1475" s="825">
        <v>330.82</v>
      </c>
      <c r="N1475" s="822">
        <v>2</v>
      </c>
      <c r="O1475" s="826">
        <v>1.5</v>
      </c>
      <c r="P1475" s="825">
        <v>165.41</v>
      </c>
      <c r="Q1475" s="827">
        <v>0.5</v>
      </c>
      <c r="R1475" s="822">
        <v>1</v>
      </c>
      <c r="S1475" s="827">
        <v>0.5</v>
      </c>
      <c r="T1475" s="826">
        <v>0.5</v>
      </c>
      <c r="U1475" s="828">
        <v>0.33333333333333331</v>
      </c>
    </row>
    <row r="1476" spans="1:21" ht="14.45" customHeight="1" x14ac:dyDescent="0.2">
      <c r="A1476" s="821">
        <v>1</v>
      </c>
      <c r="B1476" s="822" t="s">
        <v>2676</v>
      </c>
      <c r="C1476" s="822" t="s">
        <v>2682</v>
      </c>
      <c r="D1476" s="823" t="s">
        <v>4395</v>
      </c>
      <c r="E1476" s="824" t="s">
        <v>2729</v>
      </c>
      <c r="F1476" s="822" t="s">
        <v>2677</v>
      </c>
      <c r="G1476" s="822" t="s">
        <v>2861</v>
      </c>
      <c r="H1476" s="822" t="s">
        <v>673</v>
      </c>
      <c r="I1476" s="822" t="s">
        <v>3017</v>
      </c>
      <c r="J1476" s="822" t="s">
        <v>2863</v>
      </c>
      <c r="K1476" s="822" t="s">
        <v>2853</v>
      </c>
      <c r="L1476" s="825">
        <v>77.69</v>
      </c>
      <c r="M1476" s="825">
        <v>233.07</v>
      </c>
      <c r="N1476" s="822">
        <v>3</v>
      </c>
      <c r="O1476" s="826">
        <v>0.5</v>
      </c>
      <c r="P1476" s="825">
        <v>233.07</v>
      </c>
      <c r="Q1476" s="827">
        <v>1</v>
      </c>
      <c r="R1476" s="822">
        <v>3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1</v>
      </c>
      <c r="B1477" s="822" t="s">
        <v>2676</v>
      </c>
      <c r="C1477" s="822" t="s">
        <v>2682</v>
      </c>
      <c r="D1477" s="823" t="s">
        <v>4395</v>
      </c>
      <c r="E1477" s="824" t="s">
        <v>2729</v>
      </c>
      <c r="F1477" s="822" t="s">
        <v>2677</v>
      </c>
      <c r="G1477" s="822" t="s">
        <v>3350</v>
      </c>
      <c r="H1477" s="822" t="s">
        <v>673</v>
      </c>
      <c r="I1477" s="822" t="s">
        <v>3351</v>
      </c>
      <c r="J1477" s="822" t="s">
        <v>3352</v>
      </c>
      <c r="K1477" s="822" t="s">
        <v>3353</v>
      </c>
      <c r="L1477" s="825">
        <v>56.06</v>
      </c>
      <c r="M1477" s="825">
        <v>112.12</v>
      </c>
      <c r="N1477" s="822">
        <v>2</v>
      </c>
      <c r="O1477" s="826">
        <v>1</v>
      </c>
      <c r="P1477" s="825">
        <v>112.12</v>
      </c>
      <c r="Q1477" s="827">
        <v>1</v>
      </c>
      <c r="R1477" s="822">
        <v>2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1</v>
      </c>
      <c r="B1478" s="822" t="s">
        <v>2676</v>
      </c>
      <c r="C1478" s="822" t="s">
        <v>2682</v>
      </c>
      <c r="D1478" s="823" t="s">
        <v>4395</v>
      </c>
      <c r="E1478" s="824" t="s">
        <v>2729</v>
      </c>
      <c r="F1478" s="822" t="s">
        <v>2677</v>
      </c>
      <c r="G1478" s="822" t="s">
        <v>2815</v>
      </c>
      <c r="H1478" s="822" t="s">
        <v>329</v>
      </c>
      <c r="I1478" s="822" t="s">
        <v>3728</v>
      </c>
      <c r="J1478" s="822" t="s">
        <v>2817</v>
      </c>
      <c r="K1478" s="822" t="s">
        <v>1070</v>
      </c>
      <c r="L1478" s="825">
        <v>32.76</v>
      </c>
      <c r="M1478" s="825">
        <v>425.88</v>
      </c>
      <c r="N1478" s="822">
        <v>13</v>
      </c>
      <c r="O1478" s="826">
        <v>1.5</v>
      </c>
      <c r="P1478" s="825">
        <v>294.83999999999997</v>
      </c>
      <c r="Q1478" s="827">
        <v>0.69230769230769229</v>
      </c>
      <c r="R1478" s="822">
        <v>9</v>
      </c>
      <c r="S1478" s="827">
        <v>0.69230769230769229</v>
      </c>
      <c r="T1478" s="826">
        <v>1</v>
      </c>
      <c r="U1478" s="828">
        <v>0.66666666666666663</v>
      </c>
    </row>
    <row r="1479" spans="1:21" ht="14.45" customHeight="1" x14ac:dyDescent="0.2">
      <c r="A1479" s="821">
        <v>1</v>
      </c>
      <c r="B1479" s="822" t="s">
        <v>2676</v>
      </c>
      <c r="C1479" s="822" t="s">
        <v>2682</v>
      </c>
      <c r="D1479" s="823" t="s">
        <v>4395</v>
      </c>
      <c r="E1479" s="824" t="s">
        <v>2729</v>
      </c>
      <c r="F1479" s="822" t="s">
        <v>2677</v>
      </c>
      <c r="G1479" s="822" t="s">
        <v>2815</v>
      </c>
      <c r="H1479" s="822" t="s">
        <v>329</v>
      </c>
      <c r="I1479" s="822" t="s">
        <v>3666</v>
      </c>
      <c r="J1479" s="822" t="s">
        <v>3667</v>
      </c>
      <c r="K1479" s="822" t="s">
        <v>696</v>
      </c>
      <c r="L1479" s="825">
        <v>35.11</v>
      </c>
      <c r="M1479" s="825">
        <v>105.33</v>
      </c>
      <c r="N1479" s="822">
        <v>3</v>
      </c>
      <c r="O1479" s="826">
        <v>0.5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</v>
      </c>
      <c r="B1480" s="822" t="s">
        <v>2676</v>
      </c>
      <c r="C1480" s="822" t="s">
        <v>2682</v>
      </c>
      <c r="D1480" s="823" t="s">
        <v>4395</v>
      </c>
      <c r="E1480" s="824" t="s">
        <v>2729</v>
      </c>
      <c r="F1480" s="822" t="s">
        <v>2677</v>
      </c>
      <c r="G1480" s="822" t="s">
        <v>2815</v>
      </c>
      <c r="H1480" s="822" t="s">
        <v>329</v>
      </c>
      <c r="I1480" s="822" t="s">
        <v>2816</v>
      </c>
      <c r="J1480" s="822" t="s">
        <v>2817</v>
      </c>
      <c r="K1480" s="822" t="s">
        <v>677</v>
      </c>
      <c r="L1480" s="825">
        <v>117.03</v>
      </c>
      <c r="M1480" s="825">
        <v>234.06</v>
      </c>
      <c r="N1480" s="822">
        <v>2</v>
      </c>
      <c r="O1480" s="826">
        <v>1.5</v>
      </c>
      <c r="P1480" s="825">
        <v>234.06</v>
      </c>
      <c r="Q1480" s="827">
        <v>1</v>
      </c>
      <c r="R1480" s="822">
        <v>2</v>
      </c>
      <c r="S1480" s="827">
        <v>1</v>
      </c>
      <c r="T1480" s="826">
        <v>1.5</v>
      </c>
      <c r="U1480" s="828">
        <v>1</v>
      </c>
    </row>
    <row r="1481" spans="1:21" ht="14.45" customHeight="1" x14ac:dyDescent="0.2">
      <c r="A1481" s="821">
        <v>1</v>
      </c>
      <c r="B1481" s="822" t="s">
        <v>2676</v>
      </c>
      <c r="C1481" s="822" t="s">
        <v>2682</v>
      </c>
      <c r="D1481" s="823" t="s">
        <v>4395</v>
      </c>
      <c r="E1481" s="824" t="s">
        <v>2729</v>
      </c>
      <c r="F1481" s="822" t="s">
        <v>2677</v>
      </c>
      <c r="G1481" s="822" t="s">
        <v>2815</v>
      </c>
      <c r="H1481" s="822" t="s">
        <v>673</v>
      </c>
      <c r="I1481" s="822" t="s">
        <v>3023</v>
      </c>
      <c r="J1481" s="822" t="s">
        <v>998</v>
      </c>
      <c r="K1481" s="822" t="s">
        <v>677</v>
      </c>
      <c r="L1481" s="825">
        <v>117.03</v>
      </c>
      <c r="M1481" s="825">
        <v>117.03</v>
      </c>
      <c r="N1481" s="822">
        <v>1</v>
      </c>
      <c r="O1481" s="826">
        <v>1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</v>
      </c>
      <c r="B1482" s="822" t="s">
        <v>2676</v>
      </c>
      <c r="C1482" s="822" t="s">
        <v>2682</v>
      </c>
      <c r="D1482" s="823" t="s">
        <v>4395</v>
      </c>
      <c r="E1482" s="824" t="s">
        <v>2729</v>
      </c>
      <c r="F1482" s="822" t="s">
        <v>2677</v>
      </c>
      <c r="G1482" s="822" t="s">
        <v>2815</v>
      </c>
      <c r="H1482" s="822" t="s">
        <v>673</v>
      </c>
      <c r="I1482" s="822" t="s">
        <v>2292</v>
      </c>
      <c r="J1482" s="822" t="s">
        <v>998</v>
      </c>
      <c r="K1482" s="822" t="s">
        <v>1000</v>
      </c>
      <c r="L1482" s="825">
        <v>17.559999999999999</v>
      </c>
      <c r="M1482" s="825">
        <v>140.47999999999996</v>
      </c>
      <c r="N1482" s="822">
        <v>8</v>
      </c>
      <c r="O1482" s="826">
        <v>1.5</v>
      </c>
      <c r="P1482" s="825">
        <v>87.799999999999983</v>
      </c>
      <c r="Q1482" s="827">
        <v>0.625</v>
      </c>
      <c r="R1482" s="822">
        <v>5</v>
      </c>
      <c r="S1482" s="827">
        <v>0.625</v>
      </c>
      <c r="T1482" s="826">
        <v>1</v>
      </c>
      <c r="U1482" s="828">
        <v>0.66666666666666663</v>
      </c>
    </row>
    <row r="1483" spans="1:21" ht="14.45" customHeight="1" x14ac:dyDescent="0.2">
      <c r="A1483" s="821">
        <v>1</v>
      </c>
      <c r="B1483" s="822" t="s">
        <v>2676</v>
      </c>
      <c r="C1483" s="822" t="s">
        <v>2682</v>
      </c>
      <c r="D1483" s="823" t="s">
        <v>4395</v>
      </c>
      <c r="E1483" s="824" t="s">
        <v>2729</v>
      </c>
      <c r="F1483" s="822" t="s">
        <v>2677</v>
      </c>
      <c r="G1483" s="822" t="s">
        <v>2815</v>
      </c>
      <c r="H1483" s="822" t="s">
        <v>673</v>
      </c>
      <c r="I1483" s="822" t="s">
        <v>2174</v>
      </c>
      <c r="J1483" s="822" t="s">
        <v>998</v>
      </c>
      <c r="K1483" s="822" t="s">
        <v>696</v>
      </c>
      <c r="L1483" s="825">
        <v>35.11</v>
      </c>
      <c r="M1483" s="825">
        <v>35.11</v>
      </c>
      <c r="N1483" s="822">
        <v>1</v>
      </c>
      <c r="O1483" s="826">
        <v>1</v>
      </c>
      <c r="P1483" s="825">
        <v>35.11</v>
      </c>
      <c r="Q1483" s="827">
        <v>1</v>
      </c>
      <c r="R1483" s="822">
        <v>1</v>
      </c>
      <c r="S1483" s="827">
        <v>1</v>
      </c>
      <c r="T1483" s="826">
        <v>1</v>
      </c>
      <c r="U1483" s="828">
        <v>1</v>
      </c>
    </row>
    <row r="1484" spans="1:21" ht="14.45" customHeight="1" x14ac:dyDescent="0.2">
      <c r="A1484" s="821">
        <v>1</v>
      </c>
      <c r="B1484" s="822" t="s">
        <v>2676</v>
      </c>
      <c r="C1484" s="822" t="s">
        <v>2682</v>
      </c>
      <c r="D1484" s="823" t="s">
        <v>4395</v>
      </c>
      <c r="E1484" s="824" t="s">
        <v>2729</v>
      </c>
      <c r="F1484" s="822" t="s">
        <v>2677</v>
      </c>
      <c r="G1484" s="822" t="s">
        <v>2818</v>
      </c>
      <c r="H1484" s="822" t="s">
        <v>329</v>
      </c>
      <c r="I1484" s="822" t="s">
        <v>3026</v>
      </c>
      <c r="J1484" s="822" t="s">
        <v>2820</v>
      </c>
      <c r="K1484" s="822" t="s">
        <v>805</v>
      </c>
      <c r="L1484" s="825">
        <v>0</v>
      </c>
      <c r="M1484" s="825">
        <v>0</v>
      </c>
      <c r="N1484" s="822">
        <v>5</v>
      </c>
      <c r="O1484" s="826">
        <v>2</v>
      </c>
      <c r="P1484" s="825">
        <v>0</v>
      </c>
      <c r="Q1484" s="827"/>
      <c r="R1484" s="822">
        <v>3</v>
      </c>
      <c r="S1484" s="827">
        <v>0.6</v>
      </c>
      <c r="T1484" s="826">
        <v>1</v>
      </c>
      <c r="U1484" s="828">
        <v>0.5</v>
      </c>
    </row>
    <row r="1485" spans="1:21" ht="14.45" customHeight="1" x14ac:dyDescent="0.2">
      <c r="A1485" s="821">
        <v>1</v>
      </c>
      <c r="B1485" s="822" t="s">
        <v>2676</v>
      </c>
      <c r="C1485" s="822" t="s">
        <v>2682</v>
      </c>
      <c r="D1485" s="823" t="s">
        <v>4395</v>
      </c>
      <c r="E1485" s="824" t="s">
        <v>2729</v>
      </c>
      <c r="F1485" s="822" t="s">
        <v>2677</v>
      </c>
      <c r="G1485" s="822" t="s">
        <v>3027</v>
      </c>
      <c r="H1485" s="822" t="s">
        <v>329</v>
      </c>
      <c r="I1485" s="822" t="s">
        <v>4128</v>
      </c>
      <c r="J1485" s="822" t="s">
        <v>1024</v>
      </c>
      <c r="K1485" s="822" t="s">
        <v>1023</v>
      </c>
      <c r="L1485" s="825">
        <v>264</v>
      </c>
      <c r="M1485" s="825">
        <v>528</v>
      </c>
      <c r="N1485" s="822">
        <v>2</v>
      </c>
      <c r="O1485" s="826">
        <v>0.5</v>
      </c>
      <c r="P1485" s="825">
        <v>528</v>
      </c>
      <c r="Q1485" s="827">
        <v>1</v>
      </c>
      <c r="R1485" s="822">
        <v>2</v>
      </c>
      <c r="S1485" s="827">
        <v>1</v>
      </c>
      <c r="T1485" s="826">
        <v>0.5</v>
      </c>
      <c r="U1485" s="828">
        <v>1</v>
      </c>
    </row>
    <row r="1486" spans="1:21" ht="14.45" customHeight="1" x14ac:dyDescent="0.2">
      <c r="A1486" s="821">
        <v>1</v>
      </c>
      <c r="B1486" s="822" t="s">
        <v>2676</v>
      </c>
      <c r="C1486" s="822" t="s">
        <v>2682</v>
      </c>
      <c r="D1486" s="823" t="s">
        <v>4395</v>
      </c>
      <c r="E1486" s="824" t="s">
        <v>2729</v>
      </c>
      <c r="F1486" s="822" t="s">
        <v>2677</v>
      </c>
      <c r="G1486" s="822" t="s">
        <v>3027</v>
      </c>
      <c r="H1486" s="822" t="s">
        <v>329</v>
      </c>
      <c r="I1486" s="822" t="s">
        <v>4129</v>
      </c>
      <c r="J1486" s="822" t="s">
        <v>1022</v>
      </c>
      <c r="K1486" s="822" t="s">
        <v>2940</v>
      </c>
      <c r="L1486" s="825">
        <v>439.98</v>
      </c>
      <c r="M1486" s="825">
        <v>439.98</v>
      </c>
      <c r="N1486" s="822">
        <v>1</v>
      </c>
      <c r="O1486" s="826">
        <v>0.5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</v>
      </c>
      <c r="B1487" s="822" t="s">
        <v>2676</v>
      </c>
      <c r="C1487" s="822" t="s">
        <v>2682</v>
      </c>
      <c r="D1487" s="823" t="s">
        <v>4395</v>
      </c>
      <c r="E1487" s="824" t="s">
        <v>2729</v>
      </c>
      <c r="F1487" s="822" t="s">
        <v>2677</v>
      </c>
      <c r="G1487" s="822" t="s">
        <v>2739</v>
      </c>
      <c r="H1487" s="822" t="s">
        <v>329</v>
      </c>
      <c r="I1487" s="822" t="s">
        <v>4130</v>
      </c>
      <c r="J1487" s="822" t="s">
        <v>2741</v>
      </c>
      <c r="K1487" s="822" t="s">
        <v>4131</v>
      </c>
      <c r="L1487" s="825">
        <v>4634.96</v>
      </c>
      <c r="M1487" s="825">
        <v>18539.84</v>
      </c>
      <c r="N1487" s="822">
        <v>4</v>
      </c>
      <c r="O1487" s="826">
        <v>3</v>
      </c>
      <c r="P1487" s="825">
        <v>13904.880000000001</v>
      </c>
      <c r="Q1487" s="827">
        <v>0.75</v>
      </c>
      <c r="R1487" s="822">
        <v>3</v>
      </c>
      <c r="S1487" s="827">
        <v>0.75</v>
      </c>
      <c r="T1487" s="826">
        <v>2</v>
      </c>
      <c r="U1487" s="828">
        <v>0.66666666666666663</v>
      </c>
    </row>
    <row r="1488" spans="1:21" ht="14.45" customHeight="1" x14ac:dyDescent="0.2">
      <c r="A1488" s="821">
        <v>1</v>
      </c>
      <c r="B1488" s="822" t="s">
        <v>2676</v>
      </c>
      <c r="C1488" s="822" t="s">
        <v>2682</v>
      </c>
      <c r="D1488" s="823" t="s">
        <v>4395</v>
      </c>
      <c r="E1488" s="824" t="s">
        <v>2729</v>
      </c>
      <c r="F1488" s="822" t="s">
        <v>2677</v>
      </c>
      <c r="G1488" s="822" t="s">
        <v>2743</v>
      </c>
      <c r="H1488" s="822" t="s">
        <v>329</v>
      </c>
      <c r="I1488" s="822" t="s">
        <v>2744</v>
      </c>
      <c r="J1488" s="822" t="s">
        <v>2745</v>
      </c>
      <c r="K1488" s="822" t="s">
        <v>2746</v>
      </c>
      <c r="L1488" s="825">
        <v>47.46</v>
      </c>
      <c r="M1488" s="825">
        <v>284.76</v>
      </c>
      <c r="N1488" s="822">
        <v>6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</v>
      </c>
      <c r="B1489" s="822" t="s">
        <v>2676</v>
      </c>
      <c r="C1489" s="822" t="s">
        <v>2682</v>
      </c>
      <c r="D1489" s="823" t="s">
        <v>4395</v>
      </c>
      <c r="E1489" s="824" t="s">
        <v>2729</v>
      </c>
      <c r="F1489" s="822" t="s">
        <v>2677</v>
      </c>
      <c r="G1489" s="822" t="s">
        <v>2743</v>
      </c>
      <c r="H1489" s="822" t="s">
        <v>329</v>
      </c>
      <c r="I1489" s="822" t="s">
        <v>2747</v>
      </c>
      <c r="J1489" s="822" t="s">
        <v>2745</v>
      </c>
      <c r="K1489" s="822" t="s">
        <v>2748</v>
      </c>
      <c r="L1489" s="825">
        <v>23.72</v>
      </c>
      <c r="M1489" s="825">
        <v>71.16</v>
      </c>
      <c r="N1489" s="822">
        <v>3</v>
      </c>
      <c r="O1489" s="826">
        <v>0.5</v>
      </c>
      <c r="P1489" s="825">
        <v>71.16</v>
      </c>
      <c r="Q1489" s="827">
        <v>1</v>
      </c>
      <c r="R1489" s="822">
        <v>3</v>
      </c>
      <c r="S1489" s="827">
        <v>1</v>
      </c>
      <c r="T1489" s="826">
        <v>0.5</v>
      </c>
      <c r="U1489" s="828">
        <v>1</v>
      </c>
    </row>
    <row r="1490" spans="1:21" ht="14.45" customHeight="1" x14ac:dyDescent="0.2">
      <c r="A1490" s="821">
        <v>1</v>
      </c>
      <c r="B1490" s="822" t="s">
        <v>2676</v>
      </c>
      <c r="C1490" s="822" t="s">
        <v>2682</v>
      </c>
      <c r="D1490" s="823" t="s">
        <v>4395</v>
      </c>
      <c r="E1490" s="824" t="s">
        <v>2729</v>
      </c>
      <c r="F1490" s="822" t="s">
        <v>2677</v>
      </c>
      <c r="G1490" s="822" t="s">
        <v>3034</v>
      </c>
      <c r="H1490" s="822" t="s">
        <v>329</v>
      </c>
      <c r="I1490" s="822" t="s">
        <v>4132</v>
      </c>
      <c r="J1490" s="822" t="s">
        <v>4133</v>
      </c>
      <c r="K1490" s="822" t="s">
        <v>4134</v>
      </c>
      <c r="L1490" s="825">
        <v>70.48</v>
      </c>
      <c r="M1490" s="825">
        <v>422.88</v>
      </c>
      <c r="N1490" s="822">
        <v>6</v>
      </c>
      <c r="O1490" s="826">
        <v>2.5</v>
      </c>
      <c r="P1490" s="825">
        <v>140.96</v>
      </c>
      <c r="Q1490" s="827">
        <v>0.33333333333333337</v>
      </c>
      <c r="R1490" s="822">
        <v>2</v>
      </c>
      <c r="S1490" s="827">
        <v>0.33333333333333331</v>
      </c>
      <c r="T1490" s="826">
        <v>1.5</v>
      </c>
      <c r="U1490" s="828">
        <v>0.6</v>
      </c>
    </row>
    <row r="1491" spans="1:21" ht="14.45" customHeight="1" x14ac:dyDescent="0.2">
      <c r="A1491" s="821">
        <v>1</v>
      </c>
      <c r="B1491" s="822" t="s">
        <v>2676</v>
      </c>
      <c r="C1491" s="822" t="s">
        <v>2682</v>
      </c>
      <c r="D1491" s="823" t="s">
        <v>4395</v>
      </c>
      <c r="E1491" s="824" t="s">
        <v>2729</v>
      </c>
      <c r="F1491" s="822" t="s">
        <v>2677</v>
      </c>
      <c r="G1491" s="822" t="s">
        <v>2872</v>
      </c>
      <c r="H1491" s="822" t="s">
        <v>329</v>
      </c>
      <c r="I1491" s="822" t="s">
        <v>2873</v>
      </c>
      <c r="J1491" s="822" t="s">
        <v>1057</v>
      </c>
      <c r="K1491" s="822" t="s">
        <v>2874</v>
      </c>
      <c r="L1491" s="825">
        <v>273.33</v>
      </c>
      <c r="M1491" s="825">
        <v>273.33</v>
      </c>
      <c r="N1491" s="822">
        <v>1</v>
      </c>
      <c r="O1491" s="826">
        <v>0.5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</v>
      </c>
      <c r="B1492" s="822" t="s">
        <v>2676</v>
      </c>
      <c r="C1492" s="822" t="s">
        <v>2682</v>
      </c>
      <c r="D1492" s="823" t="s">
        <v>4395</v>
      </c>
      <c r="E1492" s="824" t="s">
        <v>2729</v>
      </c>
      <c r="F1492" s="822" t="s">
        <v>2677</v>
      </c>
      <c r="G1492" s="822" t="s">
        <v>2872</v>
      </c>
      <c r="H1492" s="822" t="s">
        <v>329</v>
      </c>
      <c r="I1492" s="822" t="s">
        <v>4135</v>
      </c>
      <c r="J1492" s="822" t="s">
        <v>1057</v>
      </c>
      <c r="K1492" s="822" t="s">
        <v>715</v>
      </c>
      <c r="L1492" s="825">
        <v>182.22</v>
      </c>
      <c r="M1492" s="825">
        <v>364.44</v>
      </c>
      <c r="N1492" s="822">
        <v>2</v>
      </c>
      <c r="O1492" s="826">
        <v>1.5</v>
      </c>
      <c r="P1492" s="825">
        <v>182.22</v>
      </c>
      <c r="Q1492" s="827">
        <v>0.5</v>
      </c>
      <c r="R1492" s="822">
        <v>1</v>
      </c>
      <c r="S1492" s="827">
        <v>0.5</v>
      </c>
      <c r="T1492" s="826">
        <v>0.5</v>
      </c>
      <c r="U1492" s="828">
        <v>0.33333333333333331</v>
      </c>
    </row>
    <row r="1493" spans="1:21" ht="14.45" customHeight="1" x14ac:dyDescent="0.2">
      <c r="A1493" s="821">
        <v>1</v>
      </c>
      <c r="B1493" s="822" t="s">
        <v>2676</v>
      </c>
      <c r="C1493" s="822" t="s">
        <v>2682</v>
      </c>
      <c r="D1493" s="823" t="s">
        <v>4395</v>
      </c>
      <c r="E1493" s="824" t="s">
        <v>2729</v>
      </c>
      <c r="F1493" s="822" t="s">
        <v>2677</v>
      </c>
      <c r="G1493" s="822" t="s">
        <v>2872</v>
      </c>
      <c r="H1493" s="822" t="s">
        <v>329</v>
      </c>
      <c r="I1493" s="822" t="s">
        <v>4096</v>
      </c>
      <c r="J1493" s="822" t="s">
        <v>1057</v>
      </c>
      <c r="K1493" s="822" t="s">
        <v>3958</v>
      </c>
      <c r="L1493" s="825">
        <v>273.33</v>
      </c>
      <c r="M1493" s="825">
        <v>546.66</v>
      </c>
      <c r="N1493" s="822">
        <v>2</v>
      </c>
      <c r="O1493" s="826">
        <v>2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</v>
      </c>
      <c r="B1494" s="822" t="s">
        <v>2676</v>
      </c>
      <c r="C1494" s="822" t="s">
        <v>2682</v>
      </c>
      <c r="D1494" s="823" t="s">
        <v>4395</v>
      </c>
      <c r="E1494" s="824" t="s">
        <v>2729</v>
      </c>
      <c r="F1494" s="822" t="s">
        <v>2677</v>
      </c>
      <c r="G1494" s="822" t="s">
        <v>2872</v>
      </c>
      <c r="H1494" s="822" t="s">
        <v>329</v>
      </c>
      <c r="I1494" s="822" t="s">
        <v>4057</v>
      </c>
      <c r="J1494" s="822" t="s">
        <v>1057</v>
      </c>
      <c r="K1494" s="822" t="s">
        <v>3958</v>
      </c>
      <c r="L1494" s="825">
        <v>273.33</v>
      </c>
      <c r="M1494" s="825">
        <v>273.33</v>
      </c>
      <c r="N1494" s="822">
        <v>1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</v>
      </c>
      <c r="B1495" s="822" t="s">
        <v>2676</v>
      </c>
      <c r="C1495" s="822" t="s">
        <v>2682</v>
      </c>
      <c r="D1495" s="823" t="s">
        <v>4395</v>
      </c>
      <c r="E1495" s="824" t="s">
        <v>2729</v>
      </c>
      <c r="F1495" s="822" t="s">
        <v>2677</v>
      </c>
      <c r="G1495" s="822" t="s">
        <v>4136</v>
      </c>
      <c r="H1495" s="822" t="s">
        <v>329</v>
      </c>
      <c r="I1495" s="822" t="s">
        <v>4137</v>
      </c>
      <c r="J1495" s="822" t="s">
        <v>4138</v>
      </c>
      <c r="K1495" s="822" t="s">
        <v>4139</v>
      </c>
      <c r="L1495" s="825">
        <v>2121.8000000000002</v>
      </c>
      <c r="M1495" s="825">
        <v>6365.4000000000005</v>
      </c>
      <c r="N1495" s="822">
        <v>3</v>
      </c>
      <c r="O1495" s="826">
        <v>0.5</v>
      </c>
      <c r="P1495" s="825">
        <v>6365.4000000000005</v>
      </c>
      <c r="Q1495" s="827">
        <v>1</v>
      </c>
      <c r="R1495" s="822">
        <v>3</v>
      </c>
      <c r="S1495" s="827">
        <v>1</v>
      </c>
      <c r="T1495" s="826">
        <v>0.5</v>
      </c>
      <c r="U1495" s="828">
        <v>1</v>
      </c>
    </row>
    <row r="1496" spans="1:21" ht="14.45" customHeight="1" x14ac:dyDescent="0.2">
      <c r="A1496" s="821">
        <v>1</v>
      </c>
      <c r="B1496" s="822" t="s">
        <v>2676</v>
      </c>
      <c r="C1496" s="822" t="s">
        <v>2682</v>
      </c>
      <c r="D1496" s="823" t="s">
        <v>4395</v>
      </c>
      <c r="E1496" s="824" t="s">
        <v>2729</v>
      </c>
      <c r="F1496" s="822" t="s">
        <v>2677</v>
      </c>
      <c r="G1496" s="822" t="s">
        <v>3047</v>
      </c>
      <c r="H1496" s="822" t="s">
        <v>329</v>
      </c>
      <c r="I1496" s="822" t="s">
        <v>3397</v>
      </c>
      <c r="J1496" s="822" t="s">
        <v>1105</v>
      </c>
      <c r="K1496" s="822" t="s">
        <v>2299</v>
      </c>
      <c r="L1496" s="825">
        <v>373.46</v>
      </c>
      <c r="M1496" s="825">
        <v>1493.84</v>
      </c>
      <c r="N1496" s="822">
        <v>4</v>
      </c>
      <c r="O1496" s="826">
        <v>3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</v>
      </c>
      <c r="B1497" s="822" t="s">
        <v>2676</v>
      </c>
      <c r="C1497" s="822" t="s">
        <v>2682</v>
      </c>
      <c r="D1497" s="823" t="s">
        <v>4395</v>
      </c>
      <c r="E1497" s="824" t="s">
        <v>2729</v>
      </c>
      <c r="F1497" s="822" t="s">
        <v>2677</v>
      </c>
      <c r="G1497" s="822" t="s">
        <v>4097</v>
      </c>
      <c r="H1497" s="822" t="s">
        <v>329</v>
      </c>
      <c r="I1497" s="822" t="s">
        <v>4098</v>
      </c>
      <c r="J1497" s="822" t="s">
        <v>4099</v>
      </c>
      <c r="K1497" s="822" t="s">
        <v>4100</v>
      </c>
      <c r="L1497" s="825">
        <v>121.07</v>
      </c>
      <c r="M1497" s="825">
        <v>121.07</v>
      </c>
      <c r="N1497" s="822">
        <v>1</v>
      </c>
      <c r="O1497" s="826">
        <v>1</v>
      </c>
      <c r="P1497" s="825">
        <v>121.07</v>
      </c>
      <c r="Q1497" s="827">
        <v>1</v>
      </c>
      <c r="R1497" s="822">
        <v>1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1</v>
      </c>
      <c r="B1498" s="822" t="s">
        <v>2676</v>
      </c>
      <c r="C1498" s="822" t="s">
        <v>2682</v>
      </c>
      <c r="D1498" s="823" t="s">
        <v>4395</v>
      </c>
      <c r="E1498" s="824" t="s">
        <v>2729</v>
      </c>
      <c r="F1498" s="822" t="s">
        <v>2677</v>
      </c>
      <c r="G1498" s="822" t="s">
        <v>3731</v>
      </c>
      <c r="H1498" s="822" t="s">
        <v>329</v>
      </c>
      <c r="I1498" s="822" t="s">
        <v>3732</v>
      </c>
      <c r="J1498" s="822" t="s">
        <v>3733</v>
      </c>
      <c r="K1498" s="822" t="s">
        <v>3734</v>
      </c>
      <c r="L1498" s="825">
        <v>25.72</v>
      </c>
      <c r="M1498" s="825">
        <v>102.88</v>
      </c>
      <c r="N1498" s="822">
        <v>4</v>
      </c>
      <c r="O1498" s="826">
        <v>0.5</v>
      </c>
      <c r="P1498" s="825">
        <v>102.88</v>
      </c>
      <c r="Q1498" s="827">
        <v>1</v>
      </c>
      <c r="R1498" s="822">
        <v>4</v>
      </c>
      <c r="S1498" s="827">
        <v>1</v>
      </c>
      <c r="T1498" s="826">
        <v>0.5</v>
      </c>
      <c r="U1498" s="828">
        <v>1</v>
      </c>
    </row>
    <row r="1499" spans="1:21" ht="14.45" customHeight="1" x14ac:dyDescent="0.2">
      <c r="A1499" s="821">
        <v>1</v>
      </c>
      <c r="B1499" s="822" t="s">
        <v>2676</v>
      </c>
      <c r="C1499" s="822" t="s">
        <v>2682</v>
      </c>
      <c r="D1499" s="823" t="s">
        <v>4395</v>
      </c>
      <c r="E1499" s="824" t="s">
        <v>2729</v>
      </c>
      <c r="F1499" s="822" t="s">
        <v>2677</v>
      </c>
      <c r="G1499" s="822" t="s">
        <v>2749</v>
      </c>
      <c r="H1499" s="822" t="s">
        <v>673</v>
      </c>
      <c r="I1499" s="822" t="s">
        <v>2269</v>
      </c>
      <c r="J1499" s="822" t="s">
        <v>2270</v>
      </c>
      <c r="K1499" s="822" t="s">
        <v>2271</v>
      </c>
      <c r="L1499" s="825">
        <v>42.51</v>
      </c>
      <c r="M1499" s="825">
        <v>170.04</v>
      </c>
      <c r="N1499" s="822">
        <v>4</v>
      </c>
      <c r="O1499" s="826">
        <v>2.5</v>
      </c>
      <c r="P1499" s="825">
        <v>42.51</v>
      </c>
      <c r="Q1499" s="827">
        <v>0.25</v>
      </c>
      <c r="R1499" s="822">
        <v>1</v>
      </c>
      <c r="S1499" s="827">
        <v>0.25</v>
      </c>
      <c r="T1499" s="826">
        <v>0.5</v>
      </c>
      <c r="U1499" s="828">
        <v>0.2</v>
      </c>
    </row>
    <row r="1500" spans="1:21" ht="14.45" customHeight="1" x14ac:dyDescent="0.2">
      <c r="A1500" s="821">
        <v>1</v>
      </c>
      <c r="B1500" s="822" t="s">
        <v>2676</v>
      </c>
      <c r="C1500" s="822" t="s">
        <v>2682</v>
      </c>
      <c r="D1500" s="823" t="s">
        <v>4395</v>
      </c>
      <c r="E1500" s="824" t="s">
        <v>2729</v>
      </c>
      <c r="F1500" s="822" t="s">
        <v>2677</v>
      </c>
      <c r="G1500" s="822" t="s">
        <v>2749</v>
      </c>
      <c r="H1500" s="822" t="s">
        <v>673</v>
      </c>
      <c r="I1500" s="822" t="s">
        <v>2272</v>
      </c>
      <c r="J1500" s="822" t="s">
        <v>2270</v>
      </c>
      <c r="K1500" s="822" t="s">
        <v>2273</v>
      </c>
      <c r="L1500" s="825">
        <v>85.02</v>
      </c>
      <c r="M1500" s="825">
        <v>85.02</v>
      </c>
      <c r="N1500" s="822">
        <v>1</v>
      </c>
      <c r="O1500" s="826">
        <v>0.5</v>
      </c>
      <c r="P1500" s="825">
        <v>85.02</v>
      </c>
      <c r="Q1500" s="827">
        <v>1</v>
      </c>
      <c r="R1500" s="822">
        <v>1</v>
      </c>
      <c r="S1500" s="827">
        <v>1</v>
      </c>
      <c r="T1500" s="826">
        <v>0.5</v>
      </c>
      <c r="U1500" s="828">
        <v>1</v>
      </c>
    </row>
    <row r="1501" spans="1:21" ht="14.45" customHeight="1" x14ac:dyDescent="0.2">
      <c r="A1501" s="821">
        <v>1</v>
      </c>
      <c r="B1501" s="822" t="s">
        <v>2676</v>
      </c>
      <c r="C1501" s="822" t="s">
        <v>2682</v>
      </c>
      <c r="D1501" s="823" t="s">
        <v>4395</v>
      </c>
      <c r="E1501" s="824" t="s">
        <v>2729</v>
      </c>
      <c r="F1501" s="822" t="s">
        <v>2677</v>
      </c>
      <c r="G1501" s="822" t="s">
        <v>3068</v>
      </c>
      <c r="H1501" s="822" t="s">
        <v>329</v>
      </c>
      <c r="I1501" s="822" t="s">
        <v>3069</v>
      </c>
      <c r="J1501" s="822" t="s">
        <v>3070</v>
      </c>
      <c r="K1501" s="822" t="s">
        <v>3071</v>
      </c>
      <c r="L1501" s="825">
        <v>101.72</v>
      </c>
      <c r="M1501" s="825">
        <v>203.44</v>
      </c>
      <c r="N1501" s="822">
        <v>2</v>
      </c>
      <c r="O1501" s="826">
        <v>2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</v>
      </c>
      <c r="B1502" s="822" t="s">
        <v>2676</v>
      </c>
      <c r="C1502" s="822" t="s">
        <v>2682</v>
      </c>
      <c r="D1502" s="823" t="s">
        <v>4395</v>
      </c>
      <c r="E1502" s="824" t="s">
        <v>2729</v>
      </c>
      <c r="F1502" s="822" t="s">
        <v>2677</v>
      </c>
      <c r="G1502" s="822" t="s">
        <v>2750</v>
      </c>
      <c r="H1502" s="822" t="s">
        <v>329</v>
      </c>
      <c r="I1502" s="822" t="s">
        <v>2751</v>
      </c>
      <c r="J1502" s="822" t="s">
        <v>1171</v>
      </c>
      <c r="K1502" s="822" t="s">
        <v>2752</v>
      </c>
      <c r="L1502" s="825">
        <v>98.89</v>
      </c>
      <c r="M1502" s="825">
        <v>98.89</v>
      </c>
      <c r="N1502" s="822">
        <v>1</v>
      </c>
      <c r="O1502" s="826">
        <v>0.5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</v>
      </c>
      <c r="B1503" s="822" t="s">
        <v>2676</v>
      </c>
      <c r="C1503" s="822" t="s">
        <v>2682</v>
      </c>
      <c r="D1503" s="823" t="s">
        <v>4395</v>
      </c>
      <c r="E1503" s="824" t="s">
        <v>2729</v>
      </c>
      <c r="F1503" s="822" t="s">
        <v>2677</v>
      </c>
      <c r="G1503" s="822" t="s">
        <v>2750</v>
      </c>
      <c r="H1503" s="822" t="s">
        <v>329</v>
      </c>
      <c r="I1503" s="822" t="s">
        <v>2879</v>
      </c>
      <c r="J1503" s="822" t="s">
        <v>787</v>
      </c>
      <c r="K1503" s="822" t="s">
        <v>2880</v>
      </c>
      <c r="L1503" s="825">
        <v>59.33</v>
      </c>
      <c r="M1503" s="825">
        <v>118.66</v>
      </c>
      <c r="N1503" s="822">
        <v>2</v>
      </c>
      <c r="O1503" s="826">
        <v>0.5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</v>
      </c>
      <c r="B1504" s="822" t="s">
        <v>2676</v>
      </c>
      <c r="C1504" s="822" t="s">
        <v>2682</v>
      </c>
      <c r="D1504" s="823" t="s">
        <v>4395</v>
      </c>
      <c r="E1504" s="824" t="s">
        <v>2729</v>
      </c>
      <c r="F1504" s="822" t="s">
        <v>2677</v>
      </c>
      <c r="G1504" s="822" t="s">
        <v>2753</v>
      </c>
      <c r="H1504" s="822" t="s">
        <v>329</v>
      </c>
      <c r="I1504" s="822" t="s">
        <v>2754</v>
      </c>
      <c r="J1504" s="822" t="s">
        <v>2755</v>
      </c>
      <c r="K1504" s="822" t="s">
        <v>2756</v>
      </c>
      <c r="L1504" s="825">
        <v>49.04</v>
      </c>
      <c r="M1504" s="825">
        <v>343.28000000000003</v>
      </c>
      <c r="N1504" s="822">
        <v>7</v>
      </c>
      <c r="O1504" s="826">
        <v>3.5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</v>
      </c>
      <c r="B1505" s="822" t="s">
        <v>2676</v>
      </c>
      <c r="C1505" s="822" t="s">
        <v>2682</v>
      </c>
      <c r="D1505" s="823" t="s">
        <v>4395</v>
      </c>
      <c r="E1505" s="824" t="s">
        <v>2729</v>
      </c>
      <c r="F1505" s="822" t="s">
        <v>2677</v>
      </c>
      <c r="G1505" s="822" t="s">
        <v>2881</v>
      </c>
      <c r="H1505" s="822" t="s">
        <v>329</v>
      </c>
      <c r="I1505" s="822" t="s">
        <v>2882</v>
      </c>
      <c r="J1505" s="822" t="s">
        <v>2883</v>
      </c>
      <c r="K1505" s="822" t="s">
        <v>2884</v>
      </c>
      <c r="L1505" s="825">
        <v>164.01</v>
      </c>
      <c r="M1505" s="825">
        <v>164.01</v>
      </c>
      <c r="N1505" s="822">
        <v>1</v>
      </c>
      <c r="O1505" s="826">
        <v>1</v>
      </c>
      <c r="P1505" s="825">
        <v>164.01</v>
      </c>
      <c r="Q1505" s="827">
        <v>1</v>
      </c>
      <c r="R1505" s="822">
        <v>1</v>
      </c>
      <c r="S1505" s="827">
        <v>1</v>
      </c>
      <c r="T1505" s="826">
        <v>1</v>
      </c>
      <c r="U1505" s="828">
        <v>1</v>
      </c>
    </row>
    <row r="1506" spans="1:21" ht="14.45" customHeight="1" x14ac:dyDescent="0.2">
      <c r="A1506" s="821">
        <v>1</v>
      </c>
      <c r="B1506" s="822" t="s">
        <v>2676</v>
      </c>
      <c r="C1506" s="822" t="s">
        <v>2682</v>
      </c>
      <c r="D1506" s="823" t="s">
        <v>4395</v>
      </c>
      <c r="E1506" s="824" t="s">
        <v>2729</v>
      </c>
      <c r="F1506" s="822" t="s">
        <v>2677</v>
      </c>
      <c r="G1506" s="822" t="s">
        <v>2881</v>
      </c>
      <c r="H1506" s="822" t="s">
        <v>329</v>
      </c>
      <c r="I1506" s="822" t="s">
        <v>3430</v>
      </c>
      <c r="J1506" s="822" t="s">
        <v>3431</v>
      </c>
      <c r="K1506" s="822" t="s">
        <v>3432</v>
      </c>
      <c r="L1506" s="825">
        <v>147.61000000000001</v>
      </c>
      <c r="M1506" s="825">
        <v>147.61000000000001</v>
      </c>
      <c r="N1506" s="822">
        <v>1</v>
      </c>
      <c r="O1506" s="826">
        <v>0.5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</v>
      </c>
      <c r="B1507" s="822" t="s">
        <v>2676</v>
      </c>
      <c r="C1507" s="822" t="s">
        <v>2682</v>
      </c>
      <c r="D1507" s="823" t="s">
        <v>4395</v>
      </c>
      <c r="E1507" s="824" t="s">
        <v>2729</v>
      </c>
      <c r="F1507" s="822" t="s">
        <v>2677</v>
      </c>
      <c r="G1507" s="822" t="s">
        <v>2881</v>
      </c>
      <c r="H1507" s="822" t="s">
        <v>329</v>
      </c>
      <c r="I1507" s="822" t="s">
        <v>3079</v>
      </c>
      <c r="J1507" s="822" t="s">
        <v>3080</v>
      </c>
      <c r="K1507" s="822" t="s">
        <v>3081</v>
      </c>
      <c r="L1507" s="825">
        <v>164.01</v>
      </c>
      <c r="M1507" s="825">
        <v>328.02</v>
      </c>
      <c r="N1507" s="822">
        <v>2</v>
      </c>
      <c r="O1507" s="826">
        <v>1</v>
      </c>
      <c r="P1507" s="825">
        <v>164.01</v>
      </c>
      <c r="Q1507" s="827">
        <v>0.5</v>
      </c>
      <c r="R1507" s="822">
        <v>1</v>
      </c>
      <c r="S1507" s="827">
        <v>0.5</v>
      </c>
      <c r="T1507" s="826">
        <v>0.5</v>
      </c>
      <c r="U1507" s="828">
        <v>0.5</v>
      </c>
    </row>
    <row r="1508" spans="1:21" ht="14.45" customHeight="1" x14ac:dyDescent="0.2">
      <c r="A1508" s="821">
        <v>1</v>
      </c>
      <c r="B1508" s="822" t="s">
        <v>2676</v>
      </c>
      <c r="C1508" s="822" t="s">
        <v>2682</v>
      </c>
      <c r="D1508" s="823" t="s">
        <v>4395</v>
      </c>
      <c r="E1508" s="824" t="s">
        <v>2729</v>
      </c>
      <c r="F1508" s="822" t="s">
        <v>2677</v>
      </c>
      <c r="G1508" s="822" t="s">
        <v>2829</v>
      </c>
      <c r="H1508" s="822" t="s">
        <v>673</v>
      </c>
      <c r="I1508" s="822" t="s">
        <v>2401</v>
      </c>
      <c r="J1508" s="822" t="s">
        <v>1161</v>
      </c>
      <c r="K1508" s="822" t="s">
        <v>2402</v>
      </c>
      <c r="L1508" s="825">
        <v>386.73</v>
      </c>
      <c r="M1508" s="825">
        <v>1160.19</v>
      </c>
      <c r="N1508" s="822">
        <v>3</v>
      </c>
      <c r="O1508" s="826">
        <v>1</v>
      </c>
      <c r="P1508" s="825">
        <v>773.46</v>
      </c>
      <c r="Q1508" s="827">
        <v>0.66666666666666663</v>
      </c>
      <c r="R1508" s="822">
        <v>2</v>
      </c>
      <c r="S1508" s="827">
        <v>0.66666666666666663</v>
      </c>
      <c r="T1508" s="826">
        <v>0.5</v>
      </c>
      <c r="U1508" s="828">
        <v>0.5</v>
      </c>
    </row>
    <row r="1509" spans="1:21" ht="14.45" customHeight="1" x14ac:dyDescent="0.2">
      <c r="A1509" s="821">
        <v>1</v>
      </c>
      <c r="B1509" s="822" t="s">
        <v>2676</v>
      </c>
      <c r="C1509" s="822" t="s">
        <v>2682</v>
      </c>
      <c r="D1509" s="823" t="s">
        <v>4395</v>
      </c>
      <c r="E1509" s="824" t="s">
        <v>2729</v>
      </c>
      <c r="F1509" s="822" t="s">
        <v>2677</v>
      </c>
      <c r="G1509" s="822" t="s">
        <v>2829</v>
      </c>
      <c r="H1509" s="822" t="s">
        <v>673</v>
      </c>
      <c r="I1509" s="822" t="s">
        <v>2403</v>
      </c>
      <c r="J1509" s="822" t="s">
        <v>1161</v>
      </c>
      <c r="K1509" s="822" t="s">
        <v>2404</v>
      </c>
      <c r="L1509" s="825">
        <v>773.45</v>
      </c>
      <c r="M1509" s="825">
        <v>3093.8</v>
      </c>
      <c r="N1509" s="822">
        <v>4</v>
      </c>
      <c r="O1509" s="826">
        <v>3.5</v>
      </c>
      <c r="P1509" s="825">
        <v>773.45</v>
      </c>
      <c r="Q1509" s="827">
        <v>0.25</v>
      </c>
      <c r="R1509" s="822">
        <v>1</v>
      </c>
      <c r="S1509" s="827">
        <v>0.25</v>
      </c>
      <c r="T1509" s="826">
        <v>1</v>
      </c>
      <c r="U1509" s="828">
        <v>0.2857142857142857</v>
      </c>
    </row>
    <row r="1510" spans="1:21" ht="14.45" customHeight="1" x14ac:dyDescent="0.2">
      <c r="A1510" s="821">
        <v>1</v>
      </c>
      <c r="B1510" s="822" t="s">
        <v>2676</v>
      </c>
      <c r="C1510" s="822" t="s">
        <v>2682</v>
      </c>
      <c r="D1510" s="823" t="s">
        <v>4395</v>
      </c>
      <c r="E1510" s="824" t="s">
        <v>2729</v>
      </c>
      <c r="F1510" s="822" t="s">
        <v>2677</v>
      </c>
      <c r="G1510" s="822" t="s">
        <v>3093</v>
      </c>
      <c r="H1510" s="822" t="s">
        <v>329</v>
      </c>
      <c r="I1510" s="822" t="s">
        <v>4140</v>
      </c>
      <c r="J1510" s="822" t="s">
        <v>4141</v>
      </c>
      <c r="K1510" s="822" t="s">
        <v>693</v>
      </c>
      <c r="L1510" s="825">
        <v>129.1</v>
      </c>
      <c r="M1510" s="825">
        <v>129.1</v>
      </c>
      <c r="N1510" s="822">
        <v>1</v>
      </c>
      <c r="O1510" s="826">
        <v>0.5</v>
      </c>
      <c r="P1510" s="825">
        <v>129.1</v>
      </c>
      <c r="Q1510" s="827">
        <v>1</v>
      </c>
      <c r="R1510" s="822">
        <v>1</v>
      </c>
      <c r="S1510" s="827">
        <v>1</v>
      </c>
      <c r="T1510" s="826">
        <v>0.5</v>
      </c>
      <c r="U1510" s="828">
        <v>1</v>
      </c>
    </row>
    <row r="1511" spans="1:21" ht="14.45" customHeight="1" x14ac:dyDescent="0.2">
      <c r="A1511" s="821">
        <v>1</v>
      </c>
      <c r="B1511" s="822" t="s">
        <v>2676</v>
      </c>
      <c r="C1511" s="822" t="s">
        <v>2682</v>
      </c>
      <c r="D1511" s="823" t="s">
        <v>4395</v>
      </c>
      <c r="E1511" s="824" t="s">
        <v>2729</v>
      </c>
      <c r="F1511" s="822" t="s">
        <v>2677</v>
      </c>
      <c r="G1511" s="822" t="s">
        <v>3093</v>
      </c>
      <c r="H1511" s="822" t="s">
        <v>329</v>
      </c>
      <c r="I1511" s="822" t="s">
        <v>3094</v>
      </c>
      <c r="J1511" s="822" t="s">
        <v>3095</v>
      </c>
      <c r="K1511" s="822" t="s">
        <v>3096</v>
      </c>
      <c r="L1511" s="825">
        <v>593.25</v>
      </c>
      <c r="M1511" s="825">
        <v>593.25</v>
      </c>
      <c r="N1511" s="822">
        <v>1</v>
      </c>
      <c r="O1511" s="826">
        <v>0.5</v>
      </c>
      <c r="P1511" s="825">
        <v>593.25</v>
      </c>
      <c r="Q1511" s="827">
        <v>1</v>
      </c>
      <c r="R1511" s="822">
        <v>1</v>
      </c>
      <c r="S1511" s="827">
        <v>1</v>
      </c>
      <c r="T1511" s="826">
        <v>0.5</v>
      </c>
      <c r="U1511" s="828">
        <v>1</v>
      </c>
    </row>
    <row r="1512" spans="1:21" ht="14.45" customHeight="1" x14ac:dyDescent="0.2">
      <c r="A1512" s="821">
        <v>1</v>
      </c>
      <c r="B1512" s="822" t="s">
        <v>2676</v>
      </c>
      <c r="C1512" s="822" t="s">
        <v>2682</v>
      </c>
      <c r="D1512" s="823" t="s">
        <v>4395</v>
      </c>
      <c r="E1512" s="824" t="s">
        <v>2729</v>
      </c>
      <c r="F1512" s="822" t="s">
        <v>2677</v>
      </c>
      <c r="G1512" s="822" t="s">
        <v>2887</v>
      </c>
      <c r="H1512" s="822" t="s">
        <v>329</v>
      </c>
      <c r="I1512" s="822" t="s">
        <v>3097</v>
      </c>
      <c r="J1512" s="822" t="s">
        <v>2889</v>
      </c>
      <c r="K1512" s="822" t="s">
        <v>3098</v>
      </c>
      <c r="L1512" s="825">
        <v>982.84</v>
      </c>
      <c r="M1512" s="825">
        <v>3931.36</v>
      </c>
      <c r="N1512" s="822">
        <v>4</v>
      </c>
      <c r="O1512" s="826">
        <v>0.5</v>
      </c>
      <c r="P1512" s="825">
        <v>3931.36</v>
      </c>
      <c r="Q1512" s="827">
        <v>1</v>
      </c>
      <c r="R1512" s="822">
        <v>4</v>
      </c>
      <c r="S1512" s="827">
        <v>1</v>
      </c>
      <c r="T1512" s="826">
        <v>0.5</v>
      </c>
      <c r="U1512" s="828">
        <v>1</v>
      </c>
    </row>
    <row r="1513" spans="1:21" ht="14.45" customHeight="1" x14ac:dyDescent="0.2">
      <c r="A1513" s="821">
        <v>1</v>
      </c>
      <c r="B1513" s="822" t="s">
        <v>2676</v>
      </c>
      <c r="C1513" s="822" t="s">
        <v>2682</v>
      </c>
      <c r="D1513" s="823" t="s">
        <v>4395</v>
      </c>
      <c r="E1513" s="824" t="s">
        <v>2729</v>
      </c>
      <c r="F1513" s="822" t="s">
        <v>2677</v>
      </c>
      <c r="G1513" s="822" t="s">
        <v>2830</v>
      </c>
      <c r="H1513" s="822" t="s">
        <v>329</v>
      </c>
      <c r="I1513" s="822" t="s">
        <v>2831</v>
      </c>
      <c r="J1513" s="822" t="s">
        <v>1995</v>
      </c>
      <c r="K1513" s="822" t="s">
        <v>2832</v>
      </c>
      <c r="L1513" s="825">
        <v>0</v>
      </c>
      <c r="M1513" s="825">
        <v>0</v>
      </c>
      <c r="N1513" s="822">
        <v>3</v>
      </c>
      <c r="O1513" s="826">
        <v>1.5</v>
      </c>
      <c r="P1513" s="825">
        <v>0</v>
      </c>
      <c r="Q1513" s="827"/>
      <c r="R1513" s="822">
        <v>3</v>
      </c>
      <c r="S1513" s="827">
        <v>1</v>
      </c>
      <c r="T1513" s="826">
        <v>1.5</v>
      </c>
      <c r="U1513" s="828">
        <v>1</v>
      </c>
    </row>
    <row r="1514" spans="1:21" ht="14.45" customHeight="1" x14ac:dyDescent="0.2">
      <c r="A1514" s="821">
        <v>1</v>
      </c>
      <c r="B1514" s="822" t="s">
        <v>2676</v>
      </c>
      <c r="C1514" s="822" t="s">
        <v>2682</v>
      </c>
      <c r="D1514" s="823" t="s">
        <v>4395</v>
      </c>
      <c r="E1514" s="824" t="s">
        <v>2729</v>
      </c>
      <c r="F1514" s="822" t="s">
        <v>2677</v>
      </c>
      <c r="G1514" s="822" t="s">
        <v>2757</v>
      </c>
      <c r="H1514" s="822" t="s">
        <v>329</v>
      </c>
      <c r="I1514" s="822" t="s">
        <v>2894</v>
      </c>
      <c r="J1514" s="822" t="s">
        <v>2834</v>
      </c>
      <c r="K1514" s="822" t="s">
        <v>2895</v>
      </c>
      <c r="L1514" s="825">
        <v>29.27</v>
      </c>
      <c r="M1514" s="825">
        <v>175.62</v>
      </c>
      <c r="N1514" s="822">
        <v>6</v>
      </c>
      <c r="O1514" s="826">
        <v>2</v>
      </c>
      <c r="P1514" s="825">
        <v>117.08</v>
      </c>
      <c r="Q1514" s="827">
        <v>0.66666666666666663</v>
      </c>
      <c r="R1514" s="822">
        <v>4</v>
      </c>
      <c r="S1514" s="827">
        <v>0.66666666666666663</v>
      </c>
      <c r="T1514" s="826">
        <v>1</v>
      </c>
      <c r="U1514" s="828">
        <v>0.5</v>
      </c>
    </row>
    <row r="1515" spans="1:21" ht="14.45" customHeight="1" x14ac:dyDescent="0.2">
      <c r="A1515" s="821">
        <v>1</v>
      </c>
      <c r="B1515" s="822" t="s">
        <v>2676</v>
      </c>
      <c r="C1515" s="822" t="s">
        <v>2682</v>
      </c>
      <c r="D1515" s="823" t="s">
        <v>4395</v>
      </c>
      <c r="E1515" s="824" t="s">
        <v>2729</v>
      </c>
      <c r="F1515" s="822" t="s">
        <v>2677</v>
      </c>
      <c r="G1515" s="822" t="s">
        <v>3457</v>
      </c>
      <c r="H1515" s="822" t="s">
        <v>329</v>
      </c>
      <c r="I1515" s="822" t="s">
        <v>3458</v>
      </c>
      <c r="J1515" s="822" t="s">
        <v>3459</v>
      </c>
      <c r="K1515" s="822" t="s">
        <v>3460</v>
      </c>
      <c r="L1515" s="825">
        <v>24.37</v>
      </c>
      <c r="M1515" s="825">
        <v>48.74</v>
      </c>
      <c r="N1515" s="822">
        <v>2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</v>
      </c>
      <c r="B1516" s="822" t="s">
        <v>2676</v>
      </c>
      <c r="C1516" s="822" t="s">
        <v>2682</v>
      </c>
      <c r="D1516" s="823" t="s">
        <v>4395</v>
      </c>
      <c r="E1516" s="824" t="s">
        <v>2729</v>
      </c>
      <c r="F1516" s="822" t="s">
        <v>2677</v>
      </c>
      <c r="G1516" s="822" t="s">
        <v>4142</v>
      </c>
      <c r="H1516" s="822" t="s">
        <v>329</v>
      </c>
      <c r="I1516" s="822" t="s">
        <v>4143</v>
      </c>
      <c r="J1516" s="822" t="s">
        <v>1028</v>
      </c>
      <c r="K1516" s="822" t="s">
        <v>4144</v>
      </c>
      <c r="L1516" s="825">
        <v>73.989999999999995</v>
      </c>
      <c r="M1516" s="825">
        <v>73.989999999999995</v>
      </c>
      <c r="N1516" s="822">
        <v>1</v>
      </c>
      <c r="O1516" s="826">
        <v>1</v>
      </c>
      <c r="P1516" s="825">
        <v>73.989999999999995</v>
      </c>
      <c r="Q1516" s="827">
        <v>1</v>
      </c>
      <c r="R1516" s="822">
        <v>1</v>
      </c>
      <c r="S1516" s="827">
        <v>1</v>
      </c>
      <c r="T1516" s="826">
        <v>1</v>
      </c>
      <c r="U1516" s="828">
        <v>1</v>
      </c>
    </row>
    <row r="1517" spans="1:21" ht="14.45" customHeight="1" x14ac:dyDescent="0.2">
      <c r="A1517" s="821">
        <v>1</v>
      </c>
      <c r="B1517" s="822" t="s">
        <v>2676</v>
      </c>
      <c r="C1517" s="822" t="s">
        <v>2682</v>
      </c>
      <c r="D1517" s="823" t="s">
        <v>4395</v>
      </c>
      <c r="E1517" s="824" t="s">
        <v>2729</v>
      </c>
      <c r="F1517" s="822" t="s">
        <v>2677</v>
      </c>
      <c r="G1517" s="822" t="s">
        <v>2762</v>
      </c>
      <c r="H1517" s="822" t="s">
        <v>329</v>
      </c>
      <c r="I1517" s="822" t="s">
        <v>2901</v>
      </c>
      <c r="J1517" s="822" t="s">
        <v>2902</v>
      </c>
      <c r="K1517" s="822" t="s">
        <v>2903</v>
      </c>
      <c r="L1517" s="825">
        <v>52.75</v>
      </c>
      <c r="M1517" s="825">
        <v>158.25</v>
      </c>
      <c r="N1517" s="822">
        <v>3</v>
      </c>
      <c r="O1517" s="826">
        <v>1.5</v>
      </c>
      <c r="P1517" s="825">
        <v>52.75</v>
      </c>
      <c r="Q1517" s="827">
        <v>0.33333333333333331</v>
      </c>
      <c r="R1517" s="822">
        <v>1</v>
      </c>
      <c r="S1517" s="827">
        <v>0.33333333333333331</v>
      </c>
      <c r="T1517" s="826">
        <v>0.5</v>
      </c>
      <c r="U1517" s="828">
        <v>0.33333333333333331</v>
      </c>
    </row>
    <row r="1518" spans="1:21" ht="14.45" customHeight="1" x14ac:dyDescent="0.2">
      <c r="A1518" s="821">
        <v>1</v>
      </c>
      <c r="B1518" s="822" t="s">
        <v>2676</v>
      </c>
      <c r="C1518" s="822" t="s">
        <v>2682</v>
      </c>
      <c r="D1518" s="823" t="s">
        <v>4395</v>
      </c>
      <c r="E1518" s="824" t="s">
        <v>2729</v>
      </c>
      <c r="F1518" s="822" t="s">
        <v>2677</v>
      </c>
      <c r="G1518" s="822" t="s">
        <v>2762</v>
      </c>
      <c r="H1518" s="822" t="s">
        <v>329</v>
      </c>
      <c r="I1518" s="822" t="s">
        <v>3461</v>
      </c>
      <c r="J1518" s="822" t="s">
        <v>3462</v>
      </c>
      <c r="K1518" s="822" t="s">
        <v>3134</v>
      </c>
      <c r="L1518" s="825">
        <v>51.69</v>
      </c>
      <c r="M1518" s="825">
        <v>155.07</v>
      </c>
      <c r="N1518" s="822">
        <v>3</v>
      </c>
      <c r="O1518" s="826">
        <v>2</v>
      </c>
      <c r="P1518" s="825">
        <v>103.38</v>
      </c>
      <c r="Q1518" s="827">
        <v>0.66666666666666663</v>
      </c>
      <c r="R1518" s="822">
        <v>2</v>
      </c>
      <c r="S1518" s="827">
        <v>0.66666666666666663</v>
      </c>
      <c r="T1518" s="826">
        <v>1</v>
      </c>
      <c r="U1518" s="828">
        <v>0.5</v>
      </c>
    </row>
    <row r="1519" spans="1:21" ht="14.45" customHeight="1" x14ac:dyDescent="0.2">
      <c r="A1519" s="821">
        <v>1</v>
      </c>
      <c r="B1519" s="822" t="s">
        <v>2676</v>
      </c>
      <c r="C1519" s="822" t="s">
        <v>2682</v>
      </c>
      <c r="D1519" s="823" t="s">
        <v>4395</v>
      </c>
      <c r="E1519" s="824" t="s">
        <v>2729</v>
      </c>
      <c r="F1519" s="822" t="s">
        <v>2677</v>
      </c>
      <c r="G1519" s="822" t="s">
        <v>2762</v>
      </c>
      <c r="H1519" s="822" t="s">
        <v>329</v>
      </c>
      <c r="I1519" s="822" t="s">
        <v>3129</v>
      </c>
      <c r="J1519" s="822" t="s">
        <v>3130</v>
      </c>
      <c r="K1519" s="822" t="s">
        <v>3131</v>
      </c>
      <c r="L1519" s="825">
        <v>52.75</v>
      </c>
      <c r="M1519" s="825">
        <v>158.25</v>
      </c>
      <c r="N1519" s="822">
        <v>3</v>
      </c>
      <c r="O1519" s="826">
        <v>1.5</v>
      </c>
      <c r="P1519" s="825">
        <v>52.75</v>
      </c>
      <c r="Q1519" s="827">
        <v>0.33333333333333331</v>
      </c>
      <c r="R1519" s="822">
        <v>1</v>
      </c>
      <c r="S1519" s="827">
        <v>0.33333333333333331</v>
      </c>
      <c r="T1519" s="826">
        <v>0.5</v>
      </c>
      <c r="U1519" s="828">
        <v>0.33333333333333331</v>
      </c>
    </row>
    <row r="1520" spans="1:21" ht="14.45" customHeight="1" x14ac:dyDescent="0.2">
      <c r="A1520" s="821">
        <v>1</v>
      </c>
      <c r="B1520" s="822" t="s">
        <v>2676</v>
      </c>
      <c r="C1520" s="822" t="s">
        <v>2682</v>
      </c>
      <c r="D1520" s="823" t="s">
        <v>4395</v>
      </c>
      <c r="E1520" s="824" t="s">
        <v>2729</v>
      </c>
      <c r="F1520" s="822" t="s">
        <v>2677</v>
      </c>
      <c r="G1520" s="822" t="s">
        <v>2762</v>
      </c>
      <c r="H1520" s="822" t="s">
        <v>329</v>
      </c>
      <c r="I1520" s="822" t="s">
        <v>3132</v>
      </c>
      <c r="J1520" s="822" t="s">
        <v>3133</v>
      </c>
      <c r="K1520" s="822" t="s">
        <v>3134</v>
      </c>
      <c r="L1520" s="825">
        <v>51.69</v>
      </c>
      <c r="M1520" s="825">
        <v>258.45</v>
      </c>
      <c r="N1520" s="822">
        <v>5</v>
      </c>
      <c r="O1520" s="826">
        <v>2.5</v>
      </c>
      <c r="P1520" s="825">
        <v>103.38</v>
      </c>
      <c r="Q1520" s="827">
        <v>0.4</v>
      </c>
      <c r="R1520" s="822">
        <v>2</v>
      </c>
      <c r="S1520" s="827">
        <v>0.4</v>
      </c>
      <c r="T1520" s="826">
        <v>1</v>
      </c>
      <c r="U1520" s="828">
        <v>0.4</v>
      </c>
    </row>
    <row r="1521" spans="1:21" ht="14.45" customHeight="1" x14ac:dyDescent="0.2">
      <c r="A1521" s="821">
        <v>1</v>
      </c>
      <c r="B1521" s="822" t="s">
        <v>2676</v>
      </c>
      <c r="C1521" s="822" t="s">
        <v>2682</v>
      </c>
      <c r="D1521" s="823" t="s">
        <v>4395</v>
      </c>
      <c r="E1521" s="824" t="s">
        <v>2729</v>
      </c>
      <c r="F1521" s="822" t="s">
        <v>2677</v>
      </c>
      <c r="G1521" s="822" t="s">
        <v>2762</v>
      </c>
      <c r="H1521" s="822" t="s">
        <v>329</v>
      </c>
      <c r="I1521" s="822" t="s">
        <v>2763</v>
      </c>
      <c r="J1521" s="822" t="s">
        <v>684</v>
      </c>
      <c r="K1521" s="822" t="s">
        <v>2764</v>
      </c>
      <c r="L1521" s="825">
        <v>31.65</v>
      </c>
      <c r="M1521" s="825">
        <v>63.3</v>
      </c>
      <c r="N1521" s="822">
        <v>2</v>
      </c>
      <c r="O1521" s="826">
        <v>0.5</v>
      </c>
      <c r="P1521" s="825">
        <v>63.3</v>
      </c>
      <c r="Q1521" s="827">
        <v>1</v>
      </c>
      <c r="R1521" s="822">
        <v>2</v>
      </c>
      <c r="S1521" s="827">
        <v>1</v>
      </c>
      <c r="T1521" s="826">
        <v>0.5</v>
      </c>
      <c r="U1521" s="828">
        <v>1</v>
      </c>
    </row>
    <row r="1522" spans="1:21" ht="14.45" customHeight="1" x14ac:dyDescent="0.2">
      <c r="A1522" s="821">
        <v>1</v>
      </c>
      <c r="B1522" s="822" t="s">
        <v>2676</v>
      </c>
      <c r="C1522" s="822" t="s">
        <v>2682</v>
      </c>
      <c r="D1522" s="823" t="s">
        <v>4395</v>
      </c>
      <c r="E1522" s="824" t="s">
        <v>2729</v>
      </c>
      <c r="F1522" s="822" t="s">
        <v>2677</v>
      </c>
      <c r="G1522" s="822" t="s">
        <v>2762</v>
      </c>
      <c r="H1522" s="822" t="s">
        <v>329</v>
      </c>
      <c r="I1522" s="822" t="s">
        <v>2836</v>
      </c>
      <c r="J1522" s="822" t="s">
        <v>684</v>
      </c>
      <c r="K1522" s="822" t="s">
        <v>972</v>
      </c>
      <c r="L1522" s="825">
        <v>31.65</v>
      </c>
      <c r="M1522" s="825">
        <v>94.949999999999989</v>
      </c>
      <c r="N1522" s="822">
        <v>3</v>
      </c>
      <c r="O1522" s="826">
        <v>1</v>
      </c>
      <c r="P1522" s="825">
        <v>63.3</v>
      </c>
      <c r="Q1522" s="827">
        <v>0.66666666666666674</v>
      </c>
      <c r="R1522" s="822">
        <v>2</v>
      </c>
      <c r="S1522" s="827">
        <v>0.66666666666666663</v>
      </c>
      <c r="T1522" s="826">
        <v>0.5</v>
      </c>
      <c r="U1522" s="828">
        <v>0.5</v>
      </c>
    </row>
    <row r="1523" spans="1:21" ht="14.45" customHeight="1" x14ac:dyDescent="0.2">
      <c r="A1523" s="821">
        <v>1</v>
      </c>
      <c r="B1523" s="822" t="s">
        <v>2676</v>
      </c>
      <c r="C1523" s="822" t="s">
        <v>2682</v>
      </c>
      <c r="D1523" s="823" t="s">
        <v>4395</v>
      </c>
      <c r="E1523" s="824" t="s">
        <v>2729</v>
      </c>
      <c r="F1523" s="822" t="s">
        <v>2677</v>
      </c>
      <c r="G1523" s="822" t="s">
        <v>4145</v>
      </c>
      <c r="H1523" s="822" t="s">
        <v>329</v>
      </c>
      <c r="I1523" s="822" t="s">
        <v>4146</v>
      </c>
      <c r="J1523" s="822" t="s">
        <v>4147</v>
      </c>
      <c r="K1523" s="822" t="s">
        <v>4148</v>
      </c>
      <c r="L1523" s="825">
        <v>29.02</v>
      </c>
      <c r="M1523" s="825">
        <v>116.08</v>
      </c>
      <c r="N1523" s="822">
        <v>4</v>
      </c>
      <c r="O1523" s="826">
        <v>0.5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</v>
      </c>
      <c r="B1524" s="822" t="s">
        <v>2676</v>
      </c>
      <c r="C1524" s="822" t="s">
        <v>2682</v>
      </c>
      <c r="D1524" s="823" t="s">
        <v>4395</v>
      </c>
      <c r="E1524" s="824" t="s">
        <v>2729</v>
      </c>
      <c r="F1524" s="822" t="s">
        <v>2677</v>
      </c>
      <c r="G1524" s="822" t="s">
        <v>3471</v>
      </c>
      <c r="H1524" s="822" t="s">
        <v>673</v>
      </c>
      <c r="I1524" s="822" t="s">
        <v>3472</v>
      </c>
      <c r="J1524" s="822" t="s">
        <v>1600</v>
      </c>
      <c r="K1524" s="822" t="s">
        <v>3473</v>
      </c>
      <c r="L1524" s="825">
        <v>54.75</v>
      </c>
      <c r="M1524" s="825">
        <v>219</v>
      </c>
      <c r="N1524" s="822">
        <v>4</v>
      </c>
      <c r="O1524" s="826">
        <v>2</v>
      </c>
      <c r="P1524" s="825">
        <v>219</v>
      </c>
      <c r="Q1524" s="827">
        <v>1</v>
      </c>
      <c r="R1524" s="822">
        <v>4</v>
      </c>
      <c r="S1524" s="827">
        <v>1</v>
      </c>
      <c r="T1524" s="826">
        <v>2</v>
      </c>
      <c r="U1524" s="828">
        <v>1</v>
      </c>
    </row>
    <row r="1525" spans="1:21" ht="14.45" customHeight="1" x14ac:dyDescent="0.2">
      <c r="A1525" s="821">
        <v>1</v>
      </c>
      <c r="B1525" s="822" t="s">
        <v>2676</v>
      </c>
      <c r="C1525" s="822" t="s">
        <v>2682</v>
      </c>
      <c r="D1525" s="823" t="s">
        <v>4395</v>
      </c>
      <c r="E1525" s="824" t="s">
        <v>2729</v>
      </c>
      <c r="F1525" s="822" t="s">
        <v>2677</v>
      </c>
      <c r="G1525" s="822" t="s">
        <v>3140</v>
      </c>
      <c r="H1525" s="822" t="s">
        <v>329</v>
      </c>
      <c r="I1525" s="822" t="s">
        <v>3141</v>
      </c>
      <c r="J1525" s="822" t="s">
        <v>1386</v>
      </c>
      <c r="K1525" s="822" t="s">
        <v>3142</v>
      </c>
      <c r="L1525" s="825">
        <v>176.32</v>
      </c>
      <c r="M1525" s="825">
        <v>176.32</v>
      </c>
      <c r="N1525" s="822">
        <v>1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</v>
      </c>
      <c r="B1526" s="822" t="s">
        <v>2676</v>
      </c>
      <c r="C1526" s="822" t="s">
        <v>2682</v>
      </c>
      <c r="D1526" s="823" t="s">
        <v>4395</v>
      </c>
      <c r="E1526" s="824" t="s">
        <v>2729</v>
      </c>
      <c r="F1526" s="822" t="s">
        <v>2677</v>
      </c>
      <c r="G1526" s="822" t="s">
        <v>2765</v>
      </c>
      <c r="H1526" s="822" t="s">
        <v>673</v>
      </c>
      <c r="I1526" s="822" t="s">
        <v>2766</v>
      </c>
      <c r="J1526" s="822" t="s">
        <v>2321</v>
      </c>
      <c r="K1526" s="822" t="s">
        <v>2767</v>
      </c>
      <c r="L1526" s="825">
        <v>118.65</v>
      </c>
      <c r="M1526" s="825">
        <v>118.65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</v>
      </c>
      <c r="B1527" s="822" t="s">
        <v>2676</v>
      </c>
      <c r="C1527" s="822" t="s">
        <v>2682</v>
      </c>
      <c r="D1527" s="823" t="s">
        <v>4395</v>
      </c>
      <c r="E1527" s="824" t="s">
        <v>2729</v>
      </c>
      <c r="F1527" s="822" t="s">
        <v>2677</v>
      </c>
      <c r="G1527" s="822" t="s">
        <v>2765</v>
      </c>
      <c r="H1527" s="822" t="s">
        <v>673</v>
      </c>
      <c r="I1527" s="822" t="s">
        <v>4149</v>
      </c>
      <c r="J1527" s="822" t="s">
        <v>2321</v>
      </c>
      <c r="K1527" s="822" t="s">
        <v>4150</v>
      </c>
      <c r="L1527" s="825">
        <v>237.31</v>
      </c>
      <c r="M1527" s="825">
        <v>474.62</v>
      </c>
      <c r="N1527" s="822">
        <v>2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</v>
      </c>
      <c r="B1528" s="822" t="s">
        <v>2676</v>
      </c>
      <c r="C1528" s="822" t="s">
        <v>2682</v>
      </c>
      <c r="D1528" s="823" t="s">
        <v>4395</v>
      </c>
      <c r="E1528" s="824" t="s">
        <v>2729</v>
      </c>
      <c r="F1528" s="822" t="s">
        <v>2677</v>
      </c>
      <c r="G1528" s="822" t="s">
        <v>3857</v>
      </c>
      <c r="H1528" s="822" t="s">
        <v>329</v>
      </c>
      <c r="I1528" s="822" t="s">
        <v>4151</v>
      </c>
      <c r="J1528" s="822" t="s">
        <v>3859</v>
      </c>
      <c r="K1528" s="822" t="s">
        <v>2404</v>
      </c>
      <c r="L1528" s="825">
        <v>0</v>
      </c>
      <c r="M1528" s="825">
        <v>0</v>
      </c>
      <c r="N1528" s="822">
        <v>1</v>
      </c>
      <c r="O1528" s="826">
        <v>0.5</v>
      </c>
      <c r="P1528" s="825">
        <v>0</v>
      </c>
      <c r="Q1528" s="827"/>
      <c r="R1528" s="822">
        <v>1</v>
      </c>
      <c r="S1528" s="827">
        <v>1</v>
      </c>
      <c r="T1528" s="826">
        <v>0.5</v>
      </c>
      <c r="U1528" s="828">
        <v>1</v>
      </c>
    </row>
    <row r="1529" spans="1:21" ht="14.45" customHeight="1" x14ac:dyDescent="0.2">
      <c r="A1529" s="821">
        <v>1</v>
      </c>
      <c r="B1529" s="822" t="s">
        <v>2676</v>
      </c>
      <c r="C1529" s="822" t="s">
        <v>2682</v>
      </c>
      <c r="D1529" s="823" t="s">
        <v>4395</v>
      </c>
      <c r="E1529" s="824" t="s">
        <v>2729</v>
      </c>
      <c r="F1529" s="822" t="s">
        <v>2677</v>
      </c>
      <c r="G1529" s="822" t="s">
        <v>3150</v>
      </c>
      <c r="H1529" s="822" t="s">
        <v>329</v>
      </c>
      <c r="I1529" s="822" t="s">
        <v>4152</v>
      </c>
      <c r="J1529" s="822" t="s">
        <v>4153</v>
      </c>
      <c r="K1529" s="822" t="s">
        <v>4154</v>
      </c>
      <c r="L1529" s="825">
        <v>56.17</v>
      </c>
      <c r="M1529" s="825">
        <v>112.34</v>
      </c>
      <c r="N1529" s="822">
        <v>2</v>
      </c>
      <c r="O1529" s="826">
        <v>1</v>
      </c>
      <c r="P1529" s="825">
        <v>112.34</v>
      </c>
      <c r="Q1529" s="827">
        <v>1</v>
      </c>
      <c r="R1529" s="822">
        <v>2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1</v>
      </c>
      <c r="B1530" s="822" t="s">
        <v>2676</v>
      </c>
      <c r="C1530" s="822" t="s">
        <v>2682</v>
      </c>
      <c r="D1530" s="823" t="s">
        <v>4395</v>
      </c>
      <c r="E1530" s="824" t="s">
        <v>2729</v>
      </c>
      <c r="F1530" s="822" t="s">
        <v>2677</v>
      </c>
      <c r="G1530" s="822" t="s">
        <v>2774</v>
      </c>
      <c r="H1530" s="822" t="s">
        <v>673</v>
      </c>
      <c r="I1530" s="822" t="s">
        <v>2280</v>
      </c>
      <c r="J1530" s="822" t="s">
        <v>987</v>
      </c>
      <c r="K1530" s="822" t="s">
        <v>988</v>
      </c>
      <c r="L1530" s="825">
        <v>234.07</v>
      </c>
      <c r="M1530" s="825">
        <v>468.14</v>
      </c>
      <c r="N1530" s="822">
        <v>2</v>
      </c>
      <c r="O1530" s="826">
        <v>1</v>
      </c>
      <c r="P1530" s="825">
        <v>234.07</v>
      </c>
      <c r="Q1530" s="827">
        <v>0.5</v>
      </c>
      <c r="R1530" s="822">
        <v>1</v>
      </c>
      <c r="S1530" s="827">
        <v>0.5</v>
      </c>
      <c r="T1530" s="826">
        <v>0.5</v>
      </c>
      <c r="U1530" s="828">
        <v>0.5</v>
      </c>
    </row>
    <row r="1531" spans="1:21" ht="14.45" customHeight="1" x14ac:dyDescent="0.2">
      <c r="A1531" s="821">
        <v>1</v>
      </c>
      <c r="B1531" s="822" t="s">
        <v>2676</v>
      </c>
      <c r="C1531" s="822" t="s">
        <v>2682</v>
      </c>
      <c r="D1531" s="823" t="s">
        <v>4395</v>
      </c>
      <c r="E1531" s="824" t="s">
        <v>2729</v>
      </c>
      <c r="F1531" s="822" t="s">
        <v>2677</v>
      </c>
      <c r="G1531" s="822" t="s">
        <v>2774</v>
      </c>
      <c r="H1531" s="822" t="s">
        <v>673</v>
      </c>
      <c r="I1531" s="822" t="s">
        <v>3157</v>
      </c>
      <c r="J1531" s="822" t="s">
        <v>690</v>
      </c>
      <c r="K1531" s="822" t="s">
        <v>3152</v>
      </c>
      <c r="L1531" s="825">
        <v>117.03</v>
      </c>
      <c r="M1531" s="825">
        <v>234.06</v>
      </c>
      <c r="N1531" s="822">
        <v>2</v>
      </c>
      <c r="O1531" s="826">
        <v>1.5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</v>
      </c>
      <c r="B1532" s="822" t="s">
        <v>2676</v>
      </c>
      <c r="C1532" s="822" t="s">
        <v>2682</v>
      </c>
      <c r="D1532" s="823" t="s">
        <v>4395</v>
      </c>
      <c r="E1532" s="824" t="s">
        <v>2729</v>
      </c>
      <c r="F1532" s="822" t="s">
        <v>2677</v>
      </c>
      <c r="G1532" s="822" t="s">
        <v>2774</v>
      </c>
      <c r="H1532" s="822" t="s">
        <v>673</v>
      </c>
      <c r="I1532" s="822" t="s">
        <v>2170</v>
      </c>
      <c r="J1532" s="822" t="s">
        <v>690</v>
      </c>
      <c r="K1532" s="822" t="s">
        <v>691</v>
      </c>
      <c r="L1532" s="825">
        <v>38.04</v>
      </c>
      <c r="M1532" s="825">
        <v>342.36</v>
      </c>
      <c r="N1532" s="822">
        <v>9</v>
      </c>
      <c r="O1532" s="826">
        <v>4.5</v>
      </c>
      <c r="P1532" s="825">
        <v>190.2</v>
      </c>
      <c r="Q1532" s="827">
        <v>0.55555555555555547</v>
      </c>
      <c r="R1532" s="822">
        <v>5</v>
      </c>
      <c r="S1532" s="827">
        <v>0.55555555555555558</v>
      </c>
      <c r="T1532" s="826">
        <v>2.5</v>
      </c>
      <c r="U1532" s="828">
        <v>0.55555555555555558</v>
      </c>
    </row>
    <row r="1533" spans="1:21" ht="14.45" customHeight="1" x14ac:dyDescent="0.2">
      <c r="A1533" s="821">
        <v>1</v>
      </c>
      <c r="B1533" s="822" t="s">
        <v>2676</v>
      </c>
      <c r="C1533" s="822" t="s">
        <v>2682</v>
      </c>
      <c r="D1533" s="823" t="s">
        <v>4395</v>
      </c>
      <c r="E1533" s="824" t="s">
        <v>2729</v>
      </c>
      <c r="F1533" s="822" t="s">
        <v>2677</v>
      </c>
      <c r="G1533" s="822" t="s">
        <v>2774</v>
      </c>
      <c r="H1533" s="822" t="s">
        <v>673</v>
      </c>
      <c r="I1533" s="822" t="s">
        <v>2283</v>
      </c>
      <c r="J1533" s="822" t="s">
        <v>690</v>
      </c>
      <c r="K1533" s="822" t="s">
        <v>989</v>
      </c>
      <c r="L1533" s="825">
        <v>58.52</v>
      </c>
      <c r="M1533" s="825">
        <v>351.12</v>
      </c>
      <c r="N1533" s="822">
        <v>6</v>
      </c>
      <c r="O1533" s="826">
        <v>3</v>
      </c>
      <c r="P1533" s="825">
        <v>117.04</v>
      </c>
      <c r="Q1533" s="827">
        <v>0.33333333333333337</v>
      </c>
      <c r="R1533" s="822">
        <v>2</v>
      </c>
      <c r="S1533" s="827">
        <v>0.33333333333333331</v>
      </c>
      <c r="T1533" s="826">
        <v>1</v>
      </c>
      <c r="U1533" s="828">
        <v>0.33333333333333331</v>
      </c>
    </row>
    <row r="1534" spans="1:21" ht="14.45" customHeight="1" x14ac:dyDescent="0.2">
      <c r="A1534" s="821">
        <v>1</v>
      </c>
      <c r="B1534" s="822" t="s">
        <v>2676</v>
      </c>
      <c r="C1534" s="822" t="s">
        <v>2682</v>
      </c>
      <c r="D1534" s="823" t="s">
        <v>4395</v>
      </c>
      <c r="E1534" s="824" t="s">
        <v>2729</v>
      </c>
      <c r="F1534" s="822" t="s">
        <v>2677</v>
      </c>
      <c r="G1534" s="822" t="s">
        <v>4155</v>
      </c>
      <c r="H1534" s="822" t="s">
        <v>329</v>
      </c>
      <c r="I1534" s="822" t="s">
        <v>4156</v>
      </c>
      <c r="J1534" s="822" t="s">
        <v>4157</v>
      </c>
      <c r="K1534" s="822" t="s">
        <v>4158</v>
      </c>
      <c r="L1534" s="825">
        <v>80.53</v>
      </c>
      <c r="M1534" s="825">
        <v>322.12</v>
      </c>
      <c r="N1534" s="822">
        <v>4</v>
      </c>
      <c r="O1534" s="826">
        <v>1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</v>
      </c>
      <c r="B1535" s="822" t="s">
        <v>2676</v>
      </c>
      <c r="C1535" s="822" t="s">
        <v>2682</v>
      </c>
      <c r="D1535" s="823" t="s">
        <v>4395</v>
      </c>
      <c r="E1535" s="824" t="s">
        <v>2729</v>
      </c>
      <c r="F1535" s="822" t="s">
        <v>2677</v>
      </c>
      <c r="G1535" s="822" t="s">
        <v>3511</v>
      </c>
      <c r="H1535" s="822" t="s">
        <v>673</v>
      </c>
      <c r="I1535" s="822" t="s">
        <v>2146</v>
      </c>
      <c r="J1535" s="822" t="s">
        <v>745</v>
      </c>
      <c r="K1535" s="822" t="s">
        <v>2147</v>
      </c>
      <c r="L1535" s="825">
        <v>2309.36</v>
      </c>
      <c r="M1535" s="825">
        <v>2309.36</v>
      </c>
      <c r="N1535" s="822">
        <v>1</v>
      </c>
      <c r="O1535" s="826">
        <v>1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</v>
      </c>
      <c r="B1536" s="822" t="s">
        <v>2676</v>
      </c>
      <c r="C1536" s="822" t="s">
        <v>2682</v>
      </c>
      <c r="D1536" s="823" t="s">
        <v>4395</v>
      </c>
      <c r="E1536" s="824" t="s">
        <v>2729</v>
      </c>
      <c r="F1536" s="822" t="s">
        <v>2677</v>
      </c>
      <c r="G1536" s="822" t="s">
        <v>2909</v>
      </c>
      <c r="H1536" s="822" t="s">
        <v>329</v>
      </c>
      <c r="I1536" s="822" t="s">
        <v>2910</v>
      </c>
      <c r="J1536" s="822" t="s">
        <v>2911</v>
      </c>
      <c r="K1536" s="822" t="s">
        <v>2912</v>
      </c>
      <c r="L1536" s="825">
        <v>32.76</v>
      </c>
      <c r="M1536" s="825">
        <v>32.76</v>
      </c>
      <c r="N1536" s="822">
        <v>1</v>
      </c>
      <c r="O1536" s="826">
        <v>1</v>
      </c>
      <c r="P1536" s="825">
        <v>32.76</v>
      </c>
      <c r="Q1536" s="827">
        <v>1</v>
      </c>
      <c r="R1536" s="822">
        <v>1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1</v>
      </c>
      <c r="B1537" s="822" t="s">
        <v>2676</v>
      </c>
      <c r="C1537" s="822" t="s">
        <v>2682</v>
      </c>
      <c r="D1537" s="823" t="s">
        <v>4395</v>
      </c>
      <c r="E1537" s="824" t="s">
        <v>2729</v>
      </c>
      <c r="F1537" s="822" t="s">
        <v>2677</v>
      </c>
      <c r="G1537" s="822" t="s">
        <v>3167</v>
      </c>
      <c r="H1537" s="822" t="s">
        <v>329</v>
      </c>
      <c r="I1537" s="822" t="s">
        <v>4159</v>
      </c>
      <c r="J1537" s="822" t="s">
        <v>1508</v>
      </c>
      <c r="K1537" s="822" t="s">
        <v>2992</v>
      </c>
      <c r="L1537" s="825">
        <v>35.25</v>
      </c>
      <c r="M1537" s="825">
        <v>105.75</v>
      </c>
      <c r="N1537" s="822">
        <v>3</v>
      </c>
      <c r="O1537" s="826">
        <v>0.5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</v>
      </c>
      <c r="B1538" s="822" t="s">
        <v>2676</v>
      </c>
      <c r="C1538" s="822" t="s">
        <v>2682</v>
      </c>
      <c r="D1538" s="823" t="s">
        <v>4395</v>
      </c>
      <c r="E1538" s="824" t="s">
        <v>2729</v>
      </c>
      <c r="F1538" s="822" t="s">
        <v>2677</v>
      </c>
      <c r="G1538" s="822" t="s">
        <v>3516</v>
      </c>
      <c r="H1538" s="822" t="s">
        <v>673</v>
      </c>
      <c r="I1538" s="822" t="s">
        <v>3519</v>
      </c>
      <c r="J1538" s="822" t="s">
        <v>2305</v>
      </c>
      <c r="K1538" s="822" t="s">
        <v>693</v>
      </c>
      <c r="L1538" s="825">
        <v>103.64</v>
      </c>
      <c r="M1538" s="825">
        <v>103.64</v>
      </c>
      <c r="N1538" s="822">
        <v>1</v>
      </c>
      <c r="O1538" s="826">
        <v>0.5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</v>
      </c>
      <c r="B1539" s="822" t="s">
        <v>2676</v>
      </c>
      <c r="C1539" s="822" t="s">
        <v>2682</v>
      </c>
      <c r="D1539" s="823" t="s">
        <v>4395</v>
      </c>
      <c r="E1539" s="824" t="s">
        <v>2729</v>
      </c>
      <c r="F1539" s="822" t="s">
        <v>2677</v>
      </c>
      <c r="G1539" s="822" t="s">
        <v>2775</v>
      </c>
      <c r="H1539" s="822" t="s">
        <v>673</v>
      </c>
      <c r="I1539" s="822" t="s">
        <v>2176</v>
      </c>
      <c r="J1539" s="822" t="s">
        <v>850</v>
      </c>
      <c r="K1539" s="822" t="s">
        <v>2177</v>
      </c>
      <c r="L1539" s="825">
        <v>103.4</v>
      </c>
      <c r="M1539" s="825">
        <v>103.4</v>
      </c>
      <c r="N1539" s="822">
        <v>1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</v>
      </c>
      <c r="B1540" s="822" t="s">
        <v>2676</v>
      </c>
      <c r="C1540" s="822" t="s">
        <v>2682</v>
      </c>
      <c r="D1540" s="823" t="s">
        <v>4395</v>
      </c>
      <c r="E1540" s="824" t="s">
        <v>2729</v>
      </c>
      <c r="F1540" s="822" t="s">
        <v>2677</v>
      </c>
      <c r="G1540" s="822" t="s">
        <v>2837</v>
      </c>
      <c r="H1540" s="822" t="s">
        <v>673</v>
      </c>
      <c r="I1540" s="822" t="s">
        <v>3189</v>
      </c>
      <c r="J1540" s="822" t="s">
        <v>2317</v>
      </c>
      <c r="K1540" s="822" t="s">
        <v>3190</v>
      </c>
      <c r="L1540" s="825">
        <v>352.37</v>
      </c>
      <c r="M1540" s="825">
        <v>352.37</v>
      </c>
      <c r="N1540" s="822">
        <v>1</v>
      </c>
      <c r="O1540" s="826">
        <v>0.5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</v>
      </c>
      <c r="B1541" s="822" t="s">
        <v>2676</v>
      </c>
      <c r="C1541" s="822" t="s">
        <v>2682</v>
      </c>
      <c r="D1541" s="823" t="s">
        <v>4395</v>
      </c>
      <c r="E1541" s="824" t="s">
        <v>2729</v>
      </c>
      <c r="F1541" s="822" t="s">
        <v>2677</v>
      </c>
      <c r="G1541" s="822" t="s">
        <v>2925</v>
      </c>
      <c r="H1541" s="822" t="s">
        <v>329</v>
      </c>
      <c r="I1541" s="822" t="s">
        <v>2926</v>
      </c>
      <c r="J1541" s="822" t="s">
        <v>2927</v>
      </c>
      <c r="K1541" s="822" t="s">
        <v>2928</v>
      </c>
      <c r="L1541" s="825">
        <v>218.62</v>
      </c>
      <c r="M1541" s="825">
        <v>655.86</v>
      </c>
      <c r="N1541" s="822">
        <v>3</v>
      </c>
      <c r="O1541" s="826">
        <v>1.5</v>
      </c>
      <c r="P1541" s="825">
        <v>437.24</v>
      </c>
      <c r="Q1541" s="827">
        <v>0.66666666666666663</v>
      </c>
      <c r="R1541" s="822">
        <v>2</v>
      </c>
      <c r="S1541" s="827">
        <v>0.66666666666666663</v>
      </c>
      <c r="T1541" s="826">
        <v>1</v>
      </c>
      <c r="U1541" s="828">
        <v>0.66666666666666663</v>
      </c>
    </row>
    <row r="1542" spans="1:21" ht="14.45" customHeight="1" x14ac:dyDescent="0.2">
      <c r="A1542" s="821">
        <v>1</v>
      </c>
      <c r="B1542" s="822" t="s">
        <v>2676</v>
      </c>
      <c r="C1542" s="822" t="s">
        <v>2682</v>
      </c>
      <c r="D1542" s="823" t="s">
        <v>4395</v>
      </c>
      <c r="E1542" s="824" t="s">
        <v>2729</v>
      </c>
      <c r="F1542" s="822" t="s">
        <v>2677</v>
      </c>
      <c r="G1542" s="822" t="s">
        <v>3811</v>
      </c>
      <c r="H1542" s="822" t="s">
        <v>673</v>
      </c>
      <c r="I1542" s="822" t="s">
        <v>2433</v>
      </c>
      <c r="J1542" s="822" t="s">
        <v>1283</v>
      </c>
      <c r="K1542" s="822" t="s">
        <v>1284</v>
      </c>
      <c r="L1542" s="825">
        <v>1286.6199999999999</v>
      </c>
      <c r="M1542" s="825">
        <v>1286.6199999999999</v>
      </c>
      <c r="N1542" s="822">
        <v>1</v>
      </c>
      <c r="O1542" s="826">
        <v>0.5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1</v>
      </c>
      <c r="B1543" s="822" t="s">
        <v>2676</v>
      </c>
      <c r="C1543" s="822" t="s">
        <v>2682</v>
      </c>
      <c r="D1543" s="823" t="s">
        <v>4395</v>
      </c>
      <c r="E1543" s="824" t="s">
        <v>2729</v>
      </c>
      <c r="F1543" s="822" t="s">
        <v>2677</v>
      </c>
      <c r="G1543" s="822" t="s">
        <v>3216</v>
      </c>
      <c r="H1543" s="822" t="s">
        <v>673</v>
      </c>
      <c r="I1543" s="822" t="s">
        <v>3217</v>
      </c>
      <c r="J1543" s="822" t="s">
        <v>862</v>
      </c>
      <c r="K1543" s="822" t="s">
        <v>3218</v>
      </c>
      <c r="L1543" s="825">
        <v>320.20999999999998</v>
      </c>
      <c r="M1543" s="825">
        <v>1921.2599999999998</v>
      </c>
      <c r="N1543" s="822">
        <v>6</v>
      </c>
      <c r="O1543" s="826">
        <v>1</v>
      </c>
      <c r="P1543" s="825">
        <v>1921.2599999999998</v>
      </c>
      <c r="Q1543" s="827">
        <v>1</v>
      </c>
      <c r="R1543" s="822">
        <v>6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1</v>
      </c>
      <c r="B1544" s="822" t="s">
        <v>2676</v>
      </c>
      <c r="C1544" s="822" t="s">
        <v>2682</v>
      </c>
      <c r="D1544" s="823" t="s">
        <v>4395</v>
      </c>
      <c r="E1544" s="824" t="s">
        <v>2729</v>
      </c>
      <c r="F1544" s="822" t="s">
        <v>2677</v>
      </c>
      <c r="G1544" s="822" t="s">
        <v>2776</v>
      </c>
      <c r="H1544" s="822" t="s">
        <v>673</v>
      </c>
      <c r="I1544" s="822" t="s">
        <v>3938</v>
      </c>
      <c r="J1544" s="822" t="s">
        <v>2180</v>
      </c>
      <c r="K1544" s="822" t="s">
        <v>3518</v>
      </c>
      <c r="L1544" s="825">
        <v>229.76</v>
      </c>
      <c r="M1544" s="825">
        <v>229.76</v>
      </c>
      <c r="N1544" s="822">
        <v>1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</v>
      </c>
      <c r="B1545" s="822" t="s">
        <v>2676</v>
      </c>
      <c r="C1545" s="822" t="s">
        <v>2682</v>
      </c>
      <c r="D1545" s="823" t="s">
        <v>4395</v>
      </c>
      <c r="E1545" s="824" t="s">
        <v>2729</v>
      </c>
      <c r="F1545" s="822" t="s">
        <v>2677</v>
      </c>
      <c r="G1545" s="822" t="s">
        <v>2776</v>
      </c>
      <c r="H1545" s="822" t="s">
        <v>673</v>
      </c>
      <c r="I1545" s="822" t="s">
        <v>2313</v>
      </c>
      <c r="J1545" s="822" t="s">
        <v>2180</v>
      </c>
      <c r="K1545" s="822" t="s">
        <v>2314</v>
      </c>
      <c r="L1545" s="825">
        <v>7.47</v>
      </c>
      <c r="M1545" s="825">
        <v>67.23</v>
      </c>
      <c r="N1545" s="822">
        <v>9</v>
      </c>
      <c r="O1545" s="826">
        <v>1.5</v>
      </c>
      <c r="P1545" s="825">
        <v>44.82</v>
      </c>
      <c r="Q1545" s="827">
        <v>0.66666666666666663</v>
      </c>
      <c r="R1545" s="822">
        <v>6</v>
      </c>
      <c r="S1545" s="827">
        <v>0.66666666666666663</v>
      </c>
      <c r="T1545" s="826">
        <v>1</v>
      </c>
      <c r="U1545" s="828">
        <v>0.66666666666666663</v>
      </c>
    </row>
    <row r="1546" spans="1:21" ht="14.45" customHeight="1" x14ac:dyDescent="0.2">
      <c r="A1546" s="821">
        <v>1</v>
      </c>
      <c r="B1546" s="822" t="s">
        <v>2676</v>
      </c>
      <c r="C1546" s="822" t="s">
        <v>2682</v>
      </c>
      <c r="D1546" s="823" t="s">
        <v>4395</v>
      </c>
      <c r="E1546" s="824" t="s">
        <v>2729</v>
      </c>
      <c r="F1546" s="822" t="s">
        <v>2677</v>
      </c>
      <c r="G1546" s="822" t="s">
        <v>2776</v>
      </c>
      <c r="H1546" s="822" t="s">
        <v>673</v>
      </c>
      <c r="I1546" s="822" t="s">
        <v>2179</v>
      </c>
      <c r="J1546" s="822" t="s">
        <v>2180</v>
      </c>
      <c r="K1546" s="822" t="s">
        <v>2181</v>
      </c>
      <c r="L1546" s="825">
        <v>11.48</v>
      </c>
      <c r="M1546" s="825">
        <v>172.20000000000002</v>
      </c>
      <c r="N1546" s="822">
        <v>15</v>
      </c>
      <c r="O1546" s="826">
        <v>1.5</v>
      </c>
      <c r="P1546" s="825">
        <v>172.20000000000002</v>
      </c>
      <c r="Q1546" s="827">
        <v>1</v>
      </c>
      <c r="R1546" s="822">
        <v>15</v>
      </c>
      <c r="S1546" s="827">
        <v>1</v>
      </c>
      <c r="T1546" s="826">
        <v>1.5</v>
      </c>
      <c r="U1546" s="828">
        <v>1</v>
      </c>
    </row>
    <row r="1547" spans="1:21" ht="14.45" customHeight="1" x14ac:dyDescent="0.2">
      <c r="A1547" s="821">
        <v>1</v>
      </c>
      <c r="B1547" s="822" t="s">
        <v>2676</v>
      </c>
      <c r="C1547" s="822" t="s">
        <v>2682</v>
      </c>
      <c r="D1547" s="823" t="s">
        <v>4395</v>
      </c>
      <c r="E1547" s="824" t="s">
        <v>2729</v>
      </c>
      <c r="F1547" s="822" t="s">
        <v>2677</v>
      </c>
      <c r="G1547" s="822" t="s">
        <v>2776</v>
      </c>
      <c r="H1547" s="822" t="s">
        <v>673</v>
      </c>
      <c r="I1547" s="822" t="s">
        <v>3548</v>
      </c>
      <c r="J1547" s="822" t="s">
        <v>2180</v>
      </c>
      <c r="K1547" s="822" t="s">
        <v>2996</v>
      </c>
      <c r="L1547" s="825">
        <v>114.88</v>
      </c>
      <c r="M1547" s="825">
        <v>344.64</v>
      </c>
      <c r="N1547" s="822">
        <v>3</v>
      </c>
      <c r="O1547" s="826">
        <v>2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</v>
      </c>
      <c r="B1548" s="822" t="s">
        <v>2676</v>
      </c>
      <c r="C1548" s="822" t="s">
        <v>2682</v>
      </c>
      <c r="D1548" s="823" t="s">
        <v>4395</v>
      </c>
      <c r="E1548" s="824" t="s">
        <v>2729</v>
      </c>
      <c r="F1548" s="822" t="s">
        <v>2677</v>
      </c>
      <c r="G1548" s="822" t="s">
        <v>2933</v>
      </c>
      <c r="H1548" s="822" t="s">
        <v>329</v>
      </c>
      <c r="I1548" s="822" t="s">
        <v>3549</v>
      </c>
      <c r="J1548" s="822" t="s">
        <v>3550</v>
      </c>
      <c r="K1548" s="822" t="s">
        <v>859</v>
      </c>
      <c r="L1548" s="825">
        <v>316.33</v>
      </c>
      <c r="M1548" s="825">
        <v>1265.32</v>
      </c>
      <c r="N1548" s="822">
        <v>4</v>
      </c>
      <c r="O1548" s="826">
        <v>1.5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</v>
      </c>
      <c r="B1549" s="822" t="s">
        <v>2676</v>
      </c>
      <c r="C1549" s="822" t="s">
        <v>2682</v>
      </c>
      <c r="D1549" s="823" t="s">
        <v>4395</v>
      </c>
      <c r="E1549" s="824" t="s">
        <v>2729</v>
      </c>
      <c r="F1549" s="822" t="s">
        <v>2677</v>
      </c>
      <c r="G1549" s="822" t="s">
        <v>2933</v>
      </c>
      <c r="H1549" s="822" t="s">
        <v>329</v>
      </c>
      <c r="I1549" s="822" t="s">
        <v>4160</v>
      </c>
      <c r="J1549" s="822" t="s">
        <v>3550</v>
      </c>
      <c r="K1549" s="822" t="s">
        <v>2568</v>
      </c>
      <c r="L1549" s="825">
        <v>105.44</v>
      </c>
      <c r="M1549" s="825">
        <v>105.44</v>
      </c>
      <c r="N1549" s="822">
        <v>1</v>
      </c>
      <c r="O1549" s="826">
        <v>0.5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</v>
      </c>
      <c r="B1550" s="822" t="s">
        <v>2676</v>
      </c>
      <c r="C1550" s="822" t="s">
        <v>2682</v>
      </c>
      <c r="D1550" s="823" t="s">
        <v>4395</v>
      </c>
      <c r="E1550" s="824" t="s">
        <v>2729</v>
      </c>
      <c r="F1550" s="822" t="s">
        <v>2677</v>
      </c>
      <c r="G1550" s="822" t="s">
        <v>2777</v>
      </c>
      <c r="H1550" s="822" t="s">
        <v>329</v>
      </c>
      <c r="I1550" s="822" t="s">
        <v>2778</v>
      </c>
      <c r="J1550" s="822" t="s">
        <v>2779</v>
      </c>
      <c r="K1550" s="822" t="s">
        <v>2780</v>
      </c>
      <c r="L1550" s="825">
        <v>4472.93</v>
      </c>
      <c r="M1550" s="825">
        <v>17891.72</v>
      </c>
      <c r="N1550" s="822">
        <v>4</v>
      </c>
      <c r="O1550" s="826">
        <v>3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</v>
      </c>
      <c r="B1551" s="822" t="s">
        <v>2676</v>
      </c>
      <c r="C1551" s="822" t="s">
        <v>2682</v>
      </c>
      <c r="D1551" s="823" t="s">
        <v>4395</v>
      </c>
      <c r="E1551" s="824" t="s">
        <v>2729</v>
      </c>
      <c r="F1551" s="822" t="s">
        <v>2677</v>
      </c>
      <c r="G1551" s="822" t="s">
        <v>2777</v>
      </c>
      <c r="H1551" s="822" t="s">
        <v>329</v>
      </c>
      <c r="I1551" s="822" t="s">
        <v>3551</v>
      </c>
      <c r="J1551" s="822" t="s">
        <v>2779</v>
      </c>
      <c r="K1551" s="822" t="s">
        <v>3552</v>
      </c>
      <c r="L1551" s="825">
        <v>3354.7</v>
      </c>
      <c r="M1551" s="825">
        <v>3354.7</v>
      </c>
      <c r="N1551" s="822">
        <v>1</v>
      </c>
      <c r="O1551" s="826">
        <v>0.5</v>
      </c>
      <c r="P1551" s="825">
        <v>3354.7</v>
      </c>
      <c r="Q1551" s="827">
        <v>1</v>
      </c>
      <c r="R1551" s="822">
        <v>1</v>
      </c>
      <c r="S1551" s="827">
        <v>1</v>
      </c>
      <c r="T1551" s="826">
        <v>0.5</v>
      </c>
      <c r="U1551" s="828">
        <v>1</v>
      </c>
    </row>
    <row r="1552" spans="1:21" ht="14.45" customHeight="1" x14ac:dyDescent="0.2">
      <c r="A1552" s="821">
        <v>1</v>
      </c>
      <c r="B1552" s="822" t="s">
        <v>2676</v>
      </c>
      <c r="C1552" s="822" t="s">
        <v>2682</v>
      </c>
      <c r="D1552" s="823" t="s">
        <v>4395</v>
      </c>
      <c r="E1552" s="824" t="s">
        <v>2729</v>
      </c>
      <c r="F1552" s="822" t="s">
        <v>2677</v>
      </c>
      <c r="G1552" s="822" t="s">
        <v>2781</v>
      </c>
      <c r="H1552" s="822" t="s">
        <v>329</v>
      </c>
      <c r="I1552" s="822" t="s">
        <v>2844</v>
      </c>
      <c r="J1552" s="822" t="s">
        <v>2783</v>
      </c>
      <c r="K1552" s="822" t="s">
        <v>2001</v>
      </c>
      <c r="L1552" s="825">
        <v>254.49</v>
      </c>
      <c r="M1552" s="825">
        <v>508.98</v>
      </c>
      <c r="N1552" s="822">
        <v>2</v>
      </c>
      <c r="O1552" s="826">
        <v>1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</v>
      </c>
      <c r="B1553" s="822" t="s">
        <v>2676</v>
      </c>
      <c r="C1553" s="822" t="s">
        <v>2682</v>
      </c>
      <c r="D1553" s="823" t="s">
        <v>4395</v>
      </c>
      <c r="E1553" s="824" t="s">
        <v>2729</v>
      </c>
      <c r="F1553" s="822" t="s">
        <v>2677</v>
      </c>
      <c r="G1553" s="822" t="s">
        <v>2781</v>
      </c>
      <c r="H1553" s="822" t="s">
        <v>329</v>
      </c>
      <c r="I1553" s="822" t="s">
        <v>2938</v>
      </c>
      <c r="J1553" s="822" t="s">
        <v>2939</v>
      </c>
      <c r="K1553" s="822" t="s">
        <v>2940</v>
      </c>
      <c r="L1553" s="825">
        <v>282.76</v>
      </c>
      <c r="M1553" s="825">
        <v>1696.56</v>
      </c>
      <c r="N1553" s="822">
        <v>6</v>
      </c>
      <c r="O1553" s="826">
        <v>3.5</v>
      </c>
      <c r="P1553" s="825">
        <v>1131.04</v>
      </c>
      <c r="Q1553" s="827">
        <v>0.66666666666666663</v>
      </c>
      <c r="R1553" s="822">
        <v>4</v>
      </c>
      <c r="S1553" s="827">
        <v>0.66666666666666663</v>
      </c>
      <c r="T1553" s="826">
        <v>2.5</v>
      </c>
      <c r="U1553" s="828">
        <v>0.7142857142857143</v>
      </c>
    </row>
    <row r="1554" spans="1:21" ht="14.45" customHeight="1" x14ac:dyDescent="0.2">
      <c r="A1554" s="821">
        <v>1</v>
      </c>
      <c r="B1554" s="822" t="s">
        <v>2676</v>
      </c>
      <c r="C1554" s="822" t="s">
        <v>2682</v>
      </c>
      <c r="D1554" s="823" t="s">
        <v>4395</v>
      </c>
      <c r="E1554" s="824" t="s">
        <v>2729</v>
      </c>
      <c r="F1554" s="822" t="s">
        <v>2677</v>
      </c>
      <c r="G1554" s="822" t="s">
        <v>2781</v>
      </c>
      <c r="H1554" s="822" t="s">
        <v>329</v>
      </c>
      <c r="I1554" s="822" t="s">
        <v>3230</v>
      </c>
      <c r="J1554" s="822" t="s">
        <v>2939</v>
      </c>
      <c r="K1554" s="822" t="s">
        <v>2860</v>
      </c>
      <c r="L1554" s="825">
        <v>183.79</v>
      </c>
      <c r="M1554" s="825">
        <v>918.94999999999993</v>
      </c>
      <c r="N1554" s="822">
        <v>5</v>
      </c>
      <c r="O1554" s="826">
        <v>4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</v>
      </c>
      <c r="B1555" s="822" t="s">
        <v>2676</v>
      </c>
      <c r="C1555" s="822" t="s">
        <v>2682</v>
      </c>
      <c r="D1555" s="823" t="s">
        <v>4395</v>
      </c>
      <c r="E1555" s="824" t="s">
        <v>2729</v>
      </c>
      <c r="F1555" s="822" t="s">
        <v>2677</v>
      </c>
      <c r="G1555" s="822" t="s">
        <v>3243</v>
      </c>
      <c r="H1555" s="822" t="s">
        <v>329</v>
      </c>
      <c r="I1555" s="822" t="s">
        <v>4161</v>
      </c>
      <c r="J1555" s="822" t="s">
        <v>3247</v>
      </c>
      <c r="K1555" s="822" t="s">
        <v>4162</v>
      </c>
      <c r="L1555" s="825">
        <v>304.37</v>
      </c>
      <c r="M1555" s="825">
        <v>304.37</v>
      </c>
      <c r="N1555" s="822">
        <v>1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1</v>
      </c>
      <c r="B1556" s="822" t="s">
        <v>2676</v>
      </c>
      <c r="C1556" s="822" t="s">
        <v>2682</v>
      </c>
      <c r="D1556" s="823" t="s">
        <v>4395</v>
      </c>
      <c r="E1556" s="824" t="s">
        <v>2729</v>
      </c>
      <c r="F1556" s="822" t="s">
        <v>2677</v>
      </c>
      <c r="G1556" s="822" t="s">
        <v>2785</v>
      </c>
      <c r="H1556" s="822" t="s">
        <v>329</v>
      </c>
      <c r="I1556" s="822" t="s">
        <v>2948</v>
      </c>
      <c r="J1556" s="822" t="s">
        <v>1377</v>
      </c>
      <c r="K1556" s="822" t="s">
        <v>2835</v>
      </c>
      <c r="L1556" s="825">
        <v>130.57</v>
      </c>
      <c r="M1556" s="825">
        <v>391.71</v>
      </c>
      <c r="N1556" s="822">
        <v>3</v>
      </c>
      <c r="O1556" s="826">
        <v>2</v>
      </c>
      <c r="P1556" s="825">
        <v>391.71</v>
      </c>
      <c r="Q1556" s="827">
        <v>1</v>
      </c>
      <c r="R1556" s="822">
        <v>3</v>
      </c>
      <c r="S1556" s="827">
        <v>1</v>
      </c>
      <c r="T1556" s="826">
        <v>2</v>
      </c>
      <c r="U1556" s="828">
        <v>1</v>
      </c>
    </row>
    <row r="1557" spans="1:21" ht="14.45" customHeight="1" x14ac:dyDescent="0.2">
      <c r="A1557" s="821">
        <v>1</v>
      </c>
      <c r="B1557" s="822" t="s">
        <v>2676</v>
      </c>
      <c r="C1557" s="822" t="s">
        <v>2682</v>
      </c>
      <c r="D1557" s="823" t="s">
        <v>4395</v>
      </c>
      <c r="E1557" s="824" t="s">
        <v>2729</v>
      </c>
      <c r="F1557" s="822" t="s">
        <v>2677</v>
      </c>
      <c r="G1557" s="822" t="s">
        <v>3259</v>
      </c>
      <c r="H1557" s="822" t="s">
        <v>329</v>
      </c>
      <c r="I1557" s="822" t="s">
        <v>4163</v>
      </c>
      <c r="J1557" s="822" t="s">
        <v>1436</v>
      </c>
      <c r="K1557" s="822" t="s">
        <v>4164</v>
      </c>
      <c r="L1557" s="825">
        <v>33.44</v>
      </c>
      <c r="M1557" s="825">
        <v>33.44</v>
      </c>
      <c r="N1557" s="822">
        <v>1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</v>
      </c>
      <c r="B1558" s="822" t="s">
        <v>2676</v>
      </c>
      <c r="C1558" s="822" t="s">
        <v>2682</v>
      </c>
      <c r="D1558" s="823" t="s">
        <v>4395</v>
      </c>
      <c r="E1558" s="824" t="s">
        <v>2729</v>
      </c>
      <c r="F1558" s="822" t="s">
        <v>2677</v>
      </c>
      <c r="G1558" s="822" t="s">
        <v>2949</v>
      </c>
      <c r="H1558" s="822" t="s">
        <v>329</v>
      </c>
      <c r="I1558" s="822" t="s">
        <v>3274</v>
      </c>
      <c r="J1558" s="822" t="s">
        <v>3275</v>
      </c>
      <c r="K1558" s="822" t="s">
        <v>2947</v>
      </c>
      <c r="L1558" s="825">
        <v>263.68</v>
      </c>
      <c r="M1558" s="825">
        <v>263.68</v>
      </c>
      <c r="N1558" s="822">
        <v>1</v>
      </c>
      <c r="O1558" s="826">
        <v>0.5</v>
      </c>
      <c r="P1558" s="825">
        <v>263.68</v>
      </c>
      <c r="Q1558" s="827">
        <v>1</v>
      </c>
      <c r="R1558" s="822">
        <v>1</v>
      </c>
      <c r="S1558" s="827">
        <v>1</v>
      </c>
      <c r="T1558" s="826">
        <v>0.5</v>
      </c>
      <c r="U1558" s="828">
        <v>1</v>
      </c>
    </row>
    <row r="1559" spans="1:21" ht="14.45" customHeight="1" x14ac:dyDescent="0.2">
      <c r="A1559" s="821">
        <v>1</v>
      </c>
      <c r="B1559" s="822" t="s">
        <v>2676</v>
      </c>
      <c r="C1559" s="822" t="s">
        <v>2682</v>
      </c>
      <c r="D1559" s="823" t="s">
        <v>4395</v>
      </c>
      <c r="E1559" s="824" t="s">
        <v>2729</v>
      </c>
      <c r="F1559" s="822" t="s">
        <v>2677</v>
      </c>
      <c r="G1559" s="822" t="s">
        <v>2949</v>
      </c>
      <c r="H1559" s="822" t="s">
        <v>329</v>
      </c>
      <c r="I1559" s="822" t="s">
        <v>3771</v>
      </c>
      <c r="J1559" s="822" t="s">
        <v>3772</v>
      </c>
      <c r="K1559" s="822" t="s">
        <v>3773</v>
      </c>
      <c r="L1559" s="825">
        <v>258.41000000000003</v>
      </c>
      <c r="M1559" s="825">
        <v>258.41000000000003</v>
      </c>
      <c r="N1559" s="822">
        <v>1</v>
      </c>
      <c r="O1559" s="826">
        <v>0.5</v>
      </c>
      <c r="P1559" s="825">
        <v>258.41000000000003</v>
      </c>
      <c r="Q1559" s="827">
        <v>1</v>
      </c>
      <c r="R1559" s="822">
        <v>1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1</v>
      </c>
      <c r="B1560" s="822" t="s">
        <v>2676</v>
      </c>
      <c r="C1560" s="822" t="s">
        <v>2682</v>
      </c>
      <c r="D1560" s="823" t="s">
        <v>4395</v>
      </c>
      <c r="E1560" s="824" t="s">
        <v>2729</v>
      </c>
      <c r="F1560" s="822" t="s">
        <v>2677</v>
      </c>
      <c r="G1560" s="822" t="s">
        <v>2788</v>
      </c>
      <c r="H1560" s="822" t="s">
        <v>673</v>
      </c>
      <c r="I1560" s="822" t="s">
        <v>2519</v>
      </c>
      <c r="J1560" s="822" t="s">
        <v>2520</v>
      </c>
      <c r="K1560" s="822" t="s">
        <v>2521</v>
      </c>
      <c r="L1560" s="825">
        <v>102.85</v>
      </c>
      <c r="M1560" s="825">
        <v>205.7</v>
      </c>
      <c r="N1560" s="822">
        <v>2</v>
      </c>
      <c r="O1560" s="826">
        <v>0.5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1</v>
      </c>
      <c r="B1561" s="822" t="s">
        <v>2676</v>
      </c>
      <c r="C1561" s="822" t="s">
        <v>2682</v>
      </c>
      <c r="D1561" s="823" t="s">
        <v>4395</v>
      </c>
      <c r="E1561" s="824" t="s">
        <v>2729</v>
      </c>
      <c r="F1561" s="822" t="s">
        <v>2677</v>
      </c>
      <c r="G1561" s="822" t="s">
        <v>2788</v>
      </c>
      <c r="H1561" s="822" t="s">
        <v>329</v>
      </c>
      <c r="I1561" s="822" t="s">
        <v>4088</v>
      </c>
      <c r="J1561" s="822" t="s">
        <v>3277</v>
      </c>
      <c r="K1561" s="822" t="s">
        <v>4089</v>
      </c>
      <c r="L1561" s="825">
        <v>423.86</v>
      </c>
      <c r="M1561" s="825">
        <v>423.86</v>
      </c>
      <c r="N1561" s="822">
        <v>1</v>
      </c>
      <c r="O1561" s="826">
        <v>0.5</v>
      </c>
      <c r="P1561" s="825">
        <v>423.86</v>
      </c>
      <c r="Q1561" s="827">
        <v>1</v>
      </c>
      <c r="R1561" s="822">
        <v>1</v>
      </c>
      <c r="S1561" s="827">
        <v>1</v>
      </c>
      <c r="T1561" s="826">
        <v>0.5</v>
      </c>
      <c r="U1561" s="828">
        <v>1</v>
      </c>
    </row>
    <row r="1562" spans="1:21" ht="14.45" customHeight="1" x14ac:dyDescent="0.2">
      <c r="A1562" s="821">
        <v>1</v>
      </c>
      <c r="B1562" s="822" t="s">
        <v>2676</v>
      </c>
      <c r="C1562" s="822" t="s">
        <v>2682</v>
      </c>
      <c r="D1562" s="823" t="s">
        <v>4395</v>
      </c>
      <c r="E1562" s="824" t="s">
        <v>2729</v>
      </c>
      <c r="F1562" s="822" t="s">
        <v>2677</v>
      </c>
      <c r="G1562" s="822" t="s">
        <v>3281</v>
      </c>
      <c r="H1562" s="822" t="s">
        <v>329</v>
      </c>
      <c r="I1562" s="822" t="s">
        <v>3579</v>
      </c>
      <c r="J1562" s="822" t="s">
        <v>3283</v>
      </c>
      <c r="K1562" s="822" t="s">
        <v>3580</v>
      </c>
      <c r="L1562" s="825">
        <v>59.88</v>
      </c>
      <c r="M1562" s="825">
        <v>419.16</v>
      </c>
      <c r="N1562" s="822">
        <v>7</v>
      </c>
      <c r="O1562" s="826">
        <v>1</v>
      </c>
      <c r="P1562" s="825">
        <v>179.64000000000001</v>
      </c>
      <c r="Q1562" s="827">
        <v>0.4285714285714286</v>
      </c>
      <c r="R1562" s="822">
        <v>3</v>
      </c>
      <c r="S1562" s="827">
        <v>0.42857142857142855</v>
      </c>
      <c r="T1562" s="826">
        <v>0.5</v>
      </c>
      <c r="U1562" s="828">
        <v>0.5</v>
      </c>
    </row>
    <row r="1563" spans="1:21" ht="14.45" customHeight="1" x14ac:dyDescent="0.2">
      <c r="A1563" s="821">
        <v>1</v>
      </c>
      <c r="B1563" s="822" t="s">
        <v>2676</v>
      </c>
      <c r="C1563" s="822" t="s">
        <v>2682</v>
      </c>
      <c r="D1563" s="823" t="s">
        <v>4395</v>
      </c>
      <c r="E1563" s="824" t="s">
        <v>2729</v>
      </c>
      <c r="F1563" s="822" t="s">
        <v>2677</v>
      </c>
      <c r="G1563" s="822" t="s">
        <v>3281</v>
      </c>
      <c r="H1563" s="822" t="s">
        <v>329</v>
      </c>
      <c r="I1563" s="822" t="s">
        <v>4165</v>
      </c>
      <c r="J1563" s="822" t="s">
        <v>4166</v>
      </c>
      <c r="K1563" s="822" t="s">
        <v>4167</v>
      </c>
      <c r="L1563" s="825">
        <v>290.36</v>
      </c>
      <c r="M1563" s="825">
        <v>290.36</v>
      </c>
      <c r="N1563" s="822">
        <v>1</v>
      </c>
      <c r="O1563" s="826">
        <v>0.5</v>
      </c>
      <c r="P1563" s="825">
        <v>290.36</v>
      </c>
      <c r="Q1563" s="827">
        <v>1</v>
      </c>
      <c r="R1563" s="822">
        <v>1</v>
      </c>
      <c r="S1563" s="827">
        <v>1</v>
      </c>
      <c r="T1563" s="826">
        <v>0.5</v>
      </c>
      <c r="U1563" s="828">
        <v>1</v>
      </c>
    </row>
    <row r="1564" spans="1:21" ht="14.45" customHeight="1" x14ac:dyDescent="0.2">
      <c r="A1564" s="821">
        <v>1</v>
      </c>
      <c r="B1564" s="822" t="s">
        <v>2676</v>
      </c>
      <c r="C1564" s="822" t="s">
        <v>2682</v>
      </c>
      <c r="D1564" s="823" t="s">
        <v>4395</v>
      </c>
      <c r="E1564" s="824" t="s">
        <v>2729</v>
      </c>
      <c r="F1564" s="822" t="s">
        <v>2677</v>
      </c>
      <c r="G1564" s="822" t="s">
        <v>2953</v>
      </c>
      <c r="H1564" s="822" t="s">
        <v>329</v>
      </c>
      <c r="I1564" s="822" t="s">
        <v>3290</v>
      </c>
      <c r="J1564" s="822" t="s">
        <v>2955</v>
      </c>
      <c r="K1564" s="822" t="s">
        <v>3291</v>
      </c>
      <c r="L1564" s="825">
        <v>93.43</v>
      </c>
      <c r="M1564" s="825">
        <v>93.43</v>
      </c>
      <c r="N1564" s="822">
        <v>1</v>
      </c>
      <c r="O1564" s="826">
        <v>0.5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</v>
      </c>
      <c r="B1565" s="822" t="s">
        <v>2676</v>
      </c>
      <c r="C1565" s="822" t="s">
        <v>2682</v>
      </c>
      <c r="D1565" s="823" t="s">
        <v>4395</v>
      </c>
      <c r="E1565" s="824" t="s">
        <v>2729</v>
      </c>
      <c r="F1565" s="822" t="s">
        <v>2677</v>
      </c>
      <c r="G1565" s="822" t="s">
        <v>4168</v>
      </c>
      <c r="H1565" s="822" t="s">
        <v>329</v>
      </c>
      <c r="I1565" s="822" t="s">
        <v>4169</v>
      </c>
      <c r="J1565" s="822" t="s">
        <v>4170</v>
      </c>
      <c r="K1565" s="822" t="s">
        <v>4171</v>
      </c>
      <c r="L1565" s="825">
        <v>77.13</v>
      </c>
      <c r="M1565" s="825">
        <v>385.65</v>
      </c>
      <c r="N1565" s="822">
        <v>5</v>
      </c>
      <c r="O1565" s="826">
        <v>1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</v>
      </c>
      <c r="B1566" s="822" t="s">
        <v>2676</v>
      </c>
      <c r="C1566" s="822" t="s">
        <v>2682</v>
      </c>
      <c r="D1566" s="823" t="s">
        <v>4395</v>
      </c>
      <c r="E1566" s="824" t="s">
        <v>2729</v>
      </c>
      <c r="F1566" s="822" t="s">
        <v>2677</v>
      </c>
      <c r="G1566" s="822" t="s">
        <v>2956</v>
      </c>
      <c r="H1566" s="822" t="s">
        <v>329</v>
      </c>
      <c r="I1566" s="822" t="s">
        <v>3778</v>
      </c>
      <c r="J1566" s="822" t="s">
        <v>848</v>
      </c>
      <c r="K1566" s="822" t="s">
        <v>3779</v>
      </c>
      <c r="L1566" s="825">
        <v>131.32</v>
      </c>
      <c r="M1566" s="825">
        <v>393.96</v>
      </c>
      <c r="N1566" s="822">
        <v>3</v>
      </c>
      <c r="O1566" s="826">
        <v>0.5</v>
      </c>
      <c r="P1566" s="825">
        <v>393.96</v>
      </c>
      <c r="Q1566" s="827">
        <v>1</v>
      </c>
      <c r="R1566" s="822">
        <v>3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1</v>
      </c>
      <c r="B1567" s="822" t="s">
        <v>2676</v>
      </c>
      <c r="C1567" s="822" t="s">
        <v>2682</v>
      </c>
      <c r="D1567" s="823" t="s">
        <v>4395</v>
      </c>
      <c r="E1567" s="824" t="s">
        <v>2729</v>
      </c>
      <c r="F1567" s="822" t="s">
        <v>2677</v>
      </c>
      <c r="G1567" s="822" t="s">
        <v>2962</v>
      </c>
      <c r="H1567" s="822" t="s">
        <v>329</v>
      </c>
      <c r="I1567" s="822" t="s">
        <v>2963</v>
      </c>
      <c r="J1567" s="822" t="s">
        <v>2964</v>
      </c>
      <c r="K1567" s="822" t="s">
        <v>2965</v>
      </c>
      <c r="L1567" s="825">
        <v>43.94</v>
      </c>
      <c r="M1567" s="825">
        <v>87.88</v>
      </c>
      <c r="N1567" s="822">
        <v>2</v>
      </c>
      <c r="O1567" s="826">
        <v>0.5</v>
      </c>
      <c r="P1567" s="825">
        <v>87.88</v>
      </c>
      <c r="Q1567" s="827">
        <v>1</v>
      </c>
      <c r="R1567" s="822">
        <v>2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1</v>
      </c>
      <c r="B1568" s="822" t="s">
        <v>2676</v>
      </c>
      <c r="C1568" s="822" t="s">
        <v>2682</v>
      </c>
      <c r="D1568" s="823" t="s">
        <v>4395</v>
      </c>
      <c r="E1568" s="824" t="s">
        <v>2729</v>
      </c>
      <c r="F1568" s="822" t="s">
        <v>2677</v>
      </c>
      <c r="G1568" s="822" t="s">
        <v>2845</v>
      </c>
      <c r="H1568" s="822" t="s">
        <v>329</v>
      </c>
      <c r="I1568" s="822" t="s">
        <v>4172</v>
      </c>
      <c r="J1568" s="822" t="s">
        <v>3299</v>
      </c>
      <c r="K1568" s="822" t="s">
        <v>4173</v>
      </c>
      <c r="L1568" s="825">
        <v>166.27</v>
      </c>
      <c r="M1568" s="825">
        <v>831.35</v>
      </c>
      <c r="N1568" s="822">
        <v>5</v>
      </c>
      <c r="O1568" s="826">
        <v>0.5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</v>
      </c>
      <c r="B1569" s="822" t="s">
        <v>2676</v>
      </c>
      <c r="C1569" s="822" t="s">
        <v>2682</v>
      </c>
      <c r="D1569" s="823" t="s">
        <v>4395</v>
      </c>
      <c r="E1569" s="824" t="s">
        <v>2729</v>
      </c>
      <c r="F1569" s="822" t="s">
        <v>2677</v>
      </c>
      <c r="G1569" s="822" t="s">
        <v>2966</v>
      </c>
      <c r="H1569" s="822" t="s">
        <v>673</v>
      </c>
      <c r="I1569" s="822" t="s">
        <v>3301</v>
      </c>
      <c r="J1569" s="822" t="s">
        <v>785</v>
      </c>
      <c r="K1569" s="822" t="s">
        <v>786</v>
      </c>
      <c r="L1569" s="825">
        <v>152.21</v>
      </c>
      <c r="M1569" s="825">
        <v>304.42</v>
      </c>
      <c r="N1569" s="822">
        <v>2</v>
      </c>
      <c r="O1569" s="826">
        <v>1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</v>
      </c>
      <c r="B1570" s="822" t="s">
        <v>2676</v>
      </c>
      <c r="C1570" s="822" t="s">
        <v>2682</v>
      </c>
      <c r="D1570" s="823" t="s">
        <v>4395</v>
      </c>
      <c r="E1570" s="824" t="s">
        <v>2729</v>
      </c>
      <c r="F1570" s="822" t="s">
        <v>2677</v>
      </c>
      <c r="G1570" s="822" t="s">
        <v>3302</v>
      </c>
      <c r="H1570" s="822" t="s">
        <v>673</v>
      </c>
      <c r="I1570" s="822" t="s">
        <v>3303</v>
      </c>
      <c r="J1570" s="822" t="s">
        <v>3304</v>
      </c>
      <c r="K1570" s="822" t="s">
        <v>3305</v>
      </c>
      <c r="L1570" s="825">
        <v>93.75</v>
      </c>
      <c r="M1570" s="825">
        <v>93.75</v>
      </c>
      <c r="N1570" s="822">
        <v>1</v>
      </c>
      <c r="O1570" s="826">
        <v>1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</v>
      </c>
      <c r="B1571" s="822" t="s">
        <v>2676</v>
      </c>
      <c r="C1571" s="822" t="s">
        <v>2682</v>
      </c>
      <c r="D1571" s="823" t="s">
        <v>4395</v>
      </c>
      <c r="E1571" s="824" t="s">
        <v>2729</v>
      </c>
      <c r="F1571" s="822" t="s">
        <v>2677</v>
      </c>
      <c r="G1571" s="822" t="s">
        <v>3302</v>
      </c>
      <c r="H1571" s="822" t="s">
        <v>673</v>
      </c>
      <c r="I1571" s="822" t="s">
        <v>3306</v>
      </c>
      <c r="J1571" s="822" t="s">
        <v>3304</v>
      </c>
      <c r="K1571" s="822" t="s">
        <v>3307</v>
      </c>
      <c r="L1571" s="825">
        <v>184.74</v>
      </c>
      <c r="M1571" s="825">
        <v>554.22</v>
      </c>
      <c r="N1571" s="822">
        <v>3</v>
      </c>
      <c r="O1571" s="826">
        <v>2</v>
      </c>
      <c r="P1571" s="825">
        <v>184.74</v>
      </c>
      <c r="Q1571" s="827">
        <v>0.33333333333333331</v>
      </c>
      <c r="R1571" s="822">
        <v>1</v>
      </c>
      <c r="S1571" s="827">
        <v>0.33333333333333331</v>
      </c>
      <c r="T1571" s="826">
        <v>0.5</v>
      </c>
      <c r="U1571" s="828">
        <v>0.25</v>
      </c>
    </row>
    <row r="1572" spans="1:21" ht="14.45" customHeight="1" x14ac:dyDescent="0.2">
      <c r="A1572" s="821">
        <v>1</v>
      </c>
      <c r="B1572" s="822" t="s">
        <v>2676</v>
      </c>
      <c r="C1572" s="822" t="s">
        <v>2682</v>
      </c>
      <c r="D1572" s="823" t="s">
        <v>4395</v>
      </c>
      <c r="E1572" s="824" t="s">
        <v>2729</v>
      </c>
      <c r="F1572" s="822" t="s">
        <v>2677</v>
      </c>
      <c r="G1572" s="822" t="s">
        <v>3302</v>
      </c>
      <c r="H1572" s="822" t="s">
        <v>673</v>
      </c>
      <c r="I1572" s="822" t="s">
        <v>3308</v>
      </c>
      <c r="J1572" s="822" t="s">
        <v>3309</v>
      </c>
      <c r="K1572" s="822" t="s">
        <v>3310</v>
      </c>
      <c r="L1572" s="825">
        <v>120.61</v>
      </c>
      <c r="M1572" s="825">
        <v>241.22</v>
      </c>
      <c r="N1572" s="822">
        <v>2</v>
      </c>
      <c r="O1572" s="826">
        <v>1</v>
      </c>
      <c r="P1572" s="825">
        <v>120.61</v>
      </c>
      <c r="Q1572" s="827">
        <v>0.5</v>
      </c>
      <c r="R1572" s="822">
        <v>1</v>
      </c>
      <c r="S1572" s="827">
        <v>0.5</v>
      </c>
      <c r="T1572" s="826">
        <v>0.5</v>
      </c>
      <c r="U1572" s="828">
        <v>0.5</v>
      </c>
    </row>
    <row r="1573" spans="1:21" ht="14.45" customHeight="1" x14ac:dyDescent="0.2">
      <c r="A1573" s="821">
        <v>1</v>
      </c>
      <c r="B1573" s="822" t="s">
        <v>2676</v>
      </c>
      <c r="C1573" s="822" t="s">
        <v>2682</v>
      </c>
      <c r="D1573" s="823" t="s">
        <v>4395</v>
      </c>
      <c r="E1573" s="824" t="s">
        <v>2729</v>
      </c>
      <c r="F1573" s="822" t="s">
        <v>2677</v>
      </c>
      <c r="G1573" s="822" t="s">
        <v>2971</v>
      </c>
      <c r="H1573" s="822" t="s">
        <v>673</v>
      </c>
      <c r="I1573" s="822" t="s">
        <v>2211</v>
      </c>
      <c r="J1573" s="822" t="s">
        <v>910</v>
      </c>
      <c r="K1573" s="822" t="s">
        <v>2212</v>
      </c>
      <c r="L1573" s="825">
        <v>0</v>
      </c>
      <c r="M1573" s="825">
        <v>0</v>
      </c>
      <c r="N1573" s="822">
        <v>3</v>
      </c>
      <c r="O1573" s="826">
        <v>1.5</v>
      </c>
      <c r="P1573" s="825">
        <v>0</v>
      </c>
      <c r="Q1573" s="827"/>
      <c r="R1573" s="822">
        <v>2</v>
      </c>
      <c r="S1573" s="827">
        <v>0.66666666666666663</v>
      </c>
      <c r="T1573" s="826">
        <v>0.5</v>
      </c>
      <c r="U1573" s="828">
        <v>0.33333333333333331</v>
      </c>
    </row>
    <row r="1574" spans="1:21" ht="14.45" customHeight="1" x14ac:dyDescent="0.2">
      <c r="A1574" s="821">
        <v>1</v>
      </c>
      <c r="B1574" s="822" t="s">
        <v>2676</v>
      </c>
      <c r="C1574" s="822" t="s">
        <v>2682</v>
      </c>
      <c r="D1574" s="823" t="s">
        <v>4395</v>
      </c>
      <c r="E1574" s="824" t="s">
        <v>2729</v>
      </c>
      <c r="F1574" s="822" t="s">
        <v>2677</v>
      </c>
      <c r="G1574" s="822" t="s">
        <v>2789</v>
      </c>
      <c r="H1574" s="822" t="s">
        <v>673</v>
      </c>
      <c r="I1574" s="822" t="s">
        <v>2977</v>
      </c>
      <c r="J1574" s="822" t="s">
        <v>2503</v>
      </c>
      <c r="K1574" s="822" t="s">
        <v>2978</v>
      </c>
      <c r="L1574" s="825">
        <v>5339.52</v>
      </c>
      <c r="M1574" s="825">
        <v>21358.080000000002</v>
      </c>
      <c r="N1574" s="822">
        <v>4</v>
      </c>
      <c r="O1574" s="826">
        <v>3</v>
      </c>
      <c r="P1574" s="825">
        <v>10679.04</v>
      </c>
      <c r="Q1574" s="827">
        <v>0.5</v>
      </c>
      <c r="R1574" s="822">
        <v>2</v>
      </c>
      <c r="S1574" s="827">
        <v>0.5</v>
      </c>
      <c r="T1574" s="826">
        <v>1</v>
      </c>
      <c r="U1574" s="828">
        <v>0.33333333333333331</v>
      </c>
    </row>
    <row r="1575" spans="1:21" ht="14.45" customHeight="1" x14ac:dyDescent="0.2">
      <c r="A1575" s="821">
        <v>1</v>
      </c>
      <c r="B1575" s="822" t="s">
        <v>2676</v>
      </c>
      <c r="C1575" s="822" t="s">
        <v>2682</v>
      </c>
      <c r="D1575" s="823" t="s">
        <v>4395</v>
      </c>
      <c r="E1575" s="824" t="s">
        <v>2729</v>
      </c>
      <c r="F1575" s="822" t="s">
        <v>2677</v>
      </c>
      <c r="G1575" s="822" t="s">
        <v>2789</v>
      </c>
      <c r="H1575" s="822" t="s">
        <v>673</v>
      </c>
      <c r="I1575" s="822" t="s">
        <v>2977</v>
      </c>
      <c r="J1575" s="822" t="s">
        <v>2503</v>
      </c>
      <c r="K1575" s="822" t="s">
        <v>2978</v>
      </c>
      <c r="L1575" s="825">
        <v>3833.94</v>
      </c>
      <c r="M1575" s="825">
        <v>19169.7</v>
      </c>
      <c r="N1575" s="822">
        <v>5</v>
      </c>
      <c r="O1575" s="826">
        <v>3.5</v>
      </c>
      <c r="P1575" s="825">
        <v>11501.82</v>
      </c>
      <c r="Q1575" s="827">
        <v>0.6</v>
      </c>
      <c r="R1575" s="822">
        <v>3</v>
      </c>
      <c r="S1575" s="827">
        <v>0.6</v>
      </c>
      <c r="T1575" s="826">
        <v>2.5</v>
      </c>
      <c r="U1575" s="828">
        <v>0.7142857142857143</v>
      </c>
    </row>
    <row r="1576" spans="1:21" ht="14.45" customHeight="1" x14ac:dyDescent="0.2">
      <c r="A1576" s="821">
        <v>1</v>
      </c>
      <c r="B1576" s="822" t="s">
        <v>2676</v>
      </c>
      <c r="C1576" s="822" t="s">
        <v>2682</v>
      </c>
      <c r="D1576" s="823" t="s">
        <v>4395</v>
      </c>
      <c r="E1576" s="824" t="s">
        <v>2729</v>
      </c>
      <c r="F1576" s="822" t="s">
        <v>2677</v>
      </c>
      <c r="G1576" s="822" t="s">
        <v>2789</v>
      </c>
      <c r="H1576" s="822" t="s">
        <v>673</v>
      </c>
      <c r="I1576" s="822" t="s">
        <v>2575</v>
      </c>
      <c r="J1576" s="822" t="s">
        <v>2503</v>
      </c>
      <c r="K1576" s="822" t="s">
        <v>2576</v>
      </c>
      <c r="L1576" s="825">
        <v>2669.75</v>
      </c>
      <c r="M1576" s="825">
        <v>5339.5</v>
      </c>
      <c r="N1576" s="822">
        <v>2</v>
      </c>
      <c r="O1576" s="826">
        <v>1.5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</v>
      </c>
      <c r="B1577" s="822" t="s">
        <v>2676</v>
      </c>
      <c r="C1577" s="822" t="s">
        <v>2682</v>
      </c>
      <c r="D1577" s="823" t="s">
        <v>4395</v>
      </c>
      <c r="E1577" s="824" t="s">
        <v>2729</v>
      </c>
      <c r="F1577" s="822" t="s">
        <v>2677</v>
      </c>
      <c r="G1577" s="822" t="s">
        <v>4174</v>
      </c>
      <c r="H1577" s="822" t="s">
        <v>329</v>
      </c>
      <c r="I1577" s="822" t="s">
        <v>4175</v>
      </c>
      <c r="J1577" s="822" t="s">
        <v>985</v>
      </c>
      <c r="K1577" s="822" t="s">
        <v>4176</v>
      </c>
      <c r="L1577" s="825">
        <v>193.98</v>
      </c>
      <c r="M1577" s="825">
        <v>193.98</v>
      </c>
      <c r="N1577" s="822">
        <v>1</v>
      </c>
      <c r="O1577" s="826">
        <v>1</v>
      </c>
      <c r="P1577" s="825">
        <v>193.98</v>
      </c>
      <c r="Q1577" s="827">
        <v>1</v>
      </c>
      <c r="R1577" s="822">
        <v>1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1</v>
      </c>
      <c r="B1578" s="822" t="s">
        <v>2676</v>
      </c>
      <c r="C1578" s="822" t="s">
        <v>2682</v>
      </c>
      <c r="D1578" s="823" t="s">
        <v>4395</v>
      </c>
      <c r="E1578" s="824" t="s">
        <v>2729</v>
      </c>
      <c r="F1578" s="822" t="s">
        <v>2677</v>
      </c>
      <c r="G1578" s="822" t="s">
        <v>2792</v>
      </c>
      <c r="H1578" s="822" t="s">
        <v>329</v>
      </c>
      <c r="I1578" s="822" t="s">
        <v>3315</v>
      </c>
      <c r="J1578" s="822" t="s">
        <v>2794</v>
      </c>
      <c r="K1578" s="822" t="s">
        <v>3316</v>
      </c>
      <c r="L1578" s="825">
        <v>654.95000000000005</v>
      </c>
      <c r="M1578" s="825">
        <v>1309.9000000000001</v>
      </c>
      <c r="N1578" s="822">
        <v>2</v>
      </c>
      <c r="O1578" s="826">
        <v>1</v>
      </c>
      <c r="P1578" s="825">
        <v>654.95000000000005</v>
      </c>
      <c r="Q1578" s="827">
        <v>0.5</v>
      </c>
      <c r="R1578" s="822">
        <v>1</v>
      </c>
      <c r="S1578" s="827">
        <v>0.5</v>
      </c>
      <c r="T1578" s="826">
        <v>0.5</v>
      </c>
      <c r="U1578" s="828">
        <v>0.5</v>
      </c>
    </row>
    <row r="1579" spans="1:21" ht="14.45" customHeight="1" x14ac:dyDescent="0.2">
      <c r="A1579" s="821">
        <v>1</v>
      </c>
      <c r="B1579" s="822" t="s">
        <v>2676</v>
      </c>
      <c r="C1579" s="822" t="s">
        <v>2682</v>
      </c>
      <c r="D1579" s="823" t="s">
        <v>4395</v>
      </c>
      <c r="E1579" s="824" t="s">
        <v>2729</v>
      </c>
      <c r="F1579" s="822" t="s">
        <v>2677</v>
      </c>
      <c r="G1579" s="822" t="s">
        <v>2792</v>
      </c>
      <c r="H1579" s="822" t="s">
        <v>329</v>
      </c>
      <c r="I1579" s="822" t="s">
        <v>2981</v>
      </c>
      <c r="J1579" s="822" t="s">
        <v>2794</v>
      </c>
      <c r="K1579" s="822" t="s">
        <v>2982</v>
      </c>
      <c r="L1579" s="825">
        <v>544.38</v>
      </c>
      <c r="M1579" s="825">
        <v>1088.76</v>
      </c>
      <c r="N1579" s="822">
        <v>2</v>
      </c>
      <c r="O1579" s="826">
        <v>1</v>
      </c>
      <c r="P1579" s="825">
        <v>544.38</v>
      </c>
      <c r="Q1579" s="827">
        <v>0.5</v>
      </c>
      <c r="R1579" s="822">
        <v>1</v>
      </c>
      <c r="S1579" s="827">
        <v>0.5</v>
      </c>
      <c r="T1579" s="826">
        <v>0.5</v>
      </c>
      <c r="U1579" s="828">
        <v>0.5</v>
      </c>
    </row>
    <row r="1580" spans="1:21" ht="14.45" customHeight="1" x14ac:dyDescent="0.2">
      <c r="A1580" s="821">
        <v>1</v>
      </c>
      <c r="B1580" s="822" t="s">
        <v>2676</v>
      </c>
      <c r="C1580" s="822" t="s">
        <v>2682</v>
      </c>
      <c r="D1580" s="823" t="s">
        <v>4395</v>
      </c>
      <c r="E1580" s="824" t="s">
        <v>2729</v>
      </c>
      <c r="F1580" s="822" t="s">
        <v>2677</v>
      </c>
      <c r="G1580" s="822" t="s">
        <v>2792</v>
      </c>
      <c r="H1580" s="822" t="s">
        <v>329</v>
      </c>
      <c r="I1580" s="822" t="s">
        <v>2793</v>
      </c>
      <c r="J1580" s="822" t="s">
        <v>2794</v>
      </c>
      <c r="K1580" s="822" t="s">
        <v>2795</v>
      </c>
      <c r="L1580" s="825">
        <v>327.49</v>
      </c>
      <c r="M1580" s="825">
        <v>1309.96</v>
      </c>
      <c r="N1580" s="822">
        <v>4</v>
      </c>
      <c r="O1580" s="826">
        <v>3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</v>
      </c>
      <c r="B1581" s="822" t="s">
        <v>2676</v>
      </c>
      <c r="C1581" s="822" t="s">
        <v>2682</v>
      </c>
      <c r="D1581" s="823" t="s">
        <v>4395</v>
      </c>
      <c r="E1581" s="824" t="s">
        <v>2729</v>
      </c>
      <c r="F1581" s="822" t="s">
        <v>2677</v>
      </c>
      <c r="G1581" s="822" t="s">
        <v>2796</v>
      </c>
      <c r="H1581" s="822" t="s">
        <v>329</v>
      </c>
      <c r="I1581" s="822" t="s">
        <v>4177</v>
      </c>
      <c r="J1581" s="822" t="s">
        <v>3712</v>
      </c>
      <c r="K1581" s="822" t="s">
        <v>4178</v>
      </c>
      <c r="L1581" s="825">
        <v>598.75</v>
      </c>
      <c r="M1581" s="825">
        <v>598.75</v>
      </c>
      <c r="N1581" s="822">
        <v>1</v>
      </c>
      <c r="O1581" s="826">
        <v>0.5</v>
      </c>
      <c r="P1581" s="825">
        <v>598.75</v>
      </c>
      <c r="Q1581" s="827">
        <v>1</v>
      </c>
      <c r="R1581" s="822">
        <v>1</v>
      </c>
      <c r="S1581" s="827">
        <v>1</v>
      </c>
      <c r="T1581" s="826">
        <v>0.5</v>
      </c>
      <c r="U1581" s="828">
        <v>1</v>
      </c>
    </row>
    <row r="1582" spans="1:21" ht="14.45" customHeight="1" x14ac:dyDescent="0.2">
      <c r="A1582" s="821">
        <v>1</v>
      </c>
      <c r="B1582" s="822" t="s">
        <v>2676</v>
      </c>
      <c r="C1582" s="822" t="s">
        <v>2682</v>
      </c>
      <c r="D1582" s="823" t="s">
        <v>4395</v>
      </c>
      <c r="E1582" s="824" t="s">
        <v>2729</v>
      </c>
      <c r="F1582" s="822" t="s">
        <v>2677</v>
      </c>
      <c r="G1582" s="822" t="s">
        <v>2796</v>
      </c>
      <c r="H1582" s="822" t="s">
        <v>673</v>
      </c>
      <c r="I1582" s="822" t="s">
        <v>3714</v>
      </c>
      <c r="J1582" s="822" t="s">
        <v>1695</v>
      </c>
      <c r="K1582" s="822" t="s">
        <v>3715</v>
      </c>
      <c r="L1582" s="825">
        <v>2517.2199999999998</v>
      </c>
      <c r="M1582" s="825">
        <v>2517.2199999999998</v>
      </c>
      <c r="N1582" s="822">
        <v>1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</v>
      </c>
      <c r="B1583" s="822" t="s">
        <v>2676</v>
      </c>
      <c r="C1583" s="822" t="s">
        <v>2682</v>
      </c>
      <c r="D1583" s="823" t="s">
        <v>4395</v>
      </c>
      <c r="E1583" s="824" t="s">
        <v>2729</v>
      </c>
      <c r="F1583" s="822" t="s">
        <v>2677</v>
      </c>
      <c r="G1583" s="822" t="s">
        <v>2799</v>
      </c>
      <c r="H1583" s="822" t="s">
        <v>329</v>
      </c>
      <c r="I1583" s="822" t="s">
        <v>2800</v>
      </c>
      <c r="J1583" s="822" t="s">
        <v>724</v>
      </c>
      <c r="K1583" s="822" t="s">
        <v>1565</v>
      </c>
      <c r="L1583" s="825">
        <v>3317.7</v>
      </c>
      <c r="M1583" s="825">
        <v>19906.199999999997</v>
      </c>
      <c r="N1583" s="822">
        <v>6</v>
      </c>
      <c r="O1583" s="826">
        <v>1</v>
      </c>
      <c r="P1583" s="825">
        <v>6635.4</v>
      </c>
      <c r="Q1583" s="827">
        <v>0.33333333333333337</v>
      </c>
      <c r="R1583" s="822">
        <v>2</v>
      </c>
      <c r="S1583" s="827">
        <v>0.33333333333333331</v>
      </c>
      <c r="T1583" s="826">
        <v>0.5</v>
      </c>
      <c r="U1583" s="828">
        <v>0.5</v>
      </c>
    </row>
    <row r="1584" spans="1:21" ht="14.45" customHeight="1" x14ac:dyDescent="0.2">
      <c r="A1584" s="821">
        <v>1</v>
      </c>
      <c r="B1584" s="822" t="s">
        <v>2676</v>
      </c>
      <c r="C1584" s="822" t="s">
        <v>2682</v>
      </c>
      <c r="D1584" s="823" t="s">
        <v>4395</v>
      </c>
      <c r="E1584" s="824" t="s">
        <v>2729</v>
      </c>
      <c r="F1584" s="822" t="s">
        <v>2677</v>
      </c>
      <c r="G1584" s="822" t="s">
        <v>2799</v>
      </c>
      <c r="H1584" s="822" t="s">
        <v>329</v>
      </c>
      <c r="I1584" s="822" t="s">
        <v>2801</v>
      </c>
      <c r="J1584" s="822" t="s">
        <v>724</v>
      </c>
      <c r="K1584" s="822" t="s">
        <v>725</v>
      </c>
      <c r="L1584" s="825">
        <v>1704.59</v>
      </c>
      <c r="M1584" s="825">
        <v>42614.75</v>
      </c>
      <c r="N1584" s="822">
        <v>25</v>
      </c>
      <c r="O1584" s="826">
        <v>2.5</v>
      </c>
      <c r="P1584" s="825">
        <v>10227.539999999999</v>
      </c>
      <c r="Q1584" s="827">
        <v>0.24</v>
      </c>
      <c r="R1584" s="822">
        <v>6</v>
      </c>
      <c r="S1584" s="827">
        <v>0.24</v>
      </c>
      <c r="T1584" s="826">
        <v>1</v>
      </c>
      <c r="U1584" s="828">
        <v>0.4</v>
      </c>
    </row>
    <row r="1585" spans="1:21" ht="14.45" customHeight="1" x14ac:dyDescent="0.2">
      <c r="A1585" s="821">
        <v>1</v>
      </c>
      <c r="B1585" s="822" t="s">
        <v>2676</v>
      </c>
      <c r="C1585" s="822" t="s">
        <v>2682</v>
      </c>
      <c r="D1585" s="823" t="s">
        <v>4395</v>
      </c>
      <c r="E1585" s="824" t="s">
        <v>2729</v>
      </c>
      <c r="F1585" s="822" t="s">
        <v>2677</v>
      </c>
      <c r="G1585" s="822" t="s">
        <v>2802</v>
      </c>
      <c r="H1585" s="822" t="s">
        <v>329</v>
      </c>
      <c r="I1585" s="822" t="s">
        <v>2803</v>
      </c>
      <c r="J1585" s="822" t="s">
        <v>703</v>
      </c>
      <c r="K1585" s="822" t="s">
        <v>2804</v>
      </c>
      <c r="L1585" s="825">
        <v>83.38</v>
      </c>
      <c r="M1585" s="825">
        <v>500.28</v>
      </c>
      <c r="N1585" s="822">
        <v>6</v>
      </c>
      <c r="O1585" s="826">
        <v>1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</v>
      </c>
      <c r="B1586" s="822" t="s">
        <v>2676</v>
      </c>
      <c r="C1586" s="822" t="s">
        <v>2682</v>
      </c>
      <c r="D1586" s="823" t="s">
        <v>4395</v>
      </c>
      <c r="E1586" s="824" t="s">
        <v>2729</v>
      </c>
      <c r="F1586" s="822" t="s">
        <v>2677</v>
      </c>
      <c r="G1586" s="822" t="s">
        <v>2802</v>
      </c>
      <c r="H1586" s="822" t="s">
        <v>329</v>
      </c>
      <c r="I1586" s="822" t="s">
        <v>2852</v>
      </c>
      <c r="J1586" s="822" t="s">
        <v>703</v>
      </c>
      <c r="K1586" s="822" t="s">
        <v>2853</v>
      </c>
      <c r="L1586" s="825">
        <v>131.63999999999999</v>
      </c>
      <c r="M1586" s="825">
        <v>394.91999999999996</v>
      </c>
      <c r="N1586" s="822">
        <v>3</v>
      </c>
      <c r="O1586" s="826">
        <v>0.5</v>
      </c>
      <c r="P1586" s="825">
        <v>394.91999999999996</v>
      </c>
      <c r="Q1586" s="827">
        <v>1</v>
      </c>
      <c r="R1586" s="822">
        <v>3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1</v>
      </c>
      <c r="B1587" s="822" t="s">
        <v>2676</v>
      </c>
      <c r="C1587" s="822" t="s">
        <v>2682</v>
      </c>
      <c r="D1587" s="823" t="s">
        <v>4395</v>
      </c>
      <c r="E1587" s="824" t="s">
        <v>2729</v>
      </c>
      <c r="F1587" s="822" t="s">
        <v>2677</v>
      </c>
      <c r="G1587" s="822" t="s">
        <v>2802</v>
      </c>
      <c r="H1587" s="822" t="s">
        <v>329</v>
      </c>
      <c r="I1587" s="822" t="s">
        <v>4179</v>
      </c>
      <c r="J1587" s="822" t="s">
        <v>703</v>
      </c>
      <c r="K1587" s="822" t="s">
        <v>704</v>
      </c>
      <c r="L1587" s="825">
        <v>118.5</v>
      </c>
      <c r="M1587" s="825">
        <v>355.5</v>
      </c>
      <c r="N1587" s="822">
        <v>3</v>
      </c>
      <c r="O1587" s="826">
        <v>0.5</v>
      </c>
      <c r="P1587" s="825">
        <v>355.5</v>
      </c>
      <c r="Q1587" s="827">
        <v>1</v>
      </c>
      <c r="R1587" s="822">
        <v>3</v>
      </c>
      <c r="S1587" s="827">
        <v>1</v>
      </c>
      <c r="T1587" s="826">
        <v>0.5</v>
      </c>
      <c r="U1587" s="828">
        <v>1</v>
      </c>
    </row>
    <row r="1588" spans="1:21" ht="14.45" customHeight="1" x14ac:dyDescent="0.2">
      <c r="A1588" s="821">
        <v>1</v>
      </c>
      <c r="B1588" s="822" t="s">
        <v>2676</v>
      </c>
      <c r="C1588" s="822" t="s">
        <v>2682</v>
      </c>
      <c r="D1588" s="823" t="s">
        <v>4395</v>
      </c>
      <c r="E1588" s="824" t="s">
        <v>2729</v>
      </c>
      <c r="F1588" s="822" t="s">
        <v>2677</v>
      </c>
      <c r="G1588" s="822" t="s">
        <v>3338</v>
      </c>
      <c r="H1588" s="822" t="s">
        <v>329</v>
      </c>
      <c r="I1588" s="822" t="s">
        <v>3339</v>
      </c>
      <c r="J1588" s="822" t="s">
        <v>796</v>
      </c>
      <c r="K1588" s="822" t="s">
        <v>797</v>
      </c>
      <c r="L1588" s="825">
        <v>374.79</v>
      </c>
      <c r="M1588" s="825">
        <v>2248.7400000000002</v>
      </c>
      <c r="N1588" s="822">
        <v>6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</v>
      </c>
      <c r="B1589" s="822" t="s">
        <v>2676</v>
      </c>
      <c r="C1589" s="822" t="s">
        <v>2682</v>
      </c>
      <c r="D1589" s="823" t="s">
        <v>4395</v>
      </c>
      <c r="E1589" s="824" t="s">
        <v>2729</v>
      </c>
      <c r="F1589" s="822" t="s">
        <v>2677</v>
      </c>
      <c r="G1589" s="822" t="s">
        <v>2984</v>
      </c>
      <c r="H1589" s="822" t="s">
        <v>673</v>
      </c>
      <c r="I1589" s="822" t="s">
        <v>3629</v>
      </c>
      <c r="J1589" s="822" t="s">
        <v>1099</v>
      </c>
      <c r="K1589" s="822" t="s">
        <v>3630</v>
      </c>
      <c r="L1589" s="825">
        <v>105.23</v>
      </c>
      <c r="M1589" s="825">
        <v>105.23</v>
      </c>
      <c r="N1589" s="822">
        <v>1</v>
      </c>
      <c r="O1589" s="826">
        <v>0.5</v>
      </c>
      <c r="P1589" s="825">
        <v>105.23</v>
      </c>
      <c r="Q1589" s="827">
        <v>1</v>
      </c>
      <c r="R1589" s="822">
        <v>1</v>
      </c>
      <c r="S1589" s="827">
        <v>1</v>
      </c>
      <c r="T1589" s="826">
        <v>0.5</v>
      </c>
      <c r="U1589" s="828">
        <v>1</v>
      </c>
    </row>
    <row r="1590" spans="1:21" ht="14.45" customHeight="1" x14ac:dyDescent="0.2">
      <c r="A1590" s="821">
        <v>1</v>
      </c>
      <c r="B1590" s="822" t="s">
        <v>2676</v>
      </c>
      <c r="C1590" s="822" t="s">
        <v>2682</v>
      </c>
      <c r="D1590" s="823" t="s">
        <v>4395</v>
      </c>
      <c r="E1590" s="824" t="s">
        <v>2729</v>
      </c>
      <c r="F1590" s="822" t="s">
        <v>2677</v>
      </c>
      <c r="G1590" s="822" t="s">
        <v>3635</v>
      </c>
      <c r="H1590" s="822" t="s">
        <v>673</v>
      </c>
      <c r="I1590" s="822" t="s">
        <v>4180</v>
      </c>
      <c r="J1590" s="822" t="s">
        <v>4181</v>
      </c>
      <c r="K1590" s="822" t="s">
        <v>3016</v>
      </c>
      <c r="L1590" s="825">
        <v>487.08</v>
      </c>
      <c r="M1590" s="825">
        <v>974.16</v>
      </c>
      <c r="N1590" s="822">
        <v>2</v>
      </c>
      <c r="O1590" s="826">
        <v>1.5</v>
      </c>
      <c r="P1590" s="825">
        <v>974.16</v>
      </c>
      <c r="Q1590" s="827">
        <v>1</v>
      </c>
      <c r="R1590" s="822">
        <v>2</v>
      </c>
      <c r="S1590" s="827">
        <v>1</v>
      </c>
      <c r="T1590" s="826">
        <v>1.5</v>
      </c>
      <c r="U1590" s="828">
        <v>1</v>
      </c>
    </row>
    <row r="1591" spans="1:21" ht="14.45" customHeight="1" x14ac:dyDescent="0.2">
      <c r="A1591" s="821">
        <v>1</v>
      </c>
      <c r="B1591" s="822" t="s">
        <v>2676</v>
      </c>
      <c r="C1591" s="822" t="s">
        <v>2682</v>
      </c>
      <c r="D1591" s="823" t="s">
        <v>4395</v>
      </c>
      <c r="E1591" s="824" t="s">
        <v>2729</v>
      </c>
      <c r="F1591" s="822" t="s">
        <v>2677</v>
      </c>
      <c r="G1591" s="822" t="s">
        <v>2809</v>
      </c>
      <c r="H1591" s="822" t="s">
        <v>329</v>
      </c>
      <c r="I1591" s="822" t="s">
        <v>2810</v>
      </c>
      <c r="J1591" s="822" t="s">
        <v>822</v>
      </c>
      <c r="K1591" s="822" t="s">
        <v>823</v>
      </c>
      <c r="L1591" s="825">
        <v>121.92</v>
      </c>
      <c r="M1591" s="825">
        <v>2438.4</v>
      </c>
      <c r="N1591" s="822">
        <v>20</v>
      </c>
      <c r="O1591" s="826">
        <v>6</v>
      </c>
      <c r="P1591" s="825">
        <v>975.36</v>
      </c>
      <c r="Q1591" s="827">
        <v>0.39999999999999997</v>
      </c>
      <c r="R1591" s="822">
        <v>8</v>
      </c>
      <c r="S1591" s="827">
        <v>0.4</v>
      </c>
      <c r="T1591" s="826">
        <v>3</v>
      </c>
      <c r="U1591" s="828">
        <v>0.5</v>
      </c>
    </row>
    <row r="1592" spans="1:21" ht="14.45" customHeight="1" x14ac:dyDescent="0.2">
      <c r="A1592" s="821">
        <v>1</v>
      </c>
      <c r="B1592" s="822" t="s">
        <v>2676</v>
      </c>
      <c r="C1592" s="822" t="s">
        <v>2682</v>
      </c>
      <c r="D1592" s="823" t="s">
        <v>4395</v>
      </c>
      <c r="E1592" s="824" t="s">
        <v>2731</v>
      </c>
      <c r="F1592" s="822" t="s">
        <v>2677</v>
      </c>
      <c r="G1592" s="822" t="s">
        <v>2854</v>
      </c>
      <c r="H1592" s="822" t="s">
        <v>673</v>
      </c>
      <c r="I1592" s="822" t="s">
        <v>2258</v>
      </c>
      <c r="J1592" s="822" t="s">
        <v>1042</v>
      </c>
      <c r="K1592" s="822" t="s">
        <v>2259</v>
      </c>
      <c r="L1592" s="825">
        <v>80.010000000000005</v>
      </c>
      <c r="M1592" s="825">
        <v>720.09000000000015</v>
      </c>
      <c r="N1592" s="822">
        <v>9</v>
      </c>
      <c r="O1592" s="826">
        <v>2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</v>
      </c>
      <c r="B1593" s="822" t="s">
        <v>2676</v>
      </c>
      <c r="C1593" s="822" t="s">
        <v>2682</v>
      </c>
      <c r="D1593" s="823" t="s">
        <v>4395</v>
      </c>
      <c r="E1593" s="824" t="s">
        <v>2731</v>
      </c>
      <c r="F1593" s="822" t="s">
        <v>2677</v>
      </c>
      <c r="G1593" s="822" t="s">
        <v>2854</v>
      </c>
      <c r="H1593" s="822" t="s">
        <v>673</v>
      </c>
      <c r="I1593" s="822" t="s">
        <v>2855</v>
      </c>
      <c r="J1593" s="822" t="s">
        <v>1042</v>
      </c>
      <c r="K1593" s="822" t="s">
        <v>2856</v>
      </c>
      <c r="L1593" s="825">
        <v>160.03</v>
      </c>
      <c r="M1593" s="825">
        <v>320.06</v>
      </c>
      <c r="N1593" s="822">
        <v>2</v>
      </c>
      <c r="O1593" s="826">
        <v>0.5</v>
      </c>
      <c r="P1593" s="825">
        <v>320.06</v>
      </c>
      <c r="Q1593" s="827">
        <v>1</v>
      </c>
      <c r="R1593" s="822">
        <v>2</v>
      </c>
      <c r="S1593" s="827">
        <v>1</v>
      </c>
      <c r="T1593" s="826">
        <v>0.5</v>
      </c>
      <c r="U1593" s="828">
        <v>1</v>
      </c>
    </row>
    <row r="1594" spans="1:21" ht="14.45" customHeight="1" x14ac:dyDescent="0.2">
      <c r="A1594" s="821">
        <v>1</v>
      </c>
      <c r="B1594" s="822" t="s">
        <v>2676</v>
      </c>
      <c r="C1594" s="822" t="s">
        <v>2682</v>
      </c>
      <c r="D1594" s="823" t="s">
        <v>4395</v>
      </c>
      <c r="E1594" s="824" t="s">
        <v>2731</v>
      </c>
      <c r="F1594" s="822" t="s">
        <v>2677</v>
      </c>
      <c r="G1594" s="822" t="s">
        <v>2858</v>
      </c>
      <c r="H1594" s="822" t="s">
        <v>673</v>
      </c>
      <c r="I1594" s="822" t="s">
        <v>2188</v>
      </c>
      <c r="J1594" s="822" t="s">
        <v>2189</v>
      </c>
      <c r="K1594" s="822" t="s">
        <v>2190</v>
      </c>
      <c r="L1594" s="825">
        <v>165.41</v>
      </c>
      <c r="M1594" s="825">
        <v>330.82</v>
      </c>
      <c r="N1594" s="822">
        <v>2</v>
      </c>
      <c r="O1594" s="826">
        <v>1</v>
      </c>
      <c r="P1594" s="825">
        <v>330.82</v>
      </c>
      <c r="Q1594" s="827">
        <v>1</v>
      </c>
      <c r="R1594" s="822">
        <v>2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1</v>
      </c>
      <c r="B1595" s="822" t="s">
        <v>2676</v>
      </c>
      <c r="C1595" s="822" t="s">
        <v>2682</v>
      </c>
      <c r="D1595" s="823" t="s">
        <v>4395</v>
      </c>
      <c r="E1595" s="824" t="s">
        <v>2731</v>
      </c>
      <c r="F1595" s="822" t="s">
        <v>2677</v>
      </c>
      <c r="G1595" s="822" t="s">
        <v>2858</v>
      </c>
      <c r="H1595" s="822" t="s">
        <v>329</v>
      </c>
      <c r="I1595" s="822" t="s">
        <v>3011</v>
      </c>
      <c r="J1595" s="822" t="s">
        <v>3012</v>
      </c>
      <c r="K1595" s="822" t="s">
        <v>2937</v>
      </c>
      <c r="L1595" s="825">
        <v>254.49</v>
      </c>
      <c r="M1595" s="825">
        <v>254.49</v>
      </c>
      <c r="N1595" s="822">
        <v>1</v>
      </c>
      <c r="O1595" s="826">
        <v>0.5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</v>
      </c>
      <c r="B1596" s="822" t="s">
        <v>2676</v>
      </c>
      <c r="C1596" s="822" t="s">
        <v>2682</v>
      </c>
      <c r="D1596" s="823" t="s">
        <v>4395</v>
      </c>
      <c r="E1596" s="824" t="s">
        <v>2731</v>
      </c>
      <c r="F1596" s="822" t="s">
        <v>2677</v>
      </c>
      <c r="G1596" s="822" t="s">
        <v>3357</v>
      </c>
      <c r="H1596" s="822" t="s">
        <v>329</v>
      </c>
      <c r="I1596" s="822" t="s">
        <v>2290</v>
      </c>
      <c r="J1596" s="822" t="s">
        <v>2288</v>
      </c>
      <c r="K1596" s="822" t="s">
        <v>2291</v>
      </c>
      <c r="L1596" s="825">
        <v>229.38</v>
      </c>
      <c r="M1596" s="825">
        <v>229.38</v>
      </c>
      <c r="N1596" s="822">
        <v>1</v>
      </c>
      <c r="O1596" s="826">
        <v>0.5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</v>
      </c>
      <c r="B1597" s="822" t="s">
        <v>2676</v>
      </c>
      <c r="C1597" s="822" t="s">
        <v>2682</v>
      </c>
      <c r="D1597" s="823" t="s">
        <v>4395</v>
      </c>
      <c r="E1597" s="824" t="s">
        <v>2731</v>
      </c>
      <c r="F1597" s="822" t="s">
        <v>2677</v>
      </c>
      <c r="G1597" s="822" t="s">
        <v>2815</v>
      </c>
      <c r="H1597" s="822" t="s">
        <v>329</v>
      </c>
      <c r="I1597" s="822" t="s">
        <v>2816</v>
      </c>
      <c r="J1597" s="822" t="s">
        <v>2817</v>
      </c>
      <c r="K1597" s="822" t="s">
        <v>677</v>
      </c>
      <c r="L1597" s="825">
        <v>117.03</v>
      </c>
      <c r="M1597" s="825">
        <v>117.03</v>
      </c>
      <c r="N1597" s="822">
        <v>1</v>
      </c>
      <c r="O1597" s="826">
        <v>0.5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</v>
      </c>
      <c r="B1598" s="822" t="s">
        <v>2676</v>
      </c>
      <c r="C1598" s="822" t="s">
        <v>2682</v>
      </c>
      <c r="D1598" s="823" t="s">
        <v>4395</v>
      </c>
      <c r="E1598" s="824" t="s">
        <v>2731</v>
      </c>
      <c r="F1598" s="822" t="s">
        <v>2677</v>
      </c>
      <c r="G1598" s="822" t="s">
        <v>2815</v>
      </c>
      <c r="H1598" s="822" t="s">
        <v>329</v>
      </c>
      <c r="I1598" s="822" t="s">
        <v>3025</v>
      </c>
      <c r="J1598" s="822" t="s">
        <v>1032</v>
      </c>
      <c r="K1598" s="822" t="s">
        <v>677</v>
      </c>
      <c r="L1598" s="825">
        <v>117.03</v>
      </c>
      <c r="M1598" s="825">
        <v>117.03</v>
      </c>
      <c r="N1598" s="822">
        <v>1</v>
      </c>
      <c r="O1598" s="826">
        <v>0.5</v>
      </c>
      <c r="P1598" s="825">
        <v>117.03</v>
      </c>
      <c r="Q1598" s="827">
        <v>1</v>
      </c>
      <c r="R1598" s="822">
        <v>1</v>
      </c>
      <c r="S1598" s="827">
        <v>1</v>
      </c>
      <c r="T1598" s="826">
        <v>0.5</v>
      </c>
      <c r="U1598" s="828">
        <v>1</v>
      </c>
    </row>
    <row r="1599" spans="1:21" ht="14.45" customHeight="1" x14ac:dyDescent="0.2">
      <c r="A1599" s="821">
        <v>1</v>
      </c>
      <c r="B1599" s="822" t="s">
        <v>2676</v>
      </c>
      <c r="C1599" s="822" t="s">
        <v>2682</v>
      </c>
      <c r="D1599" s="823" t="s">
        <v>4395</v>
      </c>
      <c r="E1599" s="824" t="s">
        <v>2731</v>
      </c>
      <c r="F1599" s="822" t="s">
        <v>2677</v>
      </c>
      <c r="G1599" s="822" t="s">
        <v>3998</v>
      </c>
      <c r="H1599" s="822" t="s">
        <v>329</v>
      </c>
      <c r="I1599" s="822" t="s">
        <v>4182</v>
      </c>
      <c r="J1599" s="822" t="s">
        <v>4000</v>
      </c>
      <c r="K1599" s="822" t="s">
        <v>2356</v>
      </c>
      <c r="L1599" s="825">
        <v>168.41</v>
      </c>
      <c r="M1599" s="825">
        <v>336.82</v>
      </c>
      <c r="N1599" s="822">
        <v>2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</v>
      </c>
      <c r="B1600" s="822" t="s">
        <v>2676</v>
      </c>
      <c r="C1600" s="822" t="s">
        <v>2682</v>
      </c>
      <c r="D1600" s="823" t="s">
        <v>4395</v>
      </c>
      <c r="E1600" s="824" t="s">
        <v>2731</v>
      </c>
      <c r="F1600" s="822" t="s">
        <v>2677</v>
      </c>
      <c r="G1600" s="822" t="s">
        <v>2739</v>
      </c>
      <c r="H1600" s="822" t="s">
        <v>329</v>
      </c>
      <c r="I1600" s="822" t="s">
        <v>3030</v>
      </c>
      <c r="J1600" s="822" t="s">
        <v>2741</v>
      </c>
      <c r="K1600" s="822" t="s">
        <v>3031</v>
      </c>
      <c r="L1600" s="825">
        <v>1891.17</v>
      </c>
      <c r="M1600" s="825">
        <v>5673.51</v>
      </c>
      <c r="N1600" s="822">
        <v>3</v>
      </c>
      <c r="O1600" s="826">
        <v>0.5</v>
      </c>
      <c r="P1600" s="825">
        <v>5673.51</v>
      </c>
      <c r="Q1600" s="827">
        <v>1</v>
      </c>
      <c r="R1600" s="822">
        <v>3</v>
      </c>
      <c r="S1600" s="827">
        <v>1</v>
      </c>
      <c r="T1600" s="826">
        <v>0.5</v>
      </c>
      <c r="U1600" s="828">
        <v>1</v>
      </c>
    </row>
    <row r="1601" spans="1:21" ht="14.45" customHeight="1" x14ac:dyDescent="0.2">
      <c r="A1601" s="821">
        <v>1</v>
      </c>
      <c r="B1601" s="822" t="s">
        <v>2676</v>
      </c>
      <c r="C1601" s="822" t="s">
        <v>2682</v>
      </c>
      <c r="D1601" s="823" t="s">
        <v>4395</v>
      </c>
      <c r="E1601" s="824" t="s">
        <v>2731</v>
      </c>
      <c r="F1601" s="822" t="s">
        <v>2677</v>
      </c>
      <c r="G1601" s="822" t="s">
        <v>2872</v>
      </c>
      <c r="H1601" s="822" t="s">
        <v>329</v>
      </c>
      <c r="I1601" s="822" t="s">
        <v>4030</v>
      </c>
      <c r="J1601" s="822" t="s">
        <v>1057</v>
      </c>
      <c r="K1601" s="822" t="s">
        <v>3956</v>
      </c>
      <c r="L1601" s="825">
        <v>91.11</v>
      </c>
      <c r="M1601" s="825">
        <v>273.33</v>
      </c>
      <c r="N1601" s="822">
        <v>3</v>
      </c>
      <c r="O1601" s="826">
        <v>0.5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</v>
      </c>
      <c r="B1602" s="822" t="s">
        <v>2676</v>
      </c>
      <c r="C1602" s="822" t="s">
        <v>2682</v>
      </c>
      <c r="D1602" s="823" t="s">
        <v>4395</v>
      </c>
      <c r="E1602" s="824" t="s">
        <v>2731</v>
      </c>
      <c r="F1602" s="822" t="s">
        <v>2677</v>
      </c>
      <c r="G1602" s="822" t="s">
        <v>3041</v>
      </c>
      <c r="H1602" s="822" t="s">
        <v>673</v>
      </c>
      <c r="I1602" s="822" t="s">
        <v>2265</v>
      </c>
      <c r="J1602" s="822" t="s">
        <v>2266</v>
      </c>
      <c r="K1602" s="822" t="s">
        <v>2267</v>
      </c>
      <c r="L1602" s="825">
        <v>134.61000000000001</v>
      </c>
      <c r="M1602" s="825">
        <v>134.61000000000001</v>
      </c>
      <c r="N1602" s="822">
        <v>1</v>
      </c>
      <c r="O1602" s="826">
        <v>0.5</v>
      </c>
      <c r="P1602" s="825">
        <v>134.61000000000001</v>
      </c>
      <c r="Q1602" s="827">
        <v>1</v>
      </c>
      <c r="R1602" s="822">
        <v>1</v>
      </c>
      <c r="S1602" s="827">
        <v>1</v>
      </c>
      <c r="T1602" s="826">
        <v>0.5</v>
      </c>
      <c r="U1602" s="828">
        <v>1</v>
      </c>
    </row>
    <row r="1603" spans="1:21" ht="14.45" customHeight="1" x14ac:dyDescent="0.2">
      <c r="A1603" s="821">
        <v>1</v>
      </c>
      <c r="B1603" s="822" t="s">
        <v>2676</v>
      </c>
      <c r="C1603" s="822" t="s">
        <v>2682</v>
      </c>
      <c r="D1603" s="823" t="s">
        <v>4395</v>
      </c>
      <c r="E1603" s="824" t="s">
        <v>2731</v>
      </c>
      <c r="F1603" s="822" t="s">
        <v>2677</v>
      </c>
      <c r="G1603" s="822" t="s">
        <v>2749</v>
      </c>
      <c r="H1603" s="822" t="s">
        <v>673</v>
      </c>
      <c r="I1603" s="822" t="s">
        <v>2272</v>
      </c>
      <c r="J1603" s="822" t="s">
        <v>2270</v>
      </c>
      <c r="K1603" s="822" t="s">
        <v>2273</v>
      </c>
      <c r="L1603" s="825">
        <v>85.02</v>
      </c>
      <c r="M1603" s="825">
        <v>170.04</v>
      </c>
      <c r="N1603" s="822">
        <v>2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</v>
      </c>
      <c r="B1604" s="822" t="s">
        <v>2676</v>
      </c>
      <c r="C1604" s="822" t="s">
        <v>2682</v>
      </c>
      <c r="D1604" s="823" t="s">
        <v>4395</v>
      </c>
      <c r="E1604" s="824" t="s">
        <v>2731</v>
      </c>
      <c r="F1604" s="822" t="s">
        <v>2677</v>
      </c>
      <c r="G1604" s="822" t="s">
        <v>2826</v>
      </c>
      <c r="H1604" s="822" t="s">
        <v>329</v>
      </c>
      <c r="I1604" s="822" t="s">
        <v>2827</v>
      </c>
      <c r="J1604" s="822" t="s">
        <v>2828</v>
      </c>
      <c r="K1604" s="822" t="s">
        <v>2787</v>
      </c>
      <c r="L1604" s="825">
        <v>32.81</v>
      </c>
      <c r="M1604" s="825">
        <v>164.05</v>
      </c>
      <c r="N1604" s="822">
        <v>5</v>
      </c>
      <c r="O1604" s="826">
        <v>0.5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</v>
      </c>
      <c r="B1605" s="822" t="s">
        <v>2676</v>
      </c>
      <c r="C1605" s="822" t="s">
        <v>2682</v>
      </c>
      <c r="D1605" s="823" t="s">
        <v>4395</v>
      </c>
      <c r="E1605" s="824" t="s">
        <v>2731</v>
      </c>
      <c r="F1605" s="822" t="s">
        <v>2677</v>
      </c>
      <c r="G1605" s="822" t="s">
        <v>2750</v>
      </c>
      <c r="H1605" s="822" t="s">
        <v>329</v>
      </c>
      <c r="I1605" s="822" t="s">
        <v>2879</v>
      </c>
      <c r="J1605" s="822" t="s">
        <v>787</v>
      </c>
      <c r="K1605" s="822" t="s">
        <v>2880</v>
      </c>
      <c r="L1605" s="825">
        <v>59.33</v>
      </c>
      <c r="M1605" s="825">
        <v>177.99</v>
      </c>
      <c r="N1605" s="822">
        <v>3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</v>
      </c>
      <c r="B1606" s="822" t="s">
        <v>2676</v>
      </c>
      <c r="C1606" s="822" t="s">
        <v>2682</v>
      </c>
      <c r="D1606" s="823" t="s">
        <v>4395</v>
      </c>
      <c r="E1606" s="824" t="s">
        <v>2731</v>
      </c>
      <c r="F1606" s="822" t="s">
        <v>2677</v>
      </c>
      <c r="G1606" s="822" t="s">
        <v>2881</v>
      </c>
      <c r="H1606" s="822" t="s">
        <v>329</v>
      </c>
      <c r="I1606" s="822" t="s">
        <v>2882</v>
      </c>
      <c r="J1606" s="822" t="s">
        <v>2883</v>
      </c>
      <c r="K1606" s="822" t="s">
        <v>2884</v>
      </c>
      <c r="L1606" s="825">
        <v>164.01</v>
      </c>
      <c r="M1606" s="825">
        <v>164.01</v>
      </c>
      <c r="N1606" s="822">
        <v>1</v>
      </c>
      <c r="O1606" s="826">
        <v>0.5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</v>
      </c>
      <c r="B1607" s="822" t="s">
        <v>2676</v>
      </c>
      <c r="C1607" s="822" t="s">
        <v>2682</v>
      </c>
      <c r="D1607" s="823" t="s">
        <v>4395</v>
      </c>
      <c r="E1607" s="824" t="s">
        <v>2731</v>
      </c>
      <c r="F1607" s="822" t="s">
        <v>2677</v>
      </c>
      <c r="G1607" s="822" t="s">
        <v>3089</v>
      </c>
      <c r="H1607" s="822" t="s">
        <v>673</v>
      </c>
      <c r="I1607" s="822" t="s">
        <v>4183</v>
      </c>
      <c r="J1607" s="822" t="s">
        <v>4184</v>
      </c>
      <c r="K1607" s="822" t="s">
        <v>4185</v>
      </c>
      <c r="L1607" s="825">
        <v>85.54</v>
      </c>
      <c r="M1607" s="825">
        <v>342.16</v>
      </c>
      <c r="N1607" s="822">
        <v>4</v>
      </c>
      <c r="O1607" s="826">
        <v>0.5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</v>
      </c>
      <c r="B1608" s="822" t="s">
        <v>2676</v>
      </c>
      <c r="C1608" s="822" t="s">
        <v>2682</v>
      </c>
      <c r="D1608" s="823" t="s">
        <v>4395</v>
      </c>
      <c r="E1608" s="824" t="s">
        <v>2731</v>
      </c>
      <c r="F1608" s="822" t="s">
        <v>2677</v>
      </c>
      <c r="G1608" s="822" t="s">
        <v>2762</v>
      </c>
      <c r="H1608" s="822" t="s">
        <v>329</v>
      </c>
      <c r="I1608" s="822" t="s">
        <v>2763</v>
      </c>
      <c r="J1608" s="822" t="s">
        <v>684</v>
      </c>
      <c r="K1608" s="822" t="s">
        <v>2764</v>
      </c>
      <c r="L1608" s="825">
        <v>31.65</v>
      </c>
      <c r="M1608" s="825">
        <v>63.3</v>
      </c>
      <c r="N1608" s="822">
        <v>2</v>
      </c>
      <c r="O1608" s="826">
        <v>0.5</v>
      </c>
      <c r="P1608" s="825">
        <v>63.3</v>
      </c>
      <c r="Q1608" s="827">
        <v>1</v>
      </c>
      <c r="R1608" s="822">
        <v>2</v>
      </c>
      <c r="S1608" s="827">
        <v>1</v>
      </c>
      <c r="T1608" s="826">
        <v>0.5</v>
      </c>
      <c r="U1608" s="828">
        <v>1</v>
      </c>
    </row>
    <row r="1609" spans="1:21" ht="14.45" customHeight="1" x14ac:dyDescent="0.2">
      <c r="A1609" s="821">
        <v>1</v>
      </c>
      <c r="B1609" s="822" t="s">
        <v>2676</v>
      </c>
      <c r="C1609" s="822" t="s">
        <v>2682</v>
      </c>
      <c r="D1609" s="823" t="s">
        <v>4395</v>
      </c>
      <c r="E1609" s="824" t="s">
        <v>2731</v>
      </c>
      <c r="F1609" s="822" t="s">
        <v>2677</v>
      </c>
      <c r="G1609" s="822" t="s">
        <v>2774</v>
      </c>
      <c r="H1609" s="822" t="s">
        <v>329</v>
      </c>
      <c r="I1609" s="822" t="s">
        <v>3860</v>
      </c>
      <c r="J1609" s="822" t="s">
        <v>690</v>
      </c>
      <c r="K1609" s="822" t="s">
        <v>691</v>
      </c>
      <c r="L1609" s="825">
        <v>38.04</v>
      </c>
      <c r="M1609" s="825">
        <v>38.04</v>
      </c>
      <c r="N1609" s="822">
        <v>1</v>
      </c>
      <c r="O1609" s="826">
        <v>0.5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</v>
      </c>
      <c r="B1610" s="822" t="s">
        <v>2676</v>
      </c>
      <c r="C1610" s="822" t="s">
        <v>2682</v>
      </c>
      <c r="D1610" s="823" t="s">
        <v>4395</v>
      </c>
      <c r="E1610" s="824" t="s">
        <v>2731</v>
      </c>
      <c r="F1610" s="822" t="s">
        <v>2677</v>
      </c>
      <c r="G1610" s="822" t="s">
        <v>2774</v>
      </c>
      <c r="H1610" s="822" t="s">
        <v>329</v>
      </c>
      <c r="I1610" s="822" t="s">
        <v>3151</v>
      </c>
      <c r="J1610" s="822" t="s">
        <v>690</v>
      </c>
      <c r="K1610" s="822" t="s">
        <v>3152</v>
      </c>
      <c r="L1610" s="825">
        <v>117.03</v>
      </c>
      <c r="M1610" s="825">
        <v>117.03</v>
      </c>
      <c r="N1610" s="822">
        <v>1</v>
      </c>
      <c r="O1610" s="826">
        <v>0.5</v>
      </c>
      <c r="P1610" s="825">
        <v>117.03</v>
      </c>
      <c r="Q1610" s="827">
        <v>1</v>
      </c>
      <c r="R1610" s="822">
        <v>1</v>
      </c>
      <c r="S1610" s="827">
        <v>1</v>
      </c>
      <c r="T1610" s="826">
        <v>0.5</v>
      </c>
      <c r="U1610" s="828">
        <v>1</v>
      </c>
    </row>
    <row r="1611" spans="1:21" ht="14.45" customHeight="1" x14ac:dyDescent="0.2">
      <c r="A1611" s="821">
        <v>1</v>
      </c>
      <c r="B1611" s="822" t="s">
        <v>2676</v>
      </c>
      <c r="C1611" s="822" t="s">
        <v>2682</v>
      </c>
      <c r="D1611" s="823" t="s">
        <v>4395</v>
      </c>
      <c r="E1611" s="824" t="s">
        <v>2731</v>
      </c>
      <c r="F1611" s="822" t="s">
        <v>2677</v>
      </c>
      <c r="G1611" s="822" t="s">
        <v>2909</v>
      </c>
      <c r="H1611" s="822" t="s">
        <v>673</v>
      </c>
      <c r="I1611" s="822" t="s">
        <v>3165</v>
      </c>
      <c r="J1611" s="822" t="s">
        <v>2911</v>
      </c>
      <c r="K1611" s="822" t="s">
        <v>3166</v>
      </c>
      <c r="L1611" s="825">
        <v>114.65</v>
      </c>
      <c r="M1611" s="825">
        <v>114.65</v>
      </c>
      <c r="N1611" s="822">
        <v>1</v>
      </c>
      <c r="O1611" s="826">
        <v>0.5</v>
      </c>
      <c r="P1611" s="825">
        <v>114.65</v>
      </c>
      <c r="Q1611" s="827">
        <v>1</v>
      </c>
      <c r="R1611" s="822">
        <v>1</v>
      </c>
      <c r="S1611" s="827">
        <v>1</v>
      </c>
      <c r="T1611" s="826">
        <v>0.5</v>
      </c>
      <c r="U1611" s="828">
        <v>1</v>
      </c>
    </row>
    <row r="1612" spans="1:21" ht="14.45" customHeight="1" x14ac:dyDescent="0.2">
      <c r="A1612" s="821">
        <v>1</v>
      </c>
      <c r="B1612" s="822" t="s">
        <v>2676</v>
      </c>
      <c r="C1612" s="822" t="s">
        <v>2682</v>
      </c>
      <c r="D1612" s="823" t="s">
        <v>4395</v>
      </c>
      <c r="E1612" s="824" t="s">
        <v>2731</v>
      </c>
      <c r="F1612" s="822" t="s">
        <v>2677</v>
      </c>
      <c r="G1612" s="822" t="s">
        <v>2913</v>
      </c>
      <c r="H1612" s="822" t="s">
        <v>329</v>
      </c>
      <c r="I1612" s="822" t="s">
        <v>3174</v>
      </c>
      <c r="J1612" s="822" t="s">
        <v>2915</v>
      </c>
      <c r="K1612" s="822" t="s">
        <v>3175</v>
      </c>
      <c r="L1612" s="825">
        <v>87.98</v>
      </c>
      <c r="M1612" s="825">
        <v>175.96</v>
      </c>
      <c r="N1612" s="822">
        <v>2</v>
      </c>
      <c r="O1612" s="826">
        <v>1.5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</v>
      </c>
      <c r="B1613" s="822" t="s">
        <v>2676</v>
      </c>
      <c r="C1613" s="822" t="s">
        <v>2682</v>
      </c>
      <c r="D1613" s="823" t="s">
        <v>4395</v>
      </c>
      <c r="E1613" s="824" t="s">
        <v>2731</v>
      </c>
      <c r="F1613" s="822" t="s">
        <v>2677</v>
      </c>
      <c r="G1613" s="822" t="s">
        <v>2913</v>
      </c>
      <c r="H1613" s="822" t="s">
        <v>329</v>
      </c>
      <c r="I1613" s="822" t="s">
        <v>4186</v>
      </c>
      <c r="J1613" s="822" t="s">
        <v>4187</v>
      </c>
      <c r="K1613" s="822" t="s">
        <v>3173</v>
      </c>
      <c r="L1613" s="825">
        <v>97.76</v>
      </c>
      <c r="M1613" s="825">
        <v>97.76</v>
      </c>
      <c r="N1613" s="822">
        <v>1</v>
      </c>
      <c r="O1613" s="826">
        <v>0.5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</v>
      </c>
      <c r="B1614" s="822" t="s">
        <v>2676</v>
      </c>
      <c r="C1614" s="822" t="s">
        <v>2682</v>
      </c>
      <c r="D1614" s="823" t="s">
        <v>4395</v>
      </c>
      <c r="E1614" s="824" t="s">
        <v>2731</v>
      </c>
      <c r="F1614" s="822" t="s">
        <v>2677</v>
      </c>
      <c r="G1614" s="822" t="s">
        <v>2917</v>
      </c>
      <c r="H1614" s="822" t="s">
        <v>673</v>
      </c>
      <c r="I1614" s="822" t="s">
        <v>2236</v>
      </c>
      <c r="J1614" s="822" t="s">
        <v>1033</v>
      </c>
      <c r="K1614" s="822" t="s">
        <v>2237</v>
      </c>
      <c r="L1614" s="825">
        <v>48.89</v>
      </c>
      <c r="M1614" s="825">
        <v>48.89</v>
      </c>
      <c r="N1614" s="822">
        <v>1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</v>
      </c>
      <c r="B1615" s="822" t="s">
        <v>2676</v>
      </c>
      <c r="C1615" s="822" t="s">
        <v>2682</v>
      </c>
      <c r="D1615" s="823" t="s">
        <v>4395</v>
      </c>
      <c r="E1615" s="824" t="s">
        <v>2731</v>
      </c>
      <c r="F1615" s="822" t="s">
        <v>2677</v>
      </c>
      <c r="G1615" s="822" t="s">
        <v>2917</v>
      </c>
      <c r="H1615" s="822" t="s">
        <v>329</v>
      </c>
      <c r="I1615" s="822" t="s">
        <v>4188</v>
      </c>
      <c r="J1615" s="822" t="s">
        <v>4043</v>
      </c>
      <c r="K1615" s="822" t="s">
        <v>4044</v>
      </c>
      <c r="L1615" s="825">
        <v>13.68</v>
      </c>
      <c r="M1615" s="825">
        <v>41.04</v>
      </c>
      <c r="N1615" s="822">
        <v>3</v>
      </c>
      <c r="O1615" s="826">
        <v>1</v>
      </c>
      <c r="P1615" s="825">
        <v>41.04</v>
      </c>
      <c r="Q1615" s="827">
        <v>1</v>
      </c>
      <c r="R1615" s="822">
        <v>3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1</v>
      </c>
      <c r="B1616" s="822" t="s">
        <v>2676</v>
      </c>
      <c r="C1616" s="822" t="s">
        <v>2682</v>
      </c>
      <c r="D1616" s="823" t="s">
        <v>4395</v>
      </c>
      <c r="E1616" s="824" t="s">
        <v>2731</v>
      </c>
      <c r="F1616" s="822" t="s">
        <v>2677</v>
      </c>
      <c r="G1616" s="822" t="s">
        <v>2837</v>
      </c>
      <c r="H1616" s="822" t="s">
        <v>673</v>
      </c>
      <c r="I1616" s="822" t="s">
        <v>3189</v>
      </c>
      <c r="J1616" s="822" t="s">
        <v>2317</v>
      </c>
      <c r="K1616" s="822" t="s">
        <v>3190</v>
      </c>
      <c r="L1616" s="825">
        <v>352.37</v>
      </c>
      <c r="M1616" s="825">
        <v>352.37</v>
      </c>
      <c r="N1616" s="822">
        <v>1</v>
      </c>
      <c r="O1616" s="826">
        <v>0.5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</v>
      </c>
      <c r="B1617" s="822" t="s">
        <v>2676</v>
      </c>
      <c r="C1617" s="822" t="s">
        <v>2682</v>
      </c>
      <c r="D1617" s="823" t="s">
        <v>4395</v>
      </c>
      <c r="E1617" s="824" t="s">
        <v>2731</v>
      </c>
      <c r="F1617" s="822" t="s">
        <v>2677</v>
      </c>
      <c r="G1617" s="822" t="s">
        <v>2837</v>
      </c>
      <c r="H1617" s="822" t="s">
        <v>673</v>
      </c>
      <c r="I1617" s="822" t="s">
        <v>2923</v>
      </c>
      <c r="J1617" s="822" t="s">
        <v>2317</v>
      </c>
      <c r="K1617" s="822" t="s">
        <v>2924</v>
      </c>
      <c r="L1617" s="825">
        <v>704.73</v>
      </c>
      <c r="M1617" s="825">
        <v>704.73</v>
      </c>
      <c r="N1617" s="822">
        <v>1</v>
      </c>
      <c r="O1617" s="826">
        <v>0.5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</v>
      </c>
      <c r="B1618" s="822" t="s">
        <v>2676</v>
      </c>
      <c r="C1618" s="822" t="s">
        <v>2682</v>
      </c>
      <c r="D1618" s="823" t="s">
        <v>4395</v>
      </c>
      <c r="E1618" s="824" t="s">
        <v>2731</v>
      </c>
      <c r="F1618" s="822" t="s">
        <v>2677</v>
      </c>
      <c r="G1618" s="822" t="s">
        <v>3811</v>
      </c>
      <c r="H1618" s="822" t="s">
        <v>329</v>
      </c>
      <c r="I1618" s="822" t="s">
        <v>4189</v>
      </c>
      <c r="J1618" s="822" t="s">
        <v>4190</v>
      </c>
      <c r="K1618" s="822" t="s">
        <v>4191</v>
      </c>
      <c r="L1618" s="825">
        <v>677.18</v>
      </c>
      <c r="M1618" s="825">
        <v>1354.36</v>
      </c>
      <c r="N1618" s="822">
        <v>2</v>
      </c>
      <c r="O1618" s="826">
        <v>0.5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</v>
      </c>
      <c r="B1619" s="822" t="s">
        <v>2676</v>
      </c>
      <c r="C1619" s="822" t="s">
        <v>2682</v>
      </c>
      <c r="D1619" s="823" t="s">
        <v>4395</v>
      </c>
      <c r="E1619" s="824" t="s">
        <v>2731</v>
      </c>
      <c r="F1619" s="822" t="s">
        <v>2677</v>
      </c>
      <c r="G1619" s="822" t="s">
        <v>2777</v>
      </c>
      <c r="H1619" s="822" t="s">
        <v>329</v>
      </c>
      <c r="I1619" s="822" t="s">
        <v>2778</v>
      </c>
      <c r="J1619" s="822" t="s">
        <v>2779</v>
      </c>
      <c r="K1619" s="822" t="s">
        <v>2780</v>
      </c>
      <c r="L1619" s="825">
        <v>4472.93</v>
      </c>
      <c r="M1619" s="825">
        <v>13418.79</v>
      </c>
      <c r="N1619" s="822">
        <v>3</v>
      </c>
      <c r="O1619" s="826">
        <v>2</v>
      </c>
      <c r="P1619" s="825">
        <v>4472.93</v>
      </c>
      <c r="Q1619" s="827">
        <v>0.33333333333333331</v>
      </c>
      <c r="R1619" s="822">
        <v>1</v>
      </c>
      <c r="S1619" s="827">
        <v>0.33333333333333331</v>
      </c>
      <c r="T1619" s="826">
        <v>0.5</v>
      </c>
      <c r="U1619" s="828">
        <v>0.25</v>
      </c>
    </row>
    <row r="1620" spans="1:21" ht="14.45" customHeight="1" x14ac:dyDescent="0.2">
      <c r="A1620" s="821">
        <v>1</v>
      </c>
      <c r="B1620" s="822" t="s">
        <v>2676</v>
      </c>
      <c r="C1620" s="822" t="s">
        <v>2682</v>
      </c>
      <c r="D1620" s="823" t="s">
        <v>4395</v>
      </c>
      <c r="E1620" s="824" t="s">
        <v>2731</v>
      </c>
      <c r="F1620" s="822" t="s">
        <v>2677</v>
      </c>
      <c r="G1620" s="822" t="s">
        <v>2777</v>
      </c>
      <c r="H1620" s="822" t="s">
        <v>329</v>
      </c>
      <c r="I1620" s="822" t="s">
        <v>3551</v>
      </c>
      <c r="J1620" s="822" t="s">
        <v>2779</v>
      </c>
      <c r="K1620" s="822" t="s">
        <v>3552</v>
      </c>
      <c r="L1620" s="825">
        <v>3354.7</v>
      </c>
      <c r="M1620" s="825">
        <v>3354.7</v>
      </c>
      <c r="N1620" s="822">
        <v>1</v>
      </c>
      <c r="O1620" s="826">
        <v>0.5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</v>
      </c>
      <c r="B1621" s="822" t="s">
        <v>2676</v>
      </c>
      <c r="C1621" s="822" t="s">
        <v>2682</v>
      </c>
      <c r="D1621" s="823" t="s">
        <v>4395</v>
      </c>
      <c r="E1621" s="824" t="s">
        <v>2731</v>
      </c>
      <c r="F1621" s="822" t="s">
        <v>2677</v>
      </c>
      <c r="G1621" s="822" t="s">
        <v>2777</v>
      </c>
      <c r="H1621" s="822" t="s">
        <v>329</v>
      </c>
      <c r="I1621" s="822" t="s">
        <v>4192</v>
      </c>
      <c r="J1621" s="822" t="s">
        <v>2779</v>
      </c>
      <c r="K1621" s="822" t="s">
        <v>4193</v>
      </c>
      <c r="L1621" s="825">
        <v>6226.48</v>
      </c>
      <c r="M1621" s="825">
        <v>6226.48</v>
      </c>
      <c r="N1621" s="822">
        <v>1</v>
      </c>
      <c r="O1621" s="826">
        <v>0.5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</v>
      </c>
      <c r="B1622" s="822" t="s">
        <v>2676</v>
      </c>
      <c r="C1622" s="822" t="s">
        <v>2682</v>
      </c>
      <c r="D1622" s="823" t="s">
        <v>4395</v>
      </c>
      <c r="E1622" s="824" t="s">
        <v>2731</v>
      </c>
      <c r="F1622" s="822" t="s">
        <v>2677</v>
      </c>
      <c r="G1622" s="822" t="s">
        <v>3250</v>
      </c>
      <c r="H1622" s="822" t="s">
        <v>329</v>
      </c>
      <c r="I1622" s="822" t="s">
        <v>4194</v>
      </c>
      <c r="J1622" s="822" t="s">
        <v>3252</v>
      </c>
      <c r="K1622" s="822" t="s">
        <v>3253</v>
      </c>
      <c r="L1622" s="825">
        <v>3483.97</v>
      </c>
      <c r="M1622" s="825">
        <v>3483.97</v>
      </c>
      <c r="N1622" s="822">
        <v>1</v>
      </c>
      <c r="O1622" s="826">
        <v>0.5</v>
      </c>
      <c r="P1622" s="825">
        <v>3483.97</v>
      </c>
      <c r="Q1622" s="827">
        <v>1</v>
      </c>
      <c r="R1622" s="822">
        <v>1</v>
      </c>
      <c r="S1622" s="827">
        <v>1</v>
      </c>
      <c r="T1622" s="826">
        <v>0.5</v>
      </c>
      <c r="U1622" s="828">
        <v>1</v>
      </c>
    </row>
    <row r="1623" spans="1:21" ht="14.45" customHeight="1" x14ac:dyDescent="0.2">
      <c r="A1623" s="821">
        <v>1</v>
      </c>
      <c r="B1623" s="822" t="s">
        <v>2676</v>
      </c>
      <c r="C1623" s="822" t="s">
        <v>2682</v>
      </c>
      <c r="D1623" s="823" t="s">
        <v>4395</v>
      </c>
      <c r="E1623" s="824" t="s">
        <v>2731</v>
      </c>
      <c r="F1623" s="822" t="s">
        <v>2677</v>
      </c>
      <c r="G1623" s="822" t="s">
        <v>2785</v>
      </c>
      <c r="H1623" s="822" t="s">
        <v>329</v>
      </c>
      <c r="I1623" s="822" t="s">
        <v>2948</v>
      </c>
      <c r="J1623" s="822" t="s">
        <v>1377</v>
      </c>
      <c r="K1623" s="822" t="s">
        <v>2835</v>
      </c>
      <c r="L1623" s="825">
        <v>130.57</v>
      </c>
      <c r="M1623" s="825">
        <v>391.71</v>
      </c>
      <c r="N1623" s="822">
        <v>3</v>
      </c>
      <c r="O1623" s="826">
        <v>1.5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</v>
      </c>
      <c r="B1624" s="822" t="s">
        <v>2676</v>
      </c>
      <c r="C1624" s="822" t="s">
        <v>2682</v>
      </c>
      <c r="D1624" s="823" t="s">
        <v>4395</v>
      </c>
      <c r="E1624" s="824" t="s">
        <v>2731</v>
      </c>
      <c r="F1624" s="822" t="s">
        <v>2677</v>
      </c>
      <c r="G1624" s="822" t="s">
        <v>2788</v>
      </c>
      <c r="H1624" s="822" t="s">
        <v>673</v>
      </c>
      <c r="I1624" s="822" t="s">
        <v>3577</v>
      </c>
      <c r="J1624" s="822" t="s">
        <v>2520</v>
      </c>
      <c r="K1624" s="822" t="s">
        <v>3578</v>
      </c>
      <c r="L1624" s="825">
        <v>131.86000000000001</v>
      </c>
      <c r="M1624" s="825">
        <v>527.44000000000005</v>
      </c>
      <c r="N1624" s="822">
        <v>4</v>
      </c>
      <c r="O1624" s="826">
        <v>0.5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</v>
      </c>
      <c r="B1625" s="822" t="s">
        <v>2676</v>
      </c>
      <c r="C1625" s="822" t="s">
        <v>2682</v>
      </c>
      <c r="D1625" s="823" t="s">
        <v>4395</v>
      </c>
      <c r="E1625" s="824" t="s">
        <v>2731</v>
      </c>
      <c r="F1625" s="822" t="s">
        <v>2677</v>
      </c>
      <c r="G1625" s="822" t="s">
        <v>3281</v>
      </c>
      <c r="H1625" s="822" t="s">
        <v>329</v>
      </c>
      <c r="I1625" s="822" t="s">
        <v>4195</v>
      </c>
      <c r="J1625" s="822" t="s">
        <v>4196</v>
      </c>
      <c r="K1625" s="822" t="s">
        <v>4197</v>
      </c>
      <c r="L1625" s="825">
        <v>96.8</v>
      </c>
      <c r="M1625" s="825">
        <v>387.2</v>
      </c>
      <c r="N1625" s="822">
        <v>4</v>
      </c>
      <c r="O1625" s="826">
        <v>1</v>
      </c>
      <c r="P1625" s="825">
        <v>387.2</v>
      </c>
      <c r="Q1625" s="827">
        <v>1</v>
      </c>
      <c r="R1625" s="822">
        <v>4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1</v>
      </c>
      <c r="B1626" s="822" t="s">
        <v>2676</v>
      </c>
      <c r="C1626" s="822" t="s">
        <v>2682</v>
      </c>
      <c r="D1626" s="823" t="s">
        <v>4395</v>
      </c>
      <c r="E1626" s="824" t="s">
        <v>2731</v>
      </c>
      <c r="F1626" s="822" t="s">
        <v>2677</v>
      </c>
      <c r="G1626" s="822" t="s">
        <v>3281</v>
      </c>
      <c r="H1626" s="822" t="s">
        <v>329</v>
      </c>
      <c r="I1626" s="822" t="s">
        <v>3282</v>
      </c>
      <c r="J1626" s="822" t="s">
        <v>3283</v>
      </c>
      <c r="K1626" s="822" t="s">
        <v>3284</v>
      </c>
      <c r="L1626" s="825">
        <v>311.12</v>
      </c>
      <c r="M1626" s="825">
        <v>311.12</v>
      </c>
      <c r="N1626" s="822">
        <v>1</v>
      </c>
      <c r="O1626" s="826">
        <v>0.5</v>
      </c>
      <c r="P1626" s="825">
        <v>311.12</v>
      </c>
      <c r="Q1626" s="827">
        <v>1</v>
      </c>
      <c r="R1626" s="822">
        <v>1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1</v>
      </c>
      <c r="B1627" s="822" t="s">
        <v>2676</v>
      </c>
      <c r="C1627" s="822" t="s">
        <v>2682</v>
      </c>
      <c r="D1627" s="823" t="s">
        <v>4395</v>
      </c>
      <c r="E1627" s="824" t="s">
        <v>2731</v>
      </c>
      <c r="F1627" s="822" t="s">
        <v>2677</v>
      </c>
      <c r="G1627" s="822" t="s">
        <v>3281</v>
      </c>
      <c r="H1627" s="822" t="s">
        <v>673</v>
      </c>
      <c r="I1627" s="822" t="s">
        <v>3288</v>
      </c>
      <c r="J1627" s="822" t="s">
        <v>3286</v>
      </c>
      <c r="K1627" s="822" t="s">
        <v>3289</v>
      </c>
      <c r="L1627" s="825">
        <v>345.69</v>
      </c>
      <c r="M1627" s="825">
        <v>345.69</v>
      </c>
      <c r="N1627" s="822">
        <v>1</v>
      </c>
      <c r="O1627" s="826">
        <v>1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</v>
      </c>
      <c r="B1628" s="822" t="s">
        <v>2676</v>
      </c>
      <c r="C1628" s="822" t="s">
        <v>2682</v>
      </c>
      <c r="D1628" s="823" t="s">
        <v>4395</v>
      </c>
      <c r="E1628" s="824" t="s">
        <v>2731</v>
      </c>
      <c r="F1628" s="822" t="s">
        <v>2677</v>
      </c>
      <c r="G1628" s="822" t="s">
        <v>2953</v>
      </c>
      <c r="H1628" s="822" t="s">
        <v>329</v>
      </c>
      <c r="I1628" s="822" t="s">
        <v>2954</v>
      </c>
      <c r="J1628" s="822" t="s">
        <v>2955</v>
      </c>
      <c r="K1628" s="822" t="s">
        <v>1524</v>
      </c>
      <c r="L1628" s="825">
        <v>93.43</v>
      </c>
      <c r="M1628" s="825">
        <v>186.86</v>
      </c>
      <c r="N1628" s="822">
        <v>2</v>
      </c>
      <c r="O1628" s="826">
        <v>0.5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</v>
      </c>
      <c r="B1629" s="822" t="s">
        <v>2676</v>
      </c>
      <c r="C1629" s="822" t="s">
        <v>2682</v>
      </c>
      <c r="D1629" s="823" t="s">
        <v>4395</v>
      </c>
      <c r="E1629" s="824" t="s">
        <v>2731</v>
      </c>
      <c r="F1629" s="822" t="s">
        <v>2677</v>
      </c>
      <c r="G1629" s="822" t="s">
        <v>2789</v>
      </c>
      <c r="H1629" s="822" t="s">
        <v>673</v>
      </c>
      <c r="I1629" s="822" t="s">
        <v>2977</v>
      </c>
      <c r="J1629" s="822" t="s">
        <v>2503</v>
      </c>
      <c r="K1629" s="822" t="s">
        <v>2978</v>
      </c>
      <c r="L1629" s="825">
        <v>5339.52</v>
      </c>
      <c r="M1629" s="825">
        <v>5339.52</v>
      </c>
      <c r="N1629" s="822">
        <v>1</v>
      </c>
      <c r="O1629" s="826">
        <v>0.5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</v>
      </c>
      <c r="B1630" s="822" t="s">
        <v>2676</v>
      </c>
      <c r="C1630" s="822" t="s">
        <v>2682</v>
      </c>
      <c r="D1630" s="823" t="s">
        <v>4395</v>
      </c>
      <c r="E1630" s="824" t="s">
        <v>2731</v>
      </c>
      <c r="F1630" s="822" t="s">
        <v>2677</v>
      </c>
      <c r="G1630" s="822" t="s">
        <v>2789</v>
      </c>
      <c r="H1630" s="822" t="s">
        <v>673</v>
      </c>
      <c r="I1630" s="822" t="s">
        <v>2977</v>
      </c>
      <c r="J1630" s="822" t="s">
        <v>2503</v>
      </c>
      <c r="K1630" s="822" t="s">
        <v>2978</v>
      </c>
      <c r="L1630" s="825">
        <v>3833.94</v>
      </c>
      <c r="M1630" s="825">
        <v>7667.88</v>
      </c>
      <c r="N1630" s="822">
        <v>2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</v>
      </c>
      <c r="B1631" s="822" t="s">
        <v>2676</v>
      </c>
      <c r="C1631" s="822" t="s">
        <v>2682</v>
      </c>
      <c r="D1631" s="823" t="s">
        <v>4395</v>
      </c>
      <c r="E1631" s="824" t="s">
        <v>2731</v>
      </c>
      <c r="F1631" s="822" t="s">
        <v>2677</v>
      </c>
      <c r="G1631" s="822" t="s">
        <v>2789</v>
      </c>
      <c r="H1631" s="822" t="s">
        <v>673</v>
      </c>
      <c r="I1631" s="822" t="s">
        <v>2575</v>
      </c>
      <c r="J1631" s="822" t="s">
        <v>2503</v>
      </c>
      <c r="K1631" s="822" t="s">
        <v>2576</v>
      </c>
      <c r="L1631" s="825">
        <v>2669.75</v>
      </c>
      <c r="M1631" s="825">
        <v>2669.75</v>
      </c>
      <c r="N1631" s="822">
        <v>1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</v>
      </c>
      <c r="B1632" s="822" t="s">
        <v>2676</v>
      </c>
      <c r="C1632" s="822" t="s">
        <v>2682</v>
      </c>
      <c r="D1632" s="823" t="s">
        <v>4395</v>
      </c>
      <c r="E1632" s="824" t="s">
        <v>2731</v>
      </c>
      <c r="F1632" s="822" t="s">
        <v>2677</v>
      </c>
      <c r="G1632" s="822" t="s">
        <v>3702</v>
      </c>
      <c r="H1632" s="822" t="s">
        <v>329</v>
      </c>
      <c r="I1632" s="822" t="s">
        <v>3703</v>
      </c>
      <c r="J1632" s="822" t="s">
        <v>3704</v>
      </c>
      <c r="K1632" s="822" t="s">
        <v>2327</v>
      </c>
      <c r="L1632" s="825">
        <v>3687.57</v>
      </c>
      <c r="M1632" s="825">
        <v>3687.57</v>
      </c>
      <c r="N1632" s="822">
        <v>1</v>
      </c>
      <c r="O1632" s="826">
        <v>0.5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</v>
      </c>
      <c r="B1633" s="822" t="s">
        <v>2676</v>
      </c>
      <c r="C1633" s="822" t="s">
        <v>2682</v>
      </c>
      <c r="D1633" s="823" t="s">
        <v>4395</v>
      </c>
      <c r="E1633" s="824" t="s">
        <v>2731</v>
      </c>
      <c r="F1633" s="822" t="s">
        <v>2677</v>
      </c>
      <c r="G1633" s="822" t="s">
        <v>2796</v>
      </c>
      <c r="H1633" s="822" t="s">
        <v>329</v>
      </c>
      <c r="I1633" s="822" t="s">
        <v>4198</v>
      </c>
      <c r="J1633" s="822" t="s">
        <v>3712</v>
      </c>
      <c r="K1633" s="822" t="s">
        <v>4199</v>
      </c>
      <c r="L1633" s="825">
        <v>697.72</v>
      </c>
      <c r="M1633" s="825">
        <v>697.72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</v>
      </c>
      <c r="B1634" s="822" t="s">
        <v>2676</v>
      </c>
      <c r="C1634" s="822" t="s">
        <v>2682</v>
      </c>
      <c r="D1634" s="823" t="s">
        <v>4395</v>
      </c>
      <c r="E1634" s="824" t="s">
        <v>2731</v>
      </c>
      <c r="F1634" s="822" t="s">
        <v>2677</v>
      </c>
      <c r="G1634" s="822" t="s">
        <v>2796</v>
      </c>
      <c r="H1634" s="822" t="s">
        <v>329</v>
      </c>
      <c r="I1634" s="822" t="s">
        <v>4177</v>
      </c>
      <c r="J1634" s="822" t="s">
        <v>3712</v>
      </c>
      <c r="K1634" s="822" t="s">
        <v>4178</v>
      </c>
      <c r="L1634" s="825">
        <v>725.55</v>
      </c>
      <c r="M1634" s="825">
        <v>725.55</v>
      </c>
      <c r="N1634" s="822">
        <v>1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</v>
      </c>
      <c r="B1635" s="822" t="s">
        <v>2676</v>
      </c>
      <c r="C1635" s="822" t="s">
        <v>2682</v>
      </c>
      <c r="D1635" s="823" t="s">
        <v>4395</v>
      </c>
      <c r="E1635" s="824" t="s">
        <v>2731</v>
      </c>
      <c r="F1635" s="822" t="s">
        <v>2677</v>
      </c>
      <c r="G1635" s="822" t="s">
        <v>2796</v>
      </c>
      <c r="H1635" s="822" t="s">
        <v>673</v>
      </c>
      <c r="I1635" s="822" t="s">
        <v>4200</v>
      </c>
      <c r="J1635" s="822" t="s">
        <v>1695</v>
      </c>
      <c r="K1635" s="822" t="s">
        <v>4201</v>
      </c>
      <c r="L1635" s="825">
        <v>2380.83</v>
      </c>
      <c r="M1635" s="825">
        <v>2380.83</v>
      </c>
      <c r="N1635" s="822">
        <v>1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</v>
      </c>
      <c r="B1636" s="822" t="s">
        <v>2676</v>
      </c>
      <c r="C1636" s="822" t="s">
        <v>2682</v>
      </c>
      <c r="D1636" s="823" t="s">
        <v>4395</v>
      </c>
      <c r="E1636" s="824" t="s">
        <v>2731</v>
      </c>
      <c r="F1636" s="822" t="s">
        <v>2677</v>
      </c>
      <c r="G1636" s="822" t="s">
        <v>2796</v>
      </c>
      <c r="H1636" s="822" t="s">
        <v>673</v>
      </c>
      <c r="I1636" s="822" t="s">
        <v>3714</v>
      </c>
      <c r="J1636" s="822" t="s">
        <v>1695</v>
      </c>
      <c r="K1636" s="822" t="s">
        <v>3715</v>
      </c>
      <c r="L1636" s="825">
        <v>2517.2199999999998</v>
      </c>
      <c r="M1636" s="825">
        <v>2517.2199999999998</v>
      </c>
      <c r="N1636" s="822">
        <v>1</v>
      </c>
      <c r="O1636" s="826">
        <v>0.5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1</v>
      </c>
      <c r="B1637" s="822" t="s">
        <v>2676</v>
      </c>
      <c r="C1637" s="822" t="s">
        <v>2682</v>
      </c>
      <c r="D1637" s="823" t="s">
        <v>4395</v>
      </c>
      <c r="E1637" s="824" t="s">
        <v>2731</v>
      </c>
      <c r="F1637" s="822" t="s">
        <v>2677</v>
      </c>
      <c r="G1637" s="822" t="s">
        <v>2796</v>
      </c>
      <c r="H1637" s="822" t="s">
        <v>673</v>
      </c>
      <c r="I1637" s="822" t="s">
        <v>3714</v>
      </c>
      <c r="J1637" s="822" t="s">
        <v>1695</v>
      </c>
      <c r="K1637" s="822" t="s">
        <v>3715</v>
      </c>
      <c r="L1637" s="825">
        <v>697.72</v>
      </c>
      <c r="M1637" s="825">
        <v>697.72</v>
      </c>
      <c r="N1637" s="822">
        <v>1</v>
      </c>
      <c r="O1637" s="826">
        <v>0.5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</v>
      </c>
      <c r="B1638" s="822" t="s">
        <v>2676</v>
      </c>
      <c r="C1638" s="822" t="s">
        <v>2682</v>
      </c>
      <c r="D1638" s="823" t="s">
        <v>4395</v>
      </c>
      <c r="E1638" s="824" t="s">
        <v>2731</v>
      </c>
      <c r="F1638" s="822" t="s">
        <v>2677</v>
      </c>
      <c r="G1638" s="822" t="s">
        <v>2796</v>
      </c>
      <c r="H1638" s="822" t="s">
        <v>673</v>
      </c>
      <c r="I1638" s="822" t="s">
        <v>3619</v>
      </c>
      <c r="J1638" s="822" t="s">
        <v>1695</v>
      </c>
      <c r="K1638" s="822" t="s">
        <v>3620</v>
      </c>
      <c r="L1638" s="825">
        <v>255</v>
      </c>
      <c r="M1638" s="825">
        <v>765</v>
      </c>
      <c r="N1638" s="822">
        <v>3</v>
      </c>
      <c r="O1638" s="826">
        <v>0.5</v>
      </c>
      <c r="P1638" s="825">
        <v>765</v>
      </c>
      <c r="Q1638" s="827">
        <v>1</v>
      </c>
      <c r="R1638" s="822">
        <v>3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1</v>
      </c>
      <c r="B1639" s="822" t="s">
        <v>2676</v>
      </c>
      <c r="C1639" s="822" t="s">
        <v>2682</v>
      </c>
      <c r="D1639" s="823" t="s">
        <v>4395</v>
      </c>
      <c r="E1639" s="824" t="s">
        <v>2731</v>
      </c>
      <c r="F1639" s="822" t="s">
        <v>2677</v>
      </c>
      <c r="G1639" s="822" t="s">
        <v>2799</v>
      </c>
      <c r="H1639" s="822" t="s">
        <v>329</v>
      </c>
      <c r="I1639" s="822" t="s">
        <v>2800</v>
      </c>
      <c r="J1639" s="822" t="s">
        <v>724</v>
      </c>
      <c r="K1639" s="822" t="s">
        <v>1565</v>
      </c>
      <c r="L1639" s="825">
        <v>3317.7</v>
      </c>
      <c r="M1639" s="825">
        <v>66354</v>
      </c>
      <c r="N1639" s="822">
        <v>20</v>
      </c>
      <c r="O1639" s="826">
        <v>4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</v>
      </c>
      <c r="B1640" s="822" t="s">
        <v>2676</v>
      </c>
      <c r="C1640" s="822" t="s">
        <v>2682</v>
      </c>
      <c r="D1640" s="823" t="s">
        <v>4395</v>
      </c>
      <c r="E1640" s="824" t="s">
        <v>2731</v>
      </c>
      <c r="F1640" s="822" t="s">
        <v>2677</v>
      </c>
      <c r="G1640" s="822" t="s">
        <v>2799</v>
      </c>
      <c r="H1640" s="822" t="s">
        <v>329</v>
      </c>
      <c r="I1640" s="822" t="s">
        <v>2801</v>
      </c>
      <c r="J1640" s="822" t="s">
        <v>724</v>
      </c>
      <c r="K1640" s="822" t="s">
        <v>725</v>
      </c>
      <c r="L1640" s="825">
        <v>1704.59</v>
      </c>
      <c r="M1640" s="825">
        <v>107389.17</v>
      </c>
      <c r="N1640" s="822">
        <v>63</v>
      </c>
      <c r="O1640" s="826">
        <v>9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</v>
      </c>
      <c r="B1641" s="822" t="s">
        <v>2676</v>
      </c>
      <c r="C1641" s="822" t="s">
        <v>2682</v>
      </c>
      <c r="D1641" s="823" t="s">
        <v>4395</v>
      </c>
      <c r="E1641" s="824" t="s">
        <v>2731</v>
      </c>
      <c r="F1641" s="822" t="s">
        <v>2677</v>
      </c>
      <c r="G1641" s="822" t="s">
        <v>2799</v>
      </c>
      <c r="H1641" s="822" t="s">
        <v>329</v>
      </c>
      <c r="I1641" s="822" t="s">
        <v>3884</v>
      </c>
      <c r="J1641" s="822" t="s">
        <v>724</v>
      </c>
      <c r="K1641" s="822" t="s">
        <v>3885</v>
      </c>
      <c r="L1641" s="825">
        <v>3317.7</v>
      </c>
      <c r="M1641" s="825">
        <v>13270.8</v>
      </c>
      <c r="N1641" s="822">
        <v>4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</v>
      </c>
      <c r="B1642" s="822" t="s">
        <v>2676</v>
      </c>
      <c r="C1642" s="822" t="s">
        <v>2682</v>
      </c>
      <c r="D1642" s="823" t="s">
        <v>4395</v>
      </c>
      <c r="E1642" s="824" t="s">
        <v>2731</v>
      </c>
      <c r="F1642" s="822" t="s">
        <v>2677</v>
      </c>
      <c r="G1642" s="822" t="s">
        <v>2802</v>
      </c>
      <c r="H1642" s="822" t="s">
        <v>329</v>
      </c>
      <c r="I1642" s="822" t="s">
        <v>2803</v>
      </c>
      <c r="J1642" s="822" t="s">
        <v>703</v>
      </c>
      <c r="K1642" s="822" t="s">
        <v>2804</v>
      </c>
      <c r="L1642" s="825">
        <v>83.38</v>
      </c>
      <c r="M1642" s="825">
        <v>250.14</v>
      </c>
      <c r="N1642" s="822">
        <v>3</v>
      </c>
      <c r="O1642" s="826">
        <v>0.5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</v>
      </c>
      <c r="B1643" s="822" t="s">
        <v>2676</v>
      </c>
      <c r="C1643" s="822" t="s">
        <v>2682</v>
      </c>
      <c r="D1643" s="823" t="s">
        <v>4395</v>
      </c>
      <c r="E1643" s="824" t="s">
        <v>2731</v>
      </c>
      <c r="F1643" s="822" t="s">
        <v>2677</v>
      </c>
      <c r="G1643" s="822" t="s">
        <v>2984</v>
      </c>
      <c r="H1643" s="822" t="s">
        <v>329</v>
      </c>
      <c r="I1643" s="822" t="s">
        <v>3890</v>
      </c>
      <c r="J1643" s="822" t="s">
        <v>1099</v>
      </c>
      <c r="K1643" s="822" t="s">
        <v>1100</v>
      </c>
      <c r="L1643" s="825">
        <v>84.18</v>
      </c>
      <c r="M1643" s="825">
        <v>84.18</v>
      </c>
      <c r="N1643" s="822">
        <v>1</v>
      </c>
      <c r="O1643" s="826">
        <v>0.5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</v>
      </c>
      <c r="B1644" s="822" t="s">
        <v>2676</v>
      </c>
      <c r="C1644" s="822" t="s">
        <v>2682</v>
      </c>
      <c r="D1644" s="823" t="s">
        <v>4395</v>
      </c>
      <c r="E1644" s="824" t="s">
        <v>2731</v>
      </c>
      <c r="F1644" s="822" t="s">
        <v>2677</v>
      </c>
      <c r="G1644" s="822" t="s">
        <v>3635</v>
      </c>
      <c r="H1644" s="822" t="s">
        <v>329</v>
      </c>
      <c r="I1644" s="822" t="s">
        <v>4202</v>
      </c>
      <c r="J1644" s="822" t="s">
        <v>3637</v>
      </c>
      <c r="K1644" s="822" t="s">
        <v>4203</v>
      </c>
      <c r="L1644" s="825">
        <v>162.36000000000001</v>
      </c>
      <c r="M1644" s="825">
        <v>487.08000000000004</v>
      </c>
      <c r="N1644" s="822">
        <v>3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</v>
      </c>
      <c r="B1645" s="822" t="s">
        <v>2676</v>
      </c>
      <c r="C1645" s="822" t="s">
        <v>2682</v>
      </c>
      <c r="D1645" s="823" t="s">
        <v>4395</v>
      </c>
      <c r="E1645" s="824" t="s">
        <v>2731</v>
      </c>
      <c r="F1645" s="822" t="s">
        <v>2677</v>
      </c>
      <c r="G1645" s="822" t="s">
        <v>2809</v>
      </c>
      <c r="H1645" s="822" t="s">
        <v>329</v>
      </c>
      <c r="I1645" s="822" t="s">
        <v>2810</v>
      </c>
      <c r="J1645" s="822" t="s">
        <v>822</v>
      </c>
      <c r="K1645" s="822" t="s">
        <v>823</v>
      </c>
      <c r="L1645" s="825">
        <v>121.92</v>
      </c>
      <c r="M1645" s="825">
        <v>365.76</v>
      </c>
      <c r="N1645" s="822">
        <v>3</v>
      </c>
      <c r="O1645" s="826">
        <v>0.5</v>
      </c>
      <c r="P1645" s="825">
        <v>365.76</v>
      </c>
      <c r="Q1645" s="827">
        <v>1</v>
      </c>
      <c r="R1645" s="822">
        <v>3</v>
      </c>
      <c r="S1645" s="827">
        <v>1</v>
      </c>
      <c r="T1645" s="826">
        <v>0.5</v>
      </c>
      <c r="U1645" s="828">
        <v>1</v>
      </c>
    </row>
    <row r="1646" spans="1:21" ht="14.45" customHeight="1" x14ac:dyDescent="0.2">
      <c r="A1646" s="821">
        <v>1</v>
      </c>
      <c r="B1646" s="822" t="s">
        <v>2676</v>
      </c>
      <c r="C1646" s="822" t="s">
        <v>2682</v>
      </c>
      <c r="D1646" s="823" t="s">
        <v>4395</v>
      </c>
      <c r="E1646" s="824" t="s">
        <v>2731</v>
      </c>
      <c r="F1646" s="822" t="s">
        <v>2677</v>
      </c>
      <c r="G1646" s="822" t="s">
        <v>4204</v>
      </c>
      <c r="H1646" s="822" t="s">
        <v>329</v>
      </c>
      <c r="I1646" s="822" t="s">
        <v>4205</v>
      </c>
      <c r="J1646" s="822" t="s">
        <v>4206</v>
      </c>
      <c r="K1646" s="822" t="s">
        <v>4207</v>
      </c>
      <c r="L1646" s="825">
        <v>134.81</v>
      </c>
      <c r="M1646" s="825">
        <v>404.43</v>
      </c>
      <c r="N1646" s="822">
        <v>3</v>
      </c>
      <c r="O1646" s="826">
        <v>1</v>
      </c>
      <c r="P1646" s="825">
        <v>404.43</v>
      </c>
      <c r="Q1646" s="827">
        <v>1</v>
      </c>
      <c r="R1646" s="822">
        <v>3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1</v>
      </c>
      <c r="B1647" s="822" t="s">
        <v>2676</v>
      </c>
      <c r="C1647" s="822" t="s">
        <v>2682</v>
      </c>
      <c r="D1647" s="823" t="s">
        <v>4395</v>
      </c>
      <c r="E1647" s="824" t="s">
        <v>2731</v>
      </c>
      <c r="F1647" s="822" t="s">
        <v>2677</v>
      </c>
      <c r="G1647" s="822" t="s">
        <v>4204</v>
      </c>
      <c r="H1647" s="822" t="s">
        <v>329</v>
      </c>
      <c r="I1647" s="822" t="s">
        <v>4208</v>
      </c>
      <c r="J1647" s="822" t="s">
        <v>4206</v>
      </c>
      <c r="K1647" s="822" t="s">
        <v>4209</v>
      </c>
      <c r="L1647" s="825">
        <v>165.9</v>
      </c>
      <c r="M1647" s="825">
        <v>497.70000000000005</v>
      </c>
      <c r="N1647" s="822">
        <v>3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</v>
      </c>
      <c r="B1648" s="822" t="s">
        <v>2676</v>
      </c>
      <c r="C1648" s="822" t="s">
        <v>2682</v>
      </c>
      <c r="D1648" s="823" t="s">
        <v>4395</v>
      </c>
      <c r="E1648" s="824" t="s">
        <v>2694</v>
      </c>
      <c r="F1648" s="822" t="s">
        <v>2677</v>
      </c>
      <c r="G1648" s="822" t="s">
        <v>2858</v>
      </c>
      <c r="H1648" s="822" t="s">
        <v>673</v>
      </c>
      <c r="I1648" s="822" t="s">
        <v>2185</v>
      </c>
      <c r="J1648" s="822" t="s">
        <v>2186</v>
      </c>
      <c r="K1648" s="822" t="s">
        <v>2187</v>
      </c>
      <c r="L1648" s="825">
        <v>130.51</v>
      </c>
      <c r="M1648" s="825">
        <v>130.51</v>
      </c>
      <c r="N1648" s="822">
        <v>1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</v>
      </c>
      <c r="B1649" s="822" t="s">
        <v>2676</v>
      </c>
      <c r="C1649" s="822" t="s">
        <v>2682</v>
      </c>
      <c r="D1649" s="823" t="s">
        <v>4395</v>
      </c>
      <c r="E1649" s="824" t="s">
        <v>2694</v>
      </c>
      <c r="F1649" s="822" t="s">
        <v>2677</v>
      </c>
      <c r="G1649" s="822" t="s">
        <v>2858</v>
      </c>
      <c r="H1649" s="822" t="s">
        <v>329</v>
      </c>
      <c r="I1649" s="822" t="s">
        <v>3908</v>
      </c>
      <c r="J1649" s="822" t="s">
        <v>3012</v>
      </c>
      <c r="K1649" s="822" t="s">
        <v>2784</v>
      </c>
      <c r="L1649" s="825">
        <v>84.83</v>
      </c>
      <c r="M1649" s="825">
        <v>84.83</v>
      </c>
      <c r="N1649" s="822">
        <v>1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</v>
      </c>
      <c r="B1650" s="822" t="s">
        <v>2676</v>
      </c>
      <c r="C1650" s="822" t="s">
        <v>2682</v>
      </c>
      <c r="D1650" s="823" t="s">
        <v>4395</v>
      </c>
      <c r="E1650" s="824" t="s">
        <v>2694</v>
      </c>
      <c r="F1650" s="822" t="s">
        <v>2677</v>
      </c>
      <c r="G1650" s="822" t="s">
        <v>2858</v>
      </c>
      <c r="H1650" s="822" t="s">
        <v>673</v>
      </c>
      <c r="I1650" s="822" t="s">
        <v>4210</v>
      </c>
      <c r="J1650" s="822" t="s">
        <v>2189</v>
      </c>
      <c r="K1650" s="822" t="s">
        <v>4211</v>
      </c>
      <c r="L1650" s="825">
        <v>286.69</v>
      </c>
      <c r="M1650" s="825">
        <v>286.69</v>
      </c>
      <c r="N1650" s="822">
        <v>1</v>
      </c>
      <c r="O1650" s="826">
        <v>1</v>
      </c>
      <c r="P1650" s="825">
        <v>286.69</v>
      </c>
      <c r="Q1650" s="827">
        <v>1</v>
      </c>
      <c r="R1650" s="822">
        <v>1</v>
      </c>
      <c r="S1650" s="827">
        <v>1</v>
      </c>
      <c r="T1650" s="826">
        <v>1</v>
      </c>
      <c r="U1650" s="828">
        <v>1</v>
      </c>
    </row>
    <row r="1651" spans="1:21" ht="14.45" customHeight="1" x14ac:dyDescent="0.2">
      <c r="A1651" s="821">
        <v>1</v>
      </c>
      <c r="B1651" s="822" t="s">
        <v>2676</v>
      </c>
      <c r="C1651" s="822" t="s">
        <v>2682</v>
      </c>
      <c r="D1651" s="823" t="s">
        <v>4395</v>
      </c>
      <c r="E1651" s="824" t="s">
        <v>2694</v>
      </c>
      <c r="F1651" s="822" t="s">
        <v>2677</v>
      </c>
      <c r="G1651" s="822" t="s">
        <v>3350</v>
      </c>
      <c r="H1651" s="822" t="s">
        <v>673</v>
      </c>
      <c r="I1651" s="822" t="s">
        <v>3351</v>
      </c>
      <c r="J1651" s="822" t="s">
        <v>3352</v>
      </c>
      <c r="K1651" s="822" t="s">
        <v>3353</v>
      </c>
      <c r="L1651" s="825">
        <v>56.06</v>
      </c>
      <c r="M1651" s="825">
        <v>56.06</v>
      </c>
      <c r="N1651" s="822">
        <v>1</v>
      </c>
      <c r="O1651" s="826">
        <v>0.5</v>
      </c>
      <c r="P1651" s="825">
        <v>56.06</v>
      </c>
      <c r="Q1651" s="827">
        <v>1</v>
      </c>
      <c r="R1651" s="822">
        <v>1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1</v>
      </c>
      <c r="B1652" s="822" t="s">
        <v>2676</v>
      </c>
      <c r="C1652" s="822" t="s">
        <v>2682</v>
      </c>
      <c r="D1652" s="823" t="s">
        <v>4395</v>
      </c>
      <c r="E1652" s="824" t="s">
        <v>2694</v>
      </c>
      <c r="F1652" s="822" t="s">
        <v>2677</v>
      </c>
      <c r="G1652" s="822" t="s">
        <v>3047</v>
      </c>
      <c r="H1652" s="822" t="s">
        <v>329</v>
      </c>
      <c r="I1652" s="822" t="s">
        <v>3050</v>
      </c>
      <c r="J1652" s="822" t="s">
        <v>1665</v>
      </c>
      <c r="K1652" s="822" t="s">
        <v>1666</v>
      </c>
      <c r="L1652" s="825">
        <v>124.49</v>
      </c>
      <c r="M1652" s="825">
        <v>124.49</v>
      </c>
      <c r="N1652" s="822">
        <v>1</v>
      </c>
      <c r="O1652" s="826">
        <v>1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1</v>
      </c>
      <c r="B1653" s="822" t="s">
        <v>2676</v>
      </c>
      <c r="C1653" s="822" t="s">
        <v>2682</v>
      </c>
      <c r="D1653" s="823" t="s">
        <v>4395</v>
      </c>
      <c r="E1653" s="824" t="s">
        <v>2694</v>
      </c>
      <c r="F1653" s="822" t="s">
        <v>2677</v>
      </c>
      <c r="G1653" s="822" t="s">
        <v>3426</v>
      </c>
      <c r="H1653" s="822" t="s">
        <v>329</v>
      </c>
      <c r="I1653" s="822" t="s">
        <v>4212</v>
      </c>
      <c r="J1653" s="822" t="s">
        <v>1799</v>
      </c>
      <c r="K1653" s="822" t="s">
        <v>766</v>
      </c>
      <c r="L1653" s="825">
        <v>0</v>
      </c>
      <c r="M1653" s="825">
        <v>0</v>
      </c>
      <c r="N1653" s="822">
        <v>3</v>
      </c>
      <c r="O1653" s="826">
        <v>0.5</v>
      </c>
      <c r="P1653" s="825">
        <v>0</v>
      </c>
      <c r="Q1653" s="827"/>
      <c r="R1653" s="822">
        <v>3</v>
      </c>
      <c r="S1653" s="827">
        <v>1</v>
      </c>
      <c r="T1653" s="826">
        <v>0.5</v>
      </c>
      <c r="U1653" s="828">
        <v>1</v>
      </c>
    </row>
    <row r="1654" spans="1:21" ht="14.45" customHeight="1" x14ac:dyDescent="0.2">
      <c r="A1654" s="821">
        <v>1</v>
      </c>
      <c r="B1654" s="822" t="s">
        <v>2676</v>
      </c>
      <c r="C1654" s="822" t="s">
        <v>2682</v>
      </c>
      <c r="D1654" s="823" t="s">
        <v>4395</v>
      </c>
      <c r="E1654" s="824" t="s">
        <v>2694</v>
      </c>
      <c r="F1654" s="822" t="s">
        <v>2677</v>
      </c>
      <c r="G1654" s="822" t="s">
        <v>4213</v>
      </c>
      <c r="H1654" s="822" t="s">
        <v>329</v>
      </c>
      <c r="I1654" s="822" t="s">
        <v>4214</v>
      </c>
      <c r="J1654" s="822" t="s">
        <v>4215</v>
      </c>
      <c r="K1654" s="822" t="s">
        <v>4001</v>
      </c>
      <c r="L1654" s="825">
        <v>78.48</v>
      </c>
      <c r="M1654" s="825">
        <v>78.48</v>
      </c>
      <c r="N1654" s="822">
        <v>1</v>
      </c>
      <c r="O1654" s="826">
        <v>1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</v>
      </c>
      <c r="B1655" s="822" t="s">
        <v>2676</v>
      </c>
      <c r="C1655" s="822" t="s">
        <v>2682</v>
      </c>
      <c r="D1655" s="823" t="s">
        <v>4395</v>
      </c>
      <c r="E1655" s="824" t="s">
        <v>2694</v>
      </c>
      <c r="F1655" s="822" t="s">
        <v>2677</v>
      </c>
      <c r="G1655" s="822" t="s">
        <v>2761</v>
      </c>
      <c r="H1655" s="822" t="s">
        <v>673</v>
      </c>
      <c r="I1655" s="822" t="s">
        <v>2157</v>
      </c>
      <c r="J1655" s="822" t="s">
        <v>2158</v>
      </c>
      <c r="K1655" s="822" t="s">
        <v>2159</v>
      </c>
      <c r="L1655" s="825">
        <v>186.87</v>
      </c>
      <c r="M1655" s="825">
        <v>186.87</v>
      </c>
      <c r="N1655" s="822">
        <v>1</v>
      </c>
      <c r="O1655" s="826">
        <v>0.5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</v>
      </c>
      <c r="B1656" s="822" t="s">
        <v>2676</v>
      </c>
      <c r="C1656" s="822" t="s">
        <v>2682</v>
      </c>
      <c r="D1656" s="823" t="s">
        <v>4395</v>
      </c>
      <c r="E1656" s="824" t="s">
        <v>2694</v>
      </c>
      <c r="F1656" s="822" t="s">
        <v>2677</v>
      </c>
      <c r="G1656" s="822" t="s">
        <v>2898</v>
      </c>
      <c r="H1656" s="822" t="s">
        <v>329</v>
      </c>
      <c r="I1656" s="822" t="s">
        <v>2899</v>
      </c>
      <c r="J1656" s="822" t="s">
        <v>1534</v>
      </c>
      <c r="K1656" s="822" t="s">
        <v>2900</v>
      </c>
      <c r="L1656" s="825">
        <v>577.88</v>
      </c>
      <c r="M1656" s="825">
        <v>577.88</v>
      </c>
      <c r="N1656" s="822">
        <v>1</v>
      </c>
      <c r="O1656" s="826">
        <v>0.5</v>
      </c>
      <c r="P1656" s="825">
        <v>577.88</v>
      </c>
      <c r="Q1656" s="827">
        <v>1</v>
      </c>
      <c r="R1656" s="822">
        <v>1</v>
      </c>
      <c r="S1656" s="827">
        <v>1</v>
      </c>
      <c r="T1656" s="826">
        <v>0.5</v>
      </c>
      <c r="U1656" s="828">
        <v>1</v>
      </c>
    </row>
    <row r="1657" spans="1:21" ht="14.45" customHeight="1" x14ac:dyDescent="0.2">
      <c r="A1657" s="821">
        <v>1</v>
      </c>
      <c r="B1657" s="822" t="s">
        <v>2676</v>
      </c>
      <c r="C1657" s="822" t="s">
        <v>2682</v>
      </c>
      <c r="D1657" s="823" t="s">
        <v>4395</v>
      </c>
      <c r="E1657" s="824" t="s">
        <v>2694</v>
      </c>
      <c r="F1657" s="822" t="s">
        <v>2677</v>
      </c>
      <c r="G1657" s="822" t="s">
        <v>2762</v>
      </c>
      <c r="H1657" s="822" t="s">
        <v>329</v>
      </c>
      <c r="I1657" s="822" t="s">
        <v>2763</v>
      </c>
      <c r="J1657" s="822" t="s">
        <v>684</v>
      </c>
      <c r="K1657" s="822" t="s">
        <v>2764</v>
      </c>
      <c r="L1657" s="825">
        <v>31.65</v>
      </c>
      <c r="M1657" s="825">
        <v>63.3</v>
      </c>
      <c r="N1657" s="822">
        <v>2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</v>
      </c>
      <c r="B1658" s="822" t="s">
        <v>2676</v>
      </c>
      <c r="C1658" s="822" t="s">
        <v>2682</v>
      </c>
      <c r="D1658" s="823" t="s">
        <v>4395</v>
      </c>
      <c r="E1658" s="824" t="s">
        <v>2694</v>
      </c>
      <c r="F1658" s="822" t="s">
        <v>2677</v>
      </c>
      <c r="G1658" s="822" t="s">
        <v>2917</v>
      </c>
      <c r="H1658" s="822" t="s">
        <v>329</v>
      </c>
      <c r="I1658" s="822" t="s">
        <v>3521</v>
      </c>
      <c r="J1658" s="822" t="s">
        <v>1033</v>
      </c>
      <c r="K1658" s="822" t="s">
        <v>3522</v>
      </c>
      <c r="L1658" s="825">
        <v>27.37</v>
      </c>
      <c r="M1658" s="825">
        <v>54.74</v>
      </c>
      <c r="N1658" s="822">
        <v>2</v>
      </c>
      <c r="O1658" s="826">
        <v>1</v>
      </c>
      <c r="P1658" s="825">
        <v>27.37</v>
      </c>
      <c r="Q1658" s="827">
        <v>0.5</v>
      </c>
      <c r="R1658" s="822">
        <v>1</v>
      </c>
      <c r="S1658" s="827">
        <v>0.5</v>
      </c>
      <c r="T1658" s="826">
        <v>0.5</v>
      </c>
      <c r="U1658" s="828">
        <v>0.5</v>
      </c>
    </row>
    <row r="1659" spans="1:21" ht="14.45" customHeight="1" x14ac:dyDescent="0.2">
      <c r="A1659" s="821">
        <v>1</v>
      </c>
      <c r="B1659" s="822" t="s">
        <v>2676</v>
      </c>
      <c r="C1659" s="822" t="s">
        <v>2682</v>
      </c>
      <c r="D1659" s="823" t="s">
        <v>4395</v>
      </c>
      <c r="E1659" s="824" t="s">
        <v>2694</v>
      </c>
      <c r="F1659" s="822" t="s">
        <v>2677</v>
      </c>
      <c r="G1659" s="822" t="s">
        <v>2917</v>
      </c>
      <c r="H1659" s="822" t="s">
        <v>329</v>
      </c>
      <c r="I1659" s="822" t="s">
        <v>3178</v>
      </c>
      <c r="J1659" s="822" t="s">
        <v>1033</v>
      </c>
      <c r="K1659" s="822" t="s">
        <v>1034</v>
      </c>
      <c r="L1659" s="825">
        <v>97.76</v>
      </c>
      <c r="M1659" s="825">
        <v>195.52</v>
      </c>
      <c r="N1659" s="822">
        <v>2</v>
      </c>
      <c r="O1659" s="826">
        <v>1.5</v>
      </c>
      <c r="P1659" s="825">
        <v>195.52</v>
      </c>
      <c r="Q1659" s="827">
        <v>1</v>
      </c>
      <c r="R1659" s="822">
        <v>2</v>
      </c>
      <c r="S1659" s="827">
        <v>1</v>
      </c>
      <c r="T1659" s="826">
        <v>1.5</v>
      </c>
      <c r="U1659" s="828">
        <v>1</v>
      </c>
    </row>
    <row r="1660" spans="1:21" ht="14.45" customHeight="1" x14ac:dyDescent="0.2">
      <c r="A1660" s="821">
        <v>1</v>
      </c>
      <c r="B1660" s="822" t="s">
        <v>2676</v>
      </c>
      <c r="C1660" s="822" t="s">
        <v>2682</v>
      </c>
      <c r="D1660" s="823" t="s">
        <v>4395</v>
      </c>
      <c r="E1660" s="824" t="s">
        <v>2694</v>
      </c>
      <c r="F1660" s="822" t="s">
        <v>2677</v>
      </c>
      <c r="G1660" s="822" t="s">
        <v>2777</v>
      </c>
      <c r="H1660" s="822" t="s">
        <v>329</v>
      </c>
      <c r="I1660" s="822" t="s">
        <v>2778</v>
      </c>
      <c r="J1660" s="822" t="s">
        <v>2779</v>
      </c>
      <c r="K1660" s="822" t="s">
        <v>2780</v>
      </c>
      <c r="L1660" s="825">
        <v>4472.93</v>
      </c>
      <c r="M1660" s="825">
        <v>13418.79</v>
      </c>
      <c r="N1660" s="822">
        <v>3</v>
      </c>
      <c r="O1660" s="826">
        <v>2</v>
      </c>
      <c r="P1660" s="825">
        <v>8945.86</v>
      </c>
      <c r="Q1660" s="827">
        <v>0.66666666666666663</v>
      </c>
      <c r="R1660" s="822">
        <v>2</v>
      </c>
      <c r="S1660" s="827">
        <v>0.66666666666666663</v>
      </c>
      <c r="T1660" s="826">
        <v>1</v>
      </c>
      <c r="U1660" s="828">
        <v>0.5</v>
      </c>
    </row>
    <row r="1661" spans="1:21" ht="14.45" customHeight="1" x14ac:dyDescent="0.2">
      <c r="A1661" s="821">
        <v>1</v>
      </c>
      <c r="B1661" s="822" t="s">
        <v>2676</v>
      </c>
      <c r="C1661" s="822" t="s">
        <v>2682</v>
      </c>
      <c r="D1661" s="823" t="s">
        <v>4395</v>
      </c>
      <c r="E1661" s="824" t="s">
        <v>2694</v>
      </c>
      <c r="F1661" s="822" t="s">
        <v>2677</v>
      </c>
      <c r="G1661" s="822" t="s">
        <v>2781</v>
      </c>
      <c r="H1661" s="822" t="s">
        <v>329</v>
      </c>
      <c r="I1661" s="822" t="s">
        <v>4216</v>
      </c>
      <c r="J1661" s="822" t="s">
        <v>2783</v>
      </c>
      <c r="K1661" s="822" t="s">
        <v>1025</v>
      </c>
      <c r="L1661" s="825">
        <v>84.83</v>
      </c>
      <c r="M1661" s="825">
        <v>84.83</v>
      </c>
      <c r="N1661" s="822">
        <v>1</v>
      </c>
      <c r="O1661" s="826">
        <v>0.5</v>
      </c>
      <c r="P1661" s="825">
        <v>84.83</v>
      </c>
      <c r="Q1661" s="827">
        <v>1</v>
      </c>
      <c r="R1661" s="822">
        <v>1</v>
      </c>
      <c r="S1661" s="827">
        <v>1</v>
      </c>
      <c r="T1661" s="826">
        <v>0.5</v>
      </c>
      <c r="U1661" s="828">
        <v>1</v>
      </c>
    </row>
    <row r="1662" spans="1:21" ht="14.45" customHeight="1" x14ac:dyDescent="0.2">
      <c r="A1662" s="821">
        <v>1</v>
      </c>
      <c r="B1662" s="822" t="s">
        <v>2676</v>
      </c>
      <c r="C1662" s="822" t="s">
        <v>2682</v>
      </c>
      <c r="D1662" s="823" t="s">
        <v>4395</v>
      </c>
      <c r="E1662" s="824" t="s">
        <v>2694</v>
      </c>
      <c r="F1662" s="822" t="s">
        <v>2677</v>
      </c>
      <c r="G1662" s="822" t="s">
        <v>4217</v>
      </c>
      <c r="H1662" s="822" t="s">
        <v>673</v>
      </c>
      <c r="I1662" s="822" t="s">
        <v>4218</v>
      </c>
      <c r="J1662" s="822" t="s">
        <v>4219</v>
      </c>
      <c r="K1662" s="822" t="s">
        <v>4220</v>
      </c>
      <c r="L1662" s="825">
        <v>659.9</v>
      </c>
      <c r="M1662" s="825">
        <v>659.9</v>
      </c>
      <c r="N1662" s="822">
        <v>1</v>
      </c>
      <c r="O1662" s="826">
        <v>0.5</v>
      </c>
      <c r="P1662" s="825">
        <v>659.9</v>
      </c>
      <c r="Q1662" s="827">
        <v>1</v>
      </c>
      <c r="R1662" s="822">
        <v>1</v>
      </c>
      <c r="S1662" s="827">
        <v>1</v>
      </c>
      <c r="T1662" s="826">
        <v>0.5</v>
      </c>
      <c r="U1662" s="828">
        <v>1</v>
      </c>
    </row>
    <row r="1663" spans="1:21" ht="14.45" customHeight="1" x14ac:dyDescent="0.2">
      <c r="A1663" s="821">
        <v>1</v>
      </c>
      <c r="B1663" s="822" t="s">
        <v>2676</v>
      </c>
      <c r="C1663" s="822" t="s">
        <v>2682</v>
      </c>
      <c r="D1663" s="823" t="s">
        <v>4395</v>
      </c>
      <c r="E1663" s="824" t="s">
        <v>2694</v>
      </c>
      <c r="F1663" s="822" t="s">
        <v>2677</v>
      </c>
      <c r="G1663" s="822" t="s">
        <v>2953</v>
      </c>
      <c r="H1663" s="822" t="s">
        <v>329</v>
      </c>
      <c r="I1663" s="822" t="s">
        <v>3290</v>
      </c>
      <c r="J1663" s="822" t="s">
        <v>2955</v>
      </c>
      <c r="K1663" s="822" t="s">
        <v>3291</v>
      </c>
      <c r="L1663" s="825">
        <v>93.43</v>
      </c>
      <c r="M1663" s="825">
        <v>93.43</v>
      </c>
      <c r="N1663" s="822">
        <v>1</v>
      </c>
      <c r="O1663" s="826">
        <v>0.5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</v>
      </c>
      <c r="B1664" s="822" t="s">
        <v>2676</v>
      </c>
      <c r="C1664" s="822" t="s">
        <v>2682</v>
      </c>
      <c r="D1664" s="823" t="s">
        <v>4395</v>
      </c>
      <c r="E1664" s="824" t="s">
        <v>2694</v>
      </c>
      <c r="F1664" s="822" t="s">
        <v>2677</v>
      </c>
      <c r="G1664" s="822" t="s">
        <v>2789</v>
      </c>
      <c r="H1664" s="822" t="s">
        <v>673</v>
      </c>
      <c r="I1664" s="822" t="s">
        <v>2979</v>
      </c>
      <c r="J1664" s="822" t="s">
        <v>2503</v>
      </c>
      <c r="K1664" s="822" t="s">
        <v>2980</v>
      </c>
      <c r="L1664" s="825">
        <v>1544.99</v>
      </c>
      <c r="M1664" s="825">
        <v>1544.99</v>
      </c>
      <c r="N1664" s="822">
        <v>1</v>
      </c>
      <c r="O1664" s="826">
        <v>0.5</v>
      </c>
      <c r="P1664" s="825">
        <v>1544.99</v>
      </c>
      <c r="Q1664" s="827">
        <v>1</v>
      </c>
      <c r="R1664" s="822">
        <v>1</v>
      </c>
      <c r="S1664" s="827">
        <v>1</v>
      </c>
      <c r="T1664" s="826">
        <v>0.5</v>
      </c>
      <c r="U1664" s="828">
        <v>1</v>
      </c>
    </row>
    <row r="1665" spans="1:21" ht="14.45" customHeight="1" x14ac:dyDescent="0.2">
      <c r="A1665" s="821">
        <v>1</v>
      </c>
      <c r="B1665" s="822" t="s">
        <v>2676</v>
      </c>
      <c r="C1665" s="822" t="s">
        <v>2682</v>
      </c>
      <c r="D1665" s="823" t="s">
        <v>4395</v>
      </c>
      <c r="E1665" s="824" t="s">
        <v>2694</v>
      </c>
      <c r="F1665" s="822" t="s">
        <v>2677</v>
      </c>
      <c r="G1665" s="822" t="s">
        <v>2802</v>
      </c>
      <c r="H1665" s="822" t="s">
        <v>329</v>
      </c>
      <c r="I1665" s="822" t="s">
        <v>2803</v>
      </c>
      <c r="J1665" s="822" t="s">
        <v>703</v>
      </c>
      <c r="K1665" s="822" t="s">
        <v>2804</v>
      </c>
      <c r="L1665" s="825">
        <v>83.38</v>
      </c>
      <c r="M1665" s="825">
        <v>83.38</v>
      </c>
      <c r="N1665" s="822">
        <v>1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</v>
      </c>
      <c r="B1666" s="822" t="s">
        <v>2676</v>
      </c>
      <c r="C1666" s="822" t="s">
        <v>2682</v>
      </c>
      <c r="D1666" s="823" t="s">
        <v>4395</v>
      </c>
      <c r="E1666" s="824" t="s">
        <v>2694</v>
      </c>
      <c r="F1666" s="822" t="s">
        <v>2677</v>
      </c>
      <c r="G1666" s="822" t="s">
        <v>2809</v>
      </c>
      <c r="H1666" s="822" t="s">
        <v>329</v>
      </c>
      <c r="I1666" s="822" t="s">
        <v>2810</v>
      </c>
      <c r="J1666" s="822" t="s">
        <v>822</v>
      </c>
      <c r="K1666" s="822" t="s">
        <v>823</v>
      </c>
      <c r="L1666" s="825">
        <v>121.92</v>
      </c>
      <c r="M1666" s="825">
        <v>121.92</v>
      </c>
      <c r="N1666" s="822">
        <v>1</v>
      </c>
      <c r="O1666" s="826">
        <v>1</v>
      </c>
      <c r="P1666" s="825">
        <v>121.92</v>
      </c>
      <c r="Q1666" s="827">
        <v>1</v>
      </c>
      <c r="R1666" s="822">
        <v>1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1</v>
      </c>
      <c r="B1667" s="822" t="s">
        <v>2676</v>
      </c>
      <c r="C1667" s="822" t="s">
        <v>2682</v>
      </c>
      <c r="D1667" s="823" t="s">
        <v>4395</v>
      </c>
      <c r="E1667" s="824" t="s">
        <v>2735</v>
      </c>
      <c r="F1667" s="822" t="s">
        <v>2677</v>
      </c>
      <c r="G1667" s="822" t="s">
        <v>3404</v>
      </c>
      <c r="H1667" s="822" t="s">
        <v>673</v>
      </c>
      <c r="I1667" s="822" t="s">
        <v>2389</v>
      </c>
      <c r="J1667" s="822" t="s">
        <v>2390</v>
      </c>
      <c r="K1667" s="822" t="s">
        <v>2391</v>
      </c>
      <c r="L1667" s="825">
        <v>1392.47</v>
      </c>
      <c r="M1667" s="825">
        <v>1392.47</v>
      </c>
      <c r="N1667" s="822">
        <v>1</v>
      </c>
      <c r="O1667" s="826">
        <v>0.5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</v>
      </c>
      <c r="B1668" s="822" t="s">
        <v>2676</v>
      </c>
      <c r="C1668" s="822" t="s">
        <v>2682</v>
      </c>
      <c r="D1668" s="823" t="s">
        <v>4395</v>
      </c>
      <c r="E1668" s="824" t="s">
        <v>2735</v>
      </c>
      <c r="F1668" s="822" t="s">
        <v>2677</v>
      </c>
      <c r="G1668" s="822" t="s">
        <v>2909</v>
      </c>
      <c r="H1668" s="822" t="s">
        <v>673</v>
      </c>
      <c r="I1668" s="822" t="s">
        <v>3165</v>
      </c>
      <c r="J1668" s="822" t="s">
        <v>2911</v>
      </c>
      <c r="K1668" s="822" t="s">
        <v>3166</v>
      </c>
      <c r="L1668" s="825">
        <v>114.65</v>
      </c>
      <c r="M1668" s="825">
        <v>114.65</v>
      </c>
      <c r="N1668" s="822">
        <v>1</v>
      </c>
      <c r="O1668" s="826">
        <v>1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</v>
      </c>
      <c r="B1669" s="822" t="s">
        <v>2676</v>
      </c>
      <c r="C1669" s="822" t="s">
        <v>2682</v>
      </c>
      <c r="D1669" s="823" t="s">
        <v>4395</v>
      </c>
      <c r="E1669" s="824" t="s">
        <v>2735</v>
      </c>
      <c r="F1669" s="822" t="s">
        <v>2677</v>
      </c>
      <c r="G1669" s="822" t="s">
        <v>3563</v>
      </c>
      <c r="H1669" s="822" t="s">
        <v>673</v>
      </c>
      <c r="I1669" s="822" t="s">
        <v>4221</v>
      </c>
      <c r="J1669" s="822" t="s">
        <v>1686</v>
      </c>
      <c r="K1669" s="822" t="s">
        <v>1687</v>
      </c>
      <c r="L1669" s="825">
        <v>63.75</v>
      </c>
      <c r="M1669" s="825">
        <v>63.75</v>
      </c>
      <c r="N1669" s="822">
        <v>1</v>
      </c>
      <c r="O1669" s="826">
        <v>1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</v>
      </c>
      <c r="B1670" s="822" t="s">
        <v>2676</v>
      </c>
      <c r="C1670" s="822" t="s">
        <v>2682</v>
      </c>
      <c r="D1670" s="823" t="s">
        <v>4395</v>
      </c>
      <c r="E1670" s="824" t="s">
        <v>2735</v>
      </c>
      <c r="F1670" s="822" t="s">
        <v>2677</v>
      </c>
      <c r="G1670" s="822" t="s">
        <v>3259</v>
      </c>
      <c r="H1670" s="822" t="s">
        <v>329</v>
      </c>
      <c r="I1670" s="822" t="s">
        <v>3260</v>
      </c>
      <c r="J1670" s="822" t="s">
        <v>3261</v>
      </c>
      <c r="K1670" s="822" t="s">
        <v>3262</v>
      </c>
      <c r="L1670" s="825">
        <v>59.56</v>
      </c>
      <c r="M1670" s="825">
        <v>119.12</v>
      </c>
      <c r="N1670" s="822">
        <v>2</v>
      </c>
      <c r="O1670" s="826">
        <v>0.5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</v>
      </c>
      <c r="B1671" s="822" t="s">
        <v>2676</v>
      </c>
      <c r="C1671" s="822" t="s">
        <v>2682</v>
      </c>
      <c r="D1671" s="823" t="s">
        <v>4395</v>
      </c>
      <c r="E1671" s="824" t="s">
        <v>2735</v>
      </c>
      <c r="F1671" s="822" t="s">
        <v>2677</v>
      </c>
      <c r="G1671" s="822" t="s">
        <v>2809</v>
      </c>
      <c r="H1671" s="822" t="s">
        <v>329</v>
      </c>
      <c r="I1671" s="822" t="s">
        <v>3641</v>
      </c>
      <c r="J1671" s="822" t="s">
        <v>822</v>
      </c>
      <c r="K1671" s="822" t="s">
        <v>823</v>
      </c>
      <c r="L1671" s="825">
        <v>121.92</v>
      </c>
      <c r="M1671" s="825">
        <v>365.76</v>
      </c>
      <c r="N1671" s="822">
        <v>3</v>
      </c>
      <c r="O1671" s="826">
        <v>1</v>
      </c>
      <c r="P1671" s="825">
        <v>365.76</v>
      </c>
      <c r="Q1671" s="827">
        <v>1</v>
      </c>
      <c r="R1671" s="822">
        <v>3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1</v>
      </c>
      <c r="B1672" s="822" t="s">
        <v>2676</v>
      </c>
      <c r="C1672" s="822" t="s">
        <v>2682</v>
      </c>
      <c r="D1672" s="823" t="s">
        <v>4395</v>
      </c>
      <c r="E1672" s="824" t="s">
        <v>2711</v>
      </c>
      <c r="F1672" s="822" t="s">
        <v>2677</v>
      </c>
      <c r="G1672" s="822" t="s">
        <v>2854</v>
      </c>
      <c r="H1672" s="822" t="s">
        <v>673</v>
      </c>
      <c r="I1672" s="822" t="s">
        <v>2855</v>
      </c>
      <c r="J1672" s="822" t="s">
        <v>1042</v>
      </c>
      <c r="K1672" s="822" t="s">
        <v>2856</v>
      </c>
      <c r="L1672" s="825">
        <v>160.03</v>
      </c>
      <c r="M1672" s="825">
        <v>160.03</v>
      </c>
      <c r="N1672" s="822">
        <v>1</v>
      </c>
      <c r="O1672" s="826">
        <v>0.5</v>
      </c>
      <c r="P1672" s="825">
        <v>160.03</v>
      </c>
      <c r="Q1672" s="827">
        <v>1</v>
      </c>
      <c r="R1672" s="822">
        <v>1</v>
      </c>
      <c r="S1672" s="827">
        <v>1</v>
      </c>
      <c r="T1672" s="826">
        <v>0.5</v>
      </c>
      <c r="U1672" s="828">
        <v>1</v>
      </c>
    </row>
    <row r="1673" spans="1:21" ht="14.45" customHeight="1" x14ac:dyDescent="0.2">
      <c r="A1673" s="821">
        <v>1</v>
      </c>
      <c r="B1673" s="822" t="s">
        <v>2676</v>
      </c>
      <c r="C1673" s="822" t="s">
        <v>2682</v>
      </c>
      <c r="D1673" s="823" t="s">
        <v>4395</v>
      </c>
      <c r="E1673" s="824" t="s">
        <v>2711</v>
      </c>
      <c r="F1673" s="822" t="s">
        <v>2677</v>
      </c>
      <c r="G1673" s="822" t="s">
        <v>2858</v>
      </c>
      <c r="H1673" s="822" t="s">
        <v>673</v>
      </c>
      <c r="I1673" s="822" t="s">
        <v>2185</v>
      </c>
      <c r="J1673" s="822" t="s">
        <v>2186</v>
      </c>
      <c r="K1673" s="822" t="s">
        <v>2187</v>
      </c>
      <c r="L1673" s="825">
        <v>130.51</v>
      </c>
      <c r="M1673" s="825">
        <v>261.02</v>
      </c>
      <c r="N1673" s="822">
        <v>2</v>
      </c>
      <c r="O1673" s="826">
        <v>0.5</v>
      </c>
      <c r="P1673" s="825">
        <v>261.02</v>
      </c>
      <c r="Q1673" s="827">
        <v>1</v>
      </c>
      <c r="R1673" s="822">
        <v>2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1</v>
      </c>
      <c r="B1674" s="822" t="s">
        <v>2676</v>
      </c>
      <c r="C1674" s="822" t="s">
        <v>2682</v>
      </c>
      <c r="D1674" s="823" t="s">
        <v>4395</v>
      </c>
      <c r="E1674" s="824" t="s">
        <v>2711</v>
      </c>
      <c r="F1674" s="822" t="s">
        <v>2677</v>
      </c>
      <c r="G1674" s="822" t="s">
        <v>2858</v>
      </c>
      <c r="H1674" s="822" t="s">
        <v>673</v>
      </c>
      <c r="I1674" s="822" t="s">
        <v>2326</v>
      </c>
      <c r="J1674" s="822" t="s">
        <v>2189</v>
      </c>
      <c r="K1674" s="822" t="s">
        <v>2327</v>
      </c>
      <c r="L1674" s="825">
        <v>82.7</v>
      </c>
      <c r="M1674" s="825">
        <v>82.7</v>
      </c>
      <c r="N1674" s="822">
        <v>1</v>
      </c>
      <c r="O1674" s="826">
        <v>0.5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</v>
      </c>
      <c r="B1675" s="822" t="s">
        <v>2676</v>
      </c>
      <c r="C1675" s="822" t="s">
        <v>2682</v>
      </c>
      <c r="D1675" s="823" t="s">
        <v>4395</v>
      </c>
      <c r="E1675" s="824" t="s">
        <v>2711</v>
      </c>
      <c r="F1675" s="822" t="s">
        <v>2677</v>
      </c>
      <c r="G1675" s="822" t="s">
        <v>3998</v>
      </c>
      <c r="H1675" s="822" t="s">
        <v>329</v>
      </c>
      <c r="I1675" s="822" t="s">
        <v>4222</v>
      </c>
      <c r="J1675" s="822" t="s">
        <v>4000</v>
      </c>
      <c r="K1675" s="822" t="s">
        <v>4001</v>
      </c>
      <c r="L1675" s="825">
        <v>235.78</v>
      </c>
      <c r="M1675" s="825">
        <v>707.34</v>
      </c>
      <c r="N1675" s="822">
        <v>3</v>
      </c>
      <c r="O1675" s="826">
        <v>0.5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</v>
      </c>
      <c r="B1676" s="822" t="s">
        <v>2676</v>
      </c>
      <c r="C1676" s="822" t="s">
        <v>2682</v>
      </c>
      <c r="D1676" s="823" t="s">
        <v>4395</v>
      </c>
      <c r="E1676" s="824" t="s">
        <v>2711</v>
      </c>
      <c r="F1676" s="822" t="s">
        <v>2677</v>
      </c>
      <c r="G1676" s="822" t="s">
        <v>3366</v>
      </c>
      <c r="H1676" s="822" t="s">
        <v>673</v>
      </c>
      <c r="I1676" s="822" t="s">
        <v>2470</v>
      </c>
      <c r="J1676" s="822" t="s">
        <v>904</v>
      </c>
      <c r="K1676" s="822" t="s">
        <v>2471</v>
      </c>
      <c r="L1676" s="825">
        <v>176.32</v>
      </c>
      <c r="M1676" s="825">
        <v>176.32</v>
      </c>
      <c r="N1676" s="822">
        <v>1</v>
      </c>
      <c r="O1676" s="826">
        <v>0.5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</v>
      </c>
      <c r="B1677" s="822" t="s">
        <v>2676</v>
      </c>
      <c r="C1677" s="822" t="s">
        <v>2682</v>
      </c>
      <c r="D1677" s="823" t="s">
        <v>4395</v>
      </c>
      <c r="E1677" s="824" t="s">
        <v>2711</v>
      </c>
      <c r="F1677" s="822" t="s">
        <v>2677</v>
      </c>
      <c r="G1677" s="822" t="s">
        <v>2739</v>
      </c>
      <c r="H1677" s="822" t="s">
        <v>329</v>
      </c>
      <c r="I1677" s="822" t="s">
        <v>3030</v>
      </c>
      <c r="J1677" s="822" t="s">
        <v>2741</v>
      </c>
      <c r="K1677" s="822" t="s">
        <v>3031</v>
      </c>
      <c r="L1677" s="825">
        <v>1891.17</v>
      </c>
      <c r="M1677" s="825">
        <v>5673.51</v>
      </c>
      <c r="N1677" s="822">
        <v>3</v>
      </c>
      <c r="O1677" s="826">
        <v>1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</v>
      </c>
      <c r="B1678" s="822" t="s">
        <v>2676</v>
      </c>
      <c r="C1678" s="822" t="s">
        <v>2682</v>
      </c>
      <c r="D1678" s="823" t="s">
        <v>4395</v>
      </c>
      <c r="E1678" s="824" t="s">
        <v>2711</v>
      </c>
      <c r="F1678" s="822" t="s">
        <v>2677</v>
      </c>
      <c r="G1678" s="822" t="s">
        <v>3386</v>
      </c>
      <c r="H1678" s="822" t="s">
        <v>329</v>
      </c>
      <c r="I1678" s="822" t="s">
        <v>3387</v>
      </c>
      <c r="J1678" s="822" t="s">
        <v>3388</v>
      </c>
      <c r="K1678" s="822" t="s">
        <v>3389</v>
      </c>
      <c r="L1678" s="825">
        <v>78.33</v>
      </c>
      <c r="M1678" s="825">
        <v>234.99</v>
      </c>
      <c r="N1678" s="822">
        <v>3</v>
      </c>
      <c r="O1678" s="826">
        <v>0.5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</v>
      </c>
      <c r="B1679" s="822" t="s">
        <v>2676</v>
      </c>
      <c r="C1679" s="822" t="s">
        <v>2682</v>
      </c>
      <c r="D1679" s="823" t="s">
        <v>4395</v>
      </c>
      <c r="E1679" s="824" t="s">
        <v>2711</v>
      </c>
      <c r="F1679" s="822" t="s">
        <v>2677</v>
      </c>
      <c r="G1679" s="822" t="s">
        <v>3386</v>
      </c>
      <c r="H1679" s="822" t="s">
        <v>329</v>
      </c>
      <c r="I1679" s="822" t="s">
        <v>3676</v>
      </c>
      <c r="J1679" s="822" t="s">
        <v>3388</v>
      </c>
      <c r="K1679" s="822" t="s">
        <v>3677</v>
      </c>
      <c r="L1679" s="825">
        <v>21.44</v>
      </c>
      <c r="M1679" s="825">
        <v>214.40000000000003</v>
      </c>
      <c r="N1679" s="822">
        <v>10</v>
      </c>
      <c r="O1679" s="826">
        <v>2.5</v>
      </c>
      <c r="P1679" s="825">
        <v>64.320000000000007</v>
      </c>
      <c r="Q1679" s="827">
        <v>0.3</v>
      </c>
      <c r="R1679" s="822">
        <v>3</v>
      </c>
      <c r="S1679" s="827">
        <v>0.3</v>
      </c>
      <c r="T1679" s="826">
        <v>1</v>
      </c>
      <c r="U1679" s="828">
        <v>0.4</v>
      </c>
    </row>
    <row r="1680" spans="1:21" ht="14.45" customHeight="1" x14ac:dyDescent="0.2">
      <c r="A1680" s="821">
        <v>1</v>
      </c>
      <c r="B1680" s="822" t="s">
        <v>2676</v>
      </c>
      <c r="C1680" s="822" t="s">
        <v>2682</v>
      </c>
      <c r="D1680" s="823" t="s">
        <v>4395</v>
      </c>
      <c r="E1680" s="824" t="s">
        <v>2711</v>
      </c>
      <c r="F1680" s="822" t="s">
        <v>2677</v>
      </c>
      <c r="G1680" s="822" t="s">
        <v>3044</v>
      </c>
      <c r="H1680" s="822" t="s">
        <v>329</v>
      </c>
      <c r="I1680" s="822" t="s">
        <v>4009</v>
      </c>
      <c r="J1680" s="822" t="s">
        <v>726</v>
      </c>
      <c r="K1680" s="822" t="s">
        <v>4010</v>
      </c>
      <c r="L1680" s="825">
        <v>477.5</v>
      </c>
      <c r="M1680" s="825">
        <v>955</v>
      </c>
      <c r="N1680" s="822">
        <v>2</v>
      </c>
      <c r="O1680" s="826">
        <v>0.5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</v>
      </c>
      <c r="B1681" s="822" t="s">
        <v>2676</v>
      </c>
      <c r="C1681" s="822" t="s">
        <v>2682</v>
      </c>
      <c r="D1681" s="823" t="s">
        <v>4395</v>
      </c>
      <c r="E1681" s="824" t="s">
        <v>2711</v>
      </c>
      <c r="F1681" s="822" t="s">
        <v>2677</v>
      </c>
      <c r="G1681" s="822" t="s">
        <v>3390</v>
      </c>
      <c r="H1681" s="822" t="s">
        <v>329</v>
      </c>
      <c r="I1681" s="822" t="s">
        <v>4223</v>
      </c>
      <c r="J1681" s="822" t="s">
        <v>2447</v>
      </c>
      <c r="K1681" s="822" t="s">
        <v>1070</v>
      </c>
      <c r="L1681" s="825">
        <v>61.59</v>
      </c>
      <c r="M1681" s="825">
        <v>184.77</v>
      </c>
      <c r="N1681" s="822">
        <v>3</v>
      </c>
      <c r="O1681" s="826">
        <v>0.5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</v>
      </c>
      <c r="B1682" s="822" t="s">
        <v>2676</v>
      </c>
      <c r="C1682" s="822" t="s">
        <v>2682</v>
      </c>
      <c r="D1682" s="823" t="s">
        <v>4395</v>
      </c>
      <c r="E1682" s="824" t="s">
        <v>2711</v>
      </c>
      <c r="F1682" s="822" t="s">
        <v>2677</v>
      </c>
      <c r="G1682" s="822" t="s">
        <v>2749</v>
      </c>
      <c r="H1682" s="822" t="s">
        <v>673</v>
      </c>
      <c r="I1682" s="822" t="s">
        <v>2269</v>
      </c>
      <c r="J1682" s="822" t="s">
        <v>2270</v>
      </c>
      <c r="K1682" s="822" t="s">
        <v>2271</v>
      </c>
      <c r="L1682" s="825">
        <v>42.51</v>
      </c>
      <c r="M1682" s="825">
        <v>42.51</v>
      </c>
      <c r="N1682" s="822">
        <v>1</v>
      </c>
      <c r="O1682" s="826">
        <v>0.5</v>
      </c>
      <c r="P1682" s="825">
        <v>42.51</v>
      </c>
      <c r="Q1682" s="827">
        <v>1</v>
      </c>
      <c r="R1682" s="822">
        <v>1</v>
      </c>
      <c r="S1682" s="827">
        <v>1</v>
      </c>
      <c r="T1682" s="826">
        <v>0.5</v>
      </c>
      <c r="U1682" s="828">
        <v>1</v>
      </c>
    </row>
    <row r="1683" spans="1:21" ht="14.45" customHeight="1" x14ac:dyDescent="0.2">
      <c r="A1683" s="821">
        <v>1</v>
      </c>
      <c r="B1683" s="822" t="s">
        <v>2676</v>
      </c>
      <c r="C1683" s="822" t="s">
        <v>2682</v>
      </c>
      <c r="D1683" s="823" t="s">
        <v>4395</v>
      </c>
      <c r="E1683" s="824" t="s">
        <v>2711</v>
      </c>
      <c r="F1683" s="822" t="s">
        <v>2677</v>
      </c>
      <c r="G1683" s="822" t="s">
        <v>4224</v>
      </c>
      <c r="H1683" s="822" t="s">
        <v>329</v>
      </c>
      <c r="I1683" s="822" t="s">
        <v>4225</v>
      </c>
      <c r="J1683" s="822" t="s">
        <v>4226</v>
      </c>
      <c r="K1683" s="822" t="s">
        <v>4227</v>
      </c>
      <c r="L1683" s="825">
        <v>62.47</v>
      </c>
      <c r="M1683" s="825">
        <v>62.47</v>
      </c>
      <c r="N1683" s="822">
        <v>1</v>
      </c>
      <c r="O1683" s="826">
        <v>0.5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</v>
      </c>
      <c r="B1684" s="822" t="s">
        <v>2676</v>
      </c>
      <c r="C1684" s="822" t="s">
        <v>2682</v>
      </c>
      <c r="D1684" s="823" t="s">
        <v>4395</v>
      </c>
      <c r="E1684" s="824" t="s">
        <v>2711</v>
      </c>
      <c r="F1684" s="822" t="s">
        <v>2677</v>
      </c>
      <c r="G1684" s="822" t="s">
        <v>2750</v>
      </c>
      <c r="H1684" s="822" t="s">
        <v>329</v>
      </c>
      <c r="I1684" s="822" t="s">
        <v>2751</v>
      </c>
      <c r="J1684" s="822" t="s">
        <v>1171</v>
      </c>
      <c r="K1684" s="822" t="s">
        <v>2752</v>
      </c>
      <c r="L1684" s="825">
        <v>98.89</v>
      </c>
      <c r="M1684" s="825">
        <v>197.78</v>
      </c>
      <c r="N1684" s="822">
        <v>2</v>
      </c>
      <c r="O1684" s="826">
        <v>1.5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</v>
      </c>
      <c r="B1685" s="822" t="s">
        <v>2676</v>
      </c>
      <c r="C1685" s="822" t="s">
        <v>2682</v>
      </c>
      <c r="D1685" s="823" t="s">
        <v>4395</v>
      </c>
      <c r="E1685" s="824" t="s">
        <v>2711</v>
      </c>
      <c r="F1685" s="822" t="s">
        <v>2677</v>
      </c>
      <c r="G1685" s="822" t="s">
        <v>4228</v>
      </c>
      <c r="H1685" s="822" t="s">
        <v>329</v>
      </c>
      <c r="I1685" s="822" t="s">
        <v>4229</v>
      </c>
      <c r="J1685" s="822" t="s">
        <v>968</v>
      </c>
      <c r="K1685" s="822" t="s">
        <v>969</v>
      </c>
      <c r="L1685" s="825">
        <v>37.69</v>
      </c>
      <c r="M1685" s="825">
        <v>113.07</v>
      </c>
      <c r="N1685" s="822">
        <v>3</v>
      </c>
      <c r="O1685" s="826">
        <v>0.5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</v>
      </c>
      <c r="B1686" s="822" t="s">
        <v>2676</v>
      </c>
      <c r="C1686" s="822" t="s">
        <v>2682</v>
      </c>
      <c r="D1686" s="823" t="s">
        <v>4395</v>
      </c>
      <c r="E1686" s="824" t="s">
        <v>2711</v>
      </c>
      <c r="F1686" s="822" t="s">
        <v>2677</v>
      </c>
      <c r="G1686" s="822" t="s">
        <v>2881</v>
      </c>
      <c r="H1686" s="822" t="s">
        <v>329</v>
      </c>
      <c r="I1686" s="822" t="s">
        <v>2882</v>
      </c>
      <c r="J1686" s="822" t="s">
        <v>2883</v>
      </c>
      <c r="K1686" s="822" t="s">
        <v>2884</v>
      </c>
      <c r="L1686" s="825">
        <v>164.01</v>
      </c>
      <c r="M1686" s="825">
        <v>164.01</v>
      </c>
      <c r="N1686" s="822">
        <v>1</v>
      </c>
      <c r="O1686" s="826">
        <v>0.5</v>
      </c>
      <c r="P1686" s="825">
        <v>164.01</v>
      </c>
      <c r="Q1686" s="827">
        <v>1</v>
      </c>
      <c r="R1686" s="822">
        <v>1</v>
      </c>
      <c r="S1686" s="827">
        <v>1</v>
      </c>
      <c r="T1686" s="826">
        <v>0.5</v>
      </c>
      <c r="U1686" s="828">
        <v>1</v>
      </c>
    </row>
    <row r="1687" spans="1:21" ht="14.45" customHeight="1" x14ac:dyDescent="0.2">
      <c r="A1687" s="821">
        <v>1</v>
      </c>
      <c r="B1687" s="822" t="s">
        <v>2676</v>
      </c>
      <c r="C1687" s="822" t="s">
        <v>2682</v>
      </c>
      <c r="D1687" s="823" t="s">
        <v>4395</v>
      </c>
      <c r="E1687" s="824" t="s">
        <v>2711</v>
      </c>
      <c r="F1687" s="822" t="s">
        <v>2677</v>
      </c>
      <c r="G1687" s="822" t="s">
        <v>2829</v>
      </c>
      <c r="H1687" s="822" t="s">
        <v>673</v>
      </c>
      <c r="I1687" s="822" t="s">
        <v>2403</v>
      </c>
      <c r="J1687" s="822" t="s">
        <v>1161</v>
      </c>
      <c r="K1687" s="822" t="s">
        <v>2404</v>
      </c>
      <c r="L1687" s="825">
        <v>773.45</v>
      </c>
      <c r="M1687" s="825">
        <v>773.45</v>
      </c>
      <c r="N1687" s="822">
        <v>1</v>
      </c>
      <c r="O1687" s="826">
        <v>1</v>
      </c>
      <c r="P1687" s="825">
        <v>773.45</v>
      </c>
      <c r="Q1687" s="827">
        <v>1</v>
      </c>
      <c r="R1687" s="822">
        <v>1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1</v>
      </c>
      <c r="B1688" s="822" t="s">
        <v>2676</v>
      </c>
      <c r="C1688" s="822" t="s">
        <v>2682</v>
      </c>
      <c r="D1688" s="823" t="s">
        <v>4395</v>
      </c>
      <c r="E1688" s="824" t="s">
        <v>2711</v>
      </c>
      <c r="F1688" s="822" t="s">
        <v>2677</v>
      </c>
      <c r="G1688" s="822" t="s">
        <v>2761</v>
      </c>
      <c r="H1688" s="822" t="s">
        <v>673</v>
      </c>
      <c r="I1688" s="822" t="s">
        <v>2157</v>
      </c>
      <c r="J1688" s="822" t="s">
        <v>2158</v>
      </c>
      <c r="K1688" s="822" t="s">
        <v>2159</v>
      </c>
      <c r="L1688" s="825">
        <v>186.87</v>
      </c>
      <c r="M1688" s="825">
        <v>373.74</v>
      </c>
      <c r="N1688" s="822">
        <v>2</v>
      </c>
      <c r="O1688" s="826">
        <v>0.5</v>
      </c>
      <c r="P1688" s="825">
        <v>373.74</v>
      </c>
      <c r="Q1688" s="827">
        <v>1</v>
      </c>
      <c r="R1688" s="822">
        <v>2</v>
      </c>
      <c r="S1688" s="827">
        <v>1</v>
      </c>
      <c r="T1688" s="826">
        <v>0.5</v>
      </c>
      <c r="U1688" s="828">
        <v>1</v>
      </c>
    </row>
    <row r="1689" spans="1:21" ht="14.45" customHeight="1" x14ac:dyDescent="0.2">
      <c r="A1689" s="821">
        <v>1</v>
      </c>
      <c r="B1689" s="822" t="s">
        <v>2676</v>
      </c>
      <c r="C1689" s="822" t="s">
        <v>2682</v>
      </c>
      <c r="D1689" s="823" t="s">
        <v>4395</v>
      </c>
      <c r="E1689" s="824" t="s">
        <v>2711</v>
      </c>
      <c r="F1689" s="822" t="s">
        <v>2677</v>
      </c>
      <c r="G1689" s="822" t="s">
        <v>2762</v>
      </c>
      <c r="H1689" s="822" t="s">
        <v>329</v>
      </c>
      <c r="I1689" s="822" t="s">
        <v>2901</v>
      </c>
      <c r="J1689" s="822" t="s">
        <v>2902</v>
      </c>
      <c r="K1689" s="822" t="s">
        <v>2903</v>
      </c>
      <c r="L1689" s="825">
        <v>52.75</v>
      </c>
      <c r="M1689" s="825">
        <v>52.75</v>
      </c>
      <c r="N1689" s="822">
        <v>1</v>
      </c>
      <c r="O1689" s="826">
        <v>0.5</v>
      </c>
      <c r="P1689" s="825">
        <v>52.75</v>
      </c>
      <c r="Q1689" s="827">
        <v>1</v>
      </c>
      <c r="R1689" s="822">
        <v>1</v>
      </c>
      <c r="S1689" s="827">
        <v>1</v>
      </c>
      <c r="T1689" s="826">
        <v>0.5</v>
      </c>
      <c r="U1689" s="828">
        <v>1</v>
      </c>
    </row>
    <row r="1690" spans="1:21" ht="14.45" customHeight="1" x14ac:dyDescent="0.2">
      <c r="A1690" s="821">
        <v>1</v>
      </c>
      <c r="B1690" s="822" t="s">
        <v>2676</v>
      </c>
      <c r="C1690" s="822" t="s">
        <v>2682</v>
      </c>
      <c r="D1690" s="823" t="s">
        <v>4395</v>
      </c>
      <c r="E1690" s="824" t="s">
        <v>2711</v>
      </c>
      <c r="F1690" s="822" t="s">
        <v>2677</v>
      </c>
      <c r="G1690" s="822" t="s">
        <v>2762</v>
      </c>
      <c r="H1690" s="822" t="s">
        <v>329</v>
      </c>
      <c r="I1690" s="822" t="s">
        <v>2836</v>
      </c>
      <c r="J1690" s="822" t="s">
        <v>684</v>
      </c>
      <c r="K1690" s="822" t="s">
        <v>972</v>
      </c>
      <c r="L1690" s="825">
        <v>31.65</v>
      </c>
      <c r="M1690" s="825">
        <v>63.3</v>
      </c>
      <c r="N1690" s="822">
        <v>2</v>
      </c>
      <c r="O1690" s="826">
        <v>0.5</v>
      </c>
      <c r="P1690" s="825">
        <v>63.3</v>
      </c>
      <c r="Q1690" s="827">
        <v>1</v>
      </c>
      <c r="R1690" s="822">
        <v>2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1</v>
      </c>
      <c r="B1691" s="822" t="s">
        <v>2676</v>
      </c>
      <c r="C1691" s="822" t="s">
        <v>2682</v>
      </c>
      <c r="D1691" s="823" t="s">
        <v>4395</v>
      </c>
      <c r="E1691" s="824" t="s">
        <v>2711</v>
      </c>
      <c r="F1691" s="822" t="s">
        <v>2677</v>
      </c>
      <c r="G1691" s="822" t="s">
        <v>3150</v>
      </c>
      <c r="H1691" s="822" t="s">
        <v>329</v>
      </c>
      <c r="I1691" s="822" t="s">
        <v>3687</v>
      </c>
      <c r="J1691" s="822" t="s">
        <v>3482</v>
      </c>
      <c r="K1691" s="822" t="s">
        <v>3688</v>
      </c>
      <c r="L1691" s="825">
        <v>86.41</v>
      </c>
      <c r="M1691" s="825">
        <v>86.41</v>
      </c>
      <c r="N1691" s="822">
        <v>1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</v>
      </c>
      <c r="B1692" s="822" t="s">
        <v>2676</v>
      </c>
      <c r="C1692" s="822" t="s">
        <v>2682</v>
      </c>
      <c r="D1692" s="823" t="s">
        <v>4395</v>
      </c>
      <c r="E1692" s="824" t="s">
        <v>2711</v>
      </c>
      <c r="F1692" s="822" t="s">
        <v>2677</v>
      </c>
      <c r="G1692" s="822" t="s">
        <v>3511</v>
      </c>
      <c r="H1692" s="822" t="s">
        <v>673</v>
      </c>
      <c r="I1692" s="822" t="s">
        <v>2150</v>
      </c>
      <c r="J1692" s="822" t="s">
        <v>740</v>
      </c>
      <c r="K1692" s="822" t="s">
        <v>2151</v>
      </c>
      <c r="L1692" s="825">
        <v>736.33</v>
      </c>
      <c r="M1692" s="825">
        <v>736.33</v>
      </c>
      <c r="N1692" s="822">
        <v>1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</v>
      </c>
      <c r="B1693" s="822" t="s">
        <v>2676</v>
      </c>
      <c r="C1693" s="822" t="s">
        <v>2682</v>
      </c>
      <c r="D1693" s="823" t="s">
        <v>4395</v>
      </c>
      <c r="E1693" s="824" t="s">
        <v>2711</v>
      </c>
      <c r="F1693" s="822" t="s">
        <v>2677</v>
      </c>
      <c r="G1693" s="822" t="s">
        <v>3511</v>
      </c>
      <c r="H1693" s="822" t="s">
        <v>673</v>
      </c>
      <c r="I1693" s="822" t="s">
        <v>2154</v>
      </c>
      <c r="J1693" s="822" t="s">
        <v>740</v>
      </c>
      <c r="K1693" s="822" t="s">
        <v>2155</v>
      </c>
      <c r="L1693" s="825">
        <v>490.89</v>
      </c>
      <c r="M1693" s="825">
        <v>981.78</v>
      </c>
      <c r="N1693" s="822">
        <v>2</v>
      </c>
      <c r="O1693" s="826">
        <v>1</v>
      </c>
      <c r="P1693" s="825">
        <v>981.78</v>
      </c>
      <c r="Q1693" s="827">
        <v>1</v>
      </c>
      <c r="R1693" s="822">
        <v>2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1</v>
      </c>
      <c r="B1694" s="822" t="s">
        <v>2676</v>
      </c>
      <c r="C1694" s="822" t="s">
        <v>2682</v>
      </c>
      <c r="D1694" s="823" t="s">
        <v>4395</v>
      </c>
      <c r="E1694" s="824" t="s">
        <v>2711</v>
      </c>
      <c r="F1694" s="822" t="s">
        <v>2677</v>
      </c>
      <c r="G1694" s="822" t="s">
        <v>2909</v>
      </c>
      <c r="H1694" s="822" t="s">
        <v>673</v>
      </c>
      <c r="I1694" s="822" t="s">
        <v>3165</v>
      </c>
      <c r="J1694" s="822" t="s">
        <v>2911</v>
      </c>
      <c r="K1694" s="822" t="s">
        <v>3166</v>
      </c>
      <c r="L1694" s="825">
        <v>114.65</v>
      </c>
      <c r="M1694" s="825">
        <v>114.65</v>
      </c>
      <c r="N1694" s="822">
        <v>1</v>
      </c>
      <c r="O1694" s="826">
        <v>0.5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</v>
      </c>
      <c r="B1695" s="822" t="s">
        <v>2676</v>
      </c>
      <c r="C1695" s="822" t="s">
        <v>2682</v>
      </c>
      <c r="D1695" s="823" t="s">
        <v>4395</v>
      </c>
      <c r="E1695" s="824" t="s">
        <v>2711</v>
      </c>
      <c r="F1695" s="822" t="s">
        <v>2677</v>
      </c>
      <c r="G1695" s="822" t="s">
        <v>2917</v>
      </c>
      <c r="H1695" s="822" t="s">
        <v>329</v>
      </c>
      <c r="I1695" s="822" t="s">
        <v>3178</v>
      </c>
      <c r="J1695" s="822" t="s">
        <v>1033</v>
      </c>
      <c r="K1695" s="822" t="s">
        <v>1034</v>
      </c>
      <c r="L1695" s="825">
        <v>97.76</v>
      </c>
      <c r="M1695" s="825">
        <v>97.76</v>
      </c>
      <c r="N1695" s="822">
        <v>1</v>
      </c>
      <c r="O1695" s="826">
        <v>0.5</v>
      </c>
      <c r="P1695" s="825">
        <v>97.76</v>
      </c>
      <c r="Q1695" s="827">
        <v>1</v>
      </c>
      <c r="R1695" s="822">
        <v>1</v>
      </c>
      <c r="S1695" s="827">
        <v>1</v>
      </c>
      <c r="T1695" s="826">
        <v>0.5</v>
      </c>
      <c r="U1695" s="828">
        <v>1</v>
      </c>
    </row>
    <row r="1696" spans="1:21" ht="14.45" customHeight="1" x14ac:dyDescent="0.2">
      <c r="A1696" s="821">
        <v>1</v>
      </c>
      <c r="B1696" s="822" t="s">
        <v>2676</v>
      </c>
      <c r="C1696" s="822" t="s">
        <v>2682</v>
      </c>
      <c r="D1696" s="823" t="s">
        <v>4395</v>
      </c>
      <c r="E1696" s="824" t="s">
        <v>2711</v>
      </c>
      <c r="F1696" s="822" t="s">
        <v>2677</v>
      </c>
      <c r="G1696" s="822" t="s">
        <v>2925</v>
      </c>
      <c r="H1696" s="822" t="s">
        <v>329</v>
      </c>
      <c r="I1696" s="822" t="s">
        <v>2931</v>
      </c>
      <c r="J1696" s="822" t="s">
        <v>2927</v>
      </c>
      <c r="K1696" s="822" t="s">
        <v>2932</v>
      </c>
      <c r="L1696" s="825">
        <v>437.23</v>
      </c>
      <c r="M1696" s="825">
        <v>437.23</v>
      </c>
      <c r="N1696" s="822">
        <v>1</v>
      </c>
      <c r="O1696" s="826">
        <v>0.5</v>
      </c>
      <c r="P1696" s="825">
        <v>437.23</v>
      </c>
      <c r="Q1696" s="827">
        <v>1</v>
      </c>
      <c r="R1696" s="822">
        <v>1</v>
      </c>
      <c r="S1696" s="827">
        <v>1</v>
      </c>
      <c r="T1696" s="826">
        <v>0.5</v>
      </c>
      <c r="U1696" s="828">
        <v>1</v>
      </c>
    </row>
    <row r="1697" spans="1:21" ht="14.45" customHeight="1" x14ac:dyDescent="0.2">
      <c r="A1697" s="821">
        <v>1</v>
      </c>
      <c r="B1697" s="822" t="s">
        <v>2676</v>
      </c>
      <c r="C1697" s="822" t="s">
        <v>2682</v>
      </c>
      <c r="D1697" s="823" t="s">
        <v>4395</v>
      </c>
      <c r="E1697" s="824" t="s">
        <v>2711</v>
      </c>
      <c r="F1697" s="822" t="s">
        <v>2677</v>
      </c>
      <c r="G1697" s="822" t="s">
        <v>3212</v>
      </c>
      <c r="H1697" s="822" t="s">
        <v>329</v>
      </c>
      <c r="I1697" s="822" t="s">
        <v>3213</v>
      </c>
      <c r="J1697" s="822" t="s">
        <v>3214</v>
      </c>
      <c r="K1697" s="822" t="s">
        <v>3215</v>
      </c>
      <c r="L1697" s="825">
        <v>21.92</v>
      </c>
      <c r="M1697" s="825">
        <v>21.92</v>
      </c>
      <c r="N1697" s="822">
        <v>1</v>
      </c>
      <c r="O1697" s="826">
        <v>0.5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</v>
      </c>
      <c r="B1698" s="822" t="s">
        <v>2676</v>
      </c>
      <c r="C1698" s="822" t="s">
        <v>2682</v>
      </c>
      <c r="D1698" s="823" t="s">
        <v>4395</v>
      </c>
      <c r="E1698" s="824" t="s">
        <v>2711</v>
      </c>
      <c r="F1698" s="822" t="s">
        <v>2677</v>
      </c>
      <c r="G1698" s="822" t="s">
        <v>3216</v>
      </c>
      <c r="H1698" s="822" t="s">
        <v>673</v>
      </c>
      <c r="I1698" s="822" t="s">
        <v>3217</v>
      </c>
      <c r="J1698" s="822" t="s">
        <v>862</v>
      </c>
      <c r="K1698" s="822" t="s">
        <v>3218</v>
      </c>
      <c r="L1698" s="825">
        <v>320.20999999999998</v>
      </c>
      <c r="M1698" s="825">
        <v>320.20999999999998</v>
      </c>
      <c r="N1698" s="822">
        <v>1</v>
      </c>
      <c r="O1698" s="826">
        <v>1</v>
      </c>
      <c r="P1698" s="825">
        <v>320.20999999999998</v>
      </c>
      <c r="Q1698" s="827">
        <v>1</v>
      </c>
      <c r="R1698" s="822">
        <v>1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1</v>
      </c>
      <c r="B1699" s="822" t="s">
        <v>2676</v>
      </c>
      <c r="C1699" s="822" t="s">
        <v>2682</v>
      </c>
      <c r="D1699" s="823" t="s">
        <v>4395</v>
      </c>
      <c r="E1699" s="824" t="s">
        <v>2711</v>
      </c>
      <c r="F1699" s="822" t="s">
        <v>2677</v>
      </c>
      <c r="G1699" s="822" t="s">
        <v>2777</v>
      </c>
      <c r="H1699" s="822" t="s">
        <v>329</v>
      </c>
      <c r="I1699" s="822" t="s">
        <v>3226</v>
      </c>
      <c r="J1699" s="822" t="s">
        <v>2779</v>
      </c>
      <c r="K1699" s="822" t="s">
        <v>3227</v>
      </c>
      <c r="L1699" s="825">
        <v>1277.98</v>
      </c>
      <c r="M1699" s="825">
        <v>1277.98</v>
      </c>
      <c r="N1699" s="822">
        <v>1</v>
      </c>
      <c r="O1699" s="826">
        <v>1</v>
      </c>
      <c r="P1699" s="825">
        <v>1277.98</v>
      </c>
      <c r="Q1699" s="827">
        <v>1</v>
      </c>
      <c r="R1699" s="822">
        <v>1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1</v>
      </c>
      <c r="B1700" s="822" t="s">
        <v>2676</v>
      </c>
      <c r="C1700" s="822" t="s">
        <v>2682</v>
      </c>
      <c r="D1700" s="823" t="s">
        <v>4395</v>
      </c>
      <c r="E1700" s="824" t="s">
        <v>2711</v>
      </c>
      <c r="F1700" s="822" t="s">
        <v>2677</v>
      </c>
      <c r="G1700" s="822" t="s">
        <v>2777</v>
      </c>
      <c r="H1700" s="822" t="s">
        <v>329</v>
      </c>
      <c r="I1700" s="822" t="s">
        <v>2778</v>
      </c>
      <c r="J1700" s="822" t="s">
        <v>2779</v>
      </c>
      <c r="K1700" s="822" t="s">
        <v>2780</v>
      </c>
      <c r="L1700" s="825">
        <v>4472.93</v>
      </c>
      <c r="M1700" s="825">
        <v>13418.79</v>
      </c>
      <c r="N1700" s="822">
        <v>3</v>
      </c>
      <c r="O1700" s="826">
        <v>1.5</v>
      </c>
      <c r="P1700" s="825">
        <v>8945.86</v>
      </c>
      <c r="Q1700" s="827">
        <v>0.66666666666666663</v>
      </c>
      <c r="R1700" s="822">
        <v>2</v>
      </c>
      <c r="S1700" s="827">
        <v>0.66666666666666663</v>
      </c>
      <c r="T1700" s="826">
        <v>1</v>
      </c>
      <c r="U1700" s="828">
        <v>0.66666666666666663</v>
      </c>
    </row>
    <row r="1701" spans="1:21" ht="14.45" customHeight="1" x14ac:dyDescent="0.2">
      <c r="A1701" s="821">
        <v>1</v>
      </c>
      <c r="B1701" s="822" t="s">
        <v>2676</v>
      </c>
      <c r="C1701" s="822" t="s">
        <v>2682</v>
      </c>
      <c r="D1701" s="823" t="s">
        <v>4395</v>
      </c>
      <c r="E1701" s="824" t="s">
        <v>2711</v>
      </c>
      <c r="F1701" s="822" t="s">
        <v>2677</v>
      </c>
      <c r="G1701" s="822" t="s">
        <v>2781</v>
      </c>
      <c r="H1701" s="822" t="s">
        <v>329</v>
      </c>
      <c r="I1701" s="822" t="s">
        <v>3230</v>
      </c>
      <c r="J1701" s="822" t="s">
        <v>2939</v>
      </c>
      <c r="K1701" s="822" t="s">
        <v>2860</v>
      </c>
      <c r="L1701" s="825">
        <v>183.79</v>
      </c>
      <c r="M1701" s="825">
        <v>183.79</v>
      </c>
      <c r="N1701" s="822">
        <v>1</v>
      </c>
      <c r="O1701" s="826">
        <v>1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</v>
      </c>
      <c r="B1702" s="822" t="s">
        <v>2676</v>
      </c>
      <c r="C1702" s="822" t="s">
        <v>2682</v>
      </c>
      <c r="D1702" s="823" t="s">
        <v>4395</v>
      </c>
      <c r="E1702" s="824" t="s">
        <v>2711</v>
      </c>
      <c r="F1702" s="822" t="s">
        <v>2677</v>
      </c>
      <c r="G1702" s="822" t="s">
        <v>2785</v>
      </c>
      <c r="H1702" s="822" t="s">
        <v>329</v>
      </c>
      <c r="I1702" s="822" t="s">
        <v>2948</v>
      </c>
      <c r="J1702" s="822" t="s">
        <v>1377</v>
      </c>
      <c r="K1702" s="822" t="s">
        <v>2835</v>
      </c>
      <c r="L1702" s="825">
        <v>130.57</v>
      </c>
      <c r="M1702" s="825">
        <v>130.57</v>
      </c>
      <c r="N1702" s="822">
        <v>1</v>
      </c>
      <c r="O1702" s="826">
        <v>0.5</v>
      </c>
      <c r="P1702" s="825">
        <v>130.57</v>
      </c>
      <c r="Q1702" s="827">
        <v>1</v>
      </c>
      <c r="R1702" s="822">
        <v>1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1</v>
      </c>
      <c r="B1703" s="822" t="s">
        <v>2676</v>
      </c>
      <c r="C1703" s="822" t="s">
        <v>2682</v>
      </c>
      <c r="D1703" s="823" t="s">
        <v>4395</v>
      </c>
      <c r="E1703" s="824" t="s">
        <v>2711</v>
      </c>
      <c r="F1703" s="822" t="s">
        <v>2677</v>
      </c>
      <c r="G1703" s="822" t="s">
        <v>2788</v>
      </c>
      <c r="H1703" s="822" t="s">
        <v>673</v>
      </c>
      <c r="I1703" s="822" t="s">
        <v>2519</v>
      </c>
      <c r="J1703" s="822" t="s">
        <v>2520</v>
      </c>
      <c r="K1703" s="822" t="s">
        <v>2521</v>
      </c>
      <c r="L1703" s="825">
        <v>102.85</v>
      </c>
      <c r="M1703" s="825">
        <v>308.54999999999995</v>
      </c>
      <c r="N1703" s="822">
        <v>3</v>
      </c>
      <c r="O1703" s="826">
        <v>1</v>
      </c>
      <c r="P1703" s="825">
        <v>308.54999999999995</v>
      </c>
      <c r="Q1703" s="827">
        <v>1</v>
      </c>
      <c r="R1703" s="822">
        <v>3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1</v>
      </c>
      <c r="B1704" s="822" t="s">
        <v>2676</v>
      </c>
      <c r="C1704" s="822" t="s">
        <v>2682</v>
      </c>
      <c r="D1704" s="823" t="s">
        <v>4395</v>
      </c>
      <c r="E1704" s="824" t="s">
        <v>2711</v>
      </c>
      <c r="F1704" s="822" t="s">
        <v>2677</v>
      </c>
      <c r="G1704" s="822" t="s">
        <v>2953</v>
      </c>
      <c r="H1704" s="822" t="s">
        <v>329</v>
      </c>
      <c r="I1704" s="822" t="s">
        <v>3290</v>
      </c>
      <c r="J1704" s="822" t="s">
        <v>2955</v>
      </c>
      <c r="K1704" s="822" t="s">
        <v>3291</v>
      </c>
      <c r="L1704" s="825">
        <v>93.43</v>
      </c>
      <c r="M1704" s="825">
        <v>280.29000000000002</v>
      </c>
      <c r="N1704" s="822">
        <v>3</v>
      </c>
      <c r="O1704" s="826">
        <v>0.5</v>
      </c>
      <c r="P1704" s="825">
        <v>280.29000000000002</v>
      </c>
      <c r="Q1704" s="827">
        <v>1</v>
      </c>
      <c r="R1704" s="822">
        <v>3</v>
      </c>
      <c r="S1704" s="827">
        <v>1</v>
      </c>
      <c r="T1704" s="826">
        <v>0.5</v>
      </c>
      <c r="U1704" s="828">
        <v>1</v>
      </c>
    </row>
    <row r="1705" spans="1:21" ht="14.45" customHeight="1" x14ac:dyDescent="0.2">
      <c r="A1705" s="821">
        <v>1</v>
      </c>
      <c r="B1705" s="822" t="s">
        <v>2676</v>
      </c>
      <c r="C1705" s="822" t="s">
        <v>2682</v>
      </c>
      <c r="D1705" s="823" t="s">
        <v>4395</v>
      </c>
      <c r="E1705" s="824" t="s">
        <v>2711</v>
      </c>
      <c r="F1705" s="822" t="s">
        <v>2677</v>
      </c>
      <c r="G1705" s="822" t="s">
        <v>2953</v>
      </c>
      <c r="H1705" s="822" t="s">
        <v>329</v>
      </c>
      <c r="I1705" s="822" t="s">
        <v>4047</v>
      </c>
      <c r="J1705" s="822" t="s">
        <v>2955</v>
      </c>
      <c r="K1705" s="822" t="s">
        <v>4048</v>
      </c>
      <c r="L1705" s="825">
        <v>62.28</v>
      </c>
      <c r="M1705" s="825">
        <v>186.84</v>
      </c>
      <c r="N1705" s="822">
        <v>3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</v>
      </c>
      <c r="B1706" s="822" t="s">
        <v>2676</v>
      </c>
      <c r="C1706" s="822" t="s">
        <v>2682</v>
      </c>
      <c r="D1706" s="823" t="s">
        <v>4395</v>
      </c>
      <c r="E1706" s="824" t="s">
        <v>2711</v>
      </c>
      <c r="F1706" s="822" t="s">
        <v>2677</v>
      </c>
      <c r="G1706" s="822" t="s">
        <v>4230</v>
      </c>
      <c r="H1706" s="822" t="s">
        <v>329</v>
      </c>
      <c r="I1706" s="822" t="s">
        <v>4231</v>
      </c>
      <c r="J1706" s="822" t="s">
        <v>4232</v>
      </c>
      <c r="K1706" s="822" t="s">
        <v>1333</v>
      </c>
      <c r="L1706" s="825">
        <v>580.38</v>
      </c>
      <c r="M1706" s="825">
        <v>580.38</v>
      </c>
      <c r="N1706" s="822">
        <v>1</v>
      </c>
      <c r="O1706" s="826">
        <v>0.5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</v>
      </c>
      <c r="B1707" s="822" t="s">
        <v>2676</v>
      </c>
      <c r="C1707" s="822" t="s">
        <v>2682</v>
      </c>
      <c r="D1707" s="823" t="s">
        <v>4395</v>
      </c>
      <c r="E1707" s="824" t="s">
        <v>2711</v>
      </c>
      <c r="F1707" s="822" t="s">
        <v>2677</v>
      </c>
      <c r="G1707" s="822" t="s">
        <v>2789</v>
      </c>
      <c r="H1707" s="822" t="s">
        <v>673</v>
      </c>
      <c r="I1707" s="822" t="s">
        <v>2977</v>
      </c>
      <c r="J1707" s="822" t="s">
        <v>2503</v>
      </c>
      <c r="K1707" s="822" t="s">
        <v>2978</v>
      </c>
      <c r="L1707" s="825">
        <v>5339.52</v>
      </c>
      <c r="M1707" s="825">
        <v>21358.080000000002</v>
      </c>
      <c r="N1707" s="822">
        <v>4</v>
      </c>
      <c r="O1707" s="826">
        <v>3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</v>
      </c>
      <c r="B1708" s="822" t="s">
        <v>2676</v>
      </c>
      <c r="C1708" s="822" t="s">
        <v>2682</v>
      </c>
      <c r="D1708" s="823" t="s">
        <v>4395</v>
      </c>
      <c r="E1708" s="824" t="s">
        <v>2711</v>
      </c>
      <c r="F1708" s="822" t="s">
        <v>2677</v>
      </c>
      <c r="G1708" s="822" t="s">
        <v>2789</v>
      </c>
      <c r="H1708" s="822" t="s">
        <v>673</v>
      </c>
      <c r="I1708" s="822" t="s">
        <v>2977</v>
      </c>
      <c r="J1708" s="822" t="s">
        <v>2503</v>
      </c>
      <c r="K1708" s="822" t="s">
        <v>2978</v>
      </c>
      <c r="L1708" s="825">
        <v>3833.94</v>
      </c>
      <c r="M1708" s="825">
        <v>3833.94</v>
      </c>
      <c r="N1708" s="822">
        <v>1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</v>
      </c>
      <c r="B1709" s="822" t="s">
        <v>2676</v>
      </c>
      <c r="C1709" s="822" t="s">
        <v>2682</v>
      </c>
      <c r="D1709" s="823" t="s">
        <v>4395</v>
      </c>
      <c r="E1709" s="824" t="s">
        <v>2711</v>
      </c>
      <c r="F1709" s="822" t="s">
        <v>2677</v>
      </c>
      <c r="G1709" s="822" t="s">
        <v>2789</v>
      </c>
      <c r="H1709" s="822" t="s">
        <v>673</v>
      </c>
      <c r="I1709" s="822" t="s">
        <v>2790</v>
      </c>
      <c r="J1709" s="822" t="s">
        <v>2503</v>
      </c>
      <c r="K1709" s="822" t="s">
        <v>2791</v>
      </c>
      <c r="L1709" s="825">
        <v>1906.97</v>
      </c>
      <c r="M1709" s="825">
        <v>1906.97</v>
      </c>
      <c r="N1709" s="822">
        <v>1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</v>
      </c>
      <c r="B1710" s="822" t="s">
        <v>2676</v>
      </c>
      <c r="C1710" s="822" t="s">
        <v>2682</v>
      </c>
      <c r="D1710" s="823" t="s">
        <v>4395</v>
      </c>
      <c r="E1710" s="824" t="s">
        <v>2711</v>
      </c>
      <c r="F1710" s="822" t="s">
        <v>2677</v>
      </c>
      <c r="G1710" s="822" t="s">
        <v>2789</v>
      </c>
      <c r="H1710" s="822" t="s">
        <v>673</v>
      </c>
      <c r="I1710" s="822" t="s">
        <v>2575</v>
      </c>
      <c r="J1710" s="822" t="s">
        <v>2503</v>
      </c>
      <c r="K1710" s="822" t="s">
        <v>2576</v>
      </c>
      <c r="L1710" s="825">
        <v>2669.75</v>
      </c>
      <c r="M1710" s="825">
        <v>2669.75</v>
      </c>
      <c r="N1710" s="822">
        <v>1</v>
      </c>
      <c r="O1710" s="826">
        <v>1</v>
      </c>
      <c r="P1710" s="825">
        <v>2669.75</v>
      </c>
      <c r="Q1710" s="827">
        <v>1</v>
      </c>
      <c r="R1710" s="822">
        <v>1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1</v>
      </c>
      <c r="B1711" s="822" t="s">
        <v>2676</v>
      </c>
      <c r="C1711" s="822" t="s">
        <v>2682</v>
      </c>
      <c r="D1711" s="823" t="s">
        <v>4395</v>
      </c>
      <c r="E1711" s="824" t="s">
        <v>2711</v>
      </c>
      <c r="F1711" s="822" t="s">
        <v>2677</v>
      </c>
      <c r="G1711" s="822" t="s">
        <v>2792</v>
      </c>
      <c r="H1711" s="822" t="s">
        <v>329</v>
      </c>
      <c r="I1711" s="822" t="s">
        <v>3315</v>
      </c>
      <c r="J1711" s="822" t="s">
        <v>2794</v>
      </c>
      <c r="K1711" s="822" t="s">
        <v>3316</v>
      </c>
      <c r="L1711" s="825">
        <v>654.95000000000005</v>
      </c>
      <c r="M1711" s="825">
        <v>654.95000000000005</v>
      </c>
      <c r="N1711" s="822">
        <v>1</v>
      </c>
      <c r="O1711" s="826">
        <v>0.5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</v>
      </c>
      <c r="B1712" s="822" t="s">
        <v>2676</v>
      </c>
      <c r="C1712" s="822" t="s">
        <v>2682</v>
      </c>
      <c r="D1712" s="823" t="s">
        <v>4395</v>
      </c>
      <c r="E1712" s="824" t="s">
        <v>2711</v>
      </c>
      <c r="F1712" s="822" t="s">
        <v>2677</v>
      </c>
      <c r="G1712" s="822" t="s">
        <v>2792</v>
      </c>
      <c r="H1712" s="822" t="s">
        <v>329</v>
      </c>
      <c r="I1712" s="822" t="s">
        <v>2793</v>
      </c>
      <c r="J1712" s="822" t="s">
        <v>2794</v>
      </c>
      <c r="K1712" s="822" t="s">
        <v>2795</v>
      </c>
      <c r="L1712" s="825">
        <v>327.49</v>
      </c>
      <c r="M1712" s="825">
        <v>327.49</v>
      </c>
      <c r="N1712" s="822">
        <v>1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</v>
      </c>
      <c r="B1713" s="822" t="s">
        <v>2676</v>
      </c>
      <c r="C1713" s="822" t="s">
        <v>2682</v>
      </c>
      <c r="D1713" s="823" t="s">
        <v>4395</v>
      </c>
      <c r="E1713" s="824" t="s">
        <v>2711</v>
      </c>
      <c r="F1713" s="822" t="s">
        <v>2677</v>
      </c>
      <c r="G1713" s="822" t="s">
        <v>3788</v>
      </c>
      <c r="H1713" s="822" t="s">
        <v>329</v>
      </c>
      <c r="I1713" s="822" t="s">
        <v>4233</v>
      </c>
      <c r="J1713" s="822" t="s">
        <v>3790</v>
      </c>
      <c r="K1713" s="822" t="s">
        <v>4234</v>
      </c>
      <c r="L1713" s="825">
        <v>982.2</v>
      </c>
      <c r="M1713" s="825">
        <v>982.2</v>
      </c>
      <c r="N1713" s="822">
        <v>1</v>
      </c>
      <c r="O1713" s="826">
        <v>0.5</v>
      </c>
      <c r="P1713" s="825">
        <v>982.2</v>
      </c>
      <c r="Q1713" s="827">
        <v>1</v>
      </c>
      <c r="R1713" s="822">
        <v>1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1</v>
      </c>
      <c r="B1714" s="822" t="s">
        <v>2676</v>
      </c>
      <c r="C1714" s="822" t="s">
        <v>2682</v>
      </c>
      <c r="D1714" s="823" t="s">
        <v>4395</v>
      </c>
      <c r="E1714" s="824" t="s">
        <v>2711</v>
      </c>
      <c r="F1714" s="822" t="s">
        <v>2677</v>
      </c>
      <c r="G1714" s="822" t="s">
        <v>2796</v>
      </c>
      <c r="H1714" s="822" t="s">
        <v>673</v>
      </c>
      <c r="I1714" s="822" t="s">
        <v>4200</v>
      </c>
      <c r="J1714" s="822" t="s">
        <v>1695</v>
      </c>
      <c r="K1714" s="822" t="s">
        <v>4201</v>
      </c>
      <c r="L1714" s="825">
        <v>2380.83</v>
      </c>
      <c r="M1714" s="825">
        <v>2380.83</v>
      </c>
      <c r="N1714" s="822">
        <v>1</v>
      </c>
      <c r="O1714" s="826">
        <v>0.5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</v>
      </c>
      <c r="B1715" s="822" t="s">
        <v>2676</v>
      </c>
      <c r="C1715" s="822" t="s">
        <v>2682</v>
      </c>
      <c r="D1715" s="823" t="s">
        <v>4395</v>
      </c>
      <c r="E1715" s="824" t="s">
        <v>2711</v>
      </c>
      <c r="F1715" s="822" t="s">
        <v>2677</v>
      </c>
      <c r="G1715" s="822" t="s">
        <v>2796</v>
      </c>
      <c r="H1715" s="822" t="s">
        <v>673</v>
      </c>
      <c r="I1715" s="822" t="s">
        <v>3619</v>
      </c>
      <c r="J1715" s="822" t="s">
        <v>1695</v>
      </c>
      <c r="K1715" s="822" t="s">
        <v>3620</v>
      </c>
      <c r="L1715" s="825">
        <v>345.02</v>
      </c>
      <c r="M1715" s="825">
        <v>1035.06</v>
      </c>
      <c r="N1715" s="822">
        <v>3</v>
      </c>
      <c r="O1715" s="826">
        <v>0.5</v>
      </c>
      <c r="P1715" s="825">
        <v>1035.06</v>
      </c>
      <c r="Q1715" s="827">
        <v>1</v>
      </c>
      <c r="R1715" s="822">
        <v>3</v>
      </c>
      <c r="S1715" s="827">
        <v>1</v>
      </c>
      <c r="T1715" s="826">
        <v>0.5</v>
      </c>
      <c r="U1715" s="828">
        <v>1</v>
      </c>
    </row>
    <row r="1716" spans="1:21" ht="14.45" customHeight="1" x14ac:dyDescent="0.2">
      <c r="A1716" s="821">
        <v>1</v>
      </c>
      <c r="B1716" s="822" t="s">
        <v>2676</v>
      </c>
      <c r="C1716" s="822" t="s">
        <v>2682</v>
      </c>
      <c r="D1716" s="823" t="s">
        <v>4395</v>
      </c>
      <c r="E1716" s="824" t="s">
        <v>2711</v>
      </c>
      <c r="F1716" s="822" t="s">
        <v>2677</v>
      </c>
      <c r="G1716" s="822" t="s">
        <v>3797</v>
      </c>
      <c r="H1716" s="822" t="s">
        <v>329</v>
      </c>
      <c r="I1716" s="822" t="s">
        <v>3883</v>
      </c>
      <c r="J1716" s="822" t="s">
        <v>1388</v>
      </c>
      <c r="K1716" s="822" t="s">
        <v>1389</v>
      </c>
      <c r="L1716" s="825">
        <v>50.32</v>
      </c>
      <c r="M1716" s="825">
        <v>150.96</v>
      </c>
      <c r="N1716" s="822">
        <v>3</v>
      </c>
      <c r="O1716" s="826">
        <v>1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</v>
      </c>
      <c r="B1717" s="822" t="s">
        <v>2676</v>
      </c>
      <c r="C1717" s="822" t="s">
        <v>2682</v>
      </c>
      <c r="D1717" s="823" t="s">
        <v>4395</v>
      </c>
      <c r="E1717" s="824" t="s">
        <v>2711</v>
      </c>
      <c r="F1717" s="822" t="s">
        <v>2677</v>
      </c>
      <c r="G1717" s="822" t="s">
        <v>2799</v>
      </c>
      <c r="H1717" s="822" t="s">
        <v>329</v>
      </c>
      <c r="I1717" s="822" t="s">
        <v>2800</v>
      </c>
      <c r="J1717" s="822" t="s">
        <v>724</v>
      </c>
      <c r="K1717" s="822" t="s">
        <v>1565</v>
      </c>
      <c r="L1717" s="825">
        <v>3317.7</v>
      </c>
      <c r="M1717" s="825">
        <v>16588.5</v>
      </c>
      <c r="N1717" s="822">
        <v>5</v>
      </c>
      <c r="O1717" s="826">
        <v>1</v>
      </c>
      <c r="P1717" s="825">
        <v>6635.4</v>
      </c>
      <c r="Q1717" s="827">
        <v>0.39999999999999997</v>
      </c>
      <c r="R1717" s="822">
        <v>2</v>
      </c>
      <c r="S1717" s="827">
        <v>0.4</v>
      </c>
      <c r="T1717" s="826">
        <v>0.5</v>
      </c>
      <c r="U1717" s="828">
        <v>0.5</v>
      </c>
    </row>
    <row r="1718" spans="1:21" ht="14.45" customHeight="1" x14ac:dyDescent="0.2">
      <c r="A1718" s="821">
        <v>1</v>
      </c>
      <c r="B1718" s="822" t="s">
        <v>2676</v>
      </c>
      <c r="C1718" s="822" t="s">
        <v>2682</v>
      </c>
      <c r="D1718" s="823" t="s">
        <v>4395</v>
      </c>
      <c r="E1718" s="824" t="s">
        <v>2711</v>
      </c>
      <c r="F1718" s="822" t="s">
        <v>2677</v>
      </c>
      <c r="G1718" s="822" t="s">
        <v>2802</v>
      </c>
      <c r="H1718" s="822" t="s">
        <v>329</v>
      </c>
      <c r="I1718" s="822" t="s">
        <v>2803</v>
      </c>
      <c r="J1718" s="822" t="s">
        <v>703</v>
      </c>
      <c r="K1718" s="822" t="s">
        <v>2804</v>
      </c>
      <c r="L1718" s="825">
        <v>83.38</v>
      </c>
      <c r="M1718" s="825">
        <v>83.38</v>
      </c>
      <c r="N1718" s="822">
        <v>1</v>
      </c>
      <c r="O1718" s="826">
        <v>0.5</v>
      </c>
      <c r="P1718" s="825">
        <v>83.38</v>
      </c>
      <c r="Q1718" s="827">
        <v>1</v>
      </c>
      <c r="R1718" s="822">
        <v>1</v>
      </c>
      <c r="S1718" s="827">
        <v>1</v>
      </c>
      <c r="T1718" s="826">
        <v>0.5</v>
      </c>
      <c r="U1718" s="828">
        <v>1</v>
      </c>
    </row>
    <row r="1719" spans="1:21" ht="14.45" customHeight="1" x14ac:dyDescent="0.2">
      <c r="A1719" s="821">
        <v>1</v>
      </c>
      <c r="B1719" s="822" t="s">
        <v>2676</v>
      </c>
      <c r="C1719" s="822" t="s">
        <v>2682</v>
      </c>
      <c r="D1719" s="823" t="s">
        <v>4395</v>
      </c>
      <c r="E1719" s="824" t="s">
        <v>2711</v>
      </c>
      <c r="F1719" s="822" t="s">
        <v>2677</v>
      </c>
      <c r="G1719" s="822" t="s">
        <v>2983</v>
      </c>
      <c r="H1719" s="822" t="s">
        <v>673</v>
      </c>
      <c r="I1719" s="822" t="s">
        <v>2196</v>
      </c>
      <c r="J1719" s="822" t="s">
        <v>928</v>
      </c>
      <c r="K1719" s="822" t="s">
        <v>2197</v>
      </c>
      <c r="L1719" s="825">
        <v>154.36000000000001</v>
      </c>
      <c r="M1719" s="825">
        <v>154.36000000000001</v>
      </c>
      <c r="N1719" s="822">
        <v>1</v>
      </c>
      <c r="O1719" s="826">
        <v>0.5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</v>
      </c>
      <c r="B1720" s="822" t="s">
        <v>2676</v>
      </c>
      <c r="C1720" s="822" t="s">
        <v>2682</v>
      </c>
      <c r="D1720" s="823" t="s">
        <v>4395</v>
      </c>
      <c r="E1720" s="824" t="s">
        <v>2711</v>
      </c>
      <c r="F1720" s="822" t="s">
        <v>2677</v>
      </c>
      <c r="G1720" s="822" t="s">
        <v>3635</v>
      </c>
      <c r="H1720" s="822" t="s">
        <v>329</v>
      </c>
      <c r="I1720" s="822" t="s">
        <v>4125</v>
      </c>
      <c r="J1720" s="822" t="s">
        <v>3637</v>
      </c>
      <c r="K1720" s="822" t="s">
        <v>4126</v>
      </c>
      <c r="L1720" s="825">
        <v>764.96</v>
      </c>
      <c r="M1720" s="825">
        <v>764.96</v>
      </c>
      <c r="N1720" s="822">
        <v>1</v>
      </c>
      <c r="O1720" s="826">
        <v>0.5</v>
      </c>
      <c r="P1720" s="825">
        <v>764.96</v>
      </c>
      <c r="Q1720" s="827">
        <v>1</v>
      </c>
      <c r="R1720" s="822">
        <v>1</v>
      </c>
      <c r="S1720" s="827">
        <v>1</v>
      </c>
      <c r="T1720" s="826">
        <v>0.5</v>
      </c>
      <c r="U1720" s="828">
        <v>1</v>
      </c>
    </row>
    <row r="1721" spans="1:21" ht="14.45" customHeight="1" x14ac:dyDescent="0.2">
      <c r="A1721" s="821">
        <v>1</v>
      </c>
      <c r="B1721" s="822" t="s">
        <v>2676</v>
      </c>
      <c r="C1721" s="822" t="s">
        <v>2682</v>
      </c>
      <c r="D1721" s="823" t="s">
        <v>4395</v>
      </c>
      <c r="E1721" s="824" t="s">
        <v>2726</v>
      </c>
      <c r="F1721" s="822" t="s">
        <v>2677</v>
      </c>
      <c r="G1721" s="822" t="s">
        <v>2993</v>
      </c>
      <c r="H1721" s="822" t="s">
        <v>329</v>
      </c>
      <c r="I1721" s="822" t="s">
        <v>4235</v>
      </c>
      <c r="J1721" s="822" t="s">
        <v>4236</v>
      </c>
      <c r="K1721" s="822" t="s">
        <v>2568</v>
      </c>
      <c r="L1721" s="825">
        <v>46.81</v>
      </c>
      <c r="M1721" s="825">
        <v>140.43</v>
      </c>
      <c r="N1721" s="822">
        <v>3</v>
      </c>
      <c r="O1721" s="826">
        <v>0.5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</v>
      </c>
      <c r="B1722" s="822" t="s">
        <v>2676</v>
      </c>
      <c r="C1722" s="822" t="s">
        <v>2682</v>
      </c>
      <c r="D1722" s="823" t="s">
        <v>4395</v>
      </c>
      <c r="E1722" s="824" t="s">
        <v>2726</v>
      </c>
      <c r="F1722" s="822" t="s">
        <v>2677</v>
      </c>
      <c r="G1722" s="822" t="s">
        <v>2854</v>
      </c>
      <c r="H1722" s="822" t="s">
        <v>673</v>
      </c>
      <c r="I1722" s="822" t="s">
        <v>2258</v>
      </c>
      <c r="J1722" s="822" t="s">
        <v>1042</v>
      </c>
      <c r="K1722" s="822" t="s">
        <v>2259</v>
      </c>
      <c r="L1722" s="825">
        <v>80.010000000000005</v>
      </c>
      <c r="M1722" s="825">
        <v>240.03000000000003</v>
      </c>
      <c r="N1722" s="822">
        <v>3</v>
      </c>
      <c r="O1722" s="826">
        <v>0.5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</v>
      </c>
      <c r="B1723" s="822" t="s">
        <v>2676</v>
      </c>
      <c r="C1723" s="822" t="s">
        <v>2682</v>
      </c>
      <c r="D1723" s="823" t="s">
        <v>4395</v>
      </c>
      <c r="E1723" s="824" t="s">
        <v>2726</v>
      </c>
      <c r="F1723" s="822" t="s">
        <v>2677</v>
      </c>
      <c r="G1723" s="822" t="s">
        <v>2858</v>
      </c>
      <c r="H1723" s="822" t="s">
        <v>673</v>
      </c>
      <c r="I1723" s="822" t="s">
        <v>2185</v>
      </c>
      <c r="J1723" s="822" t="s">
        <v>2186</v>
      </c>
      <c r="K1723" s="822" t="s">
        <v>2187</v>
      </c>
      <c r="L1723" s="825">
        <v>130.51</v>
      </c>
      <c r="M1723" s="825">
        <v>391.53</v>
      </c>
      <c r="N1723" s="822">
        <v>3</v>
      </c>
      <c r="O1723" s="826">
        <v>0.5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</v>
      </c>
      <c r="B1724" s="822" t="s">
        <v>2676</v>
      </c>
      <c r="C1724" s="822" t="s">
        <v>2682</v>
      </c>
      <c r="D1724" s="823" t="s">
        <v>4395</v>
      </c>
      <c r="E1724" s="824" t="s">
        <v>2726</v>
      </c>
      <c r="F1724" s="822" t="s">
        <v>2677</v>
      </c>
      <c r="G1724" s="822" t="s">
        <v>2858</v>
      </c>
      <c r="H1724" s="822" t="s">
        <v>329</v>
      </c>
      <c r="I1724" s="822" t="s">
        <v>3642</v>
      </c>
      <c r="J1724" s="822" t="s">
        <v>2186</v>
      </c>
      <c r="K1724" s="822" t="s">
        <v>2940</v>
      </c>
      <c r="L1724" s="825">
        <v>183.79</v>
      </c>
      <c r="M1724" s="825">
        <v>183.79</v>
      </c>
      <c r="N1724" s="822">
        <v>1</v>
      </c>
      <c r="O1724" s="826">
        <v>0.5</v>
      </c>
      <c r="P1724" s="825">
        <v>183.79</v>
      </c>
      <c r="Q1724" s="827">
        <v>1</v>
      </c>
      <c r="R1724" s="822">
        <v>1</v>
      </c>
      <c r="S1724" s="827">
        <v>1</v>
      </c>
      <c r="T1724" s="826">
        <v>0.5</v>
      </c>
      <c r="U1724" s="828">
        <v>1</v>
      </c>
    </row>
    <row r="1725" spans="1:21" ht="14.45" customHeight="1" x14ac:dyDescent="0.2">
      <c r="A1725" s="821">
        <v>1</v>
      </c>
      <c r="B1725" s="822" t="s">
        <v>2676</v>
      </c>
      <c r="C1725" s="822" t="s">
        <v>2682</v>
      </c>
      <c r="D1725" s="823" t="s">
        <v>4395</v>
      </c>
      <c r="E1725" s="824" t="s">
        <v>2726</v>
      </c>
      <c r="F1725" s="822" t="s">
        <v>2677</v>
      </c>
      <c r="G1725" s="822" t="s">
        <v>3018</v>
      </c>
      <c r="H1725" s="822" t="s">
        <v>329</v>
      </c>
      <c r="I1725" s="822" t="s">
        <v>3355</v>
      </c>
      <c r="J1725" s="822" t="s">
        <v>3020</v>
      </c>
      <c r="K1725" s="822" t="s">
        <v>3356</v>
      </c>
      <c r="L1725" s="825">
        <v>80.19</v>
      </c>
      <c r="M1725" s="825">
        <v>80.19</v>
      </c>
      <c r="N1725" s="822">
        <v>1</v>
      </c>
      <c r="O1725" s="826">
        <v>0.5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</v>
      </c>
      <c r="B1726" s="822" t="s">
        <v>2676</v>
      </c>
      <c r="C1726" s="822" t="s">
        <v>2682</v>
      </c>
      <c r="D1726" s="823" t="s">
        <v>4395</v>
      </c>
      <c r="E1726" s="824" t="s">
        <v>2726</v>
      </c>
      <c r="F1726" s="822" t="s">
        <v>2677</v>
      </c>
      <c r="G1726" s="822" t="s">
        <v>2815</v>
      </c>
      <c r="H1726" s="822" t="s">
        <v>673</v>
      </c>
      <c r="I1726" s="822" t="s">
        <v>2293</v>
      </c>
      <c r="J1726" s="822" t="s">
        <v>998</v>
      </c>
      <c r="K1726" s="822" t="s">
        <v>702</v>
      </c>
      <c r="L1726" s="825">
        <v>70.23</v>
      </c>
      <c r="M1726" s="825">
        <v>210.69</v>
      </c>
      <c r="N1726" s="822">
        <v>3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2676</v>
      </c>
      <c r="C1727" s="822" t="s">
        <v>2682</v>
      </c>
      <c r="D1727" s="823" t="s">
        <v>4395</v>
      </c>
      <c r="E1727" s="824" t="s">
        <v>2726</v>
      </c>
      <c r="F1727" s="822" t="s">
        <v>2677</v>
      </c>
      <c r="G1727" s="822" t="s">
        <v>2749</v>
      </c>
      <c r="H1727" s="822" t="s">
        <v>329</v>
      </c>
      <c r="I1727" s="822" t="s">
        <v>3066</v>
      </c>
      <c r="J1727" s="822" t="s">
        <v>3067</v>
      </c>
      <c r="K1727" s="822" t="s">
        <v>2271</v>
      </c>
      <c r="L1727" s="825">
        <v>42.51</v>
      </c>
      <c r="M1727" s="825">
        <v>42.51</v>
      </c>
      <c r="N1727" s="822">
        <v>1</v>
      </c>
      <c r="O1727" s="826">
        <v>1</v>
      </c>
      <c r="P1727" s="825">
        <v>42.51</v>
      </c>
      <c r="Q1727" s="827">
        <v>1</v>
      </c>
      <c r="R1727" s="822">
        <v>1</v>
      </c>
      <c r="S1727" s="827">
        <v>1</v>
      </c>
      <c r="T1727" s="826">
        <v>1</v>
      </c>
      <c r="U1727" s="828">
        <v>1</v>
      </c>
    </row>
    <row r="1728" spans="1:21" ht="14.45" customHeight="1" x14ac:dyDescent="0.2">
      <c r="A1728" s="821">
        <v>1</v>
      </c>
      <c r="B1728" s="822" t="s">
        <v>2676</v>
      </c>
      <c r="C1728" s="822" t="s">
        <v>2682</v>
      </c>
      <c r="D1728" s="823" t="s">
        <v>4395</v>
      </c>
      <c r="E1728" s="824" t="s">
        <v>2726</v>
      </c>
      <c r="F1728" s="822" t="s">
        <v>2677</v>
      </c>
      <c r="G1728" s="822" t="s">
        <v>2761</v>
      </c>
      <c r="H1728" s="822" t="s">
        <v>673</v>
      </c>
      <c r="I1728" s="822" t="s">
        <v>2255</v>
      </c>
      <c r="J1728" s="822" t="s">
        <v>2158</v>
      </c>
      <c r="K1728" s="822" t="s">
        <v>2256</v>
      </c>
      <c r="L1728" s="825">
        <v>93.43</v>
      </c>
      <c r="M1728" s="825">
        <v>280.29000000000002</v>
      </c>
      <c r="N1728" s="822">
        <v>3</v>
      </c>
      <c r="O1728" s="826">
        <v>0.5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</v>
      </c>
      <c r="B1729" s="822" t="s">
        <v>2676</v>
      </c>
      <c r="C1729" s="822" t="s">
        <v>2682</v>
      </c>
      <c r="D1729" s="823" t="s">
        <v>4395</v>
      </c>
      <c r="E1729" s="824" t="s">
        <v>2726</v>
      </c>
      <c r="F1729" s="822" t="s">
        <v>2677</v>
      </c>
      <c r="G1729" s="822" t="s">
        <v>2761</v>
      </c>
      <c r="H1729" s="822" t="s">
        <v>329</v>
      </c>
      <c r="I1729" s="822" t="s">
        <v>3970</v>
      </c>
      <c r="J1729" s="822" t="s">
        <v>3971</v>
      </c>
      <c r="K1729" s="822" t="s">
        <v>3972</v>
      </c>
      <c r="L1729" s="825">
        <v>300.33</v>
      </c>
      <c r="M1729" s="825">
        <v>300.33</v>
      </c>
      <c r="N1729" s="822">
        <v>1</v>
      </c>
      <c r="O1729" s="826">
        <v>1</v>
      </c>
      <c r="P1729" s="825">
        <v>300.33</v>
      </c>
      <c r="Q1729" s="827">
        <v>1</v>
      </c>
      <c r="R1729" s="822">
        <v>1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1</v>
      </c>
      <c r="B1730" s="822" t="s">
        <v>2676</v>
      </c>
      <c r="C1730" s="822" t="s">
        <v>2682</v>
      </c>
      <c r="D1730" s="823" t="s">
        <v>4395</v>
      </c>
      <c r="E1730" s="824" t="s">
        <v>2726</v>
      </c>
      <c r="F1730" s="822" t="s">
        <v>2677</v>
      </c>
      <c r="G1730" s="822" t="s">
        <v>2762</v>
      </c>
      <c r="H1730" s="822" t="s">
        <v>329</v>
      </c>
      <c r="I1730" s="822" t="s">
        <v>2901</v>
      </c>
      <c r="J1730" s="822" t="s">
        <v>2902</v>
      </c>
      <c r="K1730" s="822" t="s">
        <v>2903</v>
      </c>
      <c r="L1730" s="825">
        <v>52.75</v>
      </c>
      <c r="M1730" s="825">
        <v>52.75</v>
      </c>
      <c r="N1730" s="822">
        <v>1</v>
      </c>
      <c r="O1730" s="826">
        <v>0.5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</v>
      </c>
      <c r="B1731" s="822" t="s">
        <v>2676</v>
      </c>
      <c r="C1731" s="822" t="s">
        <v>2682</v>
      </c>
      <c r="D1731" s="823" t="s">
        <v>4395</v>
      </c>
      <c r="E1731" s="824" t="s">
        <v>2726</v>
      </c>
      <c r="F1731" s="822" t="s">
        <v>2677</v>
      </c>
      <c r="G1731" s="822" t="s">
        <v>4237</v>
      </c>
      <c r="H1731" s="822" t="s">
        <v>673</v>
      </c>
      <c r="I1731" s="822" t="s">
        <v>4238</v>
      </c>
      <c r="J1731" s="822" t="s">
        <v>4239</v>
      </c>
      <c r="K1731" s="822" t="s">
        <v>4240</v>
      </c>
      <c r="L1731" s="825">
        <v>70.48</v>
      </c>
      <c r="M1731" s="825">
        <v>70.48</v>
      </c>
      <c r="N1731" s="822">
        <v>1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</v>
      </c>
      <c r="B1732" s="822" t="s">
        <v>2676</v>
      </c>
      <c r="C1732" s="822" t="s">
        <v>2682</v>
      </c>
      <c r="D1732" s="823" t="s">
        <v>4395</v>
      </c>
      <c r="E1732" s="824" t="s">
        <v>2726</v>
      </c>
      <c r="F1732" s="822" t="s">
        <v>2677</v>
      </c>
      <c r="G1732" s="822" t="s">
        <v>2917</v>
      </c>
      <c r="H1732" s="822" t="s">
        <v>673</v>
      </c>
      <c r="I1732" s="822" t="s">
        <v>2234</v>
      </c>
      <c r="J1732" s="822" t="s">
        <v>1033</v>
      </c>
      <c r="K1732" s="822" t="s">
        <v>2235</v>
      </c>
      <c r="L1732" s="825">
        <v>13.68</v>
      </c>
      <c r="M1732" s="825">
        <v>13.68</v>
      </c>
      <c r="N1732" s="822">
        <v>1</v>
      </c>
      <c r="O1732" s="826">
        <v>1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</v>
      </c>
      <c r="B1733" s="822" t="s">
        <v>2676</v>
      </c>
      <c r="C1733" s="822" t="s">
        <v>2682</v>
      </c>
      <c r="D1733" s="823" t="s">
        <v>4395</v>
      </c>
      <c r="E1733" s="824" t="s">
        <v>2726</v>
      </c>
      <c r="F1733" s="822" t="s">
        <v>2677</v>
      </c>
      <c r="G1733" s="822" t="s">
        <v>2925</v>
      </c>
      <c r="H1733" s="822" t="s">
        <v>329</v>
      </c>
      <c r="I1733" s="822" t="s">
        <v>3198</v>
      </c>
      <c r="J1733" s="822" t="s">
        <v>2927</v>
      </c>
      <c r="K1733" s="822" t="s">
        <v>3199</v>
      </c>
      <c r="L1733" s="825">
        <v>72.88</v>
      </c>
      <c r="M1733" s="825">
        <v>72.88</v>
      </c>
      <c r="N1733" s="822">
        <v>1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</v>
      </c>
      <c r="B1734" s="822" t="s">
        <v>2676</v>
      </c>
      <c r="C1734" s="822" t="s">
        <v>2682</v>
      </c>
      <c r="D1734" s="823" t="s">
        <v>4395</v>
      </c>
      <c r="E1734" s="824" t="s">
        <v>2726</v>
      </c>
      <c r="F1734" s="822" t="s">
        <v>2677</v>
      </c>
      <c r="G1734" s="822" t="s">
        <v>2933</v>
      </c>
      <c r="H1734" s="822" t="s">
        <v>329</v>
      </c>
      <c r="I1734" s="822" t="s">
        <v>3549</v>
      </c>
      <c r="J1734" s="822" t="s">
        <v>3550</v>
      </c>
      <c r="K1734" s="822" t="s">
        <v>859</v>
      </c>
      <c r="L1734" s="825">
        <v>316.33</v>
      </c>
      <c r="M1734" s="825">
        <v>316.33</v>
      </c>
      <c r="N1734" s="822">
        <v>1</v>
      </c>
      <c r="O1734" s="826">
        <v>0.5</v>
      </c>
      <c r="P1734" s="825">
        <v>316.33</v>
      </c>
      <c r="Q1734" s="827">
        <v>1</v>
      </c>
      <c r="R1734" s="822">
        <v>1</v>
      </c>
      <c r="S1734" s="827">
        <v>1</v>
      </c>
      <c r="T1734" s="826">
        <v>0.5</v>
      </c>
      <c r="U1734" s="828">
        <v>1</v>
      </c>
    </row>
    <row r="1735" spans="1:21" ht="14.45" customHeight="1" x14ac:dyDescent="0.2">
      <c r="A1735" s="821">
        <v>1</v>
      </c>
      <c r="B1735" s="822" t="s">
        <v>2676</v>
      </c>
      <c r="C1735" s="822" t="s">
        <v>2682</v>
      </c>
      <c r="D1735" s="823" t="s">
        <v>4395</v>
      </c>
      <c r="E1735" s="824" t="s">
        <v>2726</v>
      </c>
      <c r="F1735" s="822" t="s">
        <v>2677</v>
      </c>
      <c r="G1735" s="822" t="s">
        <v>2777</v>
      </c>
      <c r="H1735" s="822" t="s">
        <v>329</v>
      </c>
      <c r="I1735" s="822" t="s">
        <v>2778</v>
      </c>
      <c r="J1735" s="822" t="s">
        <v>2779</v>
      </c>
      <c r="K1735" s="822" t="s">
        <v>2780</v>
      </c>
      <c r="L1735" s="825">
        <v>4472.93</v>
      </c>
      <c r="M1735" s="825">
        <v>4472.93</v>
      </c>
      <c r="N1735" s="822">
        <v>1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</v>
      </c>
      <c r="B1736" s="822" t="s">
        <v>2676</v>
      </c>
      <c r="C1736" s="822" t="s">
        <v>2682</v>
      </c>
      <c r="D1736" s="823" t="s">
        <v>4395</v>
      </c>
      <c r="E1736" s="824" t="s">
        <v>2726</v>
      </c>
      <c r="F1736" s="822" t="s">
        <v>2677</v>
      </c>
      <c r="G1736" s="822" t="s">
        <v>2953</v>
      </c>
      <c r="H1736" s="822" t="s">
        <v>329</v>
      </c>
      <c r="I1736" s="822" t="s">
        <v>3290</v>
      </c>
      <c r="J1736" s="822" t="s">
        <v>2955</v>
      </c>
      <c r="K1736" s="822" t="s">
        <v>3291</v>
      </c>
      <c r="L1736" s="825">
        <v>93.43</v>
      </c>
      <c r="M1736" s="825">
        <v>93.43</v>
      </c>
      <c r="N1736" s="822">
        <v>1</v>
      </c>
      <c r="O1736" s="826">
        <v>1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</v>
      </c>
      <c r="B1737" s="822" t="s">
        <v>2676</v>
      </c>
      <c r="C1737" s="822" t="s">
        <v>2682</v>
      </c>
      <c r="D1737" s="823" t="s">
        <v>4395</v>
      </c>
      <c r="E1737" s="824" t="s">
        <v>2726</v>
      </c>
      <c r="F1737" s="822" t="s">
        <v>2677</v>
      </c>
      <c r="G1737" s="822" t="s">
        <v>3692</v>
      </c>
      <c r="H1737" s="822" t="s">
        <v>329</v>
      </c>
      <c r="I1737" s="822" t="s">
        <v>4095</v>
      </c>
      <c r="J1737" s="822" t="s">
        <v>3781</v>
      </c>
      <c r="K1737" s="822" t="s">
        <v>3695</v>
      </c>
      <c r="L1737" s="825">
        <v>36.909999999999997</v>
      </c>
      <c r="M1737" s="825">
        <v>110.72999999999999</v>
      </c>
      <c r="N1737" s="822">
        <v>3</v>
      </c>
      <c r="O1737" s="826">
        <v>0.5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</v>
      </c>
      <c r="B1738" s="822" t="s">
        <v>2676</v>
      </c>
      <c r="C1738" s="822" t="s">
        <v>2682</v>
      </c>
      <c r="D1738" s="823" t="s">
        <v>4395</v>
      </c>
      <c r="E1738" s="824" t="s">
        <v>2726</v>
      </c>
      <c r="F1738" s="822" t="s">
        <v>2677</v>
      </c>
      <c r="G1738" s="822" t="s">
        <v>2971</v>
      </c>
      <c r="H1738" s="822" t="s">
        <v>329</v>
      </c>
      <c r="I1738" s="822" t="s">
        <v>3611</v>
      </c>
      <c r="J1738" s="822" t="s">
        <v>3312</v>
      </c>
      <c r="K1738" s="822" t="s">
        <v>2210</v>
      </c>
      <c r="L1738" s="825">
        <v>0</v>
      </c>
      <c r="M1738" s="825">
        <v>0</v>
      </c>
      <c r="N1738" s="822">
        <v>3</v>
      </c>
      <c r="O1738" s="826">
        <v>0.5</v>
      </c>
      <c r="P1738" s="825"/>
      <c r="Q1738" s="827"/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</v>
      </c>
      <c r="B1739" s="822" t="s">
        <v>2676</v>
      </c>
      <c r="C1739" s="822" t="s">
        <v>2682</v>
      </c>
      <c r="D1739" s="823" t="s">
        <v>4395</v>
      </c>
      <c r="E1739" s="824" t="s">
        <v>2726</v>
      </c>
      <c r="F1739" s="822" t="s">
        <v>2677</v>
      </c>
      <c r="G1739" s="822" t="s">
        <v>4241</v>
      </c>
      <c r="H1739" s="822" t="s">
        <v>329</v>
      </c>
      <c r="I1739" s="822" t="s">
        <v>4242</v>
      </c>
      <c r="J1739" s="822" t="s">
        <v>4243</v>
      </c>
      <c r="K1739" s="822" t="s">
        <v>4244</v>
      </c>
      <c r="L1739" s="825">
        <v>53.09</v>
      </c>
      <c r="M1739" s="825">
        <v>53.09</v>
      </c>
      <c r="N1739" s="822">
        <v>1</v>
      </c>
      <c r="O1739" s="826">
        <v>0.5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1</v>
      </c>
      <c r="B1740" s="822" t="s">
        <v>2676</v>
      </c>
      <c r="C1740" s="822" t="s">
        <v>2682</v>
      </c>
      <c r="D1740" s="823" t="s">
        <v>4395</v>
      </c>
      <c r="E1740" s="824" t="s">
        <v>2726</v>
      </c>
      <c r="F1740" s="822" t="s">
        <v>2677</v>
      </c>
      <c r="G1740" s="822" t="s">
        <v>2789</v>
      </c>
      <c r="H1740" s="822" t="s">
        <v>673</v>
      </c>
      <c r="I1740" s="822" t="s">
        <v>2977</v>
      </c>
      <c r="J1740" s="822" t="s">
        <v>2503</v>
      </c>
      <c r="K1740" s="822" t="s">
        <v>2978</v>
      </c>
      <c r="L1740" s="825">
        <v>5339.52</v>
      </c>
      <c r="M1740" s="825">
        <v>5339.52</v>
      </c>
      <c r="N1740" s="822">
        <v>1</v>
      </c>
      <c r="O1740" s="826">
        <v>0.5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</v>
      </c>
      <c r="B1741" s="822" t="s">
        <v>2676</v>
      </c>
      <c r="C1741" s="822" t="s">
        <v>2682</v>
      </c>
      <c r="D1741" s="823" t="s">
        <v>4395</v>
      </c>
      <c r="E1741" s="824" t="s">
        <v>2726</v>
      </c>
      <c r="F1741" s="822" t="s">
        <v>2677</v>
      </c>
      <c r="G1741" s="822" t="s">
        <v>2796</v>
      </c>
      <c r="H1741" s="822" t="s">
        <v>673</v>
      </c>
      <c r="I1741" s="822" t="s">
        <v>2524</v>
      </c>
      <c r="J1741" s="822" t="s">
        <v>1695</v>
      </c>
      <c r="K1741" s="822" t="s">
        <v>1697</v>
      </c>
      <c r="L1741" s="825">
        <v>209.32</v>
      </c>
      <c r="M1741" s="825">
        <v>627.96</v>
      </c>
      <c r="N1741" s="822">
        <v>3</v>
      </c>
      <c r="O1741" s="826">
        <v>0.5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</v>
      </c>
      <c r="B1742" s="822" t="s">
        <v>2676</v>
      </c>
      <c r="C1742" s="822" t="s">
        <v>2682</v>
      </c>
      <c r="D1742" s="823" t="s">
        <v>4395</v>
      </c>
      <c r="E1742" s="824" t="s">
        <v>2726</v>
      </c>
      <c r="F1742" s="822" t="s">
        <v>2677</v>
      </c>
      <c r="G1742" s="822" t="s">
        <v>2802</v>
      </c>
      <c r="H1742" s="822" t="s">
        <v>329</v>
      </c>
      <c r="I1742" s="822" t="s">
        <v>2803</v>
      </c>
      <c r="J1742" s="822" t="s">
        <v>703</v>
      </c>
      <c r="K1742" s="822" t="s">
        <v>2804</v>
      </c>
      <c r="L1742" s="825">
        <v>83.38</v>
      </c>
      <c r="M1742" s="825">
        <v>166.76</v>
      </c>
      <c r="N1742" s="822">
        <v>2</v>
      </c>
      <c r="O1742" s="826">
        <v>0.5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</v>
      </c>
      <c r="B1743" s="822" t="s">
        <v>2676</v>
      </c>
      <c r="C1743" s="822" t="s">
        <v>2682</v>
      </c>
      <c r="D1743" s="823" t="s">
        <v>4395</v>
      </c>
      <c r="E1743" s="824" t="s">
        <v>2726</v>
      </c>
      <c r="F1743" s="822" t="s">
        <v>2677</v>
      </c>
      <c r="G1743" s="822" t="s">
        <v>2809</v>
      </c>
      <c r="H1743" s="822" t="s">
        <v>329</v>
      </c>
      <c r="I1743" s="822" t="s">
        <v>2810</v>
      </c>
      <c r="J1743" s="822" t="s">
        <v>822</v>
      </c>
      <c r="K1743" s="822" t="s">
        <v>823</v>
      </c>
      <c r="L1743" s="825">
        <v>121.92</v>
      </c>
      <c r="M1743" s="825">
        <v>243.84</v>
      </c>
      <c r="N1743" s="822">
        <v>2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</v>
      </c>
      <c r="B1744" s="822" t="s">
        <v>2676</v>
      </c>
      <c r="C1744" s="822" t="s">
        <v>2682</v>
      </c>
      <c r="D1744" s="823" t="s">
        <v>4395</v>
      </c>
      <c r="E1744" s="824" t="s">
        <v>2719</v>
      </c>
      <c r="F1744" s="822" t="s">
        <v>2677</v>
      </c>
      <c r="G1744" s="822" t="s">
        <v>2814</v>
      </c>
      <c r="H1744" s="822" t="s">
        <v>673</v>
      </c>
      <c r="I1744" s="822" t="s">
        <v>2410</v>
      </c>
      <c r="J1744" s="822" t="s">
        <v>961</v>
      </c>
      <c r="K1744" s="822" t="s">
        <v>962</v>
      </c>
      <c r="L1744" s="825">
        <v>72.55</v>
      </c>
      <c r="M1744" s="825">
        <v>290.2</v>
      </c>
      <c r="N1744" s="822">
        <v>4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</v>
      </c>
      <c r="B1745" s="822" t="s">
        <v>2676</v>
      </c>
      <c r="C1745" s="822" t="s">
        <v>2682</v>
      </c>
      <c r="D1745" s="823" t="s">
        <v>4395</v>
      </c>
      <c r="E1745" s="824" t="s">
        <v>2719</v>
      </c>
      <c r="F1745" s="822" t="s">
        <v>2677</v>
      </c>
      <c r="G1745" s="822" t="s">
        <v>2814</v>
      </c>
      <c r="H1745" s="822" t="s">
        <v>673</v>
      </c>
      <c r="I1745" s="822" t="s">
        <v>2991</v>
      </c>
      <c r="J1745" s="822" t="s">
        <v>961</v>
      </c>
      <c r="K1745" s="822" t="s">
        <v>2992</v>
      </c>
      <c r="L1745" s="825">
        <v>21.76</v>
      </c>
      <c r="M1745" s="825">
        <v>65.28</v>
      </c>
      <c r="N1745" s="822">
        <v>3</v>
      </c>
      <c r="O1745" s="826">
        <v>0.5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</v>
      </c>
      <c r="B1746" s="822" t="s">
        <v>2676</v>
      </c>
      <c r="C1746" s="822" t="s">
        <v>2682</v>
      </c>
      <c r="D1746" s="823" t="s">
        <v>4395</v>
      </c>
      <c r="E1746" s="824" t="s">
        <v>2719</v>
      </c>
      <c r="F1746" s="822" t="s">
        <v>2677</v>
      </c>
      <c r="G1746" s="822" t="s">
        <v>2993</v>
      </c>
      <c r="H1746" s="822" t="s">
        <v>673</v>
      </c>
      <c r="I1746" s="822" t="s">
        <v>2443</v>
      </c>
      <c r="J1746" s="822" t="s">
        <v>2441</v>
      </c>
      <c r="K1746" s="822" t="s">
        <v>2444</v>
      </c>
      <c r="L1746" s="825">
        <v>11.71</v>
      </c>
      <c r="M1746" s="825">
        <v>11.71</v>
      </c>
      <c r="N1746" s="822">
        <v>1</v>
      </c>
      <c r="O1746" s="826">
        <v>0.5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</v>
      </c>
      <c r="B1747" s="822" t="s">
        <v>2676</v>
      </c>
      <c r="C1747" s="822" t="s">
        <v>2682</v>
      </c>
      <c r="D1747" s="823" t="s">
        <v>4395</v>
      </c>
      <c r="E1747" s="824" t="s">
        <v>2719</v>
      </c>
      <c r="F1747" s="822" t="s">
        <v>2677</v>
      </c>
      <c r="G1747" s="822" t="s">
        <v>2854</v>
      </c>
      <c r="H1747" s="822" t="s">
        <v>673</v>
      </c>
      <c r="I1747" s="822" t="s">
        <v>2855</v>
      </c>
      <c r="J1747" s="822" t="s">
        <v>1042</v>
      </c>
      <c r="K1747" s="822" t="s">
        <v>2856</v>
      </c>
      <c r="L1747" s="825">
        <v>160.03</v>
      </c>
      <c r="M1747" s="825">
        <v>160.03</v>
      </c>
      <c r="N1747" s="822">
        <v>1</v>
      </c>
      <c r="O1747" s="826">
        <v>0.5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</v>
      </c>
      <c r="B1748" s="822" t="s">
        <v>2676</v>
      </c>
      <c r="C1748" s="822" t="s">
        <v>2682</v>
      </c>
      <c r="D1748" s="823" t="s">
        <v>4395</v>
      </c>
      <c r="E1748" s="824" t="s">
        <v>2719</v>
      </c>
      <c r="F1748" s="822" t="s">
        <v>2677</v>
      </c>
      <c r="G1748" s="822" t="s">
        <v>2858</v>
      </c>
      <c r="H1748" s="822" t="s">
        <v>673</v>
      </c>
      <c r="I1748" s="822" t="s">
        <v>2185</v>
      </c>
      <c r="J1748" s="822" t="s">
        <v>2186</v>
      </c>
      <c r="K1748" s="822" t="s">
        <v>2187</v>
      </c>
      <c r="L1748" s="825">
        <v>130.51</v>
      </c>
      <c r="M1748" s="825">
        <v>391.53</v>
      </c>
      <c r="N1748" s="822">
        <v>3</v>
      </c>
      <c r="O1748" s="826">
        <v>0.5</v>
      </c>
      <c r="P1748" s="825">
        <v>391.53</v>
      </c>
      <c r="Q1748" s="827">
        <v>1</v>
      </c>
      <c r="R1748" s="822">
        <v>3</v>
      </c>
      <c r="S1748" s="827">
        <v>1</v>
      </c>
      <c r="T1748" s="826">
        <v>0.5</v>
      </c>
      <c r="U1748" s="828">
        <v>1</v>
      </c>
    </row>
    <row r="1749" spans="1:21" ht="14.45" customHeight="1" x14ac:dyDescent="0.2">
      <c r="A1749" s="821">
        <v>1</v>
      </c>
      <c r="B1749" s="822" t="s">
        <v>2676</v>
      </c>
      <c r="C1749" s="822" t="s">
        <v>2682</v>
      </c>
      <c r="D1749" s="823" t="s">
        <v>4395</v>
      </c>
      <c r="E1749" s="824" t="s">
        <v>2719</v>
      </c>
      <c r="F1749" s="822" t="s">
        <v>2677</v>
      </c>
      <c r="G1749" s="822" t="s">
        <v>2858</v>
      </c>
      <c r="H1749" s="822" t="s">
        <v>329</v>
      </c>
      <c r="I1749" s="822" t="s">
        <v>3007</v>
      </c>
      <c r="J1749" s="822" t="s">
        <v>2189</v>
      </c>
      <c r="K1749" s="822" t="s">
        <v>3008</v>
      </c>
      <c r="L1749" s="825">
        <v>254.49</v>
      </c>
      <c r="M1749" s="825">
        <v>254.49</v>
      </c>
      <c r="N1749" s="822">
        <v>1</v>
      </c>
      <c r="O1749" s="826">
        <v>0.5</v>
      </c>
      <c r="P1749" s="825">
        <v>254.49</v>
      </c>
      <c r="Q1749" s="827">
        <v>1</v>
      </c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1</v>
      </c>
      <c r="B1750" s="822" t="s">
        <v>2676</v>
      </c>
      <c r="C1750" s="822" t="s">
        <v>2682</v>
      </c>
      <c r="D1750" s="823" t="s">
        <v>4395</v>
      </c>
      <c r="E1750" s="824" t="s">
        <v>2719</v>
      </c>
      <c r="F1750" s="822" t="s">
        <v>2677</v>
      </c>
      <c r="G1750" s="822" t="s">
        <v>2858</v>
      </c>
      <c r="H1750" s="822" t="s">
        <v>673</v>
      </c>
      <c r="I1750" s="822" t="s">
        <v>2188</v>
      </c>
      <c r="J1750" s="822" t="s">
        <v>2189</v>
      </c>
      <c r="K1750" s="822" t="s">
        <v>2190</v>
      </c>
      <c r="L1750" s="825">
        <v>165.41</v>
      </c>
      <c r="M1750" s="825">
        <v>165.41</v>
      </c>
      <c r="N1750" s="822">
        <v>1</v>
      </c>
      <c r="O1750" s="826">
        <v>0.5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</v>
      </c>
      <c r="B1751" s="822" t="s">
        <v>2676</v>
      </c>
      <c r="C1751" s="822" t="s">
        <v>2682</v>
      </c>
      <c r="D1751" s="823" t="s">
        <v>4395</v>
      </c>
      <c r="E1751" s="824" t="s">
        <v>2719</v>
      </c>
      <c r="F1751" s="822" t="s">
        <v>2677</v>
      </c>
      <c r="G1751" s="822" t="s">
        <v>2858</v>
      </c>
      <c r="H1751" s="822" t="s">
        <v>329</v>
      </c>
      <c r="I1751" s="822" t="s">
        <v>3723</v>
      </c>
      <c r="J1751" s="822" t="s">
        <v>3012</v>
      </c>
      <c r="K1751" s="822" t="s">
        <v>1025</v>
      </c>
      <c r="L1751" s="825">
        <v>55.14</v>
      </c>
      <c r="M1751" s="825">
        <v>165.42000000000002</v>
      </c>
      <c r="N1751" s="822">
        <v>3</v>
      </c>
      <c r="O1751" s="826">
        <v>0.5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1</v>
      </c>
      <c r="B1752" s="822" t="s">
        <v>2676</v>
      </c>
      <c r="C1752" s="822" t="s">
        <v>2682</v>
      </c>
      <c r="D1752" s="823" t="s">
        <v>4395</v>
      </c>
      <c r="E1752" s="824" t="s">
        <v>2719</v>
      </c>
      <c r="F1752" s="822" t="s">
        <v>2677</v>
      </c>
      <c r="G1752" s="822" t="s">
        <v>2815</v>
      </c>
      <c r="H1752" s="822" t="s">
        <v>329</v>
      </c>
      <c r="I1752" s="822" t="s">
        <v>3726</v>
      </c>
      <c r="J1752" s="822" t="s">
        <v>2817</v>
      </c>
      <c r="K1752" s="822" t="s">
        <v>3727</v>
      </c>
      <c r="L1752" s="825">
        <v>16.38</v>
      </c>
      <c r="M1752" s="825">
        <v>81.900000000000006</v>
      </c>
      <c r="N1752" s="822">
        <v>5</v>
      </c>
      <c r="O1752" s="826">
        <v>1</v>
      </c>
      <c r="P1752" s="825">
        <v>32.76</v>
      </c>
      <c r="Q1752" s="827">
        <v>0.39999999999999997</v>
      </c>
      <c r="R1752" s="822">
        <v>2</v>
      </c>
      <c r="S1752" s="827">
        <v>0.4</v>
      </c>
      <c r="T1752" s="826">
        <v>0.5</v>
      </c>
      <c r="U1752" s="828">
        <v>0.5</v>
      </c>
    </row>
    <row r="1753" spans="1:21" ht="14.45" customHeight="1" x14ac:dyDescent="0.2">
      <c r="A1753" s="821">
        <v>1</v>
      </c>
      <c r="B1753" s="822" t="s">
        <v>2676</v>
      </c>
      <c r="C1753" s="822" t="s">
        <v>2682</v>
      </c>
      <c r="D1753" s="823" t="s">
        <v>4395</v>
      </c>
      <c r="E1753" s="824" t="s">
        <v>2719</v>
      </c>
      <c r="F1753" s="822" t="s">
        <v>2677</v>
      </c>
      <c r="G1753" s="822" t="s">
        <v>2815</v>
      </c>
      <c r="H1753" s="822" t="s">
        <v>673</v>
      </c>
      <c r="I1753" s="822" t="s">
        <v>3023</v>
      </c>
      <c r="J1753" s="822" t="s">
        <v>998</v>
      </c>
      <c r="K1753" s="822" t="s">
        <v>677</v>
      </c>
      <c r="L1753" s="825">
        <v>117.03</v>
      </c>
      <c r="M1753" s="825">
        <v>117.03</v>
      </c>
      <c r="N1753" s="822">
        <v>1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</v>
      </c>
      <c r="B1754" s="822" t="s">
        <v>2676</v>
      </c>
      <c r="C1754" s="822" t="s">
        <v>2682</v>
      </c>
      <c r="D1754" s="823" t="s">
        <v>4395</v>
      </c>
      <c r="E1754" s="824" t="s">
        <v>2719</v>
      </c>
      <c r="F1754" s="822" t="s">
        <v>2677</v>
      </c>
      <c r="G1754" s="822" t="s">
        <v>3027</v>
      </c>
      <c r="H1754" s="822" t="s">
        <v>673</v>
      </c>
      <c r="I1754" s="822" t="s">
        <v>3372</v>
      </c>
      <c r="J1754" s="822" t="s">
        <v>1022</v>
      </c>
      <c r="K1754" s="822" t="s">
        <v>1023</v>
      </c>
      <c r="L1754" s="825">
        <v>264</v>
      </c>
      <c r="M1754" s="825">
        <v>528</v>
      </c>
      <c r="N1754" s="822">
        <v>2</v>
      </c>
      <c r="O1754" s="826">
        <v>0.5</v>
      </c>
      <c r="P1754" s="825">
        <v>528</v>
      </c>
      <c r="Q1754" s="827">
        <v>1</v>
      </c>
      <c r="R1754" s="822">
        <v>2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1</v>
      </c>
      <c r="B1755" s="822" t="s">
        <v>2676</v>
      </c>
      <c r="C1755" s="822" t="s">
        <v>2682</v>
      </c>
      <c r="D1755" s="823" t="s">
        <v>4395</v>
      </c>
      <c r="E1755" s="824" t="s">
        <v>2719</v>
      </c>
      <c r="F1755" s="822" t="s">
        <v>2677</v>
      </c>
      <c r="G1755" s="822" t="s">
        <v>2743</v>
      </c>
      <c r="H1755" s="822" t="s">
        <v>329</v>
      </c>
      <c r="I1755" s="822" t="s">
        <v>2747</v>
      </c>
      <c r="J1755" s="822" t="s">
        <v>2745</v>
      </c>
      <c r="K1755" s="822" t="s">
        <v>2748</v>
      </c>
      <c r="L1755" s="825">
        <v>23.72</v>
      </c>
      <c r="M1755" s="825">
        <v>71.16</v>
      </c>
      <c r="N1755" s="822">
        <v>3</v>
      </c>
      <c r="O1755" s="826">
        <v>0.5</v>
      </c>
      <c r="P1755" s="825">
        <v>71.16</v>
      </c>
      <c r="Q1755" s="827">
        <v>1</v>
      </c>
      <c r="R1755" s="822">
        <v>3</v>
      </c>
      <c r="S1755" s="827">
        <v>1</v>
      </c>
      <c r="T1755" s="826">
        <v>0.5</v>
      </c>
      <c r="U1755" s="828">
        <v>1</v>
      </c>
    </row>
    <row r="1756" spans="1:21" ht="14.45" customHeight="1" x14ac:dyDescent="0.2">
      <c r="A1756" s="821">
        <v>1</v>
      </c>
      <c r="B1756" s="822" t="s">
        <v>2676</v>
      </c>
      <c r="C1756" s="822" t="s">
        <v>2682</v>
      </c>
      <c r="D1756" s="823" t="s">
        <v>4395</v>
      </c>
      <c r="E1756" s="824" t="s">
        <v>2719</v>
      </c>
      <c r="F1756" s="822" t="s">
        <v>2677</v>
      </c>
      <c r="G1756" s="822" t="s">
        <v>2872</v>
      </c>
      <c r="H1756" s="822" t="s">
        <v>329</v>
      </c>
      <c r="I1756" s="822" t="s">
        <v>4030</v>
      </c>
      <c r="J1756" s="822" t="s">
        <v>1057</v>
      </c>
      <c r="K1756" s="822" t="s">
        <v>3956</v>
      </c>
      <c r="L1756" s="825">
        <v>91.11</v>
      </c>
      <c r="M1756" s="825">
        <v>273.33</v>
      </c>
      <c r="N1756" s="822">
        <v>3</v>
      </c>
      <c r="O1756" s="826">
        <v>0.5</v>
      </c>
      <c r="P1756" s="825">
        <v>273.33</v>
      </c>
      <c r="Q1756" s="827">
        <v>1</v>
      </c>
      <c r="R1756" s="822">
        <v>3</v>
      </c>
      <c r="S1756" s="827">
        <v>1</v>
      </c>
      <c r="T1756" s="826">
        <v>0.5</v>
      </c>
      <c r="U1756" s="828">
        <v>1</v>
      </c>
    </row>
    <row r="1757" spans="1:21" ht="14.45" customHeight="1" x14ac:dyDescent="0.2">
      <c r="A1757" s="821">
        <v>1</v>
      </c>
      <c r="B1757" s="822" t="s">
        <v>2676</v>
      </c>
      <c r="C1757" s="822" t="s">
        <v>2682</v>
      </c>
      <c r="D1757" s="823" t="s">
        <v>4395</v>
      </c>
      <c r="E1757" s="824" t="s">
        <v>2719</v>
      </c>
      <c r="F1757" s="822" t="s">
        <v>2677</v>
      </c>
      <c r="G1757" s="822" t="s">
        <v>3041</v>
      </c>
      <c r="H1757" s="822" t="s">
        <v>673</v>
      </c>
      <c r="I1757" s="822" t="s">
        <v>2265</v>
      </c>
      <c r="J1757" s="822" t="s">
        <v>2266</v>
      </c>
      <c r="K1757" s="822" t="s">
        <v>2267</v>
      </c>
      <c r="L1757" s="825">
        <v>134.61000000000001</v>
      </c>
      <c r="M1757" s="825">
        <v>134.61000000000001</v>
      </c>
      <c r="N1757" s="822">
        <v>1</v>
      </c>
      <c r="O1757" s="826">
        <v>0.5</v>
      </c>
      <c r="P1757" s="825">
        <v>134.61000000000001</v>
      </c>
      <c r="Q1757" s="827">
        <v>1</v>
      </c>
      <c r="R1757" s="822">
        <v>1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1</v>
      </c>
      <c r="B1758" s="822" t="s">
        <v>2676</v>
      </c>
      <c r="C1758" s="822" t="s">
        <v>2682</v>
      </c>
      <c r="D1758" s="823" t="s">
        <v>4395</v>
      </c>
      <c r="E1758" s="824" t="s">
        <v>2719</v>
      </c>
      <c r="F1758" s="822" t="s">
        <v>2677</v>
      </c>
      <c r="G1758" s="822" t="s">
        <v>3386</v>
      </c>
      <c r="H1758" s="822" t="s">
        <v>329</v>
      </c>
      <c r="I1758" s="822" t="s">
        <v>3387</v>
      </c>
      <c r="J1758" s="822" t="s">
        <v>3388</v>
      </c>
      <c r="K1758" s="822" t="s">
        <v>3389</v>
      </c>
      <c r="L1758" s="825">
        <v>78.33</v>
      </c>
      <c r="M1758" s="825">
        <v>939.96</v>
      </c>
      <c r="N1758" s="822">
        <v>12</v>
      </c>
      <c r="O1758" s="826">
        <v>2.5</v>
      </c>
      <c r="P1758" s="825">
        <v>234.99</v>
      </c>
      <c r="Q1758" s="827">
        <v>0.25</v>
      </c>
      <c r="R1758" s="822">
        <v>3</v>
      </c>
      <c r="S1758" s="827">
        <v>0.25</v>
      </c>
      <c r="T1758" s="826">
        <v>0.5</v>
      </c>
      <c r="U1758" s="828">
        <v>0.2</v>
      </c>
    </row>
    <row r="1759" spans="1:21" ht="14.45" customHeight="1" x14ac:dyDescent="0.2">
      <c r="A1759" s="821">
        <v>1</v>
      </c>
      <c r="B1759" s="822" t="s">
        <v>2676</v>
      </c>
      <c r="C1759" s="822" t="s">
        <v>2682</v>
      </c>
      <c r="D1759" s="823" t="s">
        <v>4395</v>
      </c>
      <c r="E1759" s="824" t="s">
        <v>2719</v>
      </c>
      <c r="F1759" s="822" t="s">
        <v>2677</v>
      </c>
      <c r="G1759" s="822" t="s">
        <v>3386</v>
      </c>
      <c r="H1759" s="822" t="s">
        <v>329</v>
      </c>
      <c r="I1759" s="822" t="s">
        <v>3676</v>
      </c>
      <c r="J1759" s="822" t="s">
        <v>3388</v>
      </c>
      <c r="K1759" s="822" t="s">
        <v>3677</v>
      </c>
      <c r="L1759" s="825">
        <v>21.44</v>
      </c>
      <c r="M1759" s="825">
        <v>1007.6800000000003</v>
      </c>
      <c r="N1759" s="822">
        <v>47</v>
      </c>
      <c r="O1759" s="826">
        <v>12</v>
      </c>
      <c r="P1759" s="825">
        <v>300.16000000000003</v>
      </c>
      <c r="Q1759" s="827">
        <v>0.29787234042553185</v>
      </c>
      <c r="R1759" s="822">
        <v>14</v>
      </c>
      <c r="S1759" s="827">
        <v>0.2978723404255319</v>
      </c>
      <c r="T1759" s="826">
        <v>2</v>
      </c>
      <c r="U1759" s="828">
        <v>0.16666666666666666</v>
      </c>
    </row>
    <row r="1760" spans="1:21" ht="14.45" customHeight="1" x14ac:dyDescent="0.2">
      <c r="A1760" s="821">
        <v>1</v>
      </c>
      <c r="B1760" s="822" t="s">
        <v>2676</v>
      </c>
      <c r="C1760" s="822" t="s">
        <v>2682</v>
      </c>
      <c r="D1760" s="823" t="s">
        <v>4395</v>
      </c>
      <c r="E1760" s="824" t="s">
        <v>2719</v>
      </c>
      <c r="F1760" s="822" t="s">
        <v>2677</v>
      </c>
      <c r="G1760" s="822" t="s">
        <v>3047</v>
      </c>
      <c r="H1760" s="822" t="s">
        <v>329</v>
      </c>
      <c r="I1760" s="822" t="s">
        <v>3397</v>
      </c>
      <c r="J1760" s="822" t="s">
        <v>1105</v>
      </c>
      <c r="K1760" s="822" t="s">
        <v>2299</v>
      </c>
      <c r="L1760" s="825">
        <v>373.46</v>
      </c>
      <c r="M1760" s="825">
        <v>373.46</v>
      </c>
      <c r="N1760" s="822">
        <v>1</v>
      </c>
      <c r="O1760" s="826">
        <v>1</v>
      </c>
      <c r="P1760" s="825">
        <v>373.46</v>
      </c>
      <c r="Q1760" s="827">
        <v>1</v>
      </c>
      <c r="R1760" s="822">
        <v>1</v>
      </c>
      <c r="S1760" s="827">
        <v>1</v>
      </c>
      <c r="T1760" s="826">
        <v>1</v>
      </c>
      <c r="U1760" s="828">
        <v>1</v>
      </c>
    </row>
    <row r="1761" spans="1:21" ht="14.45" customHeight="1" x14ac:dyDescent="0.2">
      <c r="A1761" s="821">
        <v>1</v>
      </c>
      <c r="B1761" s="822" t="s">
        <v>2676</v>
      </c>
      <c r="C1761" s="822" t="s">
        <v>2682</v>
      </c>
      <c r="D1761" s="823" t="s">
        <v>4395</v>
      </c>
      <c r="E1761" s="824" t="s">
        <v>2719</v>
      </c>
      <c r="F1761" s="822" t="s">
        <v>2677</v>
      </c>
      <c r="G1761" s="822" t="s">
        <v>2749</v>
      </c>
      <c r="H1761" s="822" t="s">
        <v>673</v>
      </c>
      <c r="I1761" s="822" t="s">
        <v>2269</v>
      </c>
      <c r="J1761" s="822" t="s">
        <v>2270</v>
      </c>
      <c r="K1761" s="822" t="s">
        <v>2271</v>
      </c>
      <c r="L1761" s="825">
        <v>42.51</v>
      </c>
      <c r="M1761" s="825">
        <v>170.04</v>
      </c>
      <c r="N1761" s="822">
        <v>4</v>
      </c>
      <c r="O1761" s="826">
        <v>1.5</v>
      </c>
      <c r="P1761" s="825">
        <v>42.51</v>
      </c>
      <c r="Q1761" s="827">
        <v>0.25</v>
      </c>
      <c r="R1761" s="822">
        <v>1</v>
      </c>
      <c r="S1761" s="827">
        <v>0.25</v>
      </c>
      <c r="T1761" s="826">
        <v>0.5</v>
      </c>
      <c r="U1761" s="828">
        <v>0.33333333333333331</v>
      </c>
    </row>
    <row r="1762" spans="1:21" ht="14.45" customHeight="1" x14ac:dyDescent="0.2">
      <c r="A1762" s="821">
        <v>1</v>
      </c>
      <c r="B1762" s="822" t="s">
        <v>2676</v>
      </c>
      <c r="C1762" s="822" t="s">
        <v>2682</v>
      </c>
      <c r="D1762" s="823" t="s">
        <v>4395</v>
      </c>
      <c r="E1762" s="824" t="s">
        <v>2719</v>
      </c>
      <c r="F1762" s="822" t="s">
        <v>2677</v>
      </c>
      <c r="G1762" s="822" t="s">
        <v>2749</v>
      </c>
      <c r="H1762" s="822" t="s">
        <v>673</v>
      </c>
      <c r="I1762" s="822" t="s">
        <v>2272</v>
      </c>
      <c r="J1762" s="822" t="s">
        <v>2270</v>
      </c>
      <c r="K1762" s="822" t="s">
        <v>2273</v>
      </c>
      <c r="L1762" s="825">
        <v>85.02</v>
      </c>
      <c r="M1762" s="825">
        <v>425.09999999999997</v>
      </c>
      <c r="N1762" s="822">
        <v>5</v>
      </c>
      <c r="O1762" s="826">
        <v>2</v>
      </c>
      <c r="P1762" s="825">
        <v>85.02</v>
      </c>
      <c r="Q1762" s="827">
        <v>0.2</v>
      </c>
      <c r="R1762" s="822">
        <v>1</v>
      </c>
      <c r="S1762" s="827">
        <v>0.2</v>
      </c>
      <c r="T1762" s="826">
        <v>0.5</v>
      </c>
      <c r="U1762" s="828">
        <v>0.25</v>
      </c>
    </row>
    <row r="1763" spans="1:21" ht="14.45" customHeight="1" x14ac:dyDescent="0.2">
      <c r="A1763" s="821">
        <v>1</v>
      </c>
      <c r="B1763" s="822" t="s">
        <v>2676</v>
      </c>
      <c r="C1763" s="822" t="s">
        <v>2682</v>
      </c>
      <c r="D1763" s="823" t="s">
        <v>4395</v>
      </c>
      <c r="E1763" s="824" t="s">
        <v>2719</v>
      </c>
      <c r="F1763" s="822" t="s">
        <v>2677</v>
      </c>
      <c r="G1763" s="822" t="s">
        <v>2887</v>
      </c>
      <c r="H1763" s="822" t="s">
        <v>329</v>
      </c>
      <c r="I1763" s="822" t="s">
        <v>2888</v>
      </c>
      <c r="J1763" s="822" t="s">
        <v>2889</v>
      </c>
      <c r="K1763" s="822" t="s">
        <v>2890</v>
      </c>
      <c r="L1763" s="825">
        <v>1965.69</v>
      </c>
      <c r="M1763" s="825">
        <v>1965.69</v>
      </c>
      <c r="N1763" s="822">
        <v>1</v>
      </c>
      <c r="O1763" s="826">
        <v>0.5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</v>
      </c>
      <c r="B1764" s="822" t="s">
        <v>2676</v>
      </c>
      <c r="C1764" s="822" t="s">
        <v>2682</v>
      </c>
      <c r="D1764" s="823" t="s">
        <v>4395</v>
      </c>
      <c r="E1764" s="824" t="s">
        <v>2719</v>
      </c>
      <c r="F1764" s="822" t="s">
        <v>2677</v>
      </c>
      <c r="G1764" s="822" t="s">
        <v>2757</v>
      </c>
      <c r="H1764" s="822" t="s">
        <v>329</v>
      </c>
      <c r="I1764" s="822" t="s">
        <v>2894</v>
      </c>
      <c r="J1764" s="822" t="s">
        <v>2834</v>
      </c>
      <c r="K1764" s="822" t="s">
        <v>2895</v>
      </c>
      <c r="L1764" s="825">
        <v>29.27</v>
      </c>
      <c r="M1764" s="825">
        <v>117.08</v>
      </c>
      <c r="N1764" s="822">
        <v>4</v>
      </c>
      <c r="O1764" s="826">
        <v>0.5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</v>
      </c>
      <c r="B1765" s="822" t="s">
        <v>2676</v>
      </c>
      <c r="C1765" s="822" t="s">
        <v>2682</v>
      </c>
      <c r="D1765" s="823" t="s">
        <v>4395</v>
      </c>
      <c r="E1765" s="824" t="s">
        <v>2719</v>
      </c>
      <c r="F1765" s="822" t="s">
        <v>2677</v>
      </c>
      <c r="G1765" s="822" t="s">
        <v>2757</v>
      </c>
      <c r="H1765" s="822" t="s">
        <v>329</v>
      </c>
      <c r="I1765" s="822" t="s">
        <v>2833</v>
      </c>
      <c r="J1765" s="822" t="s">
        <v>2834</v>
      </c>
      <c r="K1765" s="822" t="s">
        <v>2835</v>
      </c>
      <c r="L1765" s="825">
        <v>117.03</v>
      </c>
      <c r="M1765" s="825">
        <v>702.18000000000006</v>
      </c>
      <c r="N1765" s="822">
        <v>6</v>
      </c>
      <c r="O1765" s="826">
        <v>1.5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</v>
      </c>
      <c r="B1766" s="822" t="s">
        <v>2676</v>
      </c>
      <c r="C1766" s="822" t="s">
        <v>2682</v>
      </c>
      <c r="D1766" s="823" t="s">
        <v>4395</v>
      </c>
      <c r="E1766" s="824" t="s">
        <v>2719</v>
      </c>
      <c r="F1766" s="822" t="s">
        <v>2677</v>
      </c>
      <c r="G1766" s="822" t="s">
        <v>2762</v>
      </c>
      <c r="H1766" s="822" t="s">
        <v>329</v>
      </c>
      <c r="I1766" s="822" t="s">
        <v>2901</v>
      </c>
      <c r="J1766" s="822" t="s">
        <v>2902</v>
      </c>
      <c r="K1766" s="822" t="s">
        <v>2903</v>
      </c>
      <c r="L1766" s="825">
        <v>52.75</v>
      </c>
      <c r="M1766" s="825">
        <v>52.75</v>
      </c>
      <c r="N1766" s="822">
        <v>1</v>
      </c>
      <c r="O1766" s="826">
        <v>0.5</v>
      </c>
      <c r="P1766" s="825">
        <v>52.75</v>
      </c>
      <c r="Q1766" s="827">
        <v>1</v>
      </c>
      <c r="R1766" s="822">
        <v>1</v>
      </c>
      <c r="S1766" s="827">
        <v>1</v>
      </c>
      <c r="T1766" s="826">
        <v>0.5</v>
      </c>
      <c r="U1766" s="828">
        <v>1</v>
      </c>
    </row>
    <row r="1767" spans="1:21" ht="14.45" customHeight="1" x14ac:dyDescent="0.2">
      <c r="A1767" s="821">
        <v>1</v>
      </c>
      <c r="B1767" s="822" t="s">
        <v>2676</v>
      </c>
      <c r="C1767" s="822" t="s">
        <v>2682</v>
      </c>
      <c r="D1767" s="823" t="s">
        <v>4395</v>
      </c>
      <c r="E1767" s="824" t="s">
        <v>2719</v>
      </c>
      <c r="F1767" s="822" t="s">
        <v>2677</v>
      </c>
      <c r="G1767" s="822" t="s">
        <v>2762</v>
      </c>
      <c r="H1767" s="822" t="s">
        <v>329</v>
      </c>
      <c r="I1767" s="822" t="s">
        <v>3129</v>
      </c>
      <c r="J1767" s="822" t="s">
        <v>3130</v>
      </c>
      <c r="K1767" s="822" t="s">
        <v>3131</v>
      </c>
      <c r="L1767" s="825">
        <v>52.75</v>
      </c>
      <c r="M1767" s="825">
        <v>52.75</v>
      </c>
      <c r="N1767" s="822">
        <v>1</v>
      </c>
      <c r="O1767" s="826">
        <v>0.5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</v>
      </c>
      <c r="B1768" s="822" t="s">
        <v>2676</v>
      </c>
      <c r="C1768" s="822" t="s">
        <v>2682</v>
      </c>
      <c r="D1768" s="823" t="s">
        <v>4395</v>
      </c>
      <c r="E1768" s="824" t="s">
        <v>2719</v>
      </c>
      <c r="F1768" s="822" t="s">
        <v>2677</v>
      </c>
      <c r="G1768" s="822" t="s">
        <v>2762</v>
      </c>
      <c r="H1768" s="822" t="s">
        <v>329</v>
      </c>
      <c r="I1768" s="822" t="s">
        <v>2836</v>
      </c>
      <c r="J1768" s="822" t="s">
        <v>684</v>
      </c>
      <c r="K1768" s="822" t="s">
        <v>972</v>
      </c>
      <c r="L1768" s="825">
        <v>31.65</v>
      </c>
      <c r="M1768" s="825">
        <v>63.3</v>
      </c>
      <c r="N1768" s="822">
        <v>2</v>
      </c>
      <c r="O1768" s="826">
        <v>0.5</v>
      </c>
      <c r="P1768" s="825">
        <v>63.3</v>
      </c>
      <c r="Q1768" s="827">
        <v>1</v>
      </c>
      <c r="R1768" s="822">
        <v>2</v>
      </c>
      <c r="S1768" s="827">
        <v>1</v>
      </c>
      <c r="T1768" s="826">
        <v>0.5</v>
      </c>
      <c r="U1768" s="828">
        <v>1</v>
      </c>
    </row>
    <row r="1769" spans="1:21" ht="14.45" customHeight="1" x14ac:dyDescent="0.2">
      <c r="A1769" s="821">
        <v>1</v>
      </c>
      <c r="B1769" s="822" t="s">
        <v>2676</v>
      </c>
      <c r="C1769" s="822" t="s">
        <v>2682</v>
      </c>
      <c r="D1769" s="823" t="s">
        <v>4395</v>
      </c>
      <c r="E1769" s="824" t="s">
        <v>2719</v>
      </c>
      <c r="F1769" s="822" t="s">
        <v>2677</v>
      </c>
      <c r="G1769" s="822" t="s">
        <v>3150</v>
      </c>
      <c r="H1769" s="822" t="s">
        <v>673</v>
      </c>
      <c r="I1769" s="822" t="s">
        <v>2248</v>
      </c>
      <c r="J1769" s="822" t="s">
        <v>2141</v>
      </c>
      <c r="K1769" s="822" t="s">
        <v>2249</v>
      </c>
      <c r="L1769" s="825">
        <v>73.45</v>
      </c>
      <c r="M1769" s="825">
        <v>73.45</v>
      </c>
      <c r="N1769" s="822">
        <v>1</v>
      </c>
      <c r="O1769" s="826">
        <v>0.5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</v>
      </c>
      <c r="B1770" s="822" t="s">
        <v>2676</v>
      </c>
      <c r="C1770" s="822" t="s">
        <v>2682</v>
      </c>
      <c r="D1770" s="823" t="s">
        <v>4395</v>
      </c>
      <c r="E1770" s="824" t="s">
        <v>2719</v>
      </c>
      <c r="F1770" s="822" t="s">
        <v>2677</v>
      </c>
      <c r="G1770" s="822" t="s">
        <v>2774</v>
      </c>
      <c r="H1770" s="822" t="s">
        <v>329</v>
      </c>
      <c r="I1770" s="822" t="s">
        <v>3154</v>
      </c>
      <c r="J1770" s="822" t="s">
        <v>690</v>
      </c>
      <c r="K1770" s="822" t="s">
        <v>989</v>
      </c>
      <c r="L1770" s="825">
        <v>58.52</v>
      </c>
      <c r="M1770" s="825">
        <v>117.04</v>
      </c>
      <c r="N1770" s="822">
        <v>2</v>
      </c>
      <c r="O1770" s="826">
        <v>0.5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</v>
      </c>
      <c r="B1771" s="822" t="s">
        <v>2676</v>
      </c>
      <c r="C1771" s="822" t="s">
        <v>2682</v>
      </c>
      <c r="D1771" s="823" t="s">
        <v>4395</v>
      </c>
      <c r="E1771" s="824" t="s">
        <v>2719</v>
      </c>
      <c r="F1771" s="822" t="s">
        <v>2677</v>
      </c>
      <c r="G1771" s="822" t="s">
        <v>2774</v>
      </c>
      <c r="H1771" s="822" t="s">
        <v>673</v>
      </c>
      <c r="I1771" s="822" t="s">
        <v>3157</v>
      </c>
      <c r="J1771" s="822" t="s">
        <v>690</v>
      </c>
      <c r="K1771" s="822" t="s">
        <v>3152</v>
      </c>
      <c r="L1771" s="825">
        <v>117.03</v>
      </c>
      <c r="M1771" s="825">
        <v>234.06</v>
      </c>
      <c r="N1771" s="822">
        <v>2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</v>
      </c>
      <c r="B1772" s="822" t="s">
        <v>2676</v>
      </c>
      <c r="C1772" s="822" t="s">
        <v>2682</v>
      </c>
      <c r="D1772" s="823" t="s">
        <v>4395</v>
      </c>
      <c r="E1772" s="824" t="s">
        <v>2719</v>
      </c>
      <c r="F1772" s="822" t="s">
        <v>2677</v>
      </c>
      <c r="G1772" s="822" t="s">
        <v>2774</v>
      </c>
      <c r="H1772" s="822" t="s">
        <v>673</v>
      </c>
      <c r="I1772" s="822" t="s">
        <v>2170</v>
      </c>
      <c r="J1772" s="822" t="s">
        <v>690</v>
      </c>
      <c r="K1772" s="822" t="s">
        <v>691</v>
      </c>
      <c r="L1772" s="825">
        <v>38.04</v>
      </c>
      <c r="M1772" s="825">
        <v>76.08</v>
      </c>
      <c r="N1772" s="822">
        <v>2</v>
      </c>
      <c r="O1772" s="826">
        <v>1.5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</v>
      </c>
      <c r="B1773" s="822" t="s">
        <v>2676</v>
      </c>
      <c r="C1773" s="822" t="s">
        <v>2682</v>
      </c>
      <c r="D1773" s="823" t="s">
        <v>4395</v>
      </c>
      <c r="E1773" s="824" t="s">
        <v>2719</v>
      </c>
      <c r="F1773" s="822" t="s">
        <v>2677</v>
      </c>
      <c r="G1773" s="822" t="s">
        <v>2774</v>
      </c>
      <c r="H1773" s="822" t="s">
        <v>673</v>
      </c>
      <c r="I1773" s="822" t="s">
        <v>2283</v>
      </c>
      <c r="J1773" s="822" t="s">
        <v>690</v>
      </c>
      <c r="K1773" s="822" t="s">
        <v>989</v>
      </c>
      <c r="L1773" s="825">
        <v>58.52</v>
      </c>
      <c r="M1773" s="825">
        <v>117.04</v>
      </c>
      <c r="N1773" s="822">
        <v>2</v>
      </c>
      <c r="O1773" s="826">
        <v>0.5</v>
      </c>
      <c r="P1773" s="825">
        <v>117.04</v>
      </c>
      <c r="Q1773" s="827">
        <v>1</v>
      </c>
      <c r="R1773" s="822">
        <v>2</v>
      </c>
      <c r="S1773" s="827">
        <v>1</v>
      </c>
      <c r="T1773" s="826">
        <v>0.5</v>
      </c>
      <c r="U1773" s="828">
        <v>1</v>
      </c>
    </row>
    <row r="1774" spans="1:21" ht="14.45" customHeight="1" x14ac:dyDescent="0.2">
      <c r="A1774" s="821">
        <v>1</v>
      </c>
      <c r="B1774" s="822" t="s">
        <v>2676</v>
      </c>
      <c r="C1774" s="822" t="s">
        <v>2682</v>
      </c>
      <c r="D1774" s="823" t="s">
        <v>4395</v>
      </c>
      <c r="E1774" s="824" t="s">
        <v>2719</v>
      </c>
      <c r="F1774" s="822" t="s">
        <v>2677</v>
      </c>
      <c r="G1774" s="822" t="s">
        <v>2909</v>
      </c>
      <c r="H1774" s="822" t="s">
        <v>329</v>
      </c>
      <c r="I1774" s="822" t="s">
        <v>2910</v>
      </c>
      <c r="J1774" s="822" t="s">
        <v>2911</v>
      </c>
      <c r="K1774" s="822" t="s">
        <v>2912</v>
      </c>
      <c r="L1774" s="825">
        <v>32.76</v>
      </c>
      <c r="M1774" s="825">
        <v>98.28</v>
      </c>
      <c r="N1774" s="822">
        <v>3</v>
      </c>
      <c r="O1774" s="826">
        <v>0.5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</v>
      </c>
      <c r="B1775" s="822" t="s">
        <v>2676</v>
      </c>
      <c r="C1775" s="822" t="s">
        <v>2682</v>
      </c>
      <c r="D1775" s="823" t="s">
        <v>4395</v>
      </c>
      <c r="E1775" s="824" t="s">
        <v>2719</v>
      </c>
      <c r="F1775" s="822" t="s">
        <v>2677</v>
      </c>
      <c r="G1775" s="822" t="s">
        <v>3167</v>
      </c>
      <c r="H1775" s="822" t="s">
        <v>329</v>
      </c>
      <c r="I1775" s="822" t="s">
        <v>3168</v>
      </c>
      <c r="J1775" s="822" t="s">
        <v>1508</v>
      </c>
      <c r="K1775" s="822" t="s">
        <v>2992</v>
      </c>
      <c r="L1775" s="825">
        <v>35.25</v>
      </c>
      <c r="M1775" s="825">
        <v>35.25</v>
      </c>
      <c r="N1775" s="822">
        <v>1</v>
      </c>
      <c r="O1775" s="826">
        <v>1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</v>
      </c>
      <c r="B1776" s="822" t="s">
        <v>2676</v>
      </c>
      <c r="C1776" s="822" t="s">
        <v>2682</v>
      </c>
      <c r="D1776" s="823" t="s">
        <v>4395</v>
      </c>
      <c r="E1776" s="824" t="s">
        <v>2719</v>
      </c>
      <c r="F1776" s="822" t="s">
        <v>2677</v>
      </c>
      <c r="G1776" s="822" t="s">
        <v>2917</v>
      </c>
      <c r="H1776" s="822" t="s">
        <v>329</v>
      </c>
      <c r="I1776" s="822" t="s">
        <v>3178</v>
      </c>
      <c r="J1776" s="822" t="s">
        <v>1033</v>
      </c>
      <c r="K1776" s="822" t="s">
        <v>1034</v>
      </c>
      <c r="L1776" s="825">
        <v>97.76</v>
      </c>
      <c r="M1776" s="825">
        <v>97.76</v>
      </c>
      <c r="N1776" s="822">
        <v>1</v>
      </c>
      <c r="O1776" s="826">
        <v>1</v>
      </c>
      <c r="P1776" s="825">
        <v>97.76</v>
      </c>
      <c r="Q1776" s="827">
        <v>1</v>
      </c>
      <c r="R1776" s="822">
        <v>1</v>
      </c>
      <c r="S1776" s="827">
        <v>1</v>
      </c>
      <c r="T1776" s="826">
        <v>1</v>
      </c>
      <c r="U1776" s="828">
        <v>1</v>
      </c>
    </row>
    <row r="1777" spans="1:21" ht="14.45" customHeight="1" x14ac:dyDescent="0.2">
      <c r="A1777" s="821">
        <v>1</v>
      </c>
      <c r="B1777" s="822" t="s">
        <v>2676</v>
      </c>
      <c r="C1777" s="822" t="s">
        <v>2682</v>
      </c>
      <c r="D1777" s="823" t="s">
        <v>4395</v>
      </c>
      <c r="E1777" s="824" t="s">
        <v>2719</v>
      </c>
      <c r="F1777" s="822" t="s">
        <v>2677</v>
      </c>
      <c r="G1777" s="822" t="s">
        <v>2776</v>
      </c>
      <c r="H1777" s="822" t="s">
        <v>673</v>
      </c>
      <c r="I1777" s="822" t="s">
        <v>2179</v>
      </c>
      <c r="J1777" s="822" t="s">
        <v>2180</v>
      </c>
      <c r="K1777" s="822" t="s">
        <v>2181</v>
      </c>
      <c r="L1777" s="825">
        <v>11.48</v>
      </c>
      <c r="M1777" s="825">
        <v>45.92</v>
      </c>
      <c r="N1777" s="822">
        <v>4</v>
      </c>
      <c r="O1777" s="826">
        <v>0.5</v>
      </c>
      <c r="P1777" s="825">
        <v>45.92</v>
      </c>
      <c r="Q1777" s="827">
        <v>1</v>
      </c>
      <c r="R1777" s="822">
        <v>4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1</v>
      </c>
      <c r="B1778" s="822" t="s">
        <v>2676</v>
      </c>
      <c r="C1778" s="822" t="s">
        <v>2682</v>
      </c>
      <c r="D1778" s="823" t="s">
        <v>4395</v>
      </c>
      <c r="E1778" s="824" t="s">
        <v>2719</v>
      </c>
      <c r="F1778" s="822" t="s">
        <v>2677</v>
      </c>
      <c r="G1778" s="822" t="s">
        <v>2777</v>
      </c>
      <c r="H1778" s="822" t="s">
        <v>329</v>
      </c>
      <c r="I1778" s="822" t="s">
        <v>2778</v>
      </c>
      <c r="J1778" s="822" t="s">
        <v>2779</v>
      </c>
      <c r="K1778" s="822" t="s">
        <v>2780</v>
      </c>
      <c r="L1778" s="825">
        <v>4472.93</v>
      </c>
      <c r="M1778" s="825">
        <v>8945.86</v>
      </c>
      <c r="N1778" s="822">
        <v>2</v>
      </c>
      <c r="O1778" s="826">
        <v>2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</v>
      </c>
      <c r="B1779" s="822" t="s">
        <v>2676</v>
      </c>
      <c r="C1779" s="822" t="s">
        <v>2682</v>
      </c>
      <c r="D1779" s="823" t="s">
        <v>4395</v>
      </c>
      <c r="E1779" s="824" t="s">
        <v>2719</v>
      </c>
      <c r="F1779" s="822" t="s">
        <v>2677</v>
      </c>
      <c r="G1779" s="822" t="s">
        <v>2777</v>
      </c>
      <c r="H1779" s="822" t="s">
        <v>329</v>
      </c>
      <c r="I1779" s="822" t="s">
        <v>3939</v>
      </c>
      <c r="J1779" s="822" t="s">
        <v>2779</v>
      </c>
      <c r="K1779" s="822" t="s">
        <v>3940</v>
      </c>
      <c r="L1779" s="825">
        <v>0</v>
      </c>
      <c r="M1779" s="825">
        <v>0</v>
      </c>
      <c r="N1779" s="822">
        <v>1</v>
      </c>
      <c r="O1779" s="826">
        <v>0.5</v>
      </c>
      <c r="P1779" s="825"/>
      <c r="Q1779" s="827"/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</v>
      </c>
      <c r="B1780" s="822" t="s">
        <v>2676</v>
      </c>
      <c r="C1780" s="822" t="s">
        <v>2682</v>
      </c>
      <c r="D1780" s="823" t="s">
        <v>4395</v>
      </c>
      <c r="E1780" s="824" t="s">
        <v>2719</v>
      </c>
      <c r="F1780" s="822" t="s">
        <v>2677</v>
      </c>
      <c r="G1780" s="822" t="s">
        <v>2781</v>
      </c>
      <c r="H1780" s="822" t="s">
        <v>329</v>
      </c>
      <c r="I1780" s="822" t="s">
        <v>2936</v>
      </c>
      <c r="J1780" s="822" t="s">
        <v>2783</v>
      </c>
      <c r="K1780" s="822" t="s">
        <v>2937</v>
      </c>
      <c r="L1780" s="825">
        <v>391.5</v>
      </c>
      <c r="M1780" s="825">
        <v>391.5</v>
      </c>
      <c r="N1780" s="822">
        <v>1</v>
      </c>
      <c r="O1780" s="826">
        <v>0.5</v>
      </c>
      <c r="P1780" s="825">
        <v>391.5</v>
      </c>
      <c r="Q1780" s="827">
        <v>1</v>
      </c>
      <c r="R1780" s="822">
        <v>1</v>
      </c>
      <c r="S1780" s="827">
        <v>1</v>
      </c>
      <c r="T1780" s="826">
        <v>0.5</v>
      </c>
      <c r="U1780" s="828">
        <v>1</v>
      </c>
    </row>
    <row r="1781" spans="1:21" ht="14.45" customHeight="1" x14ac:dyDescent="0.2">
      <c r="A1781" s="821">
        <v>1</v>
      </c>
      <c r="B1781" s="822" t="s">
        <v>2676</v>
      </c>
      <c r="C1781" s="822" t="s">
        <v>2682</v>
      </c>
      <c r="D1781" s="823" t="s">
        <v>4395</v>
      </c>
      <c r="E1781" s="824" t="s">
        <v>2719</v>
      </c>
      <c r="F1781" s="822" t="s">
        <v>2677</v>
      </c>
      <c r="G1781" s="822" t="s">
        <v>2781</v>
      </c>
      <c r="H1781" s="822" t="s">
        <v>673</v>
      </c>
      <c r="I1781" s="822" t="s">
        <v>3766</v>
      </c>
      <c r="J1781" s="822" t="s">
        <v>3554</v>
      </c>
      <c r="K1781" s="822" t="s">
        <v>2001</v>
      </c>
      <c r="L1781" s="825">
        <v>254.49</v>
      </c>
      <c r="M1781" s="825">
        <v>254.49</v>
      </c>
      <c r="N1781" s="822">
        <v>1</v>
      </c>
      <c r="O1781" s="826">
        <v>1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</v>
      </c>
      <c r="B1782" s="822" t="s">
        <v>2676</v>
      </c>
      <c r="C1782" s="822" t="s">
        <v>2682</v>
      </c>
      <c r="D1782" s="823" t="s">
        <v>4395</v>
      </c>
      <c r="E1782" s="824" t="s">
        <v>2719</v>
      </c>
      <c r="F1782" s="822" t="s">
        <v>2677</v>
      </c>
      <c r="G1782" s="822" t="s">
        <v>2941</v>
      </c>
      <c r="H1782" s="822" t="s">
        <v>329</v>
      </c>
      <c r="I1782" s="822" t="s">
        <v>2942</v>
      </c>
      <c r="J1782" s="822" t="s">
        <v>800</v>
      </c>
      <c r="K1782" s="822" t="s">
        <v>2943</v>
      </c>
      <c r="L1782" s="825">
        <v>0</v>
      </c>
      <c r="M1782" s="825">
        <v>0</v>
      </c>
      <c r="N1782" s="822">
        <v>2</v>
      </c>
      <c r="O1782" s="826">
        <v>0.5</v>
      </c>
      <c r="P1782" s="825"/>
      <c r="Q1782" s="827"/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</v>
      </c>
      <c r="B1783" s="822" t="s">
        <v>2676</v>
      </c>
      <c r="C1783" s="822" t="s">
        <v>2682</v>
      </c>
      <c r="D1783" s="823" t="s">
        <v>4395</v>
      </c>
      <c r="E1783" s="824" t="s">
        <v>2719</v>
      </c>
      <c r="F1783" s="822" t="s">
        <v>2677</v>
      </c>
      <c r="G1783" s="822" t="s">
        <v>2785</v>
      </c>
      <c r="H1783" s="822" t="s">
        <v>329</v>
      </c>
      <c r="I1783" s="822" t="s">
        <v>2948</v>
      </c>
      <c r="J1783" s="822" t="s">
        <v>1377</v>
      </c>
      <c r="K1783" s="822" t="s">
        <v>2835</v>
      </c>
      <c r="L1783" s="825">
        <v>130.57</v>
      </c>
      <c r="M1783" s="825">
        <v>522.28</v>
      </c>
      <c r="N1783" s="822">
        <v>4</v>
      </c>
      <c r="O1783" s="826">
        <v>1.5</v>
      </c>
      <c r="P1783" s="825">
        <v>130.57</v>
      </c>
      <c r="Q1783" s="827">
        <v>0.25</v>
      </c>
      <c r="R1783" s="822">
        <v>1</v>
      </c>
      <c r="S1783" s="827">
        <v>0.25</v>
      </c>
      <c r="T1783" s="826">
        <v>0.5</v>
      </c>
      <c r="U1783" s="828">
        <v>0.33333333333333331</v>
      </c>
    </row>
    <row r="1784" spans="1:21" ht="14.45" customHeight="1" x14ac:dyDescent="0.2">
      <c r="A1784" s="821">
        <v>1</v>
      </c>
      <c r="B1784" s="822" t="s">
        <v>2676</v>
      </c>
      <c r="C1784" s="822" t="s">
        <v>2682</v>
      </c>
      <c r="D1784" s="823" t="s">
        <v>4395</v>
      </c>
      <c r="E1784" s="824" t="s">
        <v>2719</v>
      </c>
      <c r="F1784" s="822" t="s">
        <v>2677</v>
      </c>
      <c r="G1784" s="822" t="s">
        <v>2785</v>
      </c>
      <c r="H1784" s="822" t="s">
        <v>329</v>
      </c>
      <c r="I1784" s="822" t="s">
        <v>2786</v>
      </c>
      <c r="J1784" s="822" t="s">
        <v>1377</v>
      </c>
      <c r="K1784" s="822" t="s">
        <v>2787</v>
      </c>
      <c r="L1784" s="825">
        <v>26.12</v>
      </c>
      <c r="M1784" s="825">
        <v>78.36</v>
      </c>
      <c r="N1784" s="822">
        <v>3</v>
      </c>
      <c r="O1784" s="826">
        <v>0.5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</v>
      </c>
      <c r="B1785" s="822" t="s">
        <v>2676</v>
      </c>
      <c r="C1785" s="822" t="s">
        <v>2682</v>
      </c>
      <c r="D1785" s="823" t="s">
        <v>4395</v>
      </c>
      <c r="E1785" s="824" t="s">
        <v>2719</v>
      </c>
      <c r="F1785" s="822" t="s">
        <v>2677</v>
      </c>
      <c r="G1785" s="822" t="s">
        <v>2785</v>
      </c>
      <c r="H1785" s="822" t="s">
        <v>329</v>
      </c>
      <c r="I1785" s="822" t="s">
        <v>3257</v>
      </c>
      <c r="J1785" s="822" t="s">
        <v>1377</v>
      </c>
      <c r="K1785" s="822" t="s">
        <v>3258</v>
      </c>
      <c r="L1785" s="825">
        <v>78.33</v>
      </c>
      <c r="M1785" s="825">
        <v>234.99</v>
      </c>
      <c r="N1785" s="822">
        <v>3</v>
      </c>
      <c r="O1785" s="826">
        <v>0.5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1</v>
      </c>
      <c r="B1786" s="822" t="s">
        <v>2676</v>
      </c>
      <c r="C1786" s="822" t="s">
        <v>2682</v>
      </c>
      <c r="D1786" s="823" t="s">
        <v>4395</v>
      </c>
      <c r="E1786" s="824" t="s">
        <v>2719</v>
      </c>
      <c r="F1786" s="822" t="s">
        <v>2677</v>
      </c>
      <c r="G1786" s="822" t="s">
        <v>2949</v>
      </c>
      <c r="H1786" s="822" t="s">
        <v>329</v>
      </c>
      <c r="I1786" s="822" t="s">
        <v>3272</v>
      </c>
      <c r="J1786" s="822" t="s">
        <v>2951</v>
      </c>
      <c r="K1786" s="822" t="s">
        <v>3273</v>
      </c>
      <c r="L1786" s="825">
        <v>237.31</v>
      </c>
      <c r="M1786" s="825">
        <v>237.31</v>
      </c>
      <c r="N1786" s="822">
        <v>1</v>
      </c>
      <c r="O1786" s="826">
        <v>0.5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</v>
      </c>
      <c r="B1787" s="822" t="s">
        <v>2676</v>
      </c>
      <c r="C1787" s="822" t="s">
        <v>2682</v>
      </c>
      <c r="D1787" s="823" t="s">
        <v>4395</v>
      </c>
      <c r="E1787" s="824" t="s">
        <v>2719</v>
      </c>
      <c r="F1787" s="822" t="s">
        <v>2677</v>
      </c>
      <c r="G1787" s="822" t="s">
        <v>3281</v>
      </c>
      <c r="H1787" s="822" t="s">
        <v>329</v>
      </c>
      <c r="I1787" s="822" t="s">
        <v>3282</v>
      </c>
      <c r="J1787" s="822" t="s">
        <v>3283</v>
      </c>
      <c r="K1787" s="822" t="s">
        <v>3284</v>
      </c>
      <c r="L1787" s="825">
        <v>311.12</v>
      </c>
      <c r="M1787" s="825">
        <v>622.24</v>
      </c>
      <c r="N1787" s="822">
        <v>2</v>
      </c>
      <c r="O1787" s="826">
        <v>1</v>
      </c>
      <c r="P1787" s="825">
        <v>311.12</v>
      </c>
      <c r="Q1787" s="827">
        <v>0.5</v>
      </c>
      <c r="R1787" s="822">
        <v>1</v>
      </c>
      <c r="S1787" s="827">
        <v>0.5</v>
      </c>
      <c r="T1787" s="826">
        <v>0.5</v>
      </c>
      <c r="U1787" s="828">
        <v>0.5</v>
      </c>
    </row>
    <row r="1788" spans="1:21" ht="14.45" customHeight="1" x14ac:dyDescent="0.2">
      <c r="A1788" s="821">
        <v>1</v>
      </c>
      <c r="B1788" s="822" t="s">
        <v>2676</v>
      </c>
      <c r="C1788" s="822" t="s">
        <v>2682</v>
      </c>
      <c r="D1788" s="823" t="s">
        <v>4395</v>
      </c>
      <c r="E1788" s="824" t="s">
        <v>2719</v>
      </c>
      <c r="F1788" s="822" t="s">
        <v>2677</v>
      </c>
      <c r="G1788" s="822" t="s">
        <v>2953</v>
      </c>
      <c r="H1788" s="822" t="s">
        <v>329</v>
      </c>
      <c r="I1788" s="822" t="s">
        <v>3290</v>
      </c>
      <c r="J1788" s="822" t="s">
        <v>2955</v>
      </c>
      <c r="K1788" s="822" t="s">
        <v>3291</v>
      </c>
      <c r="L1788" s="825">
        <v>93.43</v>
      </c>
      <c r="M1788" s="825">
        <v>280.29000000000002</v>
      </c>
      <c r="N1788" s="822">
        <v>3</v>
      </c>
      <c r="O1788" s="826">
        <v>0.5</v>
      </c>
      <c r="P1788" s="825">
        <v>280.29000000000002</v>
      </c>
      <c r="Q1788" s="827">
        <v>1</v>
      </c>
      <c r="R1788" s="822">
        <v>3</v>
      </c>
      <c r="S1788" s="827">
        <v>1</v>
      </c>
      <c r="T1788" s="826">
        <v>0.5</v>
      </c>
      <c r="U1788" s="828">
        <v>1</v>
      </c>
    </row>
    <row r="1789" spans="1:21" ht="14.45" customHeight="1" x14ac:dyDescent="0.2">
      <c r="A1789" s="821">
        <v>1</v>
      </c>
      <c r="B1789" s="822" t="s">
        <v>2676</v>
      </c>
      <c r="C1789" s="822" t="s">
        <v>2682</v>
      </c>
      <c r="D1789" s="823" t="s">
        <v>4395</v>
      </c>
      <c r="E1789" s="824" t="s">
        <v>2719</v>
      </c>
      <c r="F1789" s="822" t="s">
        <v>2677</v>
      </c>
      <c r="G1789" s="822" t="s">
        <v>3302</v>
      </c>
      <c r="H1789" s="822" t="s">
        <v>673</v>
      </c>
      <c r="I1789" s="822" t="s">
        <v>3306</v>
      </c>
      <c r="J1789" s="822" t="s">
        <v>3304</v>
      </c>
      <c r="K1789" s="822" t="s">
        <v>3307</v>
      </c>
      <c r="L1789" s="825">
        <v>184.74</v>
      </c>
      <c r="M1789" s="825">
        <v>184.74</v>
      </c>
      <c r="N1789" s="822">
        <v>1</v>
      </c>
      <c r="O1789" s="826">
        <v>0.5</v>
      </c>
      <c r="P1789" s="825">
        <v>184.74</v>
      </c>
      <c r="Q1789" s="827">
        <v>1</v>
      </c>
      <c r="R1789" s="822">
        <v>1</v>
      </c>
      <c r="S1789" s="827">
        <v>1</v>
      </c>
      <c r="T1789" s="826">
        <v>0.5</v>
      </c>
      <c r="U1789" s="828">
        <v>1</v>
      </c>
    </row>
    <row r="1790" spans="1:21" ht="14.45" customHeight="1" x14ac:dyDescent="0.2">
      <c r="A1790" s="821">
        <v>1</v>
      </c>
      <c r="B1790" s="822" t="s">
        <v>2676</v>
      </c>
      <c r="C1790" s="822" t="s">
        <v>2682</v>
      </c>
      <c r="D1790" s="823" t="s">
        <v>4395</v>
      </c>
      <c r="E1790" s="824" t="s">
        <v>2719</v>
      </c>
      <c r="F1790" s="822" t="s">
        <v>2677</v>
      </c>
      <c r="G1790" s="822" t="s">
        <v>3302</v>
      </c>
      <c r="H1790" s="822" t="s">
        <v>673</v>
      </c>
      <c r="I1790" s="822" t="s">
        <v>3308</v>
      </c>
      <c r="J1790" s="822" t="s">
        <v>3309</v>
      </c>
      <c r="K1790" s="822" t="s">
        <v>3310</v>
      </c>
      <c r="L1790" s="825">
        <v>120.61</v>
      </c>
      <c r="M1790" s="825">
        <v>120.61</v>
      </c>
      <c r="N1790" s="822">
        <v>1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</v>
      </c>
      <c r="B1791" s="822" t="s">
        <v>2676</v>
      </c>
      <c r="C1791" s="822" t="s">
        <v>2682</v>
      </c>
      <c r="D1791" s="823" t="s">
        <v>4395</v>
      </c>
      <c r="E1791" s="824" t="s">
        <v>2719</v>
      </c>
      <c r="F1791" s="822" t="s">
        <v>2677</v>
      </c>
      <c r="G1791" s="822" t="s">
        <v>2789</v>
      </c>
      <c r="H1791" s="822" t="s">
        <v>673</v>
      </c>
      <c r="I1791" s="822" t="s">
        <v>2977</v>
      </c>
      <c r="J1791" s="822" t="s">
        <v>2503</v>
      </c>
      <c r="K1791" s="822" t="s">
        <v>2978</v>
      </c>
      <c r="L1791" s="825">
        <v>5339.52</v>
      </c>
      <c r="M1791" s="825">
        <v>16018.560000000001</v>
      </c>
      <c r="N1791" s="822">
        <v>3</v>
      </c>
      <c r="O1791" s="826">
        <v>2</v>
      </c>
      <c r="P1791" s="825">
        <v>5339.52</v>
      </c>
      <c r="Q1791" s="827">
        <v>0.33333333333333331</v>
      </c>
      <c r="R1791" s="822">
        <v>1</v>
      </c>
      <c r="S1791" s="827">
        <v>0.33333333333333331</v>
      </c>
      <c r="T1791" s="826">
        <v>0.5</v>
      </c>
      <c r="U1791" s="828">
        <v>0.25</v>
      </c>
    </row>
    <row r="1792" spans="1:21" ht="14.45" customHeight="1" x14ac:dyDescent="0.2">
      <c r="A1792" s="821">
        <v>1</v>
      </c>
      <c r="B1792" s="822" t="s">
        <v>2676</v>
      </c>
      <c r="C1792" s="822" t="s">
        <v>2682</v>
      </c>
      <c r="D1792" s="823" t="s">
        <v>4395</v>
      </c>
      <c r="E1792" s="824" t="s">
        <v>2719</v>
      </c>
      <c r="F1792" s="822" t="s">
        <v>2677</v>
      </c>
      <c r="G1792" s="822" t="s">
        <v>2789</v>
      </c>
      <c r="H1792" s="822" t="s">
        <v>673</v>
      </c>
      <c r="I1792" s="822" t="s">
        <v>2977</v>
      </c>
      <c r="J1792" s="822" t="s">
        <v>2503</v>
      </c>
      <c r="K1792" s="822" t="s">
        <v>2978</v>
      </c>
      <c r="L1792" s="825">
        <v>3833.94</v>
      </c>
      <c r="M1792" s="825">
        <v>3833.94</v>
      </c>
      <c r="N1792" s="822">
        <v>1</v>
      </c>
      <c r="O1792" s="826">
        <v>1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1</v>
      </c>
      <c r="B1793" s="822" t="s">
        <v>2676</v>
      </c>
      <c r="C1793" s="822" t="s">
        <v>2682</v>
      </c>
      <c r="D1793" s="823" t="s">
        <v>4395</v>
      </c>
      <c r="E1793" s="824" t="s">
        <v>2719</v>
      </c>
      <c r="F1793" s="822" t="s">
        <v>2677</v>
      </c>
      <c r="G1793" s="822" t="s">
        <v>2789</v>
      </c>
      <c r="H1793" s="822" t="s">
        <v>673</v>
      </c>
      <c r="I1793" s="822" t="s">
        <v>2575</v>
      </c>
      <c r="J1793" s="822" t="s">
        <v>2503</v>
      </c>
      <c r="K1793" s="822" t="s">
        <v>2576</v>
      </c>
      <c r="L1793" s="825">
        <v>2669.75</v>
      </c>
      <c r="M1793" s="825">
        <v>5339.5</v>
      </c>
      <c r="N1793" s="822">
        <v>2</v>
      </c>
      <c r="O1793" s="826">
        <v>1.5</v>
      </c>
      <c r="P1793" s="825">
        <v>2669.75</v>
      </c>
      <c r="Q1793" s="827">
        <v>0.5</v>
      </c>
      <c r="R1793" s="822">
        <v>1</v>
      </c>
      <c r="S1793" s="827">
        <v>0.5</v>
      </c>
      <c r="T1793" s="826">
        <v>0.5</v>
      </c>
      <c r="U1793" s="828">
        <v>0.33333333333333331</v>
      </c>
    </row>
    <row r="1794" spans="1:21" ht="14.45" customHeight="1" x14ac:dyDescent="0.2">
      <c r="A1794" s="821">
        <v>1</v>
      </c>
      <c r="B1794" s="822" t="s">
        <v>2676</v>
      </c>
      <c r="C1794" s="822" t="s">
        <v>2682</v>
      </c>
      <c r="D1794" s="823" t="s">
        <v>4395</v>
      </c>
      <c r="E1794" s="824" t="s">
        <v>2719</v>
      </c>
      <c r="F1794" s="822" t="s">
        <v>2677</v>
      </c>
      <c r="G1794" s="822" t="s">
        <v>3702</v>
      </c>
      <c r="H1794" s="822" t="s">
        <v>329</v>
      </c>
      <c r="I1794" s="822" t="s">
        <v>3703</v>
      </c>
      <c r="J1794" s="822" t="s">
        <v>3704</v>
      </c>
      <c r="K1794" s="822" t="s">
        <v>2327</v>
      </c>
      <c r="L1794" s="825">
        <v>3687.57</v>
      </c>
      <c r="M1794" s="825">
        <v>3687.57</v>
      </c>
      <c r="N1794" s="822">
        <v>1</v>
      </c>
      <c r="O1794" s="826">
        <v>0.5</v>
      </c>
      <c r="P1794" s="825">
        <v>3687.57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1</v>
      </c>
      <c r="B1795" s="822" t="s">
        <v>2676</v>
      </c>
      <c r="C1795" s="822" t="s">
        <v>2682</v>
      </c>
      <c r="D1795" s="823" t="s">
        <v>4395</v>
      </c>
      <c r="E1795" s="824" t="s">
        <v>2719</v>
      </c>
      <c r="F1795" s="822" t="s">
        <v>2677</v>
      </c>
      <c r="G1795" s="822" t="s">
        <v>3707</v>
      </c>
      <c r="H1795" s="822" t="s">
        <v>329</v>
      </c>
      <c r="I1795" s="822" t="s">
        <v>3708</v>
      </c>
      <c r="J1795" s="822" t="s">
        <v>3709</v>
      </c>
      <c r="K1795" s="822" t="s">
        <v>3710</v>
      </c>
      <c r="L1795" s="825">
        <v>1302.6400000000001</v>
      </c>
      <c r="M1795" s="825">
        <v>3907.92</v>
      </c>
      <c r="N1795" s="822">
        <v>3</v>
      </c>
      <c r="O1795" s="826">
        <v>0.5</v>
      </c>
      <c r="P1795" s="825">
        <v>3907.92</v>
      </c>
      <c r="Q1795" s="827">
        <v>1</v>
      </c>
      <c r="R1795" s="822">
        <v>3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1</v>
      </c>
      <c r="B1796" s="822" t="s">
        <v>2676</v>
      </c>
      <c r="C1796" s="822" t="s">
        <v>2682</v>
      </c>
      <c r="D1796" s="823" t="s">
        <v>4395</v>
      </c>
      <c r="E1796" s="824" t="s">
        <v>2719</v>
      </c>
      <c r="F1796" s="822" t="s">
        <v>2677</v>
      </c>
      <c r="G1796" s="822" t="s">
        <v>2799</v>
      </c>
      <c r="H1796" s="822" t="s">
        <v>329</v>
      </c>
      <c r="I1796" s="822" t="s">
        <v>2800</v>
      </c>
      <c r="J1796" s="822" t="s">
        <v>724</v>
      </c>
      <c r="K1796" s="822" t="s">
        <v>1565</v>
      </c>
      <c r="L1796" s="825">
        <v>3317.7</v>
      </c>
      <c r="M1796" s="825">
        <v>182473.5</v>
      </c>
      <c r="N1796" s="822">
        <v>55</v>
      </c>
      <c r="O1796" s="826">
        <v>10</v>
      </c>
      <c r="P1796" s="825">
        <v>53083.199999999997</v>
      </c>
      <c r="Q1796" s="827">
        <v>0.29090909090909089</v>
      </c>
      <c r="R1796" s="822">
        <v>16</v>
      </c>
      <c r="S1796" s="827">
        <v>0.29090909090909089</v>
      </c>
      <c r="T1796" s="826">
        <v>2.5</v>
      </c>
      <c r="U1796" s="828">
        <v>0.25</v>
      </c>
    </row>
    <row r="1797" spans="1:21" ht="14.45" customHeight="1" x14ac:dyDescent="0.2">
      <c r="A1797" s="821">
        <v>1</v>
      </c>
      <c r="B1797" s="822" t="s">
        <v>2676</v>
      </c>
      <c r="C1797" s="822" t="s">
        <v>2682</v>
      </c>
      <c r="D1797" s="823" t="s">
        <v>4395</v>
      </c>
      <c r="E1797" s="824" t="s">
        <v>2719</v>
      </c>
      <c r="F1797" s="822" t="s">
        <v>2677</v>
      </c>
      <c r="G1797" s="822" t="s">
        <v>2799</v>
      </c>
      <c r="H1797" s="822" t="s">
        <v>329</v>
      </c>
      <c r="I1797" s="822" t="s">
        <v>2801</v>
      </c>
      <c r="J1797" s="822" t="s">
        <v>724</v>
      </c>
      <c r="K1797" s="822" t="s">
        <v>725</v>
      </c>
      <c r="L1797" s="825">
        <v>1704.59</v>
      </c>
      <c r="M1797" s="825">
        <v>303417.01999999996</v>
      </c>
      <c r="N1797" s="822">
        <v>178</v>
      </c>
      <c r="O1797" s="826">
        <v>19</v>
      </c>
      <c r="P1797" s="825">
        <v>22159.67</v>
      </c>
      <c r="Q1797" s="827">
        <v>7.3033707865168537E-2</v>
      </c>
      <c r="R1797" s="822">
        <v>13</v>
      </c>
      <c r="S1797" s="827">
        <v>7.3033707865168537E-2</v>
      </c>
      <c r="T1797" s="826">
        <v>1.5</v>
      </c>
      <c r="U1797" s="828">
        <v>7.8947368421052627E-2</v>
      </c>
    </row>
    <row r="1798" spans="1:21" ht="14.45" customHeight="1" x14ac:dyDescent="0.2">
      <c r="A1798" s="821">
        <v>1</v>
      </c>
      <c r="B1798" s="822" t="s">
        <v>2676</v>
      </c>
      <c r="C1798" s="822" t="s">
        <v>2682</v>
      </c>
      <c r="D1798" s="823" t="s">
        <v>4395</v>
      </c>
      <c r="E1798" s="824" t="s">
        <v>2719</v>
      </c>
      <c r="F1798" s="822" t="s">
        <v>2677</v>
      </c>
      <c r="G1798" s="822" t="s">
        <v>2799</v>
      </c>
      <c r="H1798" s="822" t="s">
        <v>329</v>
      </c>
      <c r="I1798" s="822" t="s">
        <v>3884</v>
      </c>
      <c r="J1798" s="822" t="s">
        <v>724</v>
      </c>
      <c r="K1798" s="822" t="s">
        <v>3885</v>
      </c>
      <c r="L1798" s="825">
        <v>3317.7</v>
      </c>
      <c r="M1798" s="825">
        <v>23223.899999999998</v>
      </c>
      <c r="N1798" s="822">
        <v>7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1</v>
      </c>
      <c r="B1799" s="822" t="s">
        <v>2676</v>
      </c>
      <c r="C1799" s="822" t="s">
        <v>2682</v>
      </c>
      <c r="D1799" s="823" t="s">
        <v>4395</v>
      </c>
      <c r="E1799" s="824" t="s">
        <v>2719</v>
      </c>
      <c r="F1799" s="822" t="s">
        <v>2677</v>
      </c>
      <c r="G1799" s="822" t="s">
        <v>2984</v>
      </c>
      <c r="H1799" s="822" t="s">
        <v>673</v>
      </c>
      <c r="I1799" s="822" t="s">
        <v>3625</v>
      </c>
      <c r="J1799" s="822" t="s">
        <v>2986</v>
      </c>
      <c r="K1799" s="822" t="s">
        <v>3626</v>
      </c>
      <c r="L1799" s="825">
        <v>63.14</v>
      </c>
      <c r="M1799" s="825">
        <v>63.14</v>
      </c>
      <c r="N1799" s="822">
        <v>1</v>
      </c>
      <c r="O1799" s="826">
        <v>1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1</v>
      </c>
      <c r="B1800" s="822" t="s">
        <v>2676</v>
      </c>
      <c r="C1800" s="822" t="s">
        <v>2682</v>
      </c>
      <c r="D1800" s="823" t="s">
        <v>4395</v>
      </c>
      <c r="E1800" s="824" t="s">
        <v>2719</v>
      </c>
      <c r="F1800" s="822" t="s">
        <v>2677</v>
      </c>
      <c r="G1800" s="822" t="s">
        <v>2809</v>
      </c>
      <c r="H1800" s="822" t="s">
        <v>329</v>
      </c>
      <c r="I1800" s="822" t="s">
        <v>2810</v>
      </c>
      <c r="J1800" s="822" t="s">
        <v>822</v>
      </c>
      <c r="K1800" s="822" t="s">
        <v>823</v>
      </c>
      <c r="L1800" s="825">
        <v>121.92</v>
      </c>
      <c r="M1800" s="825">
        <v>365.76</v>
      </c>
      <c r="N1800" s="822">
        <v>3</v>
      </c>
      <c r="O1800" s="826">
        <v>0.5</v>
      </c>
      <c r="P1800" s="825">
        <v>365.76</v>
      </c>
      <c r="Q1800" s="827">
        <v>1</v>
      </c>
      <c r="R1800" s="822">
        <v>3</v>
      </c>
      <c r="S1800" s="827">
        <v>1</v>
      </c>
      <c r="T1800" s="826">
        <v>0.5</v>
      </c>
      <c r="U1800" s="828">
        <v>1</v>
      </c>
    </row>
    <row r="1801" spans="1:21" ht="14.45" customHeight="1" x14ac:dyDescent="0.2">
      <c r="A1801" s="821">
        <v>1</v>
      </c>
      <c r="B1801" s="822" t="s">
        <v>2676</v>
      </c>
      <c r="C1801" s="822" t="s">
        <v>2682</v>
      </c>
      <c r="D1801" s="823" t="s">
        <v>4395</v>
      </c>
      <c r="E1801" s="824" t="s">
        <v>2702</v>
      </c>
      <c r="F1801" s="822" t="s">
        <v>2677</v>
      </c>
      <c r="G1801" s="822" t="s">
        <v>2854</v>
      </c>
      <c r="H1801" s="822" t="s">
        <v>673</v>
      </c>
      <c r="I1801" s="822" t="s">
        <v>2855</v>
      </c>
      <c r="J1801" s="822" t="s">
        <v>1042</v>
      </c>
      <c r="K1801" s="822" t="s">
        <v>2856</v>
      </c>
      <c r="L1801" s="825">
        <v>160.03</v>
      </c>
      <c r="M1801" s="825">
        <v>640.12</v>
      </c>
      <c r="N1801" s="822">
        <v>4</v>
      </c>
      <c r="O1801" s="826">
        <v>1.5</v>
      </c>
      <c r="P1801" s="825">
        <v>320.06</v>
      </c>
      <c r="Q1801" s="827">
        <v>0.5</v>
      </c>
      <c r="R1801" s="822">
        <v>2</v>
      </c>
      <c r="S1801" s="827">
        <v>0.5</v>
      </c>
      <c r="T1801" s="826">
        <v>0.5</v>
      </c>
      <c r="U1801" s="828">
        <v>0.33333333333333331</v>
      </c>
    </row>
    <row r="1802" spans="1:21" ht="14.45" customHeight="1" x14ac:dyDescent="0.2">
      <c r="A1802" s="821">
        <v>1</v>
      </c>
      <c r="B1802" s="822" t="s">
        <v>2676</v>
      </c>
      <c r="C1802" s="822" t="s">
        <v>2682</v>
      </c>
      <c r="D1802" s="823" t="s">
        <v>4395</v>
      </c>
      <c r="E1802" s="824" t="s">
        <v>2702</v>
      </c>
      <c r="F1802" s="822" t="s">
        <v>2677</v>
      </c>
      <c r="G1802" s="822" t="s">
        <v>2858</v>
      </c>
      <c r="H1802" s="822" t="s">
        <v>673</v>
      </c>
      <c r="I1802" s="822" t="s">
        <v>2185</v>
      </c>
      <c r="J1802" s="822" t="s">
        <v>2186</v>
      </c>
      <c r="K1802" s="822" t="s">
        <v>2187</v>
      </c>
      <c r="L1802" s="825">
        <v>130.51</v>
      </c>
      <c r="M1802" s="825">
        <v>130.51</v>
      </c>
      <c r="N1802" s="822">
        <v>1</v>
      </c>
      <c r="O1802" s="826">
        <v>0.5</v>
      </c>
      <c r="P1802" s="825">
        <v>130.51</v>
      </c>
      <c r="Q1802" s="827">
        <v>1</v>
      </c>
      <c r="R1802" s="822">
        <v>1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1</v>
      </c>
      <c r="B1803" s="822" t="s">
        <v>2676</v>
      </c>
      <c r="C1803" s="822" t="s">
        <v>2682</v>
      </c>
      <c r="D1803" s="823" t="s">
        <v>4395</v>
      </c>
      <c r="E1803" s="824" t="s">
        <v>2702</v>
      </c>
      <c r="F1803" s="822" t="s">
        <v>2677</v>
      </c>
      <c r="G1803" s="822" t="s">
        <v>2858</v>
      </c>
      <c r="H1803" s="822" t="s">
        <v>673</v>
      </c>
      <c r="I1803" s="822" t="s">
        <v>2326</v>
      </c>
      <c r="J1803" s="822" t="s">
        <v>2189</v>
      </c>
      <c r="K1803" s="822" t="s">
        <v>2327</v>
      </c>
      <c r="L1803" s="825">
        <v>82.7</v>
      </c>
      <c r="M1803" s="825">
        <v>82.7</v>
      </c>
      <c r="N1803" s="822">
        <v>1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</v>
      </c>
      <c r="B1804" s="822" t="s">
        <v>2676</v>
      </c>
      <c r="C1804" s="822" t="s">
        <v>2682</v>
      </c>
      <c r="D1804" s="823" t="s">
        <v>4395</v>
      </c>
      <c r="E1804" s="824" t="s">
        <v>2702</v>
      </c>
      <c r="F1804" s="822" t="s">
        <v>2677</v>
      </c>
      <c r="G1804" s="822" t="s">
        <v>2858</v>
      </c>
      <c r="H1804" s="822" t="s">
        <v>329</v>
      </c>
      <c r="I1804" s="822" t="s">
        <v>3642</v>
      </c>
      <c r="J1804" s="822" t="s">
        <v>2186</v>
      </c>
      <c r="K1804" s="822" t="s">
        <v>2940</v>
      </c>
      <c r="L1804" s="825">
        <v>183.79</v>
      </c>
      <c r="M1804" s="825">
        <v>183.79</v>
      </c>
      <c r="N1804" s="822">
        <v>1</v>
      </c>
      <c r="O1804" s="826">
        <v>1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</v>
      </c>
      <c r="B1805" s="822" t="s">
        <v>2676</v>
      </c>
      <c r="C1805" s="822" t="s">
        <v>2682</v>
      </c>
      <c r="D1805" s="823" t="s">
        <v>4395</v>
      </c>
      <c r="E1805" s="824" t="s">
        <v>2702</v>
      </c>
      <c r="F1805" s="822" t="s">
        <v>2677</v>
      </c>
      <c r="G1805" s="822" t="s">
        <v>2815</v>
      </c>
      <c r="H1805" s="822" t="s">
        <v>673</v>
      </c>
      <c r="I1805" s="822" t="s">
        <v>3023</v>
      </c>
      <c r="J1805" s="822" t="s">
        <v>998</v>
      </c>
      <c r="K1805" s="822" t="s">
        <v>677</v>
      </c>
      <c r="L1805" s="825">
        <v>117.03</v>
      </c>
      <c r="M1805" s="825">
        <v>117.03</v>
      </c>
      <c r="N1805" s="822">
        <v>1</v>
      </c>
      <c r="O1805" s="826">
        <v>0.5</v>
      </c>
      <c r="P1805" s="825">
        <v>117.03</v>
      </c>
      <c r="Q1805" s="827">
        <v>1</v>
      </c>
      <c r="R1805" s="822">
        <v>1</v>
      </c>
      <c r="S1805" s="827">
        <v>1</v>
      </c>
      <c r="T1805" s="826">
        <v>0.5</v>
      </c>
      <c r="U1805" s="828">
        <v>1</v>
      </c>
    </row>
    <row r="1806" spans="1:21" ht="14.45" customHeight="1" x14ac:dyDescent="0.2">
      <c r="A1806" s="821">
        <v>1</v>
      </c>
      <c r="B1806" s="822" t="s">
        <v>2676</v>
      </c>
      <c r="C1806" s="822" t="s">
        <v>2682</v>
      </c>
      <c r="D1806" s="823" t="s">
        <v>4395</v>
      </c>
      <c r="E1806" s="824" t="s">
        <v>2702</v>
      </c>
      <c r="F1806" s="822" t="s">
        <v>2677</v>
      </c>
      <c r="G1806" s="822" t="s">
        <v>2815</v>
      </c>
      <c r="H1806" s="822" t="s">
        <v>673</v>
      </c>
      <c r="I1806" s="822" t="s">
        <v>3024</v>
      </c>
      <c r="J1806" s="822" t="s">
        <v>998</v>
      </c>
      <c r="K1806" s="822" t="s">
        <v>2860</v>
      </c>
      <c r="L1806" s="825">
        <v>234.07</v>
      </c>
      <c r="M1806" s="825">
        <v>234.07</v>
      </c>
      <c r="N1806" s="822">
        <v>1</v>
      </c>
      <c r="O1806" s="826">
        <v>1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</v>
      </c>
      <c r="B1807" s="822" t="s">
        <v>2676</v>
      </c>
      <c r="C1807" s="822" t="s">
        <v>2682</v>
      </c>
      <c r="D1807" s="823" t="s">
        <v>4395</v>
      </c>
      <c r="E1807" s="824" t="s">
        <v>2702</v>
      </c>
      <c r="F1807" s="822" t="s">
        <v>2677</v>
      </c>
      <c r="G1807" s="822" t="s">
        <v>2872</v>
      </c>
      <c r="H1807" s="822" t="s">
        <v>329</v>
      </c>
      <c r="I1807" s="822" t="s">
        <v>4245</v>
      </c>
      <c r="J1807" s="822" t="s">
        <v>1057</v>
      </c>
      <c r="K1807" s="822" t="s">
        <v>1549</v>
      </c>
      <c r="L1807" s="825">
        <v>45.56</v>
      </c>
      <c r="M1807" s="825">
        <v>45.56</v>
      </c>
      <c r="N1807" s="822">
        <v>1</v>
      </c>
      <c r="O1807" s="826">
        <v>0.5</v>
      </c>
      <c r="P1807" s="825">
        <v>45.56</v>
      </c>
      <c r="Q1807" s="827">
        <v>1</v>
      </c>
      <c r="R1807" s="822">
        <v>1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1</v>
      </c>
      <c r="B1808" s="822" t="s">
        <v>2676</v>
      </c>
      <c r="C1808" s="822" t="s">
        <v>2682</v>
      </c>
      <c r="D1808" s="823" t="s">
        <v>4395</v>
      </c>
      <c r="E1808" s="824" t="s">
        <v>2702</v>
      </c>
      <c r="F1808" s="822" t="s">
        <v>2677</v>
      </c>
      <c r="G1808" s="822" t="s">
        <v>3386</v>
      </c>
      <c r="H1808" s="822" t="s">
        <v>329</v>
      </c>
      <c r="I1808" s="822" t="s">
        <v>3387</v>
      </c>
      <c r="J1808" s="822" t="s">
        <v>3388</v>
      </c>
      <c r="K1808" s="822" t="s">
        <v>3389</v>
      </c>
      <c r="L1808" s="825">
        <v>78.33</v>
      </c>
      <c r="M1808" s="825">
        <v>313.32</v>
      </c>
      <c r="N1808" s="822">
        <v>4</v>
      </c>
      <c r="O1808" s="826">
        <v>0.5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</v>
      </c>
      <c r="B1809" s="822" t="s">
        <v>2676</v>
      </c>
      <c r="C1809" s="822" t="s">
        <v>2682</v>
      </c>
      <c r="D1809" s="823" t="s">
        <v>4395</v>
      </c>
      <c r="E1809" s="824" t="s">
        <v>2702</v>
      </c>
      <c r="F1809" s="822" t="s">
        <v>2677</v>
      </c>
      <c r="G1809" s="822" t="s">
        <v>3386</v>
      </c>
      <c r="H1809" s="822" t="s">
        <v>329</v>
      </c>
      <c r="I1809" s="822" t="s">
        <v>3676</v>
      </c>
      <c r="J1809" s="822" t="s">
        <v>3388</v>
      </c>
      <c r="K1809" s="822" t="s">
        <v>3677</v>
      </c>
      <c r="L1809" s="825">
        <v>21.44</v>
      </c>
      <c r="M1809" s="825">
        <v>21.44</v>
      </c>
      <c r="N1809" s="822">
        <v>1</v>
      </c>
      <c r="O1809" s="826">
        <v>0.5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</v>
      </c>
      <c r="B1810" s="822" t="s">
        <v>2676</v>
      </c>
      <c r="C1810" s="822" t="s">
        <v>2682</v>
      </c>
      <c r="D1810" s="823" t="s">
        <v>4395</v>
      </c>
      <c r="E1810" s="824" t="s">
        <v>2702</v>
      </c>
      <c r="F1810" s="822" t="s">
        <v>2677</v>
      </c>
      <c r="G1810" s="822" t="s">
        <v>2749</v>
      </c>
      <c r="H1810" s="822" t="s">
        <v>329</v>
      </c>
      <c r="I1810" s="822" t="s">
        <v>3066</v>
      </c>
      <c r="J1810" s="822" t="s">
        <v>3067</v>
      </c>
      <c r="K1810" s="822" t="s">
        <v>2271</v>
      </c>
      <c r="L1810" s="825">
        <v>42.51</v>
      </c>
      <c r="M1810" s="825">
        <v>85.02</v>
      </c>
      <c r="N1810" s="822">
        <v>2</v>
      </c>
      <c r="O1810" s="826">
        <v>1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</v>
      </c>
      <c r="B1811" s="822" t="s">
        <v>2676</v>
      </c>
      <c r="C1811" s="822" t="s">
        <v>2682</v>
      </c>
      <c r="D1811" s="823" t="s">
        <v>4395</v>
      </c>
      <c r="E1811" s="824" t="s">
        <v>2702</v>
      </c>
      <c r="F1811" s="822" t="s">
        <v>2677</v>
      </c>
      <c r="G1811" s="822" t="s">
        <v>2762</v>
      </c>
      <c r="H1811" s="822" t="s">
        <v>329</v>
      </c>
      <c r="I1811" s="822" t="s">
        <v>2763</v>
      </c>
      <c r="J1811" s="822" t="s">
        <v>684</v>
      </c>
      <c r="K1811" s="822" t="s">
        <v>2764</v>
      </c>
      <c r="L1811" s="825">
        <v>31.65</v>
      </c>
      <c r="M1811" s="825">
        <v>31.65</v>
      </c>
      <c r="N1811" s="822">
        <v>1</v>
      </c>
      <c r="O1811" s="826">
        <v>0.5</v>
      </c>
      <c r="P1811" s="825">
        <v>31.65</v>
      </c>
      <c r="Q1811" s="827">
        <v>1</v>
      </c>
      <c r="R1811" s="822">
        <v>1</v>
      </c>
      <c r="S1811" s="827">
        <v>1</v>
      </c>
      <c r="T1811" s="826">
        <v>0.5</v>
      </c>
      <c r="U1811" s="828">
        <v>1</v>
      </c>
    </row>
    <row r="1812" spans="1:21" ht="14.45" customHeight="1" x14ac:dyDescent="0.2">
      <c r="A1812" s="821">
        <v>1</v>
      </c>
      <c r="B1812" s="822" t="s">
        <v>2676</v>
      </c>
      <c r="C1812" s="822" t="s">
        <v>2682</v>
      </c>
      <c r="D1812" s="823" t="s">
        <v>4395</v>
      </c>
      <c r="E1812" s="824" t="s">
        <v>2702</v>
      </c>
      <c r="F1812" s="822" t="s">
        <v>2677</v>
      </c>
      <c r="G1812" s="822" t="s">
        <v>3647</v>
      </c>
      <c r="H1812" s="822" t="s">
        <v>329</v>
      </c>
      <c r="I1812" s="822" t="s">
        <v>4246</v>
      </c>
      <c r="J1812" s="822" t="s">
        <v>4247</v>
      </c>
      <c r="K1812" s="822" t="s">
        <v>4248</v>
      </c>
      <c r="L1812" s="825">
        <v>0</v>
      </c>
      <c r="M1812" s="825">
        <v>0</v>
      </c>
      <c r="N1812" s="822">
        <v>1</v>
      </c>
      <c r="O1812" s="826">
        <v>0.5</v>
      </c>
      <c r="P1812" s="825">
        <v>0</v>
      </c>
      <c r="Q1812" s="827"/>
      <c r="R1812" s="822">
        <v>1</v>
      </c>
      <c r="S1812" s="827">
        <v>1</v>
      </c>
      <c r="T1812" s="826">
        <v>0.5</v>
      </c>
      <c r="U1812" s="828">
        <v>1</v>
      </c>
    </row>
    <row r="1813" spans="1:21" ht="14.45" customHeight="1" x14ac:dyDescent="0.2">
      <c r="A1813" s="821">
        <v>1</v>
      </c>
      <c r="B1813" s="822" t="s">
        <v>2676</v>
      </c>
      <c r="C1813" s="822" t="s">
        <v>2682</v>
      </c>
      <c r="D1813" s="823" t="s">
        <v>4395</v>
      </c>
      <c r="E1813" s="824" t="s">
        <v>2702</v>
      </c>
      <c r="F1813" s="822" t="s">
        <v>2677</v>
      </c>
      <c r="G1813" s="822" t="s">
        <v>4249</v>
      </c>
      <c r="H1813" s="822" t="s">
        <v>329</v>
      </c>
      <c r="I1813" s="822" t="s">
        <v>4250</v>
      </c>
      <c r="J1813" s="822" t="s">
        <v>4251</v>
      </c>
      <c r="K1813" s="822" t="s">
        <v>4252</v>
      </c>
      <c r="L1813" s="825">
        <v>0</v>
      </c>
      <c r="M1813" s="825">
        <v>0</v>
      </c>
      <c r="N1813" s="822">
        <v>1</v>
      </c>
      <c r="O1813" s="826">
        <v>1</v>
      </c>
      <c r="P1813" s="825">
        <v>0</v>
      </c>
      <c r="Q1813" s="827"/>
      <c r="R1813" s="822">
        <v>1</v>
      </c>
      <c r="S1813" s="827">
        <v>1</v>
      </c>
      <c r="T1813" s="826">
        <v>1</v>
      </c>
      <c r="U1813" s="828">
        <v>1</v>
      </c>
    </row>
    <row r="1814" spans="1:21" ht="14.45" customHeight="1" x14ac:dyDescent="0.2">
      <c r="A1814" s="821">
        <v>1</v>
      </c>
      <c r="B1814" s="822" t="s">
        <v>2676</v>
      </c>
      <c r="C1814" s="822" t="s">
        <v>2682</v>
      </c>
      <c r="D1814" s="823" t="s">
        <v>4395</v>
      </c>
      <c r="E1814" s="824" t="s">
        <v>2702</v>
      </c>
      <c r="F1814" s="822" t="s">
        <v>2677</v>
      </c>
      <c r="G1814" s="822" t="s">
        <v>2917</v>
      </c>
      <c r="H1814" s="822" t="s">
        <v>329</v>
      </c>
      <c r="I1814" s="822" t="s">
        <v>3178</v>
      </c>
      <c r="J1814" s="822" t="s">
        <v>1033</v>
      </c>
      <c r="K1814" s="822" t="s">
        <v>1034</v>
      </c>
      <c r="L1814" s="825">
        <v>97.76</v>
      </c>
      <c r="M1814" s="825">
        <v>97.76</v>
      </c>
      <c r="N1814" s="822">
        <v>1</v>
      </c>
      <c r="O1814" s="826">
        <v>1</v>
      </c>
      <c r="P1814" s="825">
        <v>97.76</v>
      </c>
      <c r="Q1814" s="827">
        <v>1</v>
      </c>
      <c r="R1814" s="822">
        <v>1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1</v>
      </c>
      <c r="B1815" s="822" t="s">
        <v>2676</v>
      </c>
      <c r="C1815" s="822" t="s">
        <v>2682</v>
      </c>
      <c r="D1815" s="823" t="s">
        <v>4395</v>
      </c>
      <c r="E1815" s="824" t="s">
        <v>2702</v>
      </c>
      <c r="F1815" s="822" t="s">
        <v>2677</v>
      </c>
      <c r="G1815" s="822" t="s">
        <v>2925</v>
      </c>
      <c r="H1815" s="822" t="s">
        <v>329</v>
      </c>
      <c r="I1815" s="822" t="s">
        <v>2931</v>
      </c>
      <c r="J1815" s="822" t="s">
        <v>2927</v>
      </c>
      <c r="K1815" s="822" t="s">
        <v>2932</v>
      </c>
      <c r="L1815" s="825">
        <v>437.23</v>
      </c>
      <c r="M1815" s="825">
        <v>437.23</v>
      </c>
      <c r="N1815" s="822">
        <v>1</v>
      </c>
      <c r="O1815" s="826">
        <v>0.5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</v>
      </c>
      <c r="B1816" s="822" t="s">
        <v>2676</v>
      </c>
      <c r="C1816" s="822" t="s">
        <v>2682</v>
      </c>
      <c r="D1816" s="823" t="s">
        <v>4395</v>
      </c>
      <c r="E1816" s="824" t="s">
        <v>2702</v>
      </c>
      <c r="F1816" s="822" t="s">
        <v>2677</v>
      </c>
      <c r="G1816" s="822" t="s">
        <v>2777</v>
      </c>
      <c r="H1816" s="822" t="s">
        <v>329</v>
      </c>
      <c r="I1816" s="822" t="s">
        <v>2778</v>
      </c>
      <c r="J1816" s="822" t="s">
        <v>2779</v>
      </c>
      <c r="K1816" s="822" t="s">
        <v>2780</v>
      </c>
      <c r="L1816" s="825">
        <v>4472.93</v>
      </c>
      <c r="M1816" s="825">
        <v>4472.93</v>
      </c>
      <c r="N1816" s="822">
        <v>1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</v>
      </c>
      <c r="B1817" s="822" t="s">
        <v>2676</v>
      </c>
      <c r="C1817" s="822" t="s">
        <v>2682</v>
      </c>
      <c r="D1817" s="823" t="s">
        <v>4395</v>
      </c>
      <c r="E1817" s="824" t="s">
        <v>2702</v>
      </c>
      <c r="F1817" s="822" t="s">
        <v>2677</v>
      </c>
      <c r="G1817" s="822" t="s">
        <v>2777</v>
      </c>
      <c r="H1817" s="822" t="s">
        <v>329</v>
      </c>
      <c r="I1817" s="822" t="s">
        <v>3551</v>
      </c>
      <c r="J1817" s="822" t="s">
        <v>2779</v>
      </c>
      <c r="K1817" s="822" t="s">
        <v>3552</v>
      </c>
      <c r="L1817" s="825">
        <v>3354.7</v>
      </c>
      <c r="M1817" s="825">
        <v>3354.7</v>
      </c>
      <c r="N1817" s="822">
        <v>1</v>
      </c>
      <c r="O1817" s="826">
        <v>1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</v>
      </c>
      <c r="B1818" s="822" t="s">
        <v>2676</v>
      </c>
      <c r="C1818" s="822" t="s">
        <v>2682</v>
      </c>
      <c r="D1818" s="823" t="s">
        <v>4395</v>
      </c>
      <c r="E1818" s="824" t="s">
        <v>2702</v>
      </c>
      <c r="F1818" s="822" t="s">
        <v>2677</v>
      </c>
      <c r="G1818" s="822" t="s">
        <v>2953</v>
      </c>
      <c r="H1818" s="822" t="s">
        <v>329</v>
      </c>
      <c r="I1818" s="822" t="s">
        <v>3290</v>
      </c>
      <c r="J1818" s="822" t="s">
        <v>2955</v>
      </c>
      <c r="K1818" s="822" t="s">
        <v>3291</v>
      </c>
      <c r="L1818" s="825">
        <v>93.43</v>
      </c>
      <c r="M1818" s="825">
        <v>93.43</v>
      </c>
      <c r="N1818" s="822">
        <v>1</v>
      </c>
      <c r="O1818" s="826">
        <v>0.5</v>
      </c>
      <c r="P1818" s="825">
        <v>93.43</v>
      </c>
      <c r="Q1818" s="827">
        <v>1</v>
      </c>
      <c r="R1818" s="822">
        <v>1</v>
      </c>
      <c r="S1818" s="827">
        <v>1</v>
      </c>
      <c r="T1818" s="826">
        <v>0.5</v>
      </c>
      <c r="U1818" s="828">
        <v>1</v>
      </c>
    </row>
    <row r="1819" spans="1:21" ht="14.45" customHeight="1" x14ac:dyDescent="0.2">
      <c r="A1819" s="821">
        <v>1</v>
      </c>
      <c r="B1819" s="822" t="s">
        <v>2676</v>
      </c>
      <c r="C1819" s="822" t="s">
        <v>2682</v>
      </c>
      <c r="D1819" s="823" t="s">
        <v>4395</v>
      </c>
      <c r="E1819" s="824" t="s">
        <v>2702</v>
      </c>
      <c r="F1819" s="822" t="s">
        <v>2677</v>
      </c>
      <c r="G1819" s="822" t="s">
        <v>2802</v>
      </c>
      <c r="H1819" s="822" t="s">
        <v>329</v>
      </c>
      <c r="I1819" s="822" t="s">
        <v>2803</v>
      </c>
      <c r="J1819" s="822" t="s">
        <v>703</v>
      </c>
      <c r="K1819" s="822" t="s">
        <v>2804</v>
      </c>
      <c r="L1819" s="825">
        <v>83.38</v>
      </c>
      <c r="M1819" s="825">
        <v>83.38</v>
      </c>
      <c r="N1819" s="822">
        <v>1</v>
      </c>
      <c r="O1819" s="826">
        <v>0.5</v>
      </c>
      <c r="P1819" s="825">
        <v>83.38</v>
      </c>
      <c r="Q1819" s="827">
        <v>1</v>
      </c>
      <c r="R1819" s="822">
        <v>1</v>
      </c>
      <c r="S1819" s="827">
        <v>1</v>
      </c>
      <c r="T1819" s="826">
        <v>0.5</v>
      </c>
      <c r="U1819" s="828">
        <v>1</v>
      </c>
    </row>
    <row r="1820" spans="1:21" ht="14.45" customHeight="1" x14ac:dyDescent="0.2">
      <c r="A1820" s="821">
        <v>1</v>
      </c>
      <c r="B1820" s="822" t="s">
        <v>2676</v>
      </c>
      <c r="C1820" s="822" t="s">
        <v>2682</v>
      </c>
      <c r="D1820" s="823" t="s">
        <v>4395</v>
      </c>
      <c r="E1820" s="824" t="s">
        <v>2702</v>
      </c>
      <c r="F1820" s="822" t="s">
        <v>2677</v>
      </c>
      <c r="G1820" s="822" t="s">
        <v>2983</v>
      </c>
      <c r="H1820" s="822" t="s">
        <v>673</v>
      </c>
      <c r="I1820" s="822" t="s">
        <v>2196</v>
      </c>
      <c r="J1820" s="822" t="s">
        <v>928</v>
      </c>
      <c r="K1820" s="822" t="s">
        <v>2197</v>
      </c>
      <c r="L1820" s="825">
        <v>154.36000000000001</v>
      </c>
      <c r="M1820" s="825">
        <v>154.36000000000001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</v>
      </c>
      <c r="B1821" s="822" t="s">
        <v>2676</v>
      </c>
      <c r="C1821" s="822" t="s">
        <v>2682</v>
      </c>
      <c r="D1821" s="823" t="s">
        <v>4395</v>
      </c>
      <c r="E1821" s="824" t="s">
        <v>2702</v>
      </c>
      <c r="F1821" s="822" t="s">
        <v>2677</v>
      </c>
      <c r="G1821" s="822" t="s">
        <v>2984</v>
      </c>
      <c r="H1821" s="822" t="s">
        <v>673</v>
      </c>
      <c r="I1821" s="822" t="s">
        <v>4253</v>
      </c>
      <c r="J1821" s="822" t="s">
        <v>2986</v>
      </c>
      <c r="K1821" s="822" t="s">
        <v>4254</v>
      </c>
      <c r="L1821" s="825">
        <v>126.27</v>
      </c>
      <c r="M1821" s="825">
        <v>252.54</v>
      </c>
      <c r="N1821" s="822">
        <v>2</v>
      </c>
      <c r="O1821" s="826">
        <v>1</v>
      </c>
      <c r="P1821" s="825">
        <v>252.54</v>
      </c>
      <c r="Q1821" s="827">
        <v>1</v>
      </c>
      <c r="R1821" s="822">
        <v>2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1</v>
      </c>
      <c r="B1822" s="822" t="s">
        <v>2676</v>
      </c>
      <c r="C1822" s="822" t="s">
        <v>2682</v>
      </c>
      <c r="D1822" s="823" t="s">
        <v>4395</v>
      </c>
      <c r="E1822" s="824" t="s">
        <v>2702</v>
      </c>
      <c r="F1822" s="822" t="s">
        <v>2677</v>
      </c>
      <c r="G1822" s="822" t="s">
        <v>2809</v>
      </c>
      <c r="H1822" s="822" t="s">
        <v>329</v>
      </c>
      <c r="I1822" s="822" t="s">
        <v>2810</v>
      </c>
      <c r="J1822" s="822" t="s">
        <v>822</v>
      </c>
      <c r="K1822" s="822" t="s">
        <v>823</v>
      </c>
      <c r="L1822" s="825">
        <v>121.92</v>
      </c>
      <c r="M1822" s="825">
        <v>365.76</v>
      </c>
      <c r="N1822" s="822">
        <v>3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</v>
      </c>
      <c r="B1823" s="822" t="s">
        <v>2676</v>
      </c>
      <c r="C1823" s="822" t="s">
        <v>2682</v>
      </c>
      <c r="D1823" s="823" t="s">
        <v>4395</v>
      </c>
      <c r="E1823" s="824" t="s">
        <v>2693</v>
      </c>
      <c r="F1823" s="822" t="s">
        <v>2677</v>
      </c>
      <c r="G1823" s="822" t="s">
        <v>2814</v>
      </c>
      <c r="H1823" s="822" t="s">
        <v>673</v>
      </c>
      <c r="I1823" s="822" t="s">
        <v>2410</v>
      </c>
      <c r="J1823" s="822" t="s">
        <v>961</v>
      </c>
      <c r="K1823" s="822" t="s">
        <v>962</v>
      </c>
      <c r="L1823" s="825">
        <v>72.55</v>
      </c>
      <c r="M1823" s="825">
        <v>72.55</v>
      </c>
      <c r="N1823" s="822">
        <v>1</v>
      </c>
      <c r="O1823" s="826">
        <v>0.5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</v>
      </c>
      <c r="B1824" s="822" t="s">
        <v>2676</v>
      </c>
      <c r="C1824" s="822" t="s">
        <v>2682</v>
      </c>
      <c r="D1824" s="823" t="s">
        <v>4395</v>
      </c>
      <c r="E1824" s="824" t="s">
        <v>2693</v>
      </c>
      <c r="F1824" s="822" t="s">
        <v>2677</v>
      </c>
      <c r="G1824" s="822" t="s">
        <v>2854</v>
      </c>
      <c r="H1824" s="822" t="s">
        <v>673</v>
      </c>
      <c r="I1824" s="822" t="s">
        <v>2855</v>
      </c>
      <c r="J1824" s="822" t="s">
        <v>1042</v>
      </c>
      <c r="K1824" s="822" t="s">
        <v>2856</v>
      </c>
      <c r="L1824" s="825">
        <v>160.03</v>
      </c>
      <c r="M1824" s="825">
        <v>160.03</v>
      </c>
      <c r="N1824" s="822">
        <v>1</v>
      </c>
      <c r="O1824" s="826">
        <v>0.5</v>
      </c>
      <c r="P1824" s="825">
        <v>160.03</v>
      </c>
      <c r="Q1824" s="827">
        <v>1</v>
      </c>
      <c r="R1824" s="822">
        <v>1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1</v>
      </c>
      <c r="B1825" s="822" t="s">
        <v>2676</v>
      </c>
      <c r="C1825" s="822" t="s">
        <v>2682</v>
      </c>
      <c r="D1825" s="823" t="s">
        <v>4395</v>
      </c>
      <c r="E1825" s="824" t="s">
        <v>2693</v>
      </c>
      <c r="F1825" s="822" t="s">
        <v>2677</v>
      </c>
      <c r="G1825" s="822" t="s">
        <v>2857</v>
      </c>
      <c r="H1825" s="822" t="s">
        <v>673</v>
      </c>
      <c r="I1825" s="822" t="s">
        <v>2300</v>
      </c>
      <c r="J1825" s="822" t="s">
        <v>2296</v>
      </c>
      <c r="K1825" s="822" t="s">
        <v>2301</v>
      </c>
      <c r="L1825" s="825">
        <v>31.09</v>
      </c>
      <c r="M1825" s="825">
        <v>31.09</v>
      </c>
      <c r="N1825" s="822">
        <v>1</v>
      </c>
      <c r="O1825" s="826">
        <v>1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</v>
      </c>
      <c r="B1826" s="822" t="s">
        <v>2676</v>
      </c>
      <c r="C1826" s="822" t="s">
        <v>2682</v>
      </c>
      <c r="D1826" s="823" t="s">
        <v>4395</v>
      </c>
      <c r="E1826" s="824" t="s">
        <v>2693</v>
      </c>
      <c r="F1826" s="822" t="s">
        <v>2677</v>
      </c>
      <c r="G1826" s="822" t="s">
        <v>2858</v>
      </c>
      <c r="H1826" s="822" t="s">
        <v>673</v>
      </c>
      <c r="I1826" s="822" t="s">
        <v>2185</v>
      </c>
      <c r="J1826" s="822" t="s">
        <v>2186</v>
      </c>
      <c r="K1826" s="822" t="s">
        <v>2187</v>
      </c>
      <c r="L1826" s="825">
        <v>130.51</v>
      </c>
      <c r="M1826" s="825">
        <v>1174.5899999999999</v>
      </c>
      <c r="N1826" s="822">
        <v>9</v>
      </c>
      <c r="O1826" s="826">
        <v>4</v>
      </c>
      <c r="P1826" s="825">
        <v>391.53</v>
      </c>
      <c r="Q1826" s="827">
        <v>0.33333333333333331</v>
      </c>
      <c r="R1826" s="822">
        <v>3</v>
      </c>
      <c r="S1826" s="827">
        <v>0.33333333333333331</v>
      </c>
      <c r="T1826" s="826">
        <v>2</v>
      </c>
      <c r="U1826" s="828">
        <v>0.5</v>
      </c>
    </row>
    <row r="1827" spans="1:21" ht="14.45" customHeight="1" x14ac:dyDescent="0.2">
      <c r="A1827" s="821">
        <v>1</v>
      </c>
      <c r="B1827" s="822" t="s">
        <v>2676</v>
      </c>
      <c r="C1827" s="822" t="s">
        <v>2682</v>
      </c>
      <c r="D1827" s="823" t="s">
        <v>4395</v>
      </c>
      <c r="E1827" s="824" t="s">
        <v>2693</v>
      </c>
      <c r="F1827" s="822" t="s">
        <v>2677</v>
      </c>
      <c r="G1827" s="822" t="s">
        <v>2858</v>
      </c>
      <c r="H1827" s="822" t="s">
        <v>329</v>
      </c>
      <c r="I1827" s="822" t="s">
        <v>3007</v>
      </c>
      <c r="J1827" s="822" t="s">
        <v>2189</v>
      </c>
      <c r="K1827" s="822" t="s">
        <v>3008</v>
      </c>
      <c r="L1827" s="825">
        <v>254.49</v>
      </c>
      <c r="M1827" s="825">
        <v>254.49</v>
      </c>
      <c r="N1827" s="822">
        <v>1</v>
      </c>
      <c r="O1827" s="826">
        <v>0.5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</v>
      </c>
      <c r="B1828" s="822" t="s">
        <v>2676</v>
      </c>
      <c r="C1828" s="822" t="s">
        <v>2682</v>
      </c>
      <c r="D1828" s="823" t="s">
        <v>4395</v>
      </c>
      <c r="E1828" s="824" t="s">
        <v>2693</v>
      </c>
      <c r="F1828" s="822" t="s">
        <v>2677</v>
      </c>
      <c r="G1828" s="822" t="s">
        <v>2858</v>
      </c>
      <c r="H1828" s="822" t="s">
        <v>673</v>
      </c>
      <c r="I1828" s="822" t="s">
        <v>2328</v>
      </c>
      <c r="J1828" s="822" t="s">
        <v>2189</v>
      </c>
      <c r="K1828" s="822" t="s">
        <v>2329</v>
      </c>
      <c r="L1828" s="825">
        <v>55.14</v>
      </c>
      <c r="M1828" s="825">
        <v>55.14</v>
      </c>
      <c r="N1828" s="822">
        <v>1</v>
      </c>
      <c r="O1828" s="826">
        <v>0.5</v>
      </c>
      <c r="P1828" s="825">
        <v>55.14</v>
      </c>
      <c r="Q1828" s="827">
        <v>1</v>
      </c>
      <c r="R1828" s="822">
        <v>1</v>
      </c>
      <c r="S1828" s="827">
        <v>1</v>
      </c>
      <c r="T1828" s="826">
        <v>0.5</v>
      </c>
      <c r="U1828" s="828">
        <v>1</v>
      </c>
    </row>
    <row r="1829" spans="1:21" ht="14.45" customHeight="1" x14ac:dyDescent="0.2">
      <c r="A1829" s="821">
        <v>1</v>
      </c>
      <c r="B1829" s="822" t="s">
        <v>2676</v>
      </c>
      <c r="C1829" s="822" t="s">
        <v>2682</v>
      </c>
      <c r="D1829" s="823" t="s">
        <v>4395</v>
      </c>
      <c r="E1829" s="824" t="s">
        <v>2693</v>
      </c>
      <c r="F1829" s="822" t="s">
        <v>2677</v>
      </c>
      <c r="G1829" s="822" t="s">
        <v>2858</v>
      </c>
      <c r="H1829" s="822" t="s">
        <v>329</v>
      </c>
      <c r="I1829" s="822" t="s">
        <v>3722</v>
      </c>
      <c r="J1829" s="822" t="s">
        <v>3012</v>
      </c>
      <c r="K1829" s="822" t="s">
        <v>2187</v>
      </c>
      <c r="L1829" s="825">
        <v>130.51</v>
      </c>
      <c r="M1829" s="825">
        <v>130.51</v>
      </c>
      <c r="N1829" s="822">
        <v>1</v>
      </c>
      <c r="O1829" s="826">
        <v>0.5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</v>
      </c>
      <c r="B1830" s="822" t="s">
        <v>2676</v>
      </c>
      <c r="C1830" s="822" t="s">
        <v>2682</v>
      </c>
      <c r="D1830" s="823" t="s">
        <v>4395</v>
      </c>
      <c r="E1830" s="824" t="s">
        <v>2693</v>
      </c>
      <c r="F1830" s="822" t="s">
        <v>2677</v>
      </c>
      <c r="G1830" s="822" t="s">
        <v>2858</v>
      </c>
      <c r="H1830" s="822" t="s">
        <v>329</v>
      </c>
      <c r="I1830" s="822" t="s">
        <v>3013</v>
      </c>
      <c r="J1830" s="822" t="s">
        <v>2189</v>
      </c>
      <c r="K1830" s="822" t="s">
        <v>3014</v>
      </c>
      <c r="L1830" s="825">
        <v>84.83</v>
      </c>
      <c r="M1830" s="825">
        <v>84.83</v>
      </c>
      <c r="N1830" s="822">
        <v>1</v>
      </c>
      <c r="O1830" s="826">
        <v>1</v>
      </c>
      <c r="P1830" s="825">
        <v>84.83</v>
      </c>
      <c r="Q1830" s="827">
        <v>1</v>
      </c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1</v>
      </c>
      <c r="B1831" s="822" t="s">
        <v>2676</v>
      </c>
      <c r="C1831" s="822" t="s">
        <v>2682</v>
      </c>
      <c r="D1831" s="823" t="s">
        <v>4395</v>
      </c>
      <c r="E1831" s="824" t="s">
        <v>2693</v>
      </c>
      <c r="F1831" s="822" t="s">
        <v>2677</v>
      </c>
      <c r="G1831" s="822" t="s">
        <v>2815</v>
      </c>
      <c r="H1831" s="822" t="s">
        <v>329</v>
      </c>
      <c r="I1831" s="822" t="s">
        <v>3726</v>
      </c>
      <c r="J1831" s="822" t="s">
        <v>2817</v>
      </c>
      <c r="K1831" s="822" t="s">
        <v>3727</v>
      </c>
      <c r="L1831" s="825">
        <v>16.38</v>
      </c>
      <c r="M1831" s="825">
        <v>16.38</v>
      </c>
      <c r="N1831" s="822">
        <v>1</v>
      </c>
      <c r="O1831" s="826">
        <v>1</v>
      </c>
      <c r="P1831" s="825">
        <v>16.38</v>
      </c>
      <c r="Q1831" s="827">
        <v>1</v>
      </c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1</v>
      </c>
      <c r="B1832" s="822" t="s">
        <v>2676</v>
      </c>
      <c r="C1832" s="822" t="s">
        <v>2682</v>
      </c>
      <c r="D1832" s="823" t="s">
        <v>4395</v>
      </c>
      <c r="E1832" s="824" t="s">
        <v>2693</v>
      </c>
      <c r="F1832" s="822" t="s">
        <v>2677</v>
      </c>
      <c r="G1832" s="822" t="s">
        <v>2815</v>
      </c>
      <c r="H1832" s="822" t="s">
        <v>329</v>
      </c>
      <c r="I1832" s="822" t="s">
        <v>4255</v>
      </c>
      <c r="J1832" s="822" t="s">
        <v>2817</v>
      </c>
      <c r="K1832" s="822" t="s">
        <v>2860</v>
      </c>
      <c r="L1832" s="825">
        <v>234.07</v>
      </c>
      <c r="M1832" s="825">
        <v>234.07</v>
      </c>
      <c r="N1832" s="822">
        <v>1</v>
      </c>
      <c r="O1832" s="826">
        <v>0.5</v>
      </c>
      <c r="P1832" s="825">
        <v>234.07</v>
      </c>
      <c r="Q1832" s="827">
        <v>1</v>
      </c>
      <c r="R1832" s="822">
        <v>1</v>
      </c>
      <c r="S1832" s="827">
        <v>1</v>
      </c>
      <c r="T1832" s="826">
        <v>0.5</v>
      </c>
      <c r="U1832" s="828">
        <v>1</v>
      </c>
    </row>
    <row r="1833" spans="1:21" ht="14.45" customHeight="1" x14ac:dyDescent="0.2">
      <c r="A1833" s="821">
        <v>1</v>
      </c>
      <c r="B1833" s="822" t="s">
        <v>2676</v>
      </c>
      <c r="C1833" s="822" t="s">
        <v>2682</v>
      </c>
      <c r="D1833" s="823" t="s">
        <v>4395</v>
      </c>
      <c r="E1833" s="824" t="s">
        <v>2693</v>
      </c>
      <c r="F1833" s="822" t="s">
        <v>2677</v>
      </c>
      <c r="G1833" s="822" t="s">
        <v>2815</v>
      </c>
      <c r="H1833" s="822" t="s">
        <v>673</v>
      </c>
      <c r="I1833" s="822" t="s">
        <v>2292</v>
      </c>
      <c r="J1833" s="822" t="s">
        <v>998</v>
      </c>
      <c r="K1833" s="822" t="s">
        <v>1000</v>
      </c>
      <c r="L1833" s="825">
        <v>17.559999999999999</v>
      </c>
      <c r="M1833" s="825">
        <v>35.119999999999997</v>
      </c>
      <c r="N1833" s="822">
        <v>2</v>
      </c>
      <c r="O1833" s="826">
        <v>1</v>
      </c>
      <c r="P1833" s="825">
        <v>17.559999999999999</v>
      </c>
      <c r="Q1833" s="827">
        <v>0.5</v>
      </c>
      <c r="R1833" s="822">
        <v>1</v>
      </c>
      <c r="S1833" s="827">
        <v>0.5</v>
      </c>
      <c r="T1833" s="826">
        <v>0.5</v>
      </c>
      <c r="U1833" s="828">
        <v>0.5</v>
      </c>
    </row>
    <row r="1834" spans="1:21" ht="14.45" customHeight="1" x14ac:dyDescent="0.2">
      <c r="A1834" s="821">
        <v>1</v>
      </c>
      <c r="B1834" s="822" t="s">
        <v>2676</v>
      </c>
      <c r="C1834" s="822" t="s">
        <v>2682</v>
      </c>
      <c r="D1834" s="823" t="s">
        <v>4395</v>
      </c>
      <c r="E1834" s="824" t="s">
        <v>2693</v>
      </c>
      <c r="F1834" s="822" t="s">
        <v>2677</v>
      </c>
      <c r="G1834" s="822" t="s">
        <v>3027</v>
      </c>
      <c r="H1834" s="822" t="s">
        <v>329</v>
      </c>
      <c r="I1834" s="822" t="s">
        <v>3028</v>
      </c>
      <c r="J1834" s="822" t="s">
        <v>1022</v>
      </c>
      <c r="K1834" s="822" t="s">
        <v>702</v>
      </c>
      <c r="L1834" s="825">
        <v>65.989999999999995</v>
      </c>
      <c r="M1834" s="825">
        <v>197.96999999999997</v>
      </c>
      <c r="N1834" s="822">
        <v>3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</v>
      </c>
      <c r="B1835" s="822" t="s">
        <v>2676</v>
      </c>
      <c r="C1835" s="822" t="s">
        <v>2682</v>
      </c>
      <c r="D1835" s="823" t="s">
        <v>4395</v>
      </c>
      <c r="E1835" s="824" t="s">
        <v>2693</v>
      </c>
      <c r="F1835" s="822" t="s">
        <v>2677</v>
      </c>
      <c r="G1835" s="822" t="s">
        <v>2739</v>
      </c>
      <c r="H1835" s="822" t="s">
        <v>329</v>
      </c>
      <c r="I1835" s="822" t="s">
        <v>3030</v>
      </c>
      <c r="J1835" s="822" t="s">
        <v>2741</v>
      </c>
      <c r="K1835" s="822" t="s">
        <v>3031</v>
      </c>
      <c r="L1835" s="825">
        <v>1891.17</v>
      </c>
      <c r="M1835" s="825">
        <v>1891.17</v>
      </c>
      <c r="N1835" s="822">
        <v>1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</v>
      </c>
      <c r="B1836" s="822" t="s">
        <v>2676</v>
      </c>
      <c r="C1836" s="822" t="s">
        <v>2682</v>
      </c>
      <c r="D1836" s="823" t="s">
        <v>4395</v>
      </c>
      <c r="E1836" s="824" t="s">
        <v>2693</v>
      </c>
      <c r="F1836" s="822" t="s">
        <v>2677</v>
      </c>
      <c r="G1836" s="822" t="s">
        <v>3390</v>
      </c>
      <c r="H1836" s="822" t="s">
        <v>329</v>
      </c>
      <c r="I1836" s="822" t="s">
        <v>3391</v>
      </c>
      <c r="J1836" s="822" t="s">
        <v>2447</v>
      </c>
      <c r="K1836" s="822" t="s">
        <v>3392</v>
      </c>
      <c r="L1836" s="825">
        <v>431.18</v>
      </c>
      <c r="M1836" s="825">
        <v>431.18</v>
      </c>
      <c r="N1836" s="822">
        <v>1</v>
      </c>
      <c r="O1836" s="826">
        <v>0.5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</v>
      </c>
      <c r="B1837" s="822" t="s">
        <v>2676</v>
      </c>
      <c r="C1837" s="822" t="s">
        <v>2682</v>
      </c>
      <c r="D1837" s="823" t="s">
        <v>4395</v>
      </c>
      <c r="E1837" s="824" t="s">
        <v>2693</v>
      </c>
      <c r="F1837" s="822" t="s">
        <v>2677</v>
      </c>
      <c r="G1837" s="822" t="s">
        <v>3047</v>
      </c>
      <c r="H1837" s="822" t="s">
        <v>329</v>
      </c>
      <c r="I1837" s="822" t="s">
        <v>3397</v>
      </c>
      <c r="J1837" s="822" t="s">
        <v>1105</v>
      </c>
      <c r="K1837" s="822" t="s">
        <v>2299</v>
      </c>
      <c r="L1837" s="825">
        <v>373.46</v>
      </c>
      <c r="M1837" s="825">
        <v>373.46</v>
      </c>
      <c r="N1837" s="822">
        <v>1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</v>
      </c>
      <c r="B1838" s="822" t="s">
        <v>2676</v>
      </c>
      <c r="C1838" s="822" t="s">
        <v>2682</v>
      </c>
      <c r="D1838" s="823" t="s">
        <v>4395</v>
      </c>
      <c r="E1838" s="824" t="s">
        <v>2693</v>
      </c>
      <c r="F1838" s="822" t="s">
        <v>2677</v>
      </c>
      <c r="G1838" s="822" t="s">
        <v>2749</v>
      </c>
      <c r="H1838" s="822" t="s">
        <v>673</v>
      </c>
      <c r="I1838" s="822" t="s">
        <v>2272</v>
      </c>
      <c r="J1838" s="822" t="s">
        <v>2270</v>
      </c>
      <c r="K1838" s="822" t="s">
        <v>2273</v>
      </c>
      <c r="L1838" s="825">
        <v>85.02</v>
      </c>
      <c r="M1838" s="825">
        <v>510.12</v>
      </c>
      <c r="N1838" s="822">
        <v>6</v>
      </c>
      <c r="O1838" s="826">
        <v>2.5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1</v>
      </c>
      <c r="B1839" s="822" t="s">
        <v>2676</v>
      </c>
      <c r="C1839" s="822" t="s">
        <v>2682</v>
      </c>
      <c r="D1839" s="823" t="s">
        <v>4395</v>
      </c>
      <c r="E1839" s="824" t="s">
        <v>2693</v>
      </c>
      <c r="F1839" s="822" t="s">
        <v>2677</v>
      </c>
      <c r="G1839" s="822" t="s">
        <v>2750</v>
      </c>
      <c r="H1839" s="822" t="s">
        <v>329</v>
      </c>
      <c r="I1839" s="822" t="s">
        <v>2879</v>
      </c>
      <c r="J1839" s="822" t="s">
        <v>787</v>
      </c>
      <c r="K1839" s="822" t="s">
        <v>2880</v>
      </c>
      <c r="L1839" s="825">
        <v>59.33</v>
      </c>
      <c r="M1839" s="825">
        <v>237.32</v>
      </c>
      <c r="N1839" s="822">
        <v>4</v>
      </c>
      <c r="O1839" s="826">
        <v>1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</v>
      </c>
      <c r="B1840" s="822" t="s">
        <v>2676</v>
      </c>
      <c r="C1840" s="822" t="s">
        <v>2682</v>
      </c>
      <c r="D1840" s="823" t="s">
        <v>4395</v>
      </c>
      <c r="E1840" s="824" t="s">
        <v>2693</v>
      </c>
      <c r="F1840" s="822" t="s">
        <v>2677</v>
      </c>
      <c r="G1840" s="822" t="s">
        <v>4256</v>
      </c>
      <c r="H1840" s="822" t="s">
        <v>329</v>
      </c>
      <c r="I1840" s="822" t="s">
        <v>4257</v>
      </c>
      <c r="J1840" s="822" t="s">
        <v>4258</v>
      </c>
      <c r="K1840" s="822" t="s">
        <v>4259</v>
      </c>
      <c r="L1840" s="825">
        <v>91.78</v>
      </c>
      <c r="M1840" s="825">
        <v>826.0200000000001</v>
      </c>
      <c r="N1840" s="822">
        <v>9</v>
      </c>
      <c r="O1840" s="826">
        <v>2.5</v>
      </c>
      <c r="P1840" s="825">
        <v>826.0200000000001</v>
      </c>
      <c r="Q1840" s="827">
        <v>1</v>
      </c>
      <c r="R1840" s="822">
        <v>9</v>
      </c>
      <c r="S1840" s="827">
        <v>1</v>
      </c>
      <c r="T1840" s="826">
        <v>2.5</v>
      </c>
      <c r="U1840" s="828">
        <v>1</v>
      </c>
    </row>
    <row r="1841" spans="1:21" ht="14.45" customHeight="1" x14ac:dyDescent="0.2">
      <c r="A1841" s="821">
        <v>1</v>
      </c>
      <c r="B1841" s="822" t="s">
        <v>2676</v>
      </c>
      <c r="C1841" s="822" t="s">
        <v>2682</v>
      </c>
      <c r="D1841" s="823" t="s">
        <v>4395</v>
      </c>
      <c r="E1841" s="824" t="s">
        <v>2693</v>
      </c>
      <c r="F1841" s="822" t="s">
        <v>2677</v>
      </c>
      <c r="G1841" s="822" t="s">
        <v>2757</v>
      </c>
      <c r="H1841" s="822" t="s">
        <v>329</v>
      </c>
      <c r="I1841" s="822" t="s">
        <v>4260</v>
      </c>
      <c r="J1841" s="822" t="s">
        <v>3739</v>
      </c>
      <c r="K1841" s="822" t="s">
        <v>2760</v>
      </c>
      <c r="L1841" s="825">
        <v>8.7899999999999991</v>
      </c>
      <c r="M1841" s="825">
        <v>52.739999999999995</v>
      </c>
      <c r="N1841" s="822">
        <v>6</v>
      </c>
      <c r="O1841" s="826">
        <v>0.5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</v>
      </c>
      <c r="B1842" s="822" t="s">
        <v>2676</v>
      </c>
      <c r="C1842" s="822" t="s">
        <v>2682</v>
      </c>
      <c r="D1842" s="823" t="s">
        <v>4395</v>
      </c>
      <c r="E1842" s="824" t="s">
        <v>2693</v>
      </c>
      <c r="F1842" s="822" t="s">
        <v>2677</v>
      </c>
      <c r="G1842" s="822" t="s">
        <v>2761</v>
      </c>
      <c r="H1842" s="822" t="s">
        <v>673</v>
      </c>
      <c r="I1842" s="822" t="s">
        <v>2255</v>
      </c>
      <c r="J1842" s="822" t="s">
        <v>2158</v>
      </c>
      <c r="K1842" s="822" t="s">
        <v>2256</v>
      </c>
      <c r="L1842" s="825">
        <v>93.43</v>
      </c>
      <c r="M1842" s="825">
        <v>467.15000000000003</v>
      </c>
      <c r="N1842" s="822">
        <v>5</v>
      </c>
      <c r="O1842" s="826">
        <v>2.5</v>
      </c>
      <c r="P1842" s="825">
        <v>186.86</v>
      </c>
      <c r="Q1842" s="827">
        <v>0.4</v>
      </c>
      <c r="R1842" s="822">
        <v>2</v>
      </c>
      <c r="S1842" s="827">
        <v>0.4</v>
      </c>
      <c r="T1842" s="826">
        <v>1</v>
      </c>
      <c r="U1842" s="828">
        <v>0.4</v>
      </c>
    </row>
    <row r="1843" spans="1:21" ht="14.45" customHeight="1" x14ac:dyDescent="0.2">
      <c r="A1843" s="821">
        <v>1</v>
      </c>
      <c r="B1843" s="822" t="s">
        <v>2676</v>
      </c>
      <c r="C1843" s="822" t="s">
        <v>2682</v>
      </c>
      <c r="D1843" s="823" t="s">
        <v>4395</v>
      </c>
      <c r="E1843" s="824" t="s">
        <v>2693</v>
      </c>
      <c r="F1843" s="822" t="s">
        <v>2677</v>
      </c>
      <c r="G1843" s="822" t="s">
        <v>2761</v>
      </c>
      <c r="H1843" s="822" t="s">
        <v>673</v>
      </c>
      <c r="I1843" s="822" t="s">
        <v>2157</v>
      </c>
      <c r="J1843" s="822" t="s">
        <v>2158</v>
      </c>
      <c r="K1843" s="822" t="s">
        <v>2159</v>
      </c>
      <c r="L1843" s="825">
        <v>186.87</v>
      </c>
      <c r="M1843" s="825">
        <v>373.74</v>
      </c>
      <c r="N1843" s="822">
        <v>2</v>
      </c>
      <c r="O1843" s="826">
        <v>1.5</v>
      </c>
      <c r="P1843" s="825">
        <v>373.74</v>
      </c>
      <c r="Q1843" s="827">
        <v>1</v>
      </c>
      <c r="R1843" s="822">
        <v>2</v>
      </c>
      <c r="S1843" s="827">
        <v>1</v>
      </c>
      <c r="T1843" s="826">
        <v>1.5</v>
      </c>
      <c r="U1843" s="828">
        <v>1</v>
      </c>
    </row>
    <row r="1844" spans="1:21" ht="14.45" customHeight="1" x14ac:dyDescent="0.2">
      <c r="A1844" s="821">
        <v>1</v>
      </c>
      <c r="B1844" s="822" t="s">
        <v>2676</v>
      </c>
      <c r="C1844" s="822" t="s">
        <v>2682</v>
      </c>
      <c r="D1844" s="823" t="s">
        <v>4395</v>
      </c>
      <c r="E1844" s="824" t="s">
        <v>2693</v>
      </c>
      <c r="F1844" s="822" t="s">
        <v>2677</v>
      </c>
      <c r="G1844" s="822" t="s">
        <v>2762</v>
      </c>
      <c r="H1844" s="822" t="s">
        <v>329</v>
      </c>
      <c r="I1844" s="822" t="s">
        <v>3747</v>
      </c>
      <c r="J1844" s="822" t="s">
        <v>3130</v>
      </c>
      <c r="K1844" s="822" t="s">
        <v>3748</v>
      </c>
      <c r="L1844" s="825">
        <v>31.65</v>
      </c>
      <c r="M1844" s="825">
        <v>31.65</v>
      </c>
      <c r="N1844" s="822">
        <v>1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</v>
      </c>
      <c r="B1845" s="822" t="s">
        <v>2676</v>
      </c>
      <c r="C1845" s="822" t="s">
        <v>2682</v>
      </c>
      <c r="D1845" s="823" t="s">
        <v>4395</v>
      </c>
      <c r="E1845" s="824" t="s">
        <v>2693</v>
      </c>
      <c r="F1845" s="822" t="s">
        <v>2677</v>
      </c>
      <c r="G1845" s="822" t="s">
        <v>2762</v>
      </c>
      <c r="H1845" s="822" t="s">
        <v>329</v>
      </c>
      <c r="I1845" s="822" t="s">
        <v>3132</v>
      </c>
      <c r="J1845" s="822" t="s">
        <v>3133</v>
      </c>
      <c r="K1845" s="822" t="s">
        <v>3134</v>
      </c>
      <c r="L1845" s="825">
        <v>51.69</v>
      </c>
      <c r="M1845" s="825">
        <v>103.38</v>
      </c>
      <c r="N1845" s="822">
        <v>2</v>
      </c>
      <c r="O1845" s="826">
        <v>1</v>
      </c>
      <c r="P1845" s="825">
        <v>103.38</v>
      </c>
      <c r="Q1845" s="827">
        <v>1</v>
      </c>
      <c r="R1845" s="822">
        <v>2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1</v>
      </c>
      <c r="B1846" s="822" t="s">
        <v>2676</v>
      </c>
      <c r="C1846" s="822" t="s">
        <v>2682</v>
      </c>
      <c r="D1846" s="823" t="s">
        <v>4395</v>
      </c>
      <c r="E1846" s="824" t="s">
        <v>2693</v>
      </c>
      <c r="F1846" s="822" t="s">
        <v>2677</v>
      </c>
      <c r="G1846" s="822" t="s">
        <v>2762</v>
      </c>
      <c r="H1846" s="822" t="s">
        <v>329</v>
      </c>
      <c r="I1846" s="822" t="s">
        <v>3135</v>
      </c>
      <c r="J1846" s="822" t="s">
        <v>684</v>
      </c>
      <c r="K1846" s="822" t="s">
        <v>3136</v>
      </c>
      <c r="L1846" s="825">
        <v>10.55</v>
      </c>
      <c r="M1846" s="825">
        <v>10.55</v>
      </c>
      <c r="N1846" s="822">
        <v>1</v>
      </c>
      <c r="O1846" s="826">
        <v>0.5</v>
      </c>
      <c r="P1846" s="825">
        <v>10.55</v>
      </c>
      <c r="Q1846" s="827">
        <v>1</v>
      </c>
      <c r="R1846" s="822">
        <v>1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1</v>
      </c>
      <c r="B1847" s="822" t="s">
        <v>2676</v>
      </c>
      <c r="C1847" s="822" t="s">
        <v>2682</v>
      </c>
      <c r="D1847" s="823" t="s">
        <v>4395</v>
      </c>
      <c r="E1847" s="824" t="s">
        <v>2693</v>
      </c>
      <c r="F1847" s="822" t="s">
        <v>2677</v>
      </c>
      <c r="G1847" s="822" t="s">
        <v>2762</v>
      </c>
      <c r="H1847" s="822" t="s">
        <v>329</v>
      </c>
      <c r="I1847" s="822" t="s">
        <v>2763</v>
      </c>
      <c r="J1847" s="822" t="s">
        <v>684</v>
      </c>
      <c r="K1847" s="822" t="s">
        <v>2764</v>
      </c>
      <c r="L1847" s="825">
        <v>31.65</v>
      </c>
      <c r="M1847" s="825">
        <v>158.25</v>
      </c>
      <c r="N1847" s="822">
        <v>5</v>
      </c>
      <c r="O1847" s="826">
        <v>2.5</v>
      </c>
      <c r="P1847" s="825">
        <v>31.65</v>
      </c>
      <c r="Q1847" s="827">
        <v>0.19999999999999998</v>
      </c>
      <c r="R1847" s="822">
        <v>1</v>
      </c>
      <c r="S1847" s="827">
        <v>0.2</v>
      </c>
      <c r="T1847" s="826">
        <v>0.5</v>
      </c>
      <c r="U1847" s="828">
        <v>0.2</v>
      </c>
    </row>
    <row r="1848" spans="1:21" ht="14.45" customHeight="1" x14ac:dyDescent="0.2">
      <c r="A1848" s="821">
        <v>1</v>
      </c>
      <c r="B1848" s="822" t="s">
        <v>2676</v>
      </c>
      <c r="C1848" s="822" t="s">
        <v>2682</v>
      </c>
      <c r="D1848" s="823" t="s">
        <v>4395</v>
      </c>
      <c r="E1848" s="824" t="s">
        <v>2693</v>
      </c>
      <c r="F1848" s="822" t="s">
        <v>2677</v>
      </c>
      <c r="G1848" s="822" t="s">
        <v>2774</v>
      </c>
      <c r="H1848" s="822" t="s">
        <v>673</v>
      </c>
      <c r="I1848" s="822" t="s">
        <v>3157</v>
      </c>
      <c r="J1848" s="822" t="s">
        <v>690</v>
      </c>
      <c r="K1848" s="822" t="s">
        <v>3152</v>
      </c>
      <c r="L1848" s="825">
        <v>117.03</v>
      </c>
      <c r="M1848" s="825">
        <v>117.03</v>
      </c>
      <c r="N1848" s="822">
        <v>1</v>
      </c>
      <c r="O1848" s="826">
        <v>0.5</v>
      </c>
      <c r="P1848" s="825">
        <v>117.03</v>
      </c>
      <c r="Q1848" s="827">
        <v>1</v>
      </c>
      <c r="R1848" s="822">
        <v>1</v>
      </c>
      <c r="S1848" s="827">
        <v>1</v>
      </c>
      <c r="T1848" s="826">
        <v>0.5</v>
      </c>
      <c r="U1848" s="828">
        <v>1</v>
      </c>
    </row>
    <row r="1849" spans="1:21" ht="14.45" customHeight="1" x14ac:dyDescent="0.2">
      <c r="A1849" s="821">
        <v>1</v>
      </c>
      <c r="B1849" s="822" t="s">
        <v>2676</v>
      </c>
      <c r="C1849" s="822" t="s">
        <v>2682</v>
      </c>
      <c r="D1849" s="823" t="s">
        <v>4395</v>
      </c>
      <c r="E1849" s="824" t="s">
        <v>2693</v>
      </c>
      <c r="F1849" s="822" t="s">
        <v>2677</v>
      </c>
      <c r="G1849" s="822" t="s">
        <v>2774</v>
      </c>
      <c r="H1849" s="822" t="s">
        <v>673</v>
      </c>
      <c r="I1849" s="822" t="s">
        <v>2170</v>
      </c>
      <c r="J1849" s="822" t="s">
        <v>690</v>
      </c>
      <c r="K1849" s="822" t="s">
        <v>691</v>
      </c>
      <c r="L1849" s="825">
        <v>38.04</v>
      </c>
      <c r="M1849" s="825">
        <v>38.04</v>
      </c>
      <c r="N1849" s="822">
        <v>1</v>
      </c>
      <c r="O1849" s="826">
        <v>0.5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</v>
      </c>
      <c r="B1850" s="822" t="s">
        <v>2676</v>
      </c>
      <c r="C1850" s="822" t="s">
        <v>2682</v>
      </c>
      <c r="D1850" s="823" t="s">
        <v>4395</v>
      </c>
      <c r="E1850" s="824" t="s">
        <v>2693</v>
      </c>
      <c r="F1850" s="822" t="s">
        <v>2677</v>
      </c>
      <c r="G1850" s="822" t="s">
        <v>2774</v>
      </c>
      <c r="H1850" s="822" t="s">
        <v>673</v>
      </c>
      <c r="I1850" s="822" t="s">
        <v>2510</v>
      </c>
      <c r="J1850" s="822" t="s">
        <v>690</v>
      </c>
      <c r="K1850" s="822" t="s">
        <v>1520</v>
      </c>
      <c r="L1850" s="825">
        <v>10.65</v>
      </c>
      <c r="M1850" s="825">
        <v>53.25</v>
      </c>
      <c r="N1850" s="822">
        <v>5</v>
      </c>
      <c r="O1850" s="826">
        <v>2.5</v>
      </c>
      <c r="P1850" s="825">
        <v>21.3</v>
      </c>
      <c r="Q1850" s="827">
        <v>0.4</v>
      </c>
      <c r="R1850" s="822">
        <v>2</v>
      </c>
      <c r="S1850" s="827">
        <v>0.4</v>
      </c>
      <c r="T1850" s="826">
        <v>1.5</v>
      </c>
      <c r="U1850" s="828">
        <v>0.6</v>
      </c>
    </row>
    <row r="1851" spans="1:21" ht="14.45" customHeight="1" x14ac:dyDescent="0.2">
      <c r="A1851" s="821">
        <v>1</v>
      </c>
      <c r="B1851" s="822" t="s">
        <v>2676</v>
      </c>
      <c r="C1851" s="822" t="s">
        <v>2682</v>
      </c>
      <c r="D1851" s="823" t="s">
        <v>4395</v>
      </c>
      <c r="E1851" s="824" t="s">
        <v>2693</v>
      </c>
      <c r="F1851" s="822" t="s">
        <v>2677</v>
      </c>
      <c r="G1851" s="822" t="s">
        <v>2774</v>
      </c>
      <c r="H1851" s="822" t="s">
        <v>673</v>
      </c>
      <c r="I1851" s="822" t="s">
        <v>2282</v>
      </c>
      <c r="J1851" s="822" t="s">
        <v>690</v>
      </c>
      <c r="K1851" s="822" t="s">
        <v>990</v>
      </c>
      <c r="L1851" s="825">
        <v>17.559999999999999</v>
      </c>
      <c r="M1851" s="825">
        <v>17.559999999999999</v>
      </c>
      <c r="N1851" s="822">
        <v>1</v>
      </c>
      <c r="O1851" s="826">
        <v>0.5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</v>
      </c>
      <c r="B1852" s="822" t="s">
        <v>2676</v>
      </c>
      <c r="C1852" s="822" t="s">
        <v>2682</v>
      </c>
      <c r="D1852" s="823" t="s">
        <v>4395</v>
      </c>
      <c r="E1852" s="824" t="s">
        <v>2693</v>
      </c>
      <c r="F1852" s="822" t="s">
        <v>2677</v>
      </c>
      <c r="G1852" s="822" t="s">
        <v>2774</v>
      </c>
      <c r="H1852" s="822" t="s">
        <v>673</v>
      </c>
      <c r="I1852" s="822" t="s">
        <v>2283</v>
      </c>
      <c r="J1852" s="822" t="s">
        <v>690</v>
      </c>
      <c r="K1852" s="822" t="s">
        <v>989</v>
      </c>
      <c r="L1852" s="825">
        <v>58.52</v>
      </c>
      <c r="M1852" s="825">
        <v>58.52</v>
      </c>
      <c r="N1852" s="822">
        <v>1</v>
      </c>
      <c r="O1852" s="826">
        <v>0.5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1</v>
      </c>
      <c r="B1853" s="822" t="s">
        <v>2676</v>
      </c>
      <c r="C1853" s="822" t="s">
        <v>2682</v>
      </c>
      <c r="D1853" s="823" t="s">
        <v>4395</v>
      </c>
      <c r="E1853" s="824" t="s">
        <v>2693</v>
      </c>
      <c r="F1853" s="822" t="s">
        <v>2677</v>
      </c>
      <c r="G1853" s="822" t="s">
        <v>2774</v>
      </c>
      <c r="H1853" s="822" t="s">
        <v>673</v>
      </c>
      <c r="I1853" s="822" t="s">
        <v>2281</v>
      </c>
      <c r="J1853" s="822" t="s">
        <v>690</v>
      </c>
      <c r="K1853" s="822" t="s">
        <v>988</v>
      </c>
      <c r="L1853" s="825">
        <v>234.07</v>
      </c>
      <c r="M1853" s="825">
        <v>234.07</v>
      </c>
      <c r="N1853" s="822">
        <v>1</v>
      </c>
      <c r="O1853" s="826">
        <v>1</v>
      </c>
      <c r="P1853" s="825">
        <v>234.07</v>
      </c>
      <c r="Q1853" s="827">
        <v>1</v>
      </c>
      <c r="R1853" s="822">
        <v>1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1</v>
      </c>
      <c r="B1854" s="822" t="s">
        <v>2676</v>
      </c>
      <c r="C1854" s="822" t="s">
        <v>2682</v>
      </c>
      <c r="D1854" s="823" t="s">
        <v>4395</v>
      </c>
      <c r="E1854" s="824" t="s">
        <v>2693</v>
      </c>
      <c r="F1854" s="822" t="s">
        <v>2677</v>
      </c>
      <c r="G1854" s="822" t="s">
        <v>2774</v>
      </c>
      <c r="H1854" s="822" t="s">
        <v>673</v>
      </c>
      <c r="I1854" s="822" t="s">
        <v>2508</v>
      </c>
      <c r="J1854" s="822" t="s">
        <v>690</v>
      </c>
      <c r="K1854" s="822" t="s">
        <v>2509</v>
      </c>
      <c r="L1854" s="825">
        <v>35.11</v>
      </c>
      <c r="M1854" s="825">
        <v>35.11</v>
      </c>
      <c r="N1854" s="822">
        <v>1</v>
      </c>
      <c r="O1854" s="826">
        <v>0.5</v>
      </c>
      <c r="P1854" s="825">
        <v>35.11</v>
      </c>
      <c r="Q1854" s="827">
        <v>1</v>
      </c>
      <c r="R1854" s="822">
        <v>1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1</v>
      </c>
      <c r="B1855" s="822" t="s">
        <v>2676</v>
      </c>
      <c r="C1855" s="822" t="s">
        <v>2682</v>
      </c>
      <c r="D1855" s="823" t="s">
        <v>4395</v>
      </c>
      <c r="E1855" s="824" t="s">
        <v>2693</v>
      </c>
      <c r="F1855" s="822" t="s">
        <v>2677</v>
      </c>
      <c r="G1855" s="822" t="s">
        <v>4012</v>
      </c>
      <c r="H1855" s="822" t="s">
        <v>673</v>
      </c>
      <c r="I1855" s="822" t="s">
        <v>4013</v>
      </c>
      <c r="J1855" s="822" t="s">
        <v>4014</v>
      </c>
      <c r="K1855" s="822" t="s">
        <v>4015</v>
      </c>
      <c r="L1855" s="825">
        <v>141.25</v>
      </c>
      <c r="M1855" s="825">
        <v>141.25</v>
      </c>
      <c r="N1855" s="822">
        <v>1</v>
      </c>
      <c r="O1855" s="826">
        <v>1</v>
      </c>
      <c r="P1855" s="825">
        <v>141.25</v>
      </c>
      <c r="Q1855" s="827">
        <v>1</v>
      </c>
      <c r="R1855" s="822">
        <v>1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1</v>
      </c>
      <c r="B1856" s="822" t="s">
        <v>2676</v>
      </c>
      <c r="C1856" s="822" t="s">
        <v>2682</v>
      </c>
      <c r="D1856" s="823" t="s">
        <v>4395</v>
      </c>
      <c r="E1856" s="824" t="s">
        <v>2693</v>
      </c>
      <c r="F1856" s="822" t="s">
        <v>2677</v>
      </c>
      <c r="G1856" s="822" t="s">
        <v>2913</v>
      </c>
      <c r="H1856" s="822" t="s">
        <v>329</v>
      </c>
      <c r="I1856" s="822" t="s">
        <v>2914</v>
      </c>
      <c r="J1856" s="822" t="s">
        <v>2915</v>
      </c>
      <c r="K1856" s="822" t="s">
        <v>2916</v>
      </c>
      <c r="L1856" s="825">
        <v>27.37</v>
      </c>
      <c r="M1856" s="825">
        <v>54.74</v>
      </c>
      <c r="N1856" s="822">
        <v>2</v>
      </c>
      <c r="O1856" s="826">
        <v>2</v>
      </c>
      <c r="P1856" s="825">
        <v>27.37</v>
      </c>
      <c r="Q1856" s="827">
        <v>0.5</v>
      </c>
      <c r="R1856" s="822">
        <v>1</v>
      </c>
      <c r="S1856" s="827">
        <v>0.5</v>
      </c>
      <c r="T1856" s="826">
        <v>1</v>
      </c>
      <c r="U1856" s="828">
        <v>0.5</v>
      </c>
    </row>
    <row r="1857" spans="1:21" ht="14.45" customHeight="1" x14ac:dyDescent="0.2">
      <c r="A1857" s="821">
        <v>1</v>
      </c>
      <c r="B1857" s="822" t="s">
        <v>2676</v>
      </c>
      <c r="C1857" s="822" t="s">
        <v>2682</v>
      </c>
      <c r="D1857" s="823" t="s">
        <v>4395</v>
      </c>
      <c r="E1857" s="824" t="s">
        <v>2693</v>
      </c>
      <c r="F1857" s="822" t="s">
        <v>2677</v>
      </c>
      <c r="G1857" s="822" t="s">
        <v>2913</v>
      </c>
      <c r="H1857" s="822" t="s">
        <v>329</v>
      </c>
      <c r="I1857" s="822" t="s">
        <v>3174</v>
      </c>
      <c r="J1857" s="822" t="s">
        <v>2915</v>
      </c>
      <c r="K1857" s="822" t="s">
        <v>3175</v>
      </c>
      <c r="L1857" s="825">
        <v>87.98</v>
      </c>
      <c r="M1857" s="825">
        <v>87.98</v>
      </c>
      <c r="N1857" s="822">
        <v>1</v>
      </c>
      <c r="O1857" s="826">
        <v>1</v>
      </c>
      <c r="P1857" s="825">
        <v>87.98</v>
      </c>
      <c r="Q1857" s="827">
        <v>1</v>
      </c>
      <c r="R1857" s="822">
        <v>1</v>
      </c>
      <c r="S1857" s="827">
        <v>1</v>
      </c>
      <c r="T1857" s="826">
        <v>1</v>
      </c>
      <c r="U1857" s="828">
        <v>1</v>
      </c>
    </row>
    <row r="1858" spans="1:21" ht="14.45" customHeight="1" x14ac:dyDescent="0.2">
      <c r="A1858" s="821">
        <v>1</v>
      </c>
      <c r="B1858" s="822" t="s">
        <v>2676</v>
      </c>
      <c r="C1858" s="822" t="s">
        <v>2682</v>
      </c>
      <c r="D1858" s="823" t="s">
        <v>4395</v>
      </c>
      <c r="E1858" s="824" t="s">
        <v>2693</v>
      </c>
      <c r="F1858" s="822" t="s">
        <v>2677</v>
      </c>
      <c r="G1858" s="822" t="s">
        <v>3651</v>
      </c>
      <c r="H1858" s="822" t="s">
        <v>329</v>
      </c>
      <c r="I1858" s="822" t="s">
        <v>4261</v>
      </c>
      <c r="J1858" s="822" t="s">
        <v>4262</v>
      </c>
      <c r="K1858" s="822" t="s">
        <v>4263</v>
      </c>
      <c r="L1858" s="825">
        <v>453.18</v>
      </c>
      <c r="M1858" s="825">
        <v>453.18</v>
      </c>
      <c r="N1858" s="822">
        <v>1</v>
      </c>
      <c r="O1858" s="826">
        <v>0.5</v>
      </c>
      <c r="P1858" s="825">
        <v>453.18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1</v>
      </c>
      <c r="B1859" s="822" t="s">
        <v>2676</v>
      </c>
      <c r="C1859" s="822" t="s">
        <v>2682</v>
      </c>
      <c r="D1859" s="823" t="s">
        <v>4395</v>
      </c>
      <c r="E1859" s="824" t="s">
        <v>2693</v>
      </c>
      <c r="F1859" s="822" t="s">
        <v>2677</v>
      </c>
      <c r="G1859" s="822" t="s">
        <v>2917</v>
      </c>
      <c r="H1859" s="822" t="s">
        <v>329</v>
      </c>
      <c r="I1859" s="822" t="s">
        <v>3521</v>
      </c>
      <c r="J1859" s="822" t="s">
        <v>1033</v>
      </c>
      <c r="K1859" s="822" t="s">
        <v>3522</v>
      </c>
      <c r="L1859" s="825">
        <v>27.37</v>
      </c>
      <c r="M1859" s="825">
        <v>109.48</v>
      </c>
      <c r="N1859" s="822">
        <v>4</v>
      </c>
      <c r="O1859" s="826">
        <v>2.5</v>
      </c>
      <c r="P1859" s="825">
        <v>54.74</v>
      </c>
      <c r="Q1859" s="827">
        <v>0.5</v>
      </c>
      <c r="R1859" s="822">
        <v>2</v>
      </c>
      <c r="S1859" s="827">
        <v>0.5</v>
      </c>
      <c r="T1859" s="826">
        <v>1.5</v>
      </c>
      <c r="U1859" s="828">
        <v>0.6</v>
      </c>
    </row>
    <row r="1860" spans="1:21" ht="14.45" customHeight="1" x14ac:dyDescent="0.2">
      <c r="A1860" s="821">
        <v>1</v>
      </c>
      <c r="B1860" s="822" t="s">
        <v>2676</v>
      </c>
      <c r="C1860" s="822" t="s">
        <v>2682</v>
      </c>
      <c r="D1860" s="823" t="s">
        <v>4395</v>
      </c>
      <c r="E1860" s="824" t="s">
        <v>2693</v>
      </c>
      <c r="F1860" s="822" t="s">
        <v>2677</v>
      </c>
      <c r="G1860" s="822" t="s">
        <v>2917</v>
      </c>
      <c r="H1860" s="822" t="s">
        <v>329</v>
      </c>
      <c r="I1860" s="822" t="s">
        <v>3178</v>
      </c>
      <c r="J1860" s="822" t="s">
        <v>1033</v>
      </c>
      <c r="K1860" s="822" t="s">
        <v>1034</v>
      </c>
      <c r="L1860" s="825">
        <v>97.76</v>
      </c>
      <c r="M1860" s="825">
        <v>195.52</v>
      </c>
      <c r="N1860" s="822">
        <v>2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</v>
      </c>
      <c r="B1861" s="822" t="s">
        <v>2676</v>
      </c>
      <c r="C1861" s="822" t="s">
        <v>2682</v>
      </c>
      <c r="D1861" s="823" t="s">
        <v>4395</v>
      </c>
      <c r="E1861" s="824" t="s">
        <v>2693</v>
      </c>
      <c r="F1861" s="822" t="s">
        <v>2677</v>
      </c>
      <c r="G1861" s="822" t="s">
        <v>2775</v>
      </c>
      <c r="H1861" s="822" t="s">
        <v>673</v>
      </c>
      <c r="I1861" s="822" t="s">
        <v>2176</v>
      </c>
      <c r="J1861" s="822" t="s">
        <v>850</v>
      </c>
      <c r="K1861" s="822" t="s">
        <v>2177</v>
      </c>
      <c r="L1861" s="825">
        <v>103.4</v>
      </c>
      <c r="M1861" s="825">
        <v>103.4</v>
      </c>
      <c r="N1861" s="822">
        <v>1</v>
      </c>
      <c r="O1861" s="826">
        <v>1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</v>
      </c>
      <c r="B1862" s="822" t="s">
        <v>2676</v>
      </c>
      <c r="C1862" s="822" t="s">
        <v>2682</v>
      </c>
      <c r="D1862" s="823" t="s">
        <v>4395</v>
      </c>
      <c r="E1862" s="824" t="s">
        <v>2693</v>
      </c>
      <c r="F1862" s="822" t="s">
        <v>2677</v>
      </c>
      <c r="G1862" s="822" t="s">
        <v>2837</v>
      </c>
      <c r="H1862" s="822" t="s">
        <v>673</v>
      </c>
      <c r="I1862" s="822" t="s">
        <v>2316</v>
      </c>
      <c r="J1862" s="822" t="s">
        <v>2317</v>
      </c>
      <c r="K1862" s="822" t="s">
        <v>2318</v>
      </c>
      <c r="L1862" s="825">
        <v>117.46</v>
      </c>
      <c r="M1862" s="825">
        <v>117.46</v>
      </c>
      <c r="N1862" s="822">
        <v>1</v>
      </c>
      <c r="O1862" s="826">
        <v>1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</v>
      </c>
      <c r="B1863" s="822" t="s">
        <v>2676</v>
      </c>
      <c r="C1863" s="822" t="s">
        <v>2682</v>
      </c>
      <c r="D1863" s="823" t="s">
        <v>4395</v>
      </c>
      <c r="E1863" s="824" t="s">
        <v>2693</v>
      </c>
      <c r="F1863" s="822" t="s">
        <v>2677</v>
      </c>
      <c r="G1863" s="822" t="s">
        <v>2925</v>
      </c>
      <c r="H1863" s="822" t="s">
        <v>329</v>
      </c>
      <c r="I1863" s="822" t="s">
        <v>2926</v>
      </c>
      <c r="J1863" s="822" t="s">
        <v>2927</v>
      </c>
      <c r="K1863" s="822" t="s">
        <v>2928</v>
      </c>
      <c r="L1863" s="825">
        <v>218.62</v>
      </c>
      <c r="M1863" s="825">
        <v>218.62</v>
      </c>
      <c r="N1863" s="822">
        <v>1</v>
      </c>
      <c r="O1863" s="826">
        <v>0.5</v>
      </c>
      <c r="P1863" s="825">
        <v>218.62</v>
      </c>
      <c r="Q1863" s="827">
        <v>1</v>
      </c>
      <c r="R1863" s="822">
        <v>1</v>
      </c>
      <c r="S1863" s="827">
        <v>1</v>
      </c>
      <c r="T1863" s="826">
        <v>0.5</v>
      </c>
      <c r="U1863" s="828">
        <v>1</v>
      </c>
    </row>
    <row r="1864" spans="1:21" ht="14.45" customHeight="1" x14ac:dyDescent="0.2">
      <c r="A1864" s="821">
        <v>1</v>
      </c>
      <c r="B1864" s="822" t="s">
        <v>2676</v>
      </c>
      <c r="C1864" s="822" t="s">
        <v>2682</v>
      </c>
      <c r="D1864" s="823" t="s">
        <v>4395</v>
      </c>
      <c r="E1864" s="824" t="s">
        <v>2693</v>
      </c>
      <c r="F1864" s="822" t="s">
        <v>2677</v>
      </c>
      <c r="G1864" s="822" t="s">
        <v>2776</v>
      </c>
      <c r="H1864" s="822" t="s">
        <v>673</v>
      </c>
      <c r="I1864" s="822" t="s">
        <v>2313</v>
      </c>
      <c r="J1864" s="822" t="s">
        <v>2180</v>
      </c>
      <c r="K1864" s="822" t="s">
        <v>2314</v>
      </c>
      <c r="L1864" s="825">
        <v>7.47</v>
      </c>
      <c r="M1864" s="825">
        <v>59.760000000000005</v>
      </c>
      <c r="N1864" s="822">
        <v>8</v>
      </c>
      <c r="O1864" s="826">
        <v>3</v>
      </c>
      <c r="P1864" s="825">
        <v>22.41</v>
      </c>
      <c r="Q1864" s="827">
        <v>0.37499999999999994</v>
      </c>
      <c r="R1864" s="822">
        <v>3</v>
      </c>
      <c r="S1864" s="827">
        <v>0.375</v>
      </c>
      <c r="T1864" s="826">
        <v>1</v>
      </c>
      <c r="U1864" s="828">
        <v>0.33333333333333331</v>
      </c>
    </row>
    <row r="1865" spans="1:21" ht="14.45" customHeight="1" x14ac:dyDescent="0.2">
      <c r="A1865" s="821">
        <v>1</v>
      </c>
      <c r="B1865" s="822" t="s">
        <v>2676</v>
      </c>
      <c r="C1865" s="822" t="s">
        <v>2682</v>
      </c>
      <c r="D1865" s="823" t="s">
        <v>4395</v>
      </c>
      <c r="E1865" s="824" t="s">
        <v>2693</v>
      </c>
      <c r="F1865" s="822" t="s">
        <v>2677</v>
      </c>
      <c r="G1865" s="822" t="s">
        <v>2776</v>
      </c>
      <c r="H1865" s="822" t="s">
        <v>673</v>
      </c>
      <c r="I1865" s="822" t="s">
        <v>2179</v>
      </c>
      <c r="J1865" s="822" t="s">
        <v>2180</v>
      </c>
      <c r="K1865" s="822" t="s">
        <v>2181</v>
      </c>
      <c r="L1865" s="825">
        <v>11.48</v>
      </c>
      <c r="M1865" s="825">
        <v>45.92</v>
      </c>
      <c r="N1865" s="822">
        <v>4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</v>
      </c>
      <c r="B1866" s="822" t="s">
        <v>2676</v>
      </c>
      <c r="C1866" s="822" t="s">
        <v>2682</v>
      </c>
      <c r="D1866" s="823" t="s">
        <v>4395</v>
      </c>
      <c r="E1866" s="824" t="s">
        <v>2693</v>
      </c>
      <c r="F1866" s="822" t="s">
        <v>2677</v>
      </c>
      <c r="G1866" s="822" t="s">
        <v>2777</v>
      </c>
      <c r="H1866" s="822" t="s">
        <v>329</v>
      </c>
      <c r="I1866" s="822" t="s">
        <v>2778</v>
      </c>
      <c r="J1866" s="822" t="s">
        <v>2779</v>
      </c>
      <c r="K1866" s="822" t="s">
        <v>2780</v>
      </c>
      <c r="L1866" s="825">
        <v>4472.93</v>
      </c>
      <c r="M1866" s="825">
        <v>17891.72</v>
      </c>
      <c r="N1866" s="822">
        <v>4</v>
      </c>
      <c r="O1866" s="826">
        <v>2.5</v>
      </c>
      <c r="P1866" s="825">
        <v>13418.79</v>
      </c>
      <c r="Q1866" s="827">
        <v>0.75</v>
      </c>
      <c r="R1866" s="822">
        <v>3</v>
      </c>
      <c r="S1866" s="827">
        <v>0.75</v>
      </c>
      <c r="T1866" s="826">
        <v>2</v>
      </c>
      <c r="U1866" s="828">
        <v>0.8</v>
      </c>
    </row>
    <row r="1867" spans="1:21" ht="14.45" customHeight="1" x14ac:dyDescent="0.2">
      <c r="A1867" s="821">
        <v>1</v>
      </c>
      <c r="B1867" s="822" t="s">
        <v>2676</v>
      </c>
      <c r="C1867" s="822" t="s">
        <v>2682</v>
      </c>
      <c r="D1867" s="823" t="s">
        <v>4395</v>
      </c>
      <c r="E1867" s="824" t="s">
        <v>2693</v>
      </c>
      <c r="F1867" s="822" t="s">
        <v>2677</v>
      </c>
      <c r="G1867" s="822" t="s">
        <v>3559</v>
      </c>
      <c r="H1867" s="822" t="s">
        <v>329</v>
      </c>
      <c r="I1867" s="822" t="s">
        <v>3560</v>
      </c>
      <c r="J1867" s="822" t="s">
        <v>3561</v>
      </c>
      <c r="K1867" s="822" t="s">
        <v>3562</v>
      </c>
      <c r="L1867" s="825">
        <v>45.56</v>
      </c>
      <c r="M1867" s="825">
        <v>136.68</v>
      </c>
      <c r="N1867" s="822">
        <v>3</v>
      </c>
      <c r="O1867" s="826">
        <v>0.5</v>
      </c>
      <c r="P1867" s="825">
        <v>136.68</v>
      </c>
      <c r="Q1867" s="827">
        <v>1</v>
      </c>
      <c r="R1867" s="822">
        <v>3</v>
      </c>
      <c r="S1867" s="827">
        <v>1</v>
      </c>
      <c r="T1867" s="826">
        <v>0.5</v>
      </c>
      <c r="U1867" s="828">
        <v>1</v>
      </c>
    </row>
    <row r="1868" spans="1:21" ht="14.45" customHeight="1" x14ac:dyDescent="0.2">
      <c r="A1868" s="821">
        <v>1</v>
      </c>
      <c r="B1868" s="822" t="s">
        <v>2676</v>
      </c>
      <c r="C1868" s="822" t="s">
        <v>2682</v>
      </c>
      <c r="D1868" s="823" t="s">
        <v>4395</v>
      </c>
      <c r="E1868" s="824" t="s">
        <v>2693</v>
      </c>
      <c r="F1868" s="822" t="s">
        <v>2677</v>
      </c>
      <c r="G1868" s="822" t="s">
        <v>3254</v>
      </c>
      <c r="H1868" s="822" t="s">
        <v>673</v>
      </c>
      <c r="I1868" s="822" t="s">
        <v>2413</v>
      </c>
      <c r="J1868" s="822" t="s">
        <v>1254</v>
      </c>
      <c r="K1868" s="822" t="s">
        <v>1255</v>
      </c>
      <c r="L1868" s="825">
        <v>0</v>
      </c>
      <c r="M1868" s="825">
        <v>0</v>
      </c>
      <c r="N1868" s="822">
        <v>2</v>
      </c>
      <c r="O1868" s="826">
        <v>2</v>
      </c>
      <c r="P1868" s="825">
        <v>0</v>
      </c>
      <c r="Q1868" s="827"/>
      <c r="R1868" s="822">
        <v>1</v>
      </c>
      <c r="S1868" s="827">
        <v>0.5</v>
      </c>
      <c r="T1868" s="826">
        <v>1</v>
      </c>
      <c r="U1868" s="828">
        <v>0.5</v>
      </c>
    </row>
    <row r="1869" spans="1:21" ht="14.45" customHeight="1" x14ac:dyDescent="0.2">
      <c r="A1869" s="821">
        <v>1</v>
      </c>
      <c r="B1869" s="822" t="s">
        <v>2676</v>
      </c>
      <c r="C1869" s="822" t="s">
        <v>2682</v>
      </c>
      <c r="D1869" s="823" t="s">
        <v>4395</v>
      </c>
      <c r="E1869" s="824" t="s">
        <v>2693</v>
      </c>
      <c r="F1869" s="822" t="s">
        <v>2677</v>
      </c>
      <c r="G1869" s="822" t="s">
        <v>2785</v>
      </c>
      <c r="H1869" s="822" t="s">
        <v>329</v>
      </c>
      <c r="I1869" s="822" t="s">
        <v>2948</v>
      </c>
      <c r="J1869" s="822" t="s">
        <v>1377</v>
      </c>
      <c r="K1869" s="822" t="s">
        <v>2835</v>
      </c>
      <c r="L1869" s="825">
        <v>130.57</v>
      </c>
      <c r="M1869" s="825">
        <v>522.28</v>
      </c>
      <c r="N1869" s="822">
        <v>4</v>
      </c>
      <c r="O1869" s="826">
        <v>3</v>
      </c>
      <c r="P1869" s="825">
        <v>130.57</v>
      </c>
      <c r="Q1869" s="827">
        <v>0.25</v>
      </c>
      <c r="R1869" s="822">
        <v>1</v>
      </c>
      <c r="S1869" s="827">
        <v>0.25</v>
      </c>
      <c r="T1869" s="826">
        <v>1</v>
      </c>
      <c r="U1869" s="828">
        <v>0.33333333333333331</v>
      </c>
    </row>
    <row r="1870" spans="1:21" ht="14.45" customHeight="1" x14ac:dyDescent="0.2">
      <c r="A1870" s="821">
        <v>1</v>
      </c>
      <c r="B1870" s="822" t="s">
        <v>2676</v>
      </c>
      <c r="C1870" s="822" t="s">
        <v>2682</v>
      </c>
      <c r="D1870" s="823" t="s">
        <v>4395</v>
      </c>
      <c r="E1870" s="824" t="s">
        <v>2693</v>
      </c>
      <c r="F1870" s="822" t="s">
        <v>2677</v>
      </c>
      <c r="G1870" s="822" t="s">
        <v>2785</v>
      </c>
      <c r="H1870" s="822" t="s">
        <v>329</v>
      </c>
      <c r="I1870" s="822" t="s">
        <v>2786</v>
      </c>
      <c r="J1870" s="822" t="s">
        <v>1377</v>
      </c>
      <c r="K1870" s="822" t="s">
        <v>2787</v>
      </c>
      <c r="L1870" s="825">
        <v>26.12</v>
      </c>
      <c r="M1870" s="825">
        <v>78.36</v>
      </c>
      <c r="N1870" s="822">
        <v>3</v>
      </c>
      <c r="O1870" s="826">
        <v>1</v>
      </c>
      <c r="P1870" s="825">
        <v>52.24</v>
      </c>
      <c r="Q1870" s="827">
        <v>0.66666666666666674</v>
      </c>
      <c r="R1870" s="822">
        <v>2</v>
      </c>
      <c r="S1870" s="827">
        <v>0.66666666666666663</v>
      </c>
      <c r="T1870" s="826">
        <v>0.5</v>
      </c>
      <c r="U1870" s="828">
        <v>0.5</v>
      </c>
    </row>
    <row r="1871" spans="1:21" ht="14.45" customHeight="1" x14ac:dyDescent="0.2">
      <c r="A1871" s="821">
        <v>1</v>
      </c>
      <c r="B1871" s="822" t="s">
        <v>2676</v>
      </c>
      <c r="C1871" s="822" t="s">
        <v>2682</v>
      </c>
      <c r="D1871" s="823" t="s">
        <v>4395</v>
      </c>
      <c r="E1871" s="824" t="s">
        <v>2693</v>
      </c>
      <c r="F1871" s="822" t="s">
        <v>2677</v>
      </c>
      <c r="G1871" s="822" t="s">
        <v>2785</v>
      </c>
      <c r="H1871" s="822" t="s">
        <v>329</v>
      </c>
      <c r="I1871" s="822" t="s">
        <v>3257</v>
      </c>
      <c r="J1871" s="822" t="s">
        <v>1377</v>
      </c>
      <c r="K1871" s="822" t="s">
        <v>3258</v>
      </c>
      <c r="L1871" s="825">
        <v>78.33</v>
      </c>
      <c r="M1871" s="825">
        <v>469.98</v>
      </c>
      <c r="N1871" s="822">
        <v>6</v>
      </c>
      <c r="O1871" s="826">
        <v>1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</v>
      </c>
      <c r="B1872" s="822" t="s">
        <v>2676</v>
      </c>
      <c r="C1872" s="822" t="s">
        <v>2682</v>
      </c>
      <c r="D1872" s="823" t="s">
        <v>4395</v>
      </c>
      <c r="E1872" s="824" t="s">
        <v>2693</v>
      </c>
      <c r="F1872" s="822" t="s">
        <v>2677</v>
      </c>
      <c r="G1872" s="822" t="s">
        <v>4264</v>
      </c>
      <c r="H1872" s="822" t="s">
        <v>329</v>
      </c>
      <c r="I1872" s="822" t="s">
        <v>4265</v>
      </c>
      <c r="J1872" s="822" t="s">
        <v>4266</v>
      </c>
      <c r="K1872" s="822" t="s">
        <v>4267</v>
      </c>
      <c r="L1872" s="825">
        <v>60.39</v>
      </c>
      <c r="M1872" s="825">
        <v>181.17000000000002</v>
      </c>
      <c r="N1872" s="822">
        <v>3</v>
      </c>
      <c r="O1872" s="826">
        <v>1</v>
      </c>
      <c r="P1872" s="825">
        <v>181.17000000000002</v>
      </c>
      <c r="Q1872" s="827">
        <v>1</v>
      </c>
      <c r="R1872" s="822">
        <v>3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1</v>
      </c>
      <c r="B1873" s="822" t="s">
        <v>2676</v>
      </c>
      <c r="C1873" s="822" t="s">
        <v>2682</v>
      </c>
      <c r="D1873" s="823" t="s">
        <v>4395</v>
      </c>
      <c r="E1873" s="824" t="s">
        <v>2693</v>
      </c>
      <c r="F1873" s="822" t="s">
        <v>2677</v>
      </c>
      <c r="G1873" s="822" t="s">
        <v>2953</v>
      </c>
      <c r="H1873" s="822" t="s">
        <v>329</v>
      </c>
      <c r="I1873" s="822" t="s">
        <v>3290</v>
      </c>
      <c r="J1873" s="822" t="s">
        <v>2955</v>
      </c>
      <c r="K1873" s="822" t="s">
        <v>3291</v>
      </c>
      <c r="L1873" s="825">
        <v>93.43</v>
      </c>
      <c r="M1873" s="825">
        <v>373.72</v>
      </c>
      <c r="N1873" s="822">
        <v>4</v>
      </c>
      <c r="O1873" s="826">
        <v>2.5</v>
      </c>
      <c r="P1873" s="825">
        <v>93.43</v>
      </c>
      <c r="Q1873" s="827">
        <v>0.25</v>
      </c>
      <c r="R1873" s="822">
        <v>1</v>
      </c>
      <c r="S1873" s="827">
        <v>0.25</v>
      </c>
      <c r="T1873" s="826">
        <v>0.5</v>
      </c>
      <c r="U1873" s="828">
        <v>0.2</v>
      </c>
    </row>
    <row r="1874" spans="1:21" ht="14.45" customHeight="1" x14ac:dyDescent="0.2">
      <c r="A1874" s="821">
        <v>1</v>
      </c>
      <c r="B1874" s="822" t="s">
        <v>2676</v>
      </c>
      <c r="C1874" s="822" t="s">
        <v>2682</v>
      </c>
      <c r="D1874" s="823" t="s">
        <v>4395</v>
      </c>
      <c r="E1874" s="824" t="s">
        <v>2693</v>
      </c>
      <c r="F1874" s="822" t="s">
        <v>2677</v>
      </c>
      <c r="G1874" s="822" t="s">
        <v>3302</v>
      </c>
      <c r="H1874" s="822" t="s">
        <v>673</v>
      </c>
      <c r="I1874" s="822" t="s">
        <v>3306</v>
      </c>
      <c r="J1874" s="822" t="s">
        <v>3304</v>
      </c>
      <c r="K1874" s="822" t="s">
        <v>3307</v>
      </c>
      <c r="L1874" s="825">
        <v>184.74</v>
      </c>
      <c r="M1874" s="825">
        <v>184.74</v>
      </c>
      <c r="N1874" s="822">
        <v>1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</v>
      </c>
      <c r="B1875" s="822" t="s">
        <v>2676</v>
      </c>
      <c r="C1875" s="822" t="s">
        <v>2682</v>
      </c>
      <c r="D1875" s="823" t="s">
        <v>4395</v>
      </c>
      <c r="E1875" s="824" t="s">
        <v>2693</v>
      </c>
      <c r="F1875" s="822" t="s">
        <v>2677</v>
      </c>
      <c r="G1875" s="822" t="s">
        <v>2971</v>
      </c>
      <c r="H1875" s="822" t="s">
        <v>673</v>
      </c>
      <c r="I1875" s="822" t="s">
        <v>2211</v>
      </c>
      <c r="J1875" s="822" t="s">
        <v>910</v>
      </c>
      <c r="K1875" s="822" t="s">
        <v>2212</v>
      </c>
      <c r="L1875" s="825">
        <v>0</v>
      </c>
      <c r="M1875" s="825">
        <v>0</v>
      </c>
      <c r="N1875" s="822">
        <v>2</v>
      </c>
      <c r="O1875" s="826">
        <v>1</v>
      </c>
      <c r="P1875" s="825"/>
      <c r="Q1875" s="827"/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</v>
      </c>
      <c r="B1876" s="822" t="s">
        <v>2676</v>
      </c>
      <c r="C1876" s="822" t="s">
        <v>2682</v>
      </c>
      <c r="D1876" s="823" t="s">
        <v>4395</v>
      </c>
      <c r="E1876" s="824" t="s">
        <v>2693</v>
      </c>
      <c r="F1876" s="822" t="s">
        <v>2677</v>
      </c>
      <c r="G1876" s="822" t="s">
        <v>2789</v>
      </c>
      <c r="H1876" s="822" t="s">
        <v>673</v>
      </c>
      <c r="I1876" s="822" t="s">
        <v>2977</v>
      </c>
      <c r="J1876" s="822" t="s">
        <v>2503</v>
      </c>
      <c r="K1876" s="822" t="s">
        <v>2978</v>
      </c>
      <c r="L1876" s="825">
        <v>5339.52</v>
      </c>
      <c r="M1876" s="825">
        <v>5339.52</v>
      </c>
      <c r="N1876" s="822">
        <v>1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</v>
      </c>
      <c r="B1877" s="822" t="s">
        <v>2676</v>
      </c>
      <c r="C1877" s="822" t="s">
        <v>2682</v>
      </c>
      <c r="D1877" s="823" t="s">
        <v>4395</v>
      </c>
      <c r="E1877" s="824" t="s">
        <v>2693</v>
      </c>
      <c r="F1877" s="822" t="s">
        <v>2677</v>
      </c>
      <c r="G1877" s="822" t="s">
        <v>2789</v>
      </c>
      <c r="H1877" s="822" t="s">
        <v>673</v>
      </c>
      <c r="I1877" s="822" t="s">
        <v>2977</v>
      </c>
      <c r="J1877" s="822" t="s">
        <v>2503</v>
      </c>
      <c r="K1877" s="822" t="s">
        <v>2978</v>
      </c>
      <c r="L1877" s="825">
        <v>3833.94</v>
      </c>
      <c r="M1877" s="825">
        <v>11501.82</v>
      </c>
      <c r="N1877" s="822">
        <v>3</v>
      </c>
      <c r="O1877" s="826">
        <v>2</v>
      </c>
      <c r="P1877" s="825">
        <v>3833.94</v>
      </c>
      <c r="Q1877" s="827">
        <v>0.33333333333333337</v>
      </c>
      <c r="R1877" s="822">
        <v>1</v>
      </c>
      <c r="S1877" s="827">
        <v>0.33333333333333331</v>
      </c>
      <c r="T1877" s="826">
        <v>0.5</v>
      </c>
      <c r="U1877" s="828">
        <v>0.25</v>
      </c>
    </row>
    <row r="1878" spans="1:21" ht="14.45" customHeight="1" x14ac:dyDescent="0.2">
      <c r="A1878" s="821">
        <v>1</v>
      </c>
      <c r="B1878" s="822" t="s">
        <v>2676</v>
      </c>
      <c r="C1878" s="822" t="s">
        <v>2682</v>
      </c>
      <c r="D1878" s="823" t="s">
        <v>4395</v>
      </c>
      <c r="E1878" s="824" t="s">
        <v>2693</v>
      </c>
      <c r="F1878" s="822" t="s">
        <v>2677</v>
      </c>
      <c r="G1878" s="822" t="s">
        <v>2789</v>
      </c>
      <c r="H1878" s="822" t="s">
        <v>673</v>
      </c>
      <c r="I1878" s="822" t="s">
        <v>2979</v>
      </c>
      <c r="J1878" s="822" t="s">
        <v>2503</v>
      </c>
      <c r="K1878" s="822" t="s">
        <v>2980</v>
      </c>
      <c r="L1878" s="825">
        <v>1544.99</v>
      </c>
      <c r="M1878" s="825">
        <v>1544.99</v>
      </c>
      <c r="N1878" s="822">
        <v>1</v>
      </c>
      <c r="O1878" s="826">
        <v>1</v>
      </c>
      <c r="P1878" s="825">
        <v>1544.99</v>
      </c>
      <c r="Q1878" s="827">
        <v>1</v>
      </c>
      <c r="R1878" s="822">
        <v>1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1</v>
      </c>
      <c r="B1879" s="822" t="s">
        <v>2676</v>
      </c>
      <c r="C1879" s="822" t="s">
        <v>2682</v>
      </c>
      <c r="D1879" s="823" t="s">
        <v>4395</v>
      </c>
      <c r="E1879" s="824" t="s">
        <v>2693</v>
      </c>
      <c r="F1879" s="822" t="s">
        <v>2677</v>
      </c>
      <c r="G1879" s="822" t="s">
        <v>2789</v>
      </c>
      <c r="H1879" s="822" t="s">
        <v>673</v>
      </c>
      <c r="I1879" s="822" t="s">
        <v>2575</v>
      </c>
      <c r="J1879" s="822" t="s">
        <v>2503</v>
      </c>
      <c r="K1879" s="822" t="s">
        <v>2576</v>
      </c>
      <c r="L1879" s="825">
        <v>2669.75</v>
      </c>
      <c r="M1879" s="825">
        <v>5339.5</v>
      </c>
      <c r="N1879" s="822">
        <v>2</v>
      </c>
      <c r="O1879" s="826">
        <v>2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</v>
      </c>
      <c r="B1880" s="822" t="s">
        <v>2676</v>
      </c>
      <c r="C1880" s="822" t="s">
        <v>2682</v>
      </c>
      <c r="D1880" s="823" t="s">
        <v>4395</v>
      </c>
      <c r="E1880" s="824" t="s">
        <v>2693</v>
      </c>
      <c r="F1880" s="822" t="s">
        <v>2677</v>
      </c>
      <c r="G1880" s="822" t="s">
        <v>2796</v>
      </c>
      <c r="H1880" s="822" t="s">
        <v>673</v>
      </c>
      <c r="I1880" s="822" t="s">
        <v>2524</v>
      </c>
      <c r="J1880" s="822" t="s">
        <v>1695</v>
      </c>
      <c r="K1880" s="822" t="s">
        <v>1697</v>
      </c>
      <c r="L1880" s="825">
        <v>755.17</v>
      </c>
      <c r="M1880" s="825">
        <v>755.17</v>
      </c>
      <c r="N1880" s="822">
        <v>1</v>
      </c>
      <c r="O1880" s="826">
        <v>1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</v>
      </c>
      <c r="B1881" s="822" t="s">
        <v>2676</v>
      </c>
      <c r="C1881" s="822" t="s">
        <v>2682</v>
      </c>
      <c r="D1881" s="823" t="s">
        <v>4395</v>
      </c>
      <c r="E1881" s="824" t="s">
        <v>2693</v>
      </c>
      <c r="F1881" s="822" t="s">
        <v>2677</v>
      </c>
      <c r="G1881" s="822" t="s">
        <v>2796</v>
      </c>
      <c r="H1881" s="822" t="s">
        <v>673</v>
      </c>
      <c r="I1881" s="822" t="s">
        <v>2524</v>
      </c>
      <c r="J1881" s="822" t="s">
        <v>1695</v>
      </c>
      <c r="K1881" s="822" t="s">
        <v>1697</v>
      </c>
      <c r="L1881" s="825">
        <v>209.32</v>
      </c>
      <c r="M1881" s="825">
        <v>209.32</v>
      </c>
      <c r="N1881" s="822">
        <v>1</v>
      </c>
      <c r="O1881" s="826">
        <v>0.5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</v>
      </c>
      <c r="B1882" s="822" t="s">
        <v>2676</v>
      </c>
      <c r="C1882" s="822" t="s">
        <v>2682</v>
      </c>
      <c r="D1882" s="823" t="s">
        <v>4395</v>
      </c>
      <c r="E1882" s="824" t="s">
        <v>2693</v>
      </c>
      <c r="F1882" s="822" t="s">
        <v>2677</v>
      </c>
      <c r="G1882" s="822" t="s">
        <v>2796</v>
      </c>
      <c r="H1882" s="822" t="s">
        <v>673</v>
      </c>
      <c r="I1882" s="822" t="s">
        <v>3619</v>
      </c>
      <c r="J1882" s="822" t="s">
        <v>1695</v>
      </c>
      <c r="K1882" s="822" t="s">
        <v>3620</v>
      </c>
      <c r="L1882" s="825">
        <v>345.02</v>
      </c>
      <c r="M1882" s="825">
        <v>345.02</v>
      </c>
      <c r="N1882" s="822">
        <v>1</v>
      </c>
      <c r="O1882" s="826">
        <v>0.5</v>
      </c>
      <c r="P1882" s="825">
        <v>345.02</v>
      </c>
      <c r="Q1882" s="827">
        <v>1</v>
      </c>
      <c r="R1882" s="822">
        <v>1</v>
      </c>
      <c r="S1882" s="827">
        <v>1</v>
      </c>
      <c r="T1882" s="826">
        <v>0.5</v>
      </c>
      <c r="U1882" s="828">
        <v>1</v>
      </c>
    </row>
    <row r="1883" spans="1:21" ht="14.45" customHeight="1" x14ac:dyDescent="0.2">
      <c r="A1883" s="821">
        <v>1</v>
      </c>
      <c r="B1883" s="822" t="s">
        <v>2676</v>
      </c>
      <c r="C1883" s="822" t="s">
        <v>2682</v>
      </c>
      <c r="D1883" s="823" t="s">
        <v>4395</v>
      </c>
      <c r="E1883" s="824" t="s">
        <v>2693</v>
      </c>
      <c r="F1883" s="822" t="s">
        <v>2677</v>
      </c>
      <c r="G1883" s="822" t="s">
        <v>2796</v>
      </c>
      <c r="H1883" s="822" t="s">
        <v>673</v>
      </c>
      <c r="I1883" s="822" t="s">
        <v>3619</v>
      </c>
      <c r="J1883" s="822" t="s">
        <v>1695</v>
      </c>
      <c r="K1883" s="822" t="s">
        <v>3620</v>
      </c>
      <c r="L1883" s="825">
        <v>255</v>
      </c>
      <c r="M1883" s="825">
        <v>255</v>
      </c>
      <c r="N1883" s="822">
        <v>1</v>
      </c>
      <c r="O1883" s="826">
        <v>0.5</v>
      </c>
      <c r="P1883" s="825">
        <v>255</v>
      </c>
      <c r="Q1883" s="827">
        <v>1</v>
      </c>
      <c r="R1883" s="822">
        <v>1</v>
      </c>
      <c r="S1883" s="827">
        <v>1</v>
      </c>
      <c r="T1883" s="826">
        <v>0.5</v>
      </c>
      <c r="U1883" s="828">
        <v>1</v>
      </c>
    </row>
    <row r="1884" spans="1:21" ht="14.45" customHeight="1" x14ac:dyDescent="0.2">
      <c r="A1884" s="821">
        <v>1</v>
      </c>
      <c r="B1884" s="822" t="s">
        <v>2676</v>
      </c>
      <c r="C1884" s="822" t="s">
        <v>2682</v>
      </c>
      <c r="D1884" s="823" t="s">
        <v>4395</v>
      </c>
      <c r="E1884" s="824" t="s">
        <v>2693</v>
      </c>
      <c r="F1884" s="822" t="s">
        <v>2677</v>
      </c>
      <c r="G1884" s="822" t="s">
        <v>3797</v>
      </c>
      <c r="H1884" s="822" t="s">
        <v>329</v>
      </c>
      <c r="I1884" s="822" t="s">
        <v>3883</v>
      </c>
      <c r="J1884" s="822" t="s">
        <v>1388</v>
      </c>
      <c r="K1884" s="822" t="s">
        <v>1389</v>
      </c>
      <c r="L1884" s="825">
        <v>50.32</v>
      </c>
      <c r="M1884" s="825">
        <v>150.96</v>
      </c>
      <c r="N1884" s="822">
        <v>3</v>
      </c>
      <c r="O1884" s="826">
        <v>0.5</v>
      </c>
      <c r="P1884" s="825">
        <v>150.96</v>
      </c>
      <c r="Q1884" s="827">
        <v>1</v>
      </c>
      <c r="R1884" s="822">
        <v>3</v>
      </c>
      <c r="S1884" s="827">
        <v>1</v>
      </c>
      <c r="T1884" s="826">
        <v>0.5</v>
      </c>
      <c r="U1884" s="828">
        <v>1</v>
      </c>
    </row>
    <row r="1885" spans="1:21" ht="14.45" customHeight="1" x14ac:dyDescent="0.2">
      <c r="A1885" s="821">
        <v>1</v>
      </c>
      <c r="B1885" s="822" t="s">
        <v>2676</v>
      </c>
      <c r="C1885" s="822" t="s">
        <v>2682</v>
      </c>
      <c r="D1885" s="823" t="s">
        <v>4395</v>
      </c>
      <c r="E1885" s="824" t="s">
        <v>2693</v>
      </c>
      <c r="F1885" s="822" t="s">
        <v>2677</v>
      </c>
      <c r="G1885" s="822" t="s">
        <v>2799</v>
      </c>
      <c r="H1885" s="822" t="s">
        <v>329</v>
      </c>
      <c r="I1885" s="822" t="s">
        <v>2801</v>
      </c>
      <c r="J1885" s="822" t="s">
        <v>724</v>
      </c>
      <c r="K1885" s="822" t="s">
        <v>725</v>
      </c>
      <c r="L1885" s="825">
        <v>1704.59</v>
      </c>
      <c r="M1885" s="825">
        <v>27273.439999999995</v>
      </c>
      <c r="N1885" s="822">
        <v>16</v>
      </c>
      <c r="O1885" s="826">
        <v>3.5</v>
      </c>
      <c r="P1885" s="825">
        <v>11932.13</v>
      </c>
      <c r="Q1885" s="827">
        <v>0.43750000000000006</v>
      </c>
      <c r="R1885" s="822">
        <v>7</v>
      </c>
      <c r="S1885" s="827">
        <v>0.4375</v>
      </c>
      <c r="T1885" s="826">
        <v>1.5</v>
      </c>
      <c r="U1885" s="828">
        <v>0.42857142857142855</v>
      </c>
    </row>
    <row r="1886" spans="1:21" ht="14.45" customHeight="1" x14ac:dyDescent="0.2">
      <c r="A1886" s="821">
        <v>1</v>
      </c>
      <c r="B1886" s="822" t="s">
        <v>2676</v>
      </c>
      <c r="C1886" s="822" t="s">
        <v>2682</v>
      </c>
      <c r="D1886" s="823" t="s">
        <v>4395</v>
      </c>
      <c r="E1886" s="824" t="s">
        <v>2693</v>
      </c>
      <c r="F1886" s="822" t="s">
        <v>2677</v>
      </c>
      <c r="G1886" s="822" t="s">
        <v>2799</v>
      </c>
      <c r="H1886" s="822" t="s">
        <v>329</v>
      </c>
      <c r="I1886" s="822" t="s">
        <v>3884</v>
      </c>
      <c r="J1886" s="822" t="s">
        <v>724</v>
      </c>
      <c r="K1886" s="822" t="s">
        <v>3885</v>
      </c>
      <c r="L1886" s="825">
        <v>3317.7</v>
      </c>
      <c r="M1886" s="825">
        <v>29859.299999999996</v>
      </c>
      <c r="N1886" s="822">
        <v>9</v>
      </c>
      <c r="O1886" s="826">
        <v>2.5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</v>
      </c>
      <c r="B1887" s="822" t="s">
        <v>2676</v>
      </c>
      <c r="C1887" s="822" t="s">
        <v>2682</v>
      </c>
      <c r="D1887" s="823" t="s">
        <v>4395</v>
      </c>
      <c r="E1887" s="824" t="s">
        <v>2693</v>
      </c>
      <c r="F1887" s="822" t="s">
        <v>2677</v>
      </c>
      <c r="G1887" s="822" t="s">
        <v>2802</v>
      </c>
      <c r="H1887" s="822" t="s">
        <v>329</v>
      </c>
      <c r="I1887" s="822" t="s">
        <v>2803</v>
      </c>
      <c r="J1887" s="822" t="s">
        <v>703</v>
      </c>
      <c r="K1887" s="822" t="s">
        <v>2804</v>
      </c>
      <c r="L1887" s="825">
        <v>83.38</v>
      </c>
      <c r="M1887" s="825">
        <v>166.76</v>
      </c>
      <c r="N1887" s="822">
        <v>2</v>
      </c>
      <c r="O1887" s="826">
        <v>1</v>
      </c>
      <c r="P1887" s="825">
        <v>83.38</v>
      </c>
      <c r="Q1887" s="827">
        <v>0.5</v>
      </c>
      <c r="R1887" s="822">
        <v>1</v>
      </c>
      <c r="S1887" s="827">
        <v>0.5</v>
      </c>
      <c r="T1887" s="826">
        <v>0.5</v>
      </c>
      <c r="U1887" s="828">
        <v>0.5</v>
      </c>
    </row>
    <row r="1888" spans="1:21" ht="14.45" customHeight="1" x14ac:dyDescent="0.2">
      <c r="A1888" s="821">
        <v>1</v>
      </c>
      <c r="B1888" s="822" t="s">
        <v>2676</v>
      </c>
      <c r="C1888" s="822" t="s">
        <v>2682</v>
      </c>
      <c r="D1888" s="823" t="s">
        <v>4395</v>
      </c>
      <c r="E1888" s="824" t="s">
        <v>2693</v>
      </c>
      <c r="F1888" s="822" t="s">
        <v>2677</v>
      </c>
      <c r="G1888" s="822" t="s">
        <v>2802</v>
      </c>
      <c r="H1888" s="822" t="s">
        <v>329</v>
      </c>
      <c r="I1888" s="822" t="s">
        <v>2852</v>
      </c>
      <c r="J1888" s="822" t="s">
        <v>703</v>
      </c>
      <c r="K1888" s="822" t="s">
        <v>2853</v>
      </c>
      <c r="L1888" s="825">
        <v>131.63999999999999</v>
      </c>
      <c r="M1888" s="825">
        <v>131.63999999999999</v>
      </c>
      <c r="N1888" s="822">
        <v>1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</v>
      </c>
      <c r="B1889" s="822" t="s">
        <v>2676</v>
      </c>
      <c r="C1889" s="822" t="s">
        <v>2682</v>
      </c>
      <c r="D1889" s="823" t="s">
        <v>4395</v>
      </c>
      <c r="E1889" s="824" t="s">
        <v>2693</v>
      </c>
      <c r="F1889" s="822" t="s">
        <v>2677</v>
      </c>
      <c r="G1889" s="822" t="s">
        <v>2983</v>
      </c>
      <c r="H1889" s="822" t="s">
        <v>673</v>
      </c>
      <c r="I1889" s="822" t="s">
        <v>2196</v>
      </c>
      <c r="J1889" s="822" t="s">
        <v>928</v>
      </c>
      <c r="K1889" s="822" t="s">
        <v>2197</v>
      </c>
      <c r="L1889" s="825">
        <v>154.36000000000001</v>
      </c>
      <c r="M1889" s="825">
        <v>154.36000000000001</v>
      </c>
      <c r="N1889" s="822">
        <v>1</v>
      </c>
      <c r="O1889" s="826">
        <v>0.5</v>
      </c>
      <c r="P1889" s="825">
        <v>154.36000000000001</v>
      </c>
      <c r="Q1889" s="827">
        <v>1</v>
      </c>
      <c r="R1889" s="822">
        <v>1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1</v>
      </c>
      <c r="B1890" s="822" t="s">
        <v>2676</v>
      </c>
      <c r="C1890" s="822" t="s">
        <v>2682</v>
      </c>
      <c r="D1890" s="823" t="s">
        <v>4395</v>
      </c>
      <c r="E1890" s="824" t="s">
        <v>2693</v>
      </c>
      <c r="F1890" s="822" t="s">
        <v>2677</v>
      </c>
      <c r="G1890" s="822" t="s">
        <v>2983</v>
      </c>
      <c r="H1890" s="822" t="s">
        <v>329</v>
      </c>
      <c r="I1890" s="822" t="s">
        <v>3621</v>
      </c>
      <c r="J1890" s="822" t="s">
        <v>928</v>
      </c>
      <c r="K1890" s="822" t="s">
        <v>3622</v>
      </c>
      <c r="L1890" s="825">
        <v>225.06</v>
      </c>
      <c r="M1890" s="825">
        <v>675.18000000000006</v>
      </c>
      <c r="N1890" s="822">
        <v>3</v>
      </c>
      <c r="O1890" s="826">
        <v>2.5</v>
      </c>
      <c r="P1890" s="825">
        <v>450.12</v>
      </c>
      <c r="Q1890" s="827">
        <v>0.66666666666666663</v>
      </c>
      <c r="R1890" s="822">
        <v>2</v>
      </c>
      <c r="S1890" s="827">
        <v>0.66666666666666663</v>
      </c>
      <c r="T1890" s="826">
        <v>1.5</v>
      </c>
      <c r="U1890" s="828">
        <v>0.6</v>
      </c>
    </row>
    <row r="1891" spans="1:21" ht="14.45" customHeight="1" x14ac:dyDescent="0.2">
      <c r="A1891" s="821">
        <v>1</v>
      </c>
      <c r="B1891" s="822" t="s">
        <v>2676</v>
      </c>
      <c r="C1891" s="822" t="s">
        <v>2682</v>
      </c>
      <c r="D1891" s="823" t="s">
        <v>4395</v>
      </c>
      <c r="E1891" s="824" t="s">
        <v>2693</v>
      </c>
      <c r="F1891" s="822" t="s">
        <v>2677</v>
      </c>
      <c r="G1891" s="822" t="s">
        <v>2984</v>
      </c>
      <c r="H1891" s="822" t="s">
        <v>673</v>
      </c>
      <c r="I1891" s="822" t="s">
        <v>2593</v>
      </c>
      <c r="J1891" s="822" t="s">
        <v>1099</v>
      </c>
      <c r="K1891" s="822" t="s">
        <v>1786</v>
      </c>
      <c r="L1891" s="825">
        <v>74.08</v>
      </c>
      <c r="M1891" s="825">
        <v>74.08</v>
      </c>
      <c r="N1891" s="822">
        <v>1</v>
      </c>
      <c r="O1891" s="826">
        <v>0.5</v>
      </c>
      <c r="P1891" s="825">
        <v>74.08</v>
      </c>
      <c r="Q1891" s="827">
        <v>1</v>
      </c>
      <c r="R1891" s="822">
        <v>1</v>
      </c>
      <c r="S1891" s="827">
        <v>1</v>
      </c>
      <c r="T1891" s="826">
        <v>0.5</v>
      </c>
      <c r="U1891" s="828">
        <v>1</v>
      </c>
    </row>
    <row r="1892" spans="1:21" ht="14.45" customHeight="1" x14ac:dyDescent="0.2">
      <c r="A1892" s="821">
        <v>1</v>
      </c>
      <c r="B1892" s="822" t="s">
        <v>2676</v>
      </c>
      <c r="C1892" s="822" t="s">
        <v>2682</v>
      </c>
      <c r="D1892" s="823" t="s">
        <v>4395</v>
      </c>
      <c r="E1892" s="824" t="s">
        <v>2693</v>
      </c>
      <c r="F1892" s="822" t="s">
        <v>2677</v>
      </c>
      <c r="G1892" s="822" t="s">
        <v>2809</v>
      </c>
      <c r="H1892" s="822" t="s">
        <v>329</v>
      </c>
      <c r="I1892" s="822" t="s">
        <v>2810</v>
      </c>
      <c r="J1892" s="822" t="s">
        <v>822</v>
      </c>
      <c r="K1892" s="822" t="s">
        <v>823</v>
      </c>
      <c r="L1892" s="825">
        <v>121.92</v>
      </c>
      <c r="M1892" s="825">
        <v>365.76</v>
      </c>
      <c r="N1892" s="822">
        <v>3</v>
      </c>
      <c r="O1892" s="826">
        <v>1</v>
      </c>
      <c r="P1892" s="825">
        <v>365.76</v>
      </c>
      <c r="Q1892" s="827">
        <v>1</v>
      </c>
      <c r="R1892" s="822">
        <v>3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1</v>
      </c>
      <c r="B1893" s="822" t="s">
        <v>2676</v>
      </c>
      <c r="C1893" s="822" t="s">
        <v>2682</v>
      </c>
      <c r="D1893" s="823" t="s">
        <v>4395</v>
      </c>
      <c r="E1893" s="824" t="s">
        <v>2730</v>
      </c>
      <c r="F1893" s="822" t="s">
        <v>2677</v>
      </c>
      <c r="G1893" s="822" t="s">
        <v>2815</v>
      </c>
      <c r="H1893" s="822" t="s">
        <v>329</v>
      </c>
      <c r="I1893" s="822" t="s">
        <v>2816</v>
      </c>
      <c r="J1893" s="822" t="s">
        <v>2817</v>
      </c>
      <c r="K1893" s="822" t="s">
        <v>677</v>
      </c>
      <c r="L1893" s="825">
        <v>117.03</v>
      </c>
      <c r="M1893" s="825">
        <v>117.03</v>
      </c>
      <c r="N1893" s="822">
        <v>1</v>
      </c>
      <c r="O1893" s="826">
        <v>0.5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</v>
      </c>
      <c r="B1894" s="822" t="s">
        <v>2676</v>
      </c>
      <c r="C1894" s="822" t="s">
        <v>2682</v>
      </c>
      <c r="D1894" s="823" t="s">
        <v>4395</v>
      </c>
      <c r="E1894" s="824" t="s">
        <v>2730</v>
      </c>
      <c r="F1894" s="822" t="s">
        <v>2677</v>
      </c>
      <c r="G1894" s="822" t="s">
        <v>2815</v>
      </c>
      <c r="H1894" s="822" t="s">
        <v>673</v>
      </c>
      <c r="I1894" s="822" t="s">
        <v>3023</v>
      </c>
      <c r="J1894" s="822" t="s">
        <v>998</v>
      </c>
      <c r="K1894" s="822" t="s">
        <v>677</v>
      </c>
      <c r="L1894" s="825">
        <v>117.03</v>
      </c>
      <c r="M1894" s="825">
        <v>234.06</v>
      </c>
      <c r="N1894" s="822">
        <v>2</v>
      </c>
      <c r="O1894" s="826">
        <v>1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</v>
      </c>
      <c r="B1895" s="822" t="s">
        <v>2676</v>
      </c>
      <c r="C1895" s="822" t="s">
        <v>2682</v>
      </c>
      <c r="D1895" s="823" t="s">
        <v>4395</v>
      </c>
      <c r="E1895" s="824" t="s">
        <v>2730</v>
      </c>
      <c r="F1895" s="822" t="s">
        <v>2677</v>
      </c>
      <c r="G1895" s="822" t="s">
        <v>2739</v>
      </c>
      <c r="H1895" s="822" t="s">
        <v>329</v>
      </c>
      <c r="I1895" s="822" t="s">
        <v>2870</v>
      </c>
      <c r="J1895" s="822" t="s">
        <v>2741</v>
      </c>
      <c r="K1895" s="822" t="s">
        <v>2871</v>
      </c>
      <c r="L1895" s="825">
        <v>5315.52</v>
      </c>
      <c r="M1895" s="825">
        <v>5315.52</v>
      </c>
      <c r="N1895" s="822">
        <v>1</v>
      </c>
      <c r="O1895" s="826">
        <v>1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</v>
      </c>
      <c r="B1896" s="822" t="s">
        <v>2676</v>
      </c>
      <c r="C1896" s="822" t="s">
        <v>2682</v>
      </c>
      <c r="D1896" s="823" t="s">
        <v>4395</v>
      </c>
      <c r="E1896" s="824" t="s">
        <v>2730</v>
      </c>
      <c r="F1896" s="822" t="s">
        <v>2677</v>
      </c>
      <c r="G1896" s="822" t="s">
        <v>4032</v>
      </c>
      <c r="H1896" s="822" t="s">
        <v>329</v>
      </c>
      <c r="I1896" s="822" t="s">
        <v>4268</v>
      </c>
      <c r="J1896" s="822" t="s">
        <v>4269</v>
      </c>
      <c r="K1896" s="822" t="s">
        <v>4270</v>
      </c>
      <c r="L1896" s="825">
        <v>175.97</v>
      </c>
      <c r="M1896" s="825">
        <v>175.97</v>
      </c>
      <c r="N1896" s="822">
        <v>1</v>
      </c>
      <c r="O1896" s="826">
        <v>1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1</v>
      </c>
      <c r="B1897" s="822" t="s">
        <v>2676</v>
      </c>
      <c r="C1897" s="822" t="s">
        <v>2682</v>
      </c>
      <c r="D1897" s="823" t="s">
        <v>4395</v>
      </c>
      <c r="E1897" s="824" t="s">
        <v>2730</v>
      </c>
      <c r="F1897" s="822" t="s">
        <v>2677</v>
      </c>
      <c r="G1897" s="822" t="s">
        <v>3072</v>
      </c>
      <c r="H1897" s="822" t="s">
        <v>329</v>
      </c>
      <c r="I1897" s="822" t="s">
        <v>3416</v>
      </c>
      <c r="J1897" s="822" t="s">
        <v>3417</v>
      </c>
      <c r="K1897" s="822" t="s">
        <v>3418</v>
      </c>
      <c r="L1897" s="825">
        <v>84.39</v>
      </c>
      <c r="M1897" s="825">
        <v>168.78</v>
      </c>
      <c r="N1897" s="822">
        <v>2</v>
      </c>
      <c r="O1897" s="826">
        <v>0.5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</v>
      </c>
      <c r="B1898" s="822" t="s">
        <v>2676</v>
      </c>
      <c r="C1898" s="822" t="s">
        <v>2682</v>
      </c>
      <c r="D1898" s="823" t="s">
        <v>4395</v>
      </c>
      <c r="E1898" s="824" t="s">
        <v>2730</v>
      </c>
      <c r="F1898" s="822" t="s">
        <v>2677</v>
      </c>
      <c r="G1898" s="822" t="s">
        <v>3898</v>
      </c>
      <c r="H1898" s="822" t="s">
        <v>329</v>
      </c>
      <c r="I1898" s="822" t="s">
        <v>3899</v>
      </c>
      <c r="J1898" s="822" t="s">
        <v>3900</v>
      </c>
      <c r="K1898" s="822" t="s">
        <v>3901</v>
      </c>
      <c r="L1898" s="825">
        <v>61.97</v>
      </c>
      <c r="M1898" s="825">
        <v>61.97</v>
      </c>
      <c r="N1898" s="822">
        <v>1</v>
      </c>
      <c r="O1898" s="826">
        <v>0.5</v>
      </c>
      <c r="P1898" s="825">
        <v>61.97</v>
      </c>
      <c r="Q1898" s="827">
        <v>1</v>
      </c>
      <c r="R1898" s="822">
        <v>1</v>
      </c>
      <c r="S1898" s="827">
        <v>1</v>
      </c>
      <c r="T1898" s="826">
        <v>0.5</v>
      </c>
      <c r="U1898" s="828">
        <v>1</v>
      </c>
    </row>
    <row r="1899" spans="1:21" ht="14.45" customHeight="1" x14ac:dyDescent="0.2">
      <c r="A1899" s="821">
        <v>1</v>
      </c>
      <c r="B1899" s="822" t="s">
        <v>2676</v>
      </c>
      <c r="C1899" s="822" t="s">
        <v>2682</v>
      </c>
      <c r="D1899" s="823" t="s">
        <v>4395</v>
      </c>
      <c r="E1899" s="824" t="s">
        <v>2730</v>
      </c>
      <c r="F1899" s="822" t="s">
        <v>2677</v>
      </c>
      <c r="G1899" s="822" t="s">
        <v>2774</v>
      </c>
      <c r="H1899" s="822" t="s">
        <v>673</v>
      </c>
      <c r="I1899" s="822" t="s">
        <v>2283</v>
      </c>
      <c r="J1899" s="822" t="s">
        <v>690</v>
      </c>
      <c r="K1899" s="822" t="s">
        <v>989</v>
      </c>
      <c r="L1899" s="825">
        <v>58.52</v>
      </c>
      <c r="M1899" s="825">
        <v>117.04</v>
      </c>
      <c r="N1899" s="822">
        <v>2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</v>
      </c>
      <c r="B1900" s="822" t="s">
        <v>2676</v>
      </c>
      <c r="C1900" s="822" t="s">
        <v>2682</v>
      </c>
      <c r="D1900" s="823" t="s">
        <v>4395</v>
      </c>
      <c r="E1900" s="824" t="s">
        <v>2730</v>
      </c>
      <c r="F1900" s="822" t="s">
        <v>2677</v>
      </c>
      <c r="G1900" s="822" t="s">
        <v>3511</v>
      </c>
      <c r="H1900" s="822" t="s">
        <v>673</v>
      </c>
      <c r="I1900" s="822" t="s">
        <v>2152</v>
      </c>
      <c r="J1900" s="822" t="s">
        <v>740</v>
      </c>
      <c r="K1900" s="822" t="s">
        <v>2153</v>
      </c>
      <c r="L1900" s="825">
        <v>1154.68</v>
      </c>
      <c r="M1900" s="825">
        <v>13856.16</v>
      </c>
      <c r="N1900" s="822">
        <v>12</v>
      </c>
      <c r="O1900" s="826">
        <v>2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</v>
      </c>
      <c r="B1901" s="822" t="s">
        <v>2676</v>
      </c>
      <c r="C1901" s="822" t="s">
        <v>2682</v>
      </c>
      <c r="D1901" s="823" t="s">
        <v>4395</v>
      </c>
      <c r="E1901" s="824" t="s">
        <v>2730</v>
      </c>
      <c r="F1901" s="822" t="s">
        <v>2677</v>
      </c>
      <c r="G1901" s="822" t="s">
        <v>2925</v>
      </c>
      <c r="H1901" s="822" t="s">
        <v>329</v>
      </c>
      <c r="I1901" s="822" t="s">
        <v>2926</v>
      </c>
      <c r="J1901" s="822" t="s">
        <v>2927</v>
      </c>
      <c r="K1901" s="822" t="s">
        <v>2928</v>
      </c>
      <c r="L1901" s="825">
        <v>218.62</v>
      </c>
      <c r="M1901" s="825">
        <v>218.62</v>
      </c>
      <c r="N1901" s="822">
        <v>1</v>
      </c>
      <c r="O1901" s="826">
        <v>0.5</v>
      </c>
      <c r="P1901" s="825">
        <v>218.62</v>
      </c>
      <c r="Q1901" s="827">
        <v>1</v>
      </c>
      <c r="R1901" s="822">
        <v>1</v>
      </c>
      <c r="S1901" s="827">
        <v>1</v>
      </c>
      <c r="T1901" s="826">
        <v>0.5</v>
      </c>
      <c r="U1901" s="828">
        <v>1</v>
      </c>
    </row>
    <row r="1902" spans="1:21" ht="14.45" customHeight="1" x14ac:dyDescent="0.2">
      <c r="A1902" s="821">
        <v>1</v>
      </c>
      <c r="B1902" s="822" t="s">
        <v>2676</v>
      </c>
      <c r="C1902" s="822" t="s">
        <v>2682</v>
      </c>
      <c r="D1902" s="823" t="s">
        <v>4395</v>
      </c>
      <c r="E1902" s="824" t="s">
        <v>2730</v>
      </c>
      <c r="F1902" s="822" t="s">
        <v>2677</v>
      </c>
      <c r="G1902" s="822" t="s">
        <v>3281</v>
      </c>
      <c r="H1902" s="822" t="s">
        <v>329</v>
      </c>
      <c r="I1902" s="822" t="s">
        <v>3282</v>
      </c>
      <c r="J1902" s="822" t="s">
        <v>3283</v>
      </c>
      <c r="K1902" s="822" t="s">
        <v>3284</v>
      </c>
      <c r="L1902" s="825">
        <v>311.12</v>
      </c>
      <c r="M1902" s="825">
        <v>311.12</v>
      </c>
      <c r="N1902" s="822">
        <v>1</v>
      </c>
      <c r="O1902" s="826">
        <v>0.5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1</v>
      </c>
      <c r="B1903" s="822" t="s">
        <v>2676</v>
      </c>
      <c r="C1903" s="822" t="s">
        <v>2682</v>
      </c>
      <c r="D1903" s="823" t="s">
        <v>4395</v>
      </c>
      <c r="E1903" s="824" t="s">
        <v>2730</v>
      </c>
      <c r="F1903" s="822" t="s">
        <v>2677</v>
      </c>
      <c r="G1903" s="822" t="s">
        <v>2792</v>
      </c>
      <c r="H1903" s="822" t="s">
        <v>329</v>
      </c>
      <c r="I1903" s="822" t="s">
        <v>4271</v>
      </c>
      <c r="J1903" s="822" t="s">
        <v>1201</v>
      </c>
      <c r="K1903" s="822" t="s">
        <v>4272</v>
      </c>
      <c r="L1903" s="825">
        <v>327.49</v>
      </c>
      <c r="M1903" s="825">
        <v>327.49</v>
      </c>
      <c r="N1903" s="822">
        <v>1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</v>
      </c>
      <c r="B1904" s="822" t="s">
        <v>2676</v>
      </c>
      <c r="C1904" s="822" t="s">
        <v>2682</v>
      </c>
      <c r="D1904" s="823" t="s">
        <v>4395</v>
      </c>
      <c r="E1904" s="824" t="s">
        <v>2730</v>
      </c>
      <c r="F1904" s="822" t="s">
        <v>2677</v>
      </c>
      <c r="G1904" s="822" t="s">
        <v>3788</v>
      </c>
      <c r="H1904" s="822" t="s">
        <v>329</v>
      </c>
      <c r="I1904" s="822" t="s">
        <v>4273</v>
      </c>
      <c r="J1904" s="822" t="s">
        <v>3790</v>
      </c>
      <c r="K1904" s="822" t="s">
        <v>4274</v>
      </c>
      <c r="L1904" s="825">
        <v>678.46</v>
      </c>
      <c r="M1904" s="825">
        <v>678.46</v>
      </c>
      <c r="N1904" s="822">
        <v>1</v>
      </c>
      <c r="O1904" s="826">
        <v>0.5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</v>
      </c>
      <c r="B1905" s="822" t="s">
        <v>2676</v>
      </c>
      <c r="C1905" s="822" t="s">
        <v>2682</v>
      </c>
      <c r="D1905" s="823" t="s">
        <v>4395</v>
      </c>
      <c r="E1905" s="824" t="s">
        <v>2704</v>
      </c>
      <c r="F1905" s="822" t="s">
        <v>2677</v>
      </c>
      <c r="G1905" s="822" t="s">
        <v>2854</v>
      </c>
      <c r="H1905" s="822" t="s">
        <v>673</v>
      </c>
      <c r="I1905" s="822" t="s">
        <v>2258</v>
      </c>
      <c r="J1905" s="822" t="s">
        <v>1042</v>
      </c>
      <c r="K1905" s="822" t="s">
        <v>2259</v>
      </c>
      <c r="L1905" s="825">
        <v>80.010000000000005</v>
      </c>
      <c r="M1905" s="825">
        <v>80.010000000000005</v>
      </c>
      <c r="N1905" s="822">
        <v>1</v>
      </c>
      <c r="O1905" s="826">
        <v>0.5</v>
      </c>
      <c r="P1905" s="825">
        <v>80.010000000000005</v>
      </c>
      <c r="Q1905" s="827">
        <v>1</v>
      </c>
      <c r="R1905" s="822">
        <v>1</v>
      </c>
      <c r="S1905" s="827">
        <v>1</v>
      </c>
      <c r="T1905" s="826">
        <v>0.5</v>
      </c>
      <c r="U1905" s="828">
        <v>1</v>
      </c>
    </row>
    <row r="1906" spans="1:21" ht="14.45" customHeight="1" x14ac:dyDescent="0.2">
      <c r="A1906" s="821">
        <v>1</v>
      </c>
      <c r="B1906" s="822" t="s">
        <v>2676</v>
      </c>
      <c r="C1906" s="822" t="s">
        <v>2682</v>
      </c>
      <c r="D1906" s="823" t="s">
        <v>4395</v>
      </c>
      <c r="E1906" s="824" t="s">
        <v>2704</v>
      </c>
      <c r="F1906" s="822" t="s">
        <v>2677</v>
      </c>
      <c r="G1906" s="822" t="s">
        <v>2854</v>
      </c>
      <c r="H1906" s="822" t="s">
        <v>673</v>
      </c>
      <c r="I1906" s="822" t="s">
        <v>2855</v>
      </c>
      <c r="J1906" s="822" t="s">
        <v>1042</v>
      </c>
      <c r="K1906" s="822" t="s">
        <v>2856</v>
      </c>
      <c r="L1906" s="825">
        <v>160.03</v>
      </c>
      <c r="M1906" s="825">
        <v>640.12</v>
      </c>
      <c r="N1906" s="822">
        <v>4</v>
      </c>
      <c r="O1906" s="826">
        <v>3.5</v>
      </c>
      <c r="P1906" s="825">
        <v>320.06</v>
      </c>
      <c r="Q1906" s="827">
        <v>0.5</v>
      </c>
      <c r="R1906" s="822">
        <v>2</v>
      </c>
      <c r="S1906" s="827">
        <v>0.5</v>
      </c>
      <c r="T1906" s="826">
        <v>2</v>
      </c>
      <c r="U1906" s="828">
        <v>0.5714285714285714</v>
      </c>
    </row>
    <row r="1907" spans="1:21" ht="14.45" customHeight="1" x14ac:dyDescent="0.2">
      <c r="A1907" s="821">
        <v>1</v>
      </c>
      <c r="B1907" s="822" t="s">
        <v>2676</v>
      </c>
      <c r="C1907" s="822" t="s">
        <v>2682</v>
      </c>
      <c r="D1907" s="823" t="s">
        <v>4395</v>
      </c>
      <c r="E1907" s="824" t="s">
        <v>2704</v>
      </c>
      <c r="F1907" s="822" t="s">
        <v>2677</v>
      </c>
      <c r="G1907" s="822" t="s">
        <v>2857</v>
      </c>
      <c r="H1907" s="822" t="s">
        <v>673</v>
      </c>
      <c r="I1907" s="822" t="s">
        <v>2302</v>
      </c>
      <c r="J1907" s="822" t="s">
        <v>2296</v>
      </c>
      <c r="K1907" s="822" t="s">
        <v>1106</v>
      </c>
      <c r="L1907" s="825">
        <v>62.18</v>
      </c>
      <c r="M1907" s="825">
        <v>62.18</v>
      </c>
      <c r="N1907" s="822">
        <v>1</v>
      </c>
      <c r="O1907" s="826">
        <v>0.5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</v>
      </c>
      <c r="B1908" s="822" t="s">
        <v>2676</v>
      </c>
      <c r="C1908" s="822" t="s">
        <v>2682</v>
      </c>
      <c r="D1908" s="823" t="s">
        <v>4395</v>
      </c>
      <c r="E1908" s="824" t="s">
        <v>2704</v>
      </c>
      <c r="F1908" s="822" t="s">
        <v>2677</v>
      </c>
      <c r="G1908" s="822" t="s">
        <v>2858</v>
      </c>
      <c r="H1908" s="822" t="s">
        <v>673</v>
      </c>
      <c r="I1908" s="822" t="s">
        <v>2185</v>
      </c>
      <c r="J1908" s="822" t="s">
        <v>2186</v>
      </c>
      <c r="K1908" s="822" t="s">
        <v>2187</v>
      </c>
      <c r="L1908" s="825">
        <v>130.51</v>
      </c>
      <c r="M1908" s="825">
        <v>1566.12</v>
      </c>
      <c r="N1908" s="822">
        <v>12</v>
      </c>
      <c r="O1908" s="826">
        <v>6.5</v>
      </c>
      <c r="P1908" s="825">
        <v>652.54999999999995</v>
      </c>
      <c r="Q1908" s="827">
        <v>0.41666666666666669</v>
      </c>
      <c r="R1908" s="822">
        <v>5</v>
      </c>
      <c r="S1908" s="827">
        <v>0.41666666666666669</v>
      </c>
      <c r="T1908" s="826">
        <v>3</v>
      </c>
      <c r="U1908" s="828">
        <v>0.46153846153846156</v>
      </c>
    </row>
    <row r="1909" spans="1:21" ht="14.45" customHeight="1" x14ac:dyDescent="0.2">
      <c r="A1909" s="821">
        <v>1</v>
      </c>
      <c r="B1909" s="822" t="s">
        <v>2676</v>
      </c>
      <c r="C1909" s="822" t="s">
        <v>2682</v>
      </c>
      <c r="D1909" s="823" t="s">
        <v>4395</v>
      </c>
      <c r="E1909" s="824" t="s">
        <v>2704</v>
      </c>
      <c r="F1909" s="822" t="s">
        <v>2677</v>
      </c>
      <c r="G1909" s="822" t="s">
        <v>2858</v>
      </c>
      <c r="H1909" s="822" t="s">
        <v>329</v>
      </c>
      <c r="I1909" s="822" t="s">
        <v>3908</v>
      </c>
      <c r="J1909" s="822" t="s">
        <v>3012</v>
      </c>
      <c r="K1909" s="822" t="s">
        <v>2784</v>
      </c>
      <c r="L1909" s="825">
        <v>84.83</v>
      </c>
      <c r="M1909" s="825">
        <v>84.83</v>
      </c>
      <c r="N1909" s="822">
        <v>1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1</v>
      </c>
      <c r="B1910" s="822" t="s">
        <v>2676</v>
      </c>
      <c r="C1910" s="822" t="s">
        <v>2682</v>
      </c>
      <c r="D1910" s="823" t="s">
        <v>4395</v>
      </c>
      <c r="E1910" s="824" t="s">
        <v>2704</v>
      </c>
      <c r="F1910" s="822" t="s">
        <v>2677</v>
      </c>
      <c r="G1910" s="822" t="s">
        <v>2815</v>
      </c>
      <c r="H1910" s="822" t="s">
        <v>329</v>
      </c>
      <c r="I1910" s="822" t="s">
        <v>3726</v>
      </c>
      <c r="J1910" s="822" t="s">
        <v>2817</v>
      </c>
      <c r="K1910" s="822" t="s">
        <v>3727</v>
      </c>
      <c r="L1910" s="825">
        <v>16.38</v>
      </c>
      <c r="M1910" s="825">
        <v>16.38</v>
      </c>
      <c r="N1910" s="822">
        <v>1</v>
      </c>
      <c r="O1910" s="826">
        <v>0.5</v>
      </c>
      <c r="P1910" s="825">
        <v>16.38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1</v>
      </c>
      <c r="B1911" s="822" t="s">
        <v>2676</v>
      </c>
      <c r="C1911" s="822" t="s">
        <v>2682</v>
      </c>
      <c r="D1911" s="823" t="s">
        <v>4395</v>
      </c>
      <c r="E1911" s="824" t="s">
        <v>2704</v>
      </c>
      <c r="F1911" s="822" t="s">
        <v>2677</v>
      </c>
      <c r="G1911" s="822" t="s">
        <v>4275</v>
      </c>
      <c r="H1911" s="822" t="s">
        <v>329</v>
      </c>
      <c r="I1911" s="822" t="s">
        <v>4276</v>
      </c>
      <c r="J1911" s="822" t="s">
        <v>4277</v>
      </c>
      <c r="K1911" s="822" t="s">
        <v>2356</v>
      </c>
      <c r="L1911" s="825">
        <v>78.33</v>
      </c>
      <c r="M1911" s="825">
        <v>78.33</v>
      </c>
      <c r="N1911" s="822">
        <v>1</v>
      </c>
      <c r="O1911" s="826">
        <v>0.5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</v>
      </c>
      <c r="B1912" s="822" t="s">
        <v>2676</v>
      </c>
      <c r="C1912" s="822" t="s">
        <v>2682</v>
      </c>
      <c r="D1912" s="823" t="s">
        <v>4395</v>
      </c>
      <c r="E1912" s="824" t="s">
        <v>2704</v>
      </c>
      <c r="F1912" s="822" t="s">
        <v>2677</v>
      </c>
      <c r="G1912" s="822" t="s">
        <v>2739</v>
      </c>
      <c r="H1912" s="822" t="s">
        <v>329</v>
      </c>
      <c r="I1912" s="822" t="s">
        <v>4130</v>
      </c>
      <c r="J1912" s="822" t="s">
        <v>2741</v>
      </c>
      <c r="K1912" s="822" t="s">
        <v>4131</v>
      </c>
      <c r="L1912" s="825">
        <v>4634.96</v>
      </c>
      <c r="M1912" s="825">
        <v>4634.96</v>
      </c>
      <c r="N1912" s="822">
        <v>1</v>
      </c>
      <c r="O1912" s="826">
        <v>1</v>
      </c>
      <c r="P1912" s="825">
        <v>4634.96</v>
      </c>
      <c r="Q1912" s="827">
        <v>1</v>
      </c>
      <c r="R1912" s="822">
        <v>1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</v>
      </c>
      <c r="B1913" s="822" t="s">
        <v>2676</v>
      </c>
      <c r="C1913" s="822" t="s">
        <v>2682</v>
      </c>
      <c r="D1913" s="823" t="s">
        <v>4395</v>
      </c>
      <c r="E1913" s="824" t="s">
        <v>2704</v>
      </c>
      <c r="F1913" s="822" t="s">
        <v>2677</v>
      </c>
      <c r="G1913" s="822" t="s">
        <v>3044</v>
      </c>
      <c r="H1913" s="822" t="s">
        <v>329</v>
      </c>
      <c r="I1913" s="822" t="s">
        <v>4009</v>
      </c>
      <c r="J1913" s="822" t="s">
        <v>726</v>
      </c>
      <c r="K1913" s="822" t="s">
        <v>4010</v>
      </c>
      <c r="L1913" s="825">
        <v>477.5</v>
      </c>
      <c r="M1913" s="825">
        <v>477.5</v>
      </c>
      <c r="N1913" s="822">
        <v>1</v>
      </c>
      <c r="O1913" s="826">
        <v>0.5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1</v>
      </c>
      <c r="B1914" s="822" t="s">
        <v>2676</v>
      </c>
      <c r="C1914" s="822" t="s">
        <v>2682</v>
      </c>
      <c r="D1914" s="823" t="s">
        <v>4395</v>
      </c>
      <c r="E1914" s="824" t="s">
        <v>2704</v>
      </c>
      <c r="F1914" s="822" t="s">
        <v>2677</v>
      </c>
      <c r="G1914" s="822" t="s">
        <v>3047</v>
      </c>
      <c r="H1914" s="822" t="s">
        <v>329</v>
      </c>
      <c r="I1914" s="822" t="s">
        <v>3050</v>
      </c>
      <c r="J1914" s="822" t="s">
        <v>1665</v>
      </c>
      <c r="K1914" s="822" t="s">
        <v>1666</v>
      </c>
      <c r="L1914" s="825">
        <v>124.49</v>
      </c>
      <c r="M1914" s="825">
        <v>124.49</v>
      </c>
      <c r="N1914" s="822">
        <v>1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2676</v>
      </c>
      <c r="C1915" s="822" t="s">
        <v>2682</v>
      </c>
      <c r="D1915" s="823" t="s">
        <v>4395</v>
      </c>
      <c r="E1915" s="824" t="s">
        <v>2704</v>
      </c>
      <c r="F1915" s="822" t="s">
        <v>2677</v>
      </c>
      <c r="G1915" s="822" t="s">
        <v>2749</v>
      </c>
      <c r="H1915" s="822" t="s">
        <v>673</v>
      </c>
      <c r="I1915" s="822" t="s">
        <v>2272</v>
      </c>
      <c r="J1915" s="822" t="s">
        <v>2270</v>
      </c>
      <c r="K1915" s="822" t="s">
        <v>2273</v>
      </c>
      <c r="L1915" s="825">
        <v>85.02</v>
      </c>
      <c r="M1915" s="825">
        <v>425.1</v>
      </c>
      <c r="N1915" s="822">
        <v>5</v>
      </c>
      <c r="O1915" s="826">
        <v>3.5</v>
      </c>
      <c r="P1915" s="825">
        <v>255.06</v>
      </c>
      <c r="Q1915" s="827">
        <v>0.6</v>
      </c>
      <c r="R1915" s="822">
        <v>3</v>
      </c>
      <c r="S1915" s="827">
        <v>0.6</v>
      </c>
      <c r="T1915" s="826">
        <v>2</v>
      </c>
      <c r="U1915" s="828">
        <v>0.5714285714285714</v>
      </c>
    </row>
    <row r="1916" spans="1:21" ht="14.45" customHeight="1" x14ac:dyDescent="0.2">
      <c r="A1916" s="821">
        <v>1</v>
      </c>
      <c r="B1916" s="822" t="s">
        <v>2676</v>
      </c>
      <c r="C1916" s="822" t="s">
        <v>2682</v>
      </c>
      <c r="D1916" s="823" t="s">
        <v>4395</v>
      </c>
      <c r="E1916" s="824" t="s">
        <v>2704</v>
      </c>
      <c r="F1916" s="822" t="s">
        <v>2677</v>
      </c>
      <c r="G1916" s="822" t="s">
        <v>2750</v>
      </c>
      <c r="H1916" s="822" t="s">
        <v>329</v>
      </c>
      <c r="I1916" s="822" t="s">
        <v>2879</v>
      </c>
      <c r="J1916" s="822" t="s">
        <v>787</v>
      </c>
      <c r="K1916" s="822" t="s">
        <v>2880</v>
      </c>
      <c r="L1916" s="825">
        <v>59.33</v>
      </c>
      <c r="M1916" s="825">
        <v>59.33</v>
      </c>
      <c r="N1916" s="822">
        <v>1</v>
      </c>
      <c r="O1916" s="826">
        <v>0.5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</v>
      </c>
      <c r="B1917" s="822" t="s">
        <v>2676</v>
      </c>
      <c r="C1917" s="822" t="s">
        <v>2682</v>
      </c>
      <c r="D1917" s="823" t="s">
        <v>4395</v>
      </c>
      <c r="E1917" s="824" t="s">
        <v>2704</v>
      </c>
      <c r="F1917" s="822" t="s">
        <v>2677</v>
      </c>
      <c r="G1917" s="822" t="s">
        <v>2881</v>
      </c>
      <c r="H1917" s="822" t="s">
        <v>329</v>
      </c>
      <c r="I1917" s="822" t="s">
        <v>3076</v>
      </c>
      <c r="J1917" s="822" t="s">
        <v>3077</v>
      </c>
      <c r="K1917" s="822" t="s">
        <v>3078</v>
      </c>
      <c r="L1917" s="825">
        <v>164.01</v>
      </c>
      <c r="M1917" s="825">
        <v>164.01</v>
      </c>
      <c r="N1917" s="822">
        <v>1</v>
      </c>
      <c r="O1917" s="826">
        <v>0.5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</v>
      </c>
      <c r="B1918" s="822" t="s">
        <v>2676</v>
      </c>
      <c r="C1918" s="822" t="s">
        <v>2682</v>
      </c>
      <c r="D1918" s="823" t="s">
        <v>4395</v>
      </c>
      <c r="E1918" s="824" t="s">
        <v>2704</v>
      </c>
      <c r="F1918" s="822" t="s">
        <v>2677</v>
      </c>
      <c r="G1918" s="822" t="s">
        <v>3082</v>
      </c>
      <c r="H1918" s="822" t="s">
        <v>329</v>
      </c>
      <c r="I1918" s="822" t="s">
        <v>4278</v>
      </c>
      <c r="J1918" s="822" t="s">
        <v>4279</v>
      </c>
      <c r="K1918" s="822" t="s">
        <v>4280</v>
      </c>
      <c r="L1918" s="825">
        <v>73.83</v>
      </c>
      <c r="M1918" s="825">
        <v>73.83</v>
      </c>
      <c r="N1918" s="822">
        <v>1</v>
      </c>
      <c r="O1918" s="826">
        <v>0.5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</v>
      </c>
      <c r="B1919" s="822" t="s">
        <v>2676</v>
      </c>
      <c r="C1919" s="822" t="s">
        <v>2682</v>
      </c>
      <c r="D1919" s="823" t="s">
        <v>4395</v>
      </c>
      <c r="E1919" s="824" t="s">
        <v>2704</v>
      </c>
      <c r="F1919" s="822" t="s">
        <v>2677</v>
      </c>
      <c r="G1919" s="822" t="s">
        <v>4213</v>
      </c>
      <c r="H1919" s="822" t="s">
        <v>329</v>
      </c>
      <c r="I1919" s="822" t="s">
        <v>4281</v>
      </c>
      <c r="J1919" s="822" t="s">
        <v>4215</v>
      </c>
      <c r="K1919" s="822" t="s">
        <v>4001</v>
      </c>
      <c r="L1919" s="825">
        <v>78.48</v>
      </c>
      <c r="M1919" s="825">
        <v>78.48</v>
      </c>
      <c r="N1919" s="822">
        <v>1</v>
      </c>
      <c r="O1919" s="826">
        <v>1</v>
      </c>
      <c r="P1919" s="825">
        <v>78.48</v>
      </c>
      <c r="Q1919" s="827">
        <v>1</v>
      </c>
      <c r="R1919" s="822">
        <v>1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1</v>
      </c>
      <c r="B1920" s="822" t="s">
        <v>2676</v>
      </c>
      <c r="C1920" s="822" t="s">
        <v>2682</v>
      </c>
      <c r="D1920" s="823" t="s">
        <v>4395</v>
      </c>
      <c r="E1920" s="824" t="s">
        <v>2704</v>
      </c>
      <c r="F1920" s="822" t="s">
        <v>2677</v>
      </c>
      <c r="G1920" s="822" t="s">
        <v>2761</v>
      </c>
      <c r="H1920" s="822" t="s">
        <v>673</v>
      </c>
      <c r="I1920" s="822" t="s">
        <v>2157</v>
      </c>
      <c r="J1920" s="822" t="s">
        <v>2158</v>
      </c>
      <c r="K1920" s="822" t="s">
        <v>2159</v>
      </c>
      <c r="L1920" s="825">
        <v>186.87</v>
      </c>
      <c r="M1920" s="825">
        <v>1681.83</v>
      </c>
      <c r="N1920" s="822">
        <v>9</v>
      </c>
      <c r="O1920" s="826">
        <v>4.5</v>
      </c>
      <c r="P1920" s="825">
        <v>934.35</v>
      </c>
      <c r="Q1920" s="827">
        <v>0.55555555555555558</v>
      </c>
      <c r="R1920" s="822">
        <v>5</v>
      </c>
      <c r="S1920" s="827">
        <v>0.55555555555555558</v>
      </c>
      <c r="T1920" s="826">
        <v>2.5</v>
      </c>
      <c r="U1920" s="828">
        <v>0.55555555555555558</v>
      </c>
    </row>
    <row r="1921" spans="1:21" ht="14.45" customHeight="1" x14ac:dyDescent="0.2">
      <c r="A1921" s="821">
        <v>1</v>
      </c>
      <c r="B1921" s="822" t="s">
        <v>2676</v>
      </c>
      <c r="C1921" s="822" t="s">
        <v>2682</v>
      </c>
      <c r="D1921" s="823" t="s">
        <v>4395</v>
      </c>
      <c r="E1921" s="824" t="s">
        <v>2704</v>
      </c>
      <c r="F1921" s="822" t="s">
        <v>2677</v>
      </c>
      <c r="G1921" s="822" t="s">
        <v>2762</v>
      </c>
      <c r="H1921" s="822" t="s">
        <v>329</v>
      </c>
      <c r="I1921" s="822" t="s">
        <v>3127</v>
      </c>
      <c r="J1921" s="822" t="s">
        <v>2902</v>
      </c>
      <c r="K1921" s="822" t="s">
        <v>3128</v>
      </c>
      <c r="L1921" s="825">
        <v>26.37</v>
      </c>
      <c r="M1921" s="825">
        <v>26.37</v>
      </c>
      <c r="N1921" s="822">
        <v>1</v>
      </c>
      <c r="O1921" s="826">
        <v>0.5</v>
      </c>
      <c r="P1921" s="825">
        <v>26.37</v>
      </c>
      <c r="Q1921" s="827">
        <v>1</v>
      </c>
      <c r="R1921" s="822">
        <v>1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1</v>
      </c>
      <c r="B1922" s="822" t="s">
        <v>2676</v>
      </c>
      <c r="C1922" s="822" t="s">
        <v>2682</v>
      </c>
      <c r="D1922" s="823" t="s">
        <v>4395</v>
      </c>
      <c r="E1922" s="824" t="s">
        <v>2704</v>
      </c>
      <c r="F1922" s="822" t="s">
        <v>2677</v>
      </c>
      <c r="G1922" s="822" t="s">
        <v>2762</v>
      </c>
      <c r="H1922" s="822" t="s">
        <v>329</v>
      </c>
      <c r="I1922" s="822" t="s">
        <v>3129</v>
      </c>
      <c r="J1922" s="822" t="s">
        <v>3130</v>
      </c>
      <c r="K1922" s="822" t="s">
        <v>3131</v>
      </c>
      <c r="L1922" s="825">
        <v>52.75</v>
      </c>
      <c r="M1922" s="825">
        <v>52.75</v>
      </c>
      <c r="N1922" s="822">
        <v>1</v>
      </c>
      <c r="O1922" s="826">
        <v>0.5</v>
      </c>
      <c r="P1922" s="825">
        <v>52.75</v>
      </c>
      <c r="Q1922" s="827">
        <v>1</v>
      </c>
      <c r="R1922" s="822">
        <v>1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1</v>
      </c>
      <c r="B1923" s="822" t="s">
        <v>2676</v>
      </c>
      <c r="C1923" s="822" t="s">
        <v>2682</v>
      </c>
      <c r="D1923" s="823" t="s">
        <v>4395</v>
      </c>
      <c r="E1923" s="824" t="s">
        <v>2704</v>
      </c>
      <c r="F1923" s="822" t="s">
        <v>2677</v>
      </c>
      <c r="G1923" s="822" t="s">
        <v>2762</v>
      </c>
      <c r="H1923" s="822" t="s">
        <v>329</v>
      </c>
      <c r="I1923" s="822" t="s">
        <v>2836</v>
      </c>
      <c r="J1923" s="822" t="s">
        <v>684</v>
      </c>
      <c r="K1923" s="822" t="s">
        <v>972</v>
      </c>
      <c r="L1923" s="825">
        <v>31.65</v>
      </c>
      <c r="M1923" s="825">
        <v>189.9</v>
      </c>
      <c r="N1923" s="822">
        <v>6</v>
      </c>
      <c r="O1923" s="826">
        <v>3</v>
      </c>
      <c r="P1923" s="825">
        <v>31.65</v>
      </c>
      <c r="Q1923" s="827">
        <v>0.16666666666666666</v>
      </c>
      <c r="R1923" s="822">
        <v>1</v>
      </c>
      <c r="S1923" s="827">
        <v>0.16666666666666666</v>
      </c>
      <c r="T1923" s="826">
        <v>0.5</v>
      </c>
      <c r="U1923" s="828">
        <v>0.16666666666666666</v>
      </c>
    </row>
    <row r="1924" spans="1:21" ht="14.45" customHeight="1" x14ac:dyDescent="0.2">
      <c r="A1924" s="821">
        <v>1</v>
      </c>
      <c r="B1924" s="822" t="s">
        <v>2676</v>
      </c>
      <c r="C1924" s="822" t="s">
        <v>2682</v>
      </c>
      <c r="D1924" s="823" t="s">
        <v>4395</v>
      </c>
      <c r="E1924" s="824" t="s">
        <v>2704</v>
      </c>
      <c r="F1924" s="822" t="s">
        <v>2677</v>
      </c>
      <c r="G1924" s="822" t="s">
        <v>3647</v>
      </c>
      <c r="H1924" s="822" t="s">
        <v>329</v>
      </c>
      <c r="I1924" s="822" t="s">
        <v>4246</v>
      </c>
      <c r="J1924" s="822" t="s">
        <v>4247</v>
      </c>
      <c r="K1924" s="822" t="s">
        <v>4248</v>
      </c>
      <c r="L1924" s="825">
        <v>0</v>
      </c>
      <c r="M1924" s="825">
        <v>0</v>
      </c>
      <c r="N1924" s="822">
        <v>1</v>
      </c>
      <c r="O1924" s="826">
        <v>0.5</v>
      </c>
      <c r="P1924" s="825">
        <v>0</v>
      </c>
      <c r="Q1924" s="827"/>
      <c r="R1924" s="822">
        <v>1</v>
      </c>
      <c r="S1924" s="827">
        <v>1</v>
      </c>
      <c r="T1924" s="826">
        <v>0.5</v>
      </c>
      <c r="U1924" s="828">
        <v>1</v>
      </c>
    </row>
    <row r="1925" spans="1:21" ht="14.45" customHeight="1" x14ac:dyDescent="0.2">
      <c r="A1925" s="821">
        <v>1</v>
      </c>
      <c r="B1925" s="822" t="s">
        <v>2676</v>
      </c>
      <c r="C1925" s="822" t="s">
        <v>2682</v>
      </c>
      <c r="D1925" s="823" t="s">
        <v>4395</v>
      </c>
      <c r="E1925" s="824" t="s">
        <v>2704</v>
      </c>
      <c r="F1925" s="822" t="s">
        <v>2677</v>
      </c>
      <c r="G1925" s="822" t="s">
        <v>3150</v>
      </c>
      <c r="H1925" s="822" t="s">
        <v>673</v>
      </c>
      <c r="I1925" s="822" t="s">
        <v>2499</v>
      </c>
      <c r="J1925" s="822" t="s">
        <v>2141</v>
      </c>
      <c r="K1925" s="822" t="s">
        <v>2500</v>
      </c>
      <c r="L1925" s="825">
        <v>86.41</v>
      </c>
      <c r="M1925" s="825">
        <v>86.41</v>
      </c>
      <c r="N1925" s="822">
        <v>1</v>
      </c>
      <c r="O1925" s="826">
        <v>1</v>
      </c>
      <c r="P1925" s="825">
        <v>86.41</v>
      </c>
      <c r="Q1925" s="827">
        <v>1</v>
      </c>
      <c r="R1925" s="822">
        <v>1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1</v>
      </c>
      <c r="B1926" s="822" t="s">
        <v>2676</v>
      </c>
      <c r="C1926" s="822" t="s">
        <v>2682</v>
      </c>
      <c r="D1926" s="823" t="s">
        <v>4395</v>
      </c>
      <c r="E1926" s="824" t="s">
        <v>2704</v>
      </c>
      <c r="F1926" s="822" t="s">
        <v>2677</v>
      </c>
      <c r="G1926" s="822" t="s">
        <v>3150</v>
      </c>
      <c r="H1926" s="822" t="s">
        <v>673</v>
      </c>
      <c r="I1926" s="822" t="s">
        <v>2248</v>
      </c>
      <c r="J1926" s="822" t="s">
        <v>2141</v>
      </c>
      <c r="K1926" s="822" t="s">
        <v>2249</v>
      </c>
      <c r="L1926" s="825">
        <v>73.45</v>
      </c>
      <c r="M1926" s="825">
        <v>73.45</v>
      </c>
      <c r="N1926" s="822">
        <v>1</v>
      </c>
      <c r="O1926" s="826">
        <v>0.5</v>
      </c>
      <c r="P1926" s="825">
        <v>73.45</v>
      </c>
      <c r="Q1926" s="827">
        <v>1</v>
      </c>
      <c r="R1926" s="822">
        <v>1</v>
      </c>
      <c r="S1926" s="827">
        <v>1</v>
      </c>
      <c r="T1926" s="826">
        <v>0.5</v>
      </c>
      <c r="U1926" s="828">
        <v>1</v>
      </c>
    </row>
    <row r="1927" spans="1:21" ht="14.45" customHeight="1" x14ac:dyDescent="0.2">
      <c r="A1927" s="821">
        <v>1</v>
      </c>
      <c r="B1927" s="822" t="s">
        <v>2676</v>
      </c>
      <c r="C1927" s="822" t="s">
        <v>2682</v>
      </c>
      <c r="D1927" s="823" t="s">
        <v>4395</v>
      </c>
      <c r="E1927" s="824" t="s">
        <v>2704</v>
      </c>
      <c r="F1927" s="822" t="s">
        <v>2677</v>
      </c>
      <c r="G1927" s="822" t="s">
        <v>2774</v>
      </c>
      <c r="H1927" s="822" t="s">
        <v>673</v>
      </c>
      <c r="I1927" s="822" t="s">
        <v>2170</v>
      </c>
      <c r="J1927" s="822" t="s">
        <v>690</v>
      </c>
      <c r="K1927" s="822" t="s">
        <v>691</v>
      </c>
      <c r="L1927" s="825">
        <v>38.04</v>
      </c>
      <c r="M1927" s="825">
        <v>152.16</v>
      </c>
      <c r="N1927" s="822">
        <v>4</v>
      </c>
      <c r="O1927" s="826">
        <v>2</v>
      </c>
      <c r="P1927" s="825">
        <v>76.08</v>
      </c>
      <c r="Q1927" s="827">
        <v>0.5</v>
      </c>
      <c r="R1927" s="822">
        <v>2</v>
      </c>
      <c r="S1927" s="827">
        <v>0.5</v>
      </c>
      <c r="T1927" s="826">
        <v>1</v>
      </c>
      <c r="U1927" s="828">
        <v>0.5</v>
      </c>
    </row>
    <row r="1928" spans="1:21" ht="14.45" customHeight="1" x14ac:dyDescent="0.2">
      <c r="A1928" s="821">
        <v>1</v>
      </c>
      <c r="B1928" s="822" t="s">
        <v>2676</v>
      </c>
      <c r="C1928" s="822" t="s">
        <v>2682</v>
      </c>
      <c r="D1928" s="823" t="s">
        <v>4395</v>
      </c>
      <c r="E1928" s="824" t="s">
        <v>2704</v>
      </c>
      <c r="F1928" s="822" t="s">
        <v>2677</v>
      </c>
      <c r="G1928" s="822" t="s">
        <v>2774</v>
      </c>
      <c r="H1928" s="822" t="s">
        <v>673</v>
      </c>
      <c r="I1928" s="822" t="s">
        <v>2282</v>
      </c>
      <c r="J1928" s="822" t="s">
        <v>690</v>
      </c>
      <c r="K1928" s="822" t="s">
        <v>990</v>
      </c>
      <c r="L1928" s="825">
        <v>17.559999999999999</v>
      </c>
      <c r="M1928" s="825">
        <v>17.559999999999999</v>
      </c>
      <c r="N1928" s="822">
        <v>1</v>
      </c>
      <c r="O1928" s="826">
        <v>0.5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</v>
      </c>
      <c r="B1929" s="822" t="s">
        <v>2676</v>
      </c>
      <c r="C1929" s="822" t="s">
        <v>2682</v>
      </c>
      <c r="D1929" s="823" t="s">
        <v>4395</v>
      </c>
      <c r="E1929" s="824" t="s">
        <v>2704</v>
      </c>
      <c r="F1929" s="822" t="s">
        <v>2677</v>
      </c>
      <c r="G1929" s="822" t="s">
        <v>2917</v>
      </c>
      <c r="H1929" s="822" t="s">
        <v>329</v>
      </c>
      <c r="I1929" s="822" t="s">
        <v>3521</v>
      </c>
      <c r="J1929" s="822" t="s">
        <v>1033</v>
      </c>
      <c r="K1929" s="822" t="s">
        <v>3522</v>
      </c>
      <c r="L1929" s="825">
        <v>27.37</v>
      </c>
      <c r="M1929" s="825">
        <v>82.11</v>
      </c>
      <c r="N1929" s="822">
        <v>3</v>
      </c>
      <c r="O1929" s="826">
        <v>1.5</v>
      </c>
      <c r="P1929" s="825">
        <v>82.11</v>
      </c>
      <c r="Q1929" s="827">
        <v>1</v>
      </c>
      <c r="R1929" s="822">
        <v>3</v>
      </c>
      <c r="S1929" s="827">
        <v>1</v>
      </c>
      <c r="T1929" s="826">
        <v>1.5</v>
      </c>
      <c r="U1929" s="828">
        <v>1</v>
      </c>
    </row>
    <row r="1930" spans="1:21" ht="14.45" customHeight="1" x14ac:dyDescent="0.2">
      <c r="A1930" s="821">
        <v>1</v>
      </c>
      <c r="B1930" s="822" t="s">
        <v>2676</v>
      </c>
      <c r="C1930" s="822" t="s">
        <v>2682</v>
      </c>
      <c r="D1930" s="823" t="s">
        <v>4395</v>
      </c>
      <c r="E1930" s="824" t="s">
        <v>2704</v>
      </c>
      <c r="F1930" s="822" t="s">
        <v>2677</v>
      </c>
      <c r="G1930" s="822" t="s">
        <v>2917</v>
      </c>
      <c r="H1930" s="822" t="s">
        <v>329</v>
      </c>
      <c r="I1930" s="822" t="s">
        <v>3178</v>
      </c>
      <c r="J1930" s="822" t="s">
        <v>1033</v>
      </c>
      <c r="K1930" s="822" t="s">
        <v>1034</v>
      </c>
      <c r="L1930" s="825">
        <v>97.76</v>
      </c>
      <c r="M1930" s="825">
        <v>879.84</v>
      </c>
      <c r="N1930" s="822">
        <v>9</v>
      </c>
      <c r="O1930" s="826">
        <v>5</v>
      </c>
      <c r="P1930" s="825">
        <v>391.04</v>
      </c>
      <c r="Q1930" s="827">
        <v>0.44444444444444448</v>
      </c>
      <c r="R1930" s="822">
        <v>4</v>
      </c>
      <c r="S1930" s="827">
        <v>0.44444444444444442</v>
      </c>
      <c r="T1930" s="826">
        <v>2</v>
      </c>
      <c r="U1930" s="828">
        <v>0.4</v>
      </c>
    </row>
    <row r="1931" spans="1:21" ht="14.45" customHeight="1" x14ac:dyDescent="0.2">
      <c r="A1931" s="821">
        <v>1</v>
      </c>
      <c r="B1931" s="822" t="s">
        <v>2676</v>
      </c>
      <c r="C1931" s="822" t="s">
        <v>2682</v>
      </c>
      <c r="D1931" s="823" t="s">
        <v>4395</v>
      </c>
      <c r="E1931" s="824" t="s">
        <v>2704</v>
      </c>
      <c r="F1931" s="822" t="s">
        <v>2677</v>
      </c>
      <c r="G1931" s="822" t="s">
        <v>3209</v>
      </c>
      <c r="H1931" s="822" t="s">
        <v>329</v>
      </c>
      <c r="I1931" s="822" t="s">
        <v>3210</v>
      </c>
      <c r="J1931" s="822" t="s">
        <v>682</v>
      </c>
      <c r="K1931" s="822" t="s">
        <v>3211</v>
      </c>
      <c r="L1931" s="825">
        <v>127.91</v>
      </c>
      <c r="M1931" s="825">
        <v>383.73</v>
      </c>
      <c r="N1931" s="822">
        <v>3</v>
      </c>
      <c r="O1931" s="826">
        <v>1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</v>
      </c>
      <c r="B1932" s="822" t="s">
        <v>2676</v>
      </c>
      <c r="C1932" s="822" t="s">
        <v>2682</v>
      </c>
      <c r="D1932" s="823" t="s">
        <v>4395</v>
      </c>
      <c r="E1932" s="824" t="s">
        <v>2704</v>
      </c>
      <c r="F1932" s="822" t="s">
        <v>2677</v>
      </c>
      <c r="G1932" s="822" t="s">
        <v>3216</v>
      </c>
      <c r="H1932" s="822" t="s">
        <v>673</v>
      </c>
      <c r="I1932" s="822" t="s">
        <v>3217</v>
      </c>
      <c r="J1932" s="822" t="s">
        <v>862</v>
      </c>
      <c r="K1932" s="822" t="s">
        <v>3218</v>
      </c>
      <c r="L1932" s="825">
        <v>320.20999999999998</v>
      </c>
      <c r="M1932" s="825">
        <v>320.20999999999998</v>
      </c>
      <c r="N1932" s="822">
        <v>1</v>
      </c>
      <c r="O1932" s="826">
        <v>1</v>
      </c>
      <c r="P1932" s="825">
        <v>320.20999999999998</v>
      </c>
      <c r="Q1932" s="827">
        <v>1</v>
      </c>
      <c r="R1932" s="822">
        <v>1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1</v>
      </c>
      <c r="B1933" s="822" t="s">
        <v>2676</v>
      </c>
      <c r="C1933" s="822" t="s">
        <v>2682</v>
      </c>
      <c r="D1933" s="823" t="s">
        <v>4395</v>
      </c>
      <c r="E1933" s="824" t="s">
        <v>2704</v>
      </c>
      <c r="F1933" s="822" t="s">
        <v>2677</v>
      </c>
      <c r="G1933" s="822" t="s">
        <v>2776</v>
      </c>
      <c r="H1933" s="822" t="s">
        <v>673</v>
      </c>
      <c r="I1933" s="822" t="s">
        <v>2313</v>
      </c>
      <c r="J1933" s="822" t="s">
        <v>2180</v>
      </c>
      <c r="K1933" s="822" t="s">
        <v>2314</v>
      </c>
      <c r="L1933" s="825">
        <v>7.47</v>
      </c>
      <c r="M1933" s="825">
        <v>7.47</v>
      </c>
      <c r="N1933" s="822">
        <v>1</v>
      </c>
      <c r="O1933" s="826">
        <v>0.5</v>
      </c>
      <c r="P1933" s="825">
        <v>7.47</v>
      </c>
      <c r="Q1933" s="827">
        <v>1</v>
      </c>
      <c r="R1933" s="822">
        <v>1</v>
      </c>
      <c r="S1933" s="827">
        <v>1</v>
      </c>
      <c r="T1933" s="826">
        <v>0.5</v>
      </c>
      <c r="U1933" s="828">
        <v>1</v>
      </c>
    </row>
    <row r="1934" spans="1:21" ht="14.45" customHeight="1" x14ac:dyDescent="0.2">
      <c r="A1934" s="821">
        <v>1</v>
      </c>
      <c r="B1934" s="822" t="s">
        <v>2676</v>
      </c>
      <c r="C1934" s="822" t="s">
        <v>2682</v>
      </c>
      <c r="D1934" s="823" t="s">
        <v>4395</v>
      </c>
      <c r="E1934" s="824" t="s">
        <v>2704</v>
      </c>
      <c r="F1934" s="822" t="s">
        <v>2677</v>
      </c>
      <c r="G1934" s="822" t="s">
        <v>2776</v>
      </c>
      <c r="H1934" s="822" t="s">
        <v>673</v>
      </c>
      <c r="I1934" s="822" t="s">
        <v>2179</v>
      </c>
      <c r="J1934" s="822" t="s">
        <v>2180</v>
      </c>
      <c r="K1934" s="822" t="s">
        <v>2181</v>
      </c>
      <c r="L1934" s="825">
        <v>11.48</v>
      </c>
      <c r="M1934" s="825">
        <v>68.88</v>
      </c>
      <c r="N1934" s="822">
        <v>6</v>
      </c>
      <c r="O1934" s="826">
        <v>2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</v>
      </c>
      <c r="B1935" s="822" t="s">
        <v>2676</v>
      </c>
      <c r="C1935" s="822" t="s">
        <v>2682</v>
      </c>
      <c r="D1935" s="823" t="s">
        <v>4395</v>
      </c>
      <c r="E1935" s="824" t="s">
        <v>2704</v>
      </c>
      <c r="F1935" s="822" t="s">
        <v>2677</v>
      </c>
      <c r="G1935" s="822" t="s">
        <v>2933</v>
      </c>
      <c r="H1935" s="822" t="s">
        <v>329</v>
      </c>
      <c r="I1935" s="822" t="s">
        <v>4282</v>
      </c>
      <c r="J1935" s="822" t="s">
        <v>1338</v>
      </c>
      <c r="K1935" s="822" t="s">
        <v>2568</v>
      </c>
      <c r="L1935" s="825">
        <v>105.44</v>
      </c>
      <c r="M1935" s="825">
        <v>105.44</v>
      </c>
      <c r="N1935" s="822">
        <v>1</v>
      </c>
      <c r="O1935" s="826">
        <v>0.5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</v>
      </c>
      <c r="B1936" s="822" t="s">
        <v>2676</v>
      </c>
      <c r="C1936" s="822" t="s">
        <v>2682</v>
      </c>
      <c r="D1936" s="823" t="s">
        <v>4395</v>
      </c>
      <c r="E1936" s="824" t="s">
        <v>2704</v>
      </c>
      <c r="F1936" s="822" t="s">
        <v>2677</v>
      </c>
      <c r="G1936" s="822" t="s">
        <v>2777</v>
      </c>
      <c r="H1936" s="822" t="s">
        <v>329</v>
      </c>
      <c r="I1936" s="822" t="s">
        <v>2778</v>
      </c>
      <c r="J1936" s="822" t="s">
        <v>2779</v>
      </c>
      <c r="K1936" s="822" t="s">
        <v>2780</v>
      </c>
      <c r="L1936" s="825">
        <v>4472.93</v>
      </c>
      <c r="M1936" s="825">
        <v>22364.65</v>
      </c>
      <c r="N1936" s="822">
        <v>5</v>
      </c>
      <c r="O1936" s="826">
        <v>4</v>
      </c>
      <c r="P1936" s="825">
        <v>8945.86</v>
      </c>
      <c r="Q1936" s="827">
        <v>0.4</v>
      </c>
      <c r="R1936" s="822">
        <v>2</v>
      </c>
      <c r="S1936" s="827">
        <v>0.4</v>
      </c>
      <c r="T1936" s="826">
        <v>1.5</v>
      </c>
      <c r="U1936" s="828">
        <v>0.375</v>
      </c>
    </row>
    <row r="1937" spans="1:21" ht="14.45" customHeight="1" x14ac:dyDescent="0.2">
      <c r="A1937" s="821">
        <v>1</v>
      </c>
      <c r="B1937" s="822" t="s">
        <v>2676</v>
      </c>
      <c r="C1937" s="822" t="s">
        <v>2682</v>
      </c>
      <c r="D1937" s="823" t="s">
        <v>4395</v>
      </c>
      <c r="E1937" s="824" t="s">
        <v>2704</v>
      </c>
      <c r="F1937" s="822" t="s">
        <v>2677</v>
      </c>
      <c r="G1937" s="822" t="s">
        <v>2777</v>
      </c>
      <c r="H1937" s="822" t="s">
        <v>329</v>
      </c>
      <c r="I1937" s="822" t="s">
        <v>3939</v>
      </c>
      <c r="J1937" s="822" t="s">
        <v>2779</v>
      </c>
      <c r="K1937" s="822" t="s">
        <v>3940</v>
      </c>
      <c r="L1937" s="825">
        <v>0</v>
      </c>
      <c r="M1937" s="825">
        <v>0</v>
      </c>
      <c r="N1937" s="822">
        <v>1</v>
      </c>
      <c r="O1937" s="826">
        <v>1</v>
      </c>
      <c r="P1937" s="825"/>
      <c r="Q1937" s="827"/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</v>
      </c>
      <c r="B1938" s="822" t="s">
        <v>2676</v>
      </c>
      <c r="C1938" s="822" t="s">
        <v>2682</v>
      </c>
      <c r="D1938" s="823" t="s">
        <v>4395</v>
      </c>
      <c r="E1938" s="824" t="s">
        <v>2704</v>
      </c>
      <c r="F1938" s="822" t="s">
        <v>2677</v>
      </c>
      <c r="G1938" s="822" t="s">
        <v>2781</v>
      </c>
      <c r="H1938" s="822" t="s">
        <v>673</v>
      </c>
      <c r="I1938" s="822" t="s">
        <v>4283</v>
      </c>
      <c r="J1938" s="822" t="s">
        <v>3554</v>
      </c>
      <c r="K1938" s="822" t="s">
        <v>1025</v>
      </c>
      <c r="L1938" s="825">
        <v>84.83</v>
      </c>
      <c r="M1938" s="825">
        <v>84.83</v>
      </c>
      <c r="N1938" s="822">
        <v>1</v>
      </c>
      <c r="O1938" s="826">
        <v>0.5</v>
      </c>
      <c r="P1938" s="825">
        <v>84.83</v>
      </c>
      <c r="Q1938" s="827">
        <v>1</v>
      </c>
      <c r="R1938" s="822">
        <v>1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1</v>
      </c>
      <c r="B1939" s="822" t="s">
        <v>2676</v>
      </c>
      <c r="C1939" s="822" t="s">
        <v>2682</v>
      </c>
      <c r="D1939" s="823" t="s">
        <v>4395</v>
      </c>
      <c r="E1939" s="824" t="s">
        <v>2704</v>
      </c>
      <c r="F1939" s="822" t="s">
        <v>2677</v>
      </c>
      <c r="G1939" s="822" t="s">
        <v>3254</v>
      </c>
      <c r="H1939" s="822" t="s">
        <v>673</v>
      </c>
      <c r="I1939" s="822" t="s">
        <v>2413</v>
      </c>
      <c r="J1939" s="822" t="s">
        <v>1254</v>
      </c>
      <c r="K1939" s="822" t="s">
        <v>1255</v>
      </c>
      <c r="L1939" s="825">
        <v>0</v>
      </c>
      <c r="M1939" s="825">
        <v>0</v>
      </c>
      <c r="N1939" s="822">
        <v>1</v>
      </c>
      <c r="O1939" s="826">
        <v>1</v>
      </c>
      <c r="P1939" s="825">
        <v>0</v>
      </c>
      <c r="Q1939" s="827"/>
      <c r="R1939" s="822">
        <v>1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1</v>
      </c>
      <c r="B1940" s="822" t="s">
        <v>2676</v>
      </c>
      <c r="C1940" s="822" t="s">
        <v>2682</v>
      </c>
      <c r="D1940" s="823" t="s">
        <v>4395</v>
      </c>
      <c r="E1940" s="824" t="s">
        <v>2704</v>
      </c>
      <c r="F1940" s="822" t="s">
        <v>2677</v>
      </c>
      <c r="G1940" s="822" t="s">
        <v>2785</v>
      </c>
      <c r="H1940" s="822" t="s">
        <v>329</v>
      </c>
      <c r="I1940" s="822" t="s">
        <v>2948</v>
      </c>
      <c r="J1940" s="822" t="s">
        <v>1377</v>
      </c>
      <c r="K1940" s="822" t="s">
        <v>2835</v>
      </c>
      <c r="L1940" s="825">
        <v>130.57</v>
      </c>
      <c r="M1940" s="825">
        <v>522.28</v>
      </c>
      <c r="N1940" s="822">
        <v>4</v>
      </c>
      <c r="O1940" s="826">
        <v>2</v>
      </c>
      <c r="P1940" s="825">
        <v>391.71</v>
      </c>
      <c r="Q1940" s="827">
        <v>0.75</v>
      </c>
      <c r="R1940" s="822">
        <v>3</v>
      </c>
      <c r="S1940" s="827">
        <v>0.75</v>
      </c>
      <c r="T1940" s="826">
        <v>1.5</v>
      </c>
      <c r="U1940" s="828">
        <v>0.75</v>
      </c>
    </row>
    <row r="1941" spans="1:21" ht="14.45" customHeight="1" x14ac:dyDescent="0.2">
      <c r="A1941" s="821">
        <v>1</v>
      </c>
      <c r="B1941" s="822" t="s">
        <v>2676</v>
      </c>
      <c r="C1941" s="822" t="s">
        <v>2682</v>
      </c>
      <c r="D1941" s="823" t="s">
        <v>4395</v>
      </c>
      <c r="E1941" s="824" t="s">
        <v>2704</v>
      </c>
      <c r="F1941" s="822" t="s">
        <v>2677</v>
      </c>
      <c r="G1941" s="822" t="s">
        <v>2953</v>
      </c>
      <c r="H1941" s="822" t="s">
        <v>329</v>
      </c>
      <c r="I1941" s="822" t="s">
        <v>3290</v>
      </c>
      <c r="J1941" s="822" t="s">
        <v>2955</v>
      </c>
      <c r="K1941" s="822" t="s">
        <v>3291</v>
      </c>
      <c r="L1941" s="825">
        <v>93.43</v>
      </c>
      <c r="M1941" s="825">
        <v>186.86</v>
      </c>
      <c r="N1941" s="822">
        <v>2</v>
      </c>
      <c r="O1941" s="826">
        <v>0.5</v>
      </c>
      <c r="P1941" s="825">
        <v>186.86</v>
      </c>
      <c r="Q1941" s="827">
        <v>1</v>
      </c>
      <c r="R1941" s="822">
        <v>2</v>
      </c>
      <c r="S1941" s="827">
        <v>1</v>
      </c>
      <c r="T1941" s="826">
        <v>0.5</v>
      </c>
      <c r="U1941" s="828">
        <v>1</v>
      </c>
    </row>
    <row r="1942" spans="1:21" ht="14.45" customHeight="1" x14ac:dyDescent="0.2">
      <c r="A1942" s="821">
        <v>1</v>
      </c>
      <c r="B1942" s="822" t="s">
        <v>2676</v>
      </c>
      <c r="C1942" s="822" t="s">
        <v>2682</v>
      </c>
      <c r="D1942" s="823" t="s">
        <v>4395</v>
      </c>
      <c r="E1942" s="824" t="s">
        <v>2704</v>
      </c>
      <c r="F1942" s="822" t="s">
        <v>2677</v>
      </c>
      <c r="G1942" s="822" t="s">
        <v>2953</v>
      </c>
      <c r="H1942" s="822" t="s">
        <v>329</v>
      </c>
      <c r="I1942" s="822" t="s">
        <v>2954</v>
      </c>
      <c r="J1942" s="822" t="s">
        <v>2955</v>
      </c>
      <c r="K1942" s="822" t="s">
        <v>1524</v>
      </c>
      <c r="L1942" s="825">
        <v>93.43</v>
      </c>
      <c r="M1942" s="825">
        <v>654.01</v>
      </c>
      <c r="N1942" s="822">
        <v>7</v>
      </c>
      <c r="O1942" s="826">
        <v>3</v>
      </c>
      <c r="P1942" s="825">
        <v>93.43</v>
      </c>
      <c r="Q1942" s="827">
        <v>0.14285714285714288</v>
      </c>
      <c r="R1942" s="822">
        <v>1</v>
      </c>
      <c r="S1942" s="827">
        <v>0.14285714285714285</v>
      </c>
      <c r="T1942" s="826">
        <v>0.5</v>
      </c>
      <c r="U1942" s="828">
        <v>0.16666666666666666</v>
      </c>
    </row>
    <row r="1943" spans="1:21" ht="14.45" customHeight="1" x14ac:dyDescent="0.2">
      <c r="A1943" s="821">
        <v>1</v>
      </c>
      <c r="B1943" s="822" t="s">
        <v>2676</v>
      </c>
      <c r="C1943" s="822" t="s">
        <v>2682</v>
      </c>
      <c r="D1943" s="823" t="s">
        <v>4395</v>
      </c>
      <c r="E1943" s="824" t="s">
        <v>2704</v>
      </c>
      <c r="F1943" s="822" t="s">
        <v>2677</v>
      </c>
      <c r="G1943" s="822" t="s">
        <v>2962</v>
      </c>
      <c r="H1943" s="822" t="s">
        <v>329</v>
      </c>
      <c r="I1943" s="822" t="s">
        <v>2963</v>
      </c>
      <c r="J1943" s="822" t="s">
        <v>2964</v>
      </c>
      <c r="K1943" s="822" t="s">
        <v>2965</v>
      </c>
      <c r="L1943" s="825">
        <v>43.94</v>
      </c>
      <c r="M1943" s="825">
        <v>43.94</v>
      </c>
      <c r="N1943" s="822">
        <v>1</v>
      </c>
      <c r="O1943" s="826">
        <v>0.5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</v>
      </c>
      <c r="B1944" s="822" t="s">
        <v>2676</v>
      </c>
      <c r="C1944" s="822" t="s">
        <v>2682</v>
      </c>
      <c r="D1944" s="823" t="s">
        <v>4395</v>
      </c>
      <c r="E1944" s="824" t="s">
        <v>2704</v>
      </c>
      <c r="F1944" s="822" t="s">
        <v>2677</v>
      </c>
      <c r="G1944" s="822" t="s">
        <v>2971</v>
      </c>
      <c r="H1944" s="822" t="s">
        <v>673</v>
      </c>
      <c r="I1944" s="822" t="s">
        <v>2211</v>
      </c>
      <c r="J1944" s="822" t="s">
        <v>910</v>
      </c>
      <c r="K1944" s="822" t="s">
        <v>2212</v>
      </c>
      <c r="L1944" s="825">
        <v>0</v>
      </c>
      <c r="M1944" s="825">
        <v>0</v>
      </c>
      <c r="N1944" s="822">
        <v>1</v>
      </c>
      <c r="O1944" s="826">
        <v>1</v>
      </c>
      <c r="P1944" s="825">
        <v>0</v>
      </c>
      <c r="Q1944" s="827"/>
      <c r="R1944" s="822">
        <v>1</v>
      </c>
      <c r="S1944" s="827">
        <v>1</v>
      </c>
      <c r="T1944" s="826">
        <v>1</v>
      </c>
      <c r="U1944" s="828">
        <v>1</v>
      </c>
    </row>
    <row r="1945" spans="1:21" ht="14.45" customHeight="1" x14ac:dyDescent="0.2">
      <c r="A1945" s="821">
        <v>1</v>
      </c>
      <c r="B1945" s="822" t="s">
        <v>2676</v>
      </c>
      <c r="C1945" s="822" t="s">
        <v>2682</v>
      </c>
      <c r="D1945" s="823" t="s">
        <v>4395</v>
      </c>
      <c r="E1945" s="824" t="s">
        <v>2704</v>
      </c>
      <c r="F1945" s="822" t="s">
        <v>2677</v>
      </c>
      <c r="G1945" s="822" t="s">
        <v>2789</v>
      </c>
      <c r="H1945" s="822" t="s">
        <v>673</v>
      </c>
      <c r="I1945" s="822" t="s">
        <v>2977</v>
      </c>
      <c r="J1945" s="822" t="s">
        <v>2503</v>
      </c>
      <c r="K1945" s="822" t="s">
        <v>2978</v>
      </c>
      <c r="L1945" s="825">
        <v>5339.52</v>
      </c>
      <c r="M1945" s="825">
        <v>10679.04</v>
      </c>
      <c r="N1945" s="822">
        <v>2</v>
      </c>
      <c r="O1945" s="826">
        <v>2</v>
      </c>
      <c r="P1945" s="825">
        <v>5339.52</v>
      </c>
      <c r="Q1945" s="827">
        <v>0.5</v>
      </c>
      <c r="R1945" s="822">
        <v>1</v>
      </c>
      <c r="S1945" s="827">
        <v>0.5</v>
      </c>
      <c r="T1945" s="826">
        <v>1</v>
      </c>
      <c r="U1945" s="828">
        <v>0.5</v>
      </c>
    </row>
    <row r="1946" spans="1:21" ht="14.45" customHeight="1" x14ac:dyDescent="0.2">
      <c r="A1946" s="821">
        <v>1</v>
      </c>
      <c r="B1946" s="822" t="s">
        <v>2676</v>
      </c>
      <c r="C1946" s="822" t="s">
        <v>2682</v>
      </c>
      <c r="D1946" s="823" t="s">
        <v>4395</v>
      </c>
      <c r="E1946" s="824" t="s">
        <v>2704</v>
      </c>
      <c r="F1946" s="822" t="s">
        <v>2677</v>
      </c>
      <c r="G1946" s="822" t="s">
        <v>2789</v>
      </c>
      <c r="H1946" s="822" t="s">
        <v>673</v>
      </c>
      <c r="I1946" s="822" t="s">
        <v>2977</v>
      </c>
      <c r="J1946" s="822" t="s">
        <v>2503</v>
      </c>
      <c r="K1946" s="822" t="s">
        <v>2978</v>
      </c>
      <c r="L1946" s="825">
        <v>3833.94</v>
      </c>
      <c r="M1946" s="825">
        <v>7667.88</v>
      </c>
      <c r="N1946" s="822">
        <v>2</v>
      </c>
      <c r="O1946" s="826">
        <v>1.5</v>
      </c>
      <c r="P1946" s="825">
        <v>3833.94</v>
      </c>
      <c r="Q1946" s="827">
        <v>0.5</v>
      </c>
      <c r="R1946" s="822">
        <v>1</v>
      </c>
      <c r="S1946" s="827">
        <v>0.5</v>
      </c>
      <c r="T1946" s="826">
        <v>1</v>
      </c>
      <c r="U1946" s="828">
        <v>0.66666666666666663</v>
      </c>
    </row>
    <row r="1947" spans="1:21" ht="14.45" customHeight="1" x14ac:dyDescent="0.2">
      <c r="A1947" s="821">
        <v>1</v>
      </c>
      <c r="B1947" s="822" t="s">
        <v>2676</v>
      </c>
      <c r="C1947" s="822" t="s">
        <v>2682</v>
      </c>
      <c r="D1947" s="823" t="s">
        <v>4395</v>
      </c>
      <c r="E1947" s="824" t="s">
        <v>2704</v>
      </c>
      <c r="F1947" s="822" t="s">
        <v>2677</v>
      </c>
      <c r="G1947" s="822" t="s">
        <v>2789</v>
      </c>
      <c r="H1947" s="822" t="s">
        <v>673</v>
      </c>
      <c r="I1947" s="822" t="s">
        <v>2575</v>
      </c>
      <c r="J1947" s="822" t="s">
        <v>2503</v>
      </c>
      <c r="K1947" s="822" t="s">
        <v>2576</v>
      </c>
      <c r="L1947" s="825">
        <v>2669.75</v>
      </c>
      <c r="M1947" s="825">
        <v>2669.75</v>
      </c>
      <c r="N1947" s="822">
        <v>1</v>
      </c>
      <c r="O1947" s="826">
        <v>1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</v>
      </c>
      <c r="B1948" s="822" t="s">
        <v>2676</v>
      </c>
      <c r="C1948" s="822" t="s">
        <v>2682</v>
      </c>
      <c r="D1948" s="823" t="s">
        <v>4395</v>
      </c>
      <c r="E1948" s="824" t="s">
        <v>2704</v>
      </c>
      <c r="F1948" s="822" t="s">
        <v>2677</v>
      </c>
      <c r="G1948" s="822" t="s">
        <v>2792</v>
      </c>
      <c r="H1948" s="822" t="s">
        <v>329</v>
      </c>
      <c r="I1948" s="822" t="s">
        <v>2793</v>
      </c>
      <c r="J1948" s="822" t="s">
        <v>2794</v>
      </c>
      <c r="K1948" s="822" t="s">
        <v>2795</v>
      </c>
      <c r="L1948" s="825">
        <v>327.49</v>
      </c>
      <c r="M1948" s="825">
        <v>327.49</v>
      </c>
      <c r="N1948" s="822">
        <v>1</v>
      </c>
      <c r="O1948" s="826">
        <v>0.5</v>
      </c>
      <c r="P1948" s="825">
        <v>327.49</v>
      </c>
      <c r="Q1948" s="827">
        <v>1</v>
      </c>
      <c r="R1948" s="822">
        <v>1</v>
      </c>
      <c r="S1948" s="827">
        <v>1</v>
      </c>
      <c r="T1948" s="826">
        <v>0.5</v>
      </c>
      <c r="U1948" s="828">
        <v>1</v>
      </c>
    </row>
    <row r="1949" spans="1:21" ht="14.45" customHeight="1" x14ac:dyDescent="0.2">
      <c r="A1949" s="821">
        <v>1</v>
      </c>
      <c r="B1949" s="822" t="s">
        <v>2676</v>
      </c>
      <c r="C1949" s="822" t="s">
        <v>2682</v>
      </c>
      <c r="D1949" s="823" t="s">
        <v>4395</v>
      </c>
      <c r="E1949" s="824" t="s">
        <v>2704</v>
      </c>
      <c r="F1949" s="822" t="s">
        <v>2677</v>
      </c>
      <c r="G1949" s="822" t="s">
        <v>3702</v>
      </c>
      <c r="H1949" s="822" t="s">
        <v>329</v>
      </c>
      <c r="I1949" s="822" t="s">
        <v>4284</v>
      </c>
      <c r="J1949" s="822" t="s">
        <v>3704</v>
      </c>
      <c r="K1949" s="822" t="s">
        <v>2566</v>
      </c>
      <c r="L1949" s="825">
        <v>1229.19</v>
      </c>
      <c r="M1949" s="825">
        <v>1229.19</v>
      </c>
      <c r="N1949" s="822">
        <v>1</v>
      </c>
      <c r="O1949" s="826">
        <v>1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</v>
      </c>
      <c r="B1950" s="822" t="s">
        <v>2676</v>
      </c>
      <c r="C1950" s="822" t="s">
        <v>2682</v>
      </c>
      <c r="D1950" s="823" t="s">
        <v>4395</v>
      </c>
      <c r="E1950" s="824" t="s">
        <v>2704</v>
      </c>
      <c r="F1950" s="822" t="s">
        <v>2677</v>
      </c>
      <c r="G1950" s="822" t="s">
        <v>2796</v>
      </c>
      <c r="H1950" s="822" t="s">
        <v>673</v>
      </c>
      <c r="I1950" s="822" t="s">
        <v>2524</v>
      </c>
      <c r="J1950" s="822" t="s">
        <v>1695</v>
      </c>
      <c r="K1950" s="822" t="s">
        <v>1697</v>
      </c>
      <c r="L1950" s="825">
        <v>209.32</v>
      </c>
      <c r="M1950" s="825">
        <v>418.64</v>
      </c>
      <c r="N1950" s="822">
        <v>2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</v>
      </c>
      <c r="B1951" s="822" t="s">
        <v>2676</v>
      </c>
      <c r="C1951" s="822" t="s">
        <v>2682</v>
      </c>
      <c r="D1951" s="823" t="s">
        <v>4395</v>
      </c>
      <c r="E1951" s="824" t="s">
        <v>2704</v>
      </c>
      <c r="F1951" s="822" t="s">
        <v>2677</v>
      </c>
      <c r="G1951" s="822" t="s">
        <v>2796</v>
      </c>
      <c r="H1951" s="822" t="s">
        <v>673</v>
      </c>
      <c r="I1951" s="822" t="s">
        <v>3619</v>
      </c>
      <c r="J1951" s="822" t="s">
        <v>1695</v>
      </c>
      <c r="K1951" s="822" t="s">
        <v>3620</v>
      </c>
      <c r="L1951" s="825">
        <v>345.02</v>
      </c>
      <c r="M1951" s="825">
        <v>345.02</v>
      </c>
      <c r="N1951" s="822">
        <v>1</v>
      </c>
      <c r="O1951" s="826">
        <v>0.5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</v>
      </c>
      <c r="B1952" s="822" t="s">
        <v>2676</v>
      </c>
      <c r="C1952" s="822" t="s">
        <v>2682</v>
      </c>
      <c r="D1952" s="823" t="s">
        <v>4395</v>
      </c>
      <c r="E1952" s="824" t="s">
        <v>2704</v>
      </c>
      <c r="F1952" s="822" t="s">
        <v>2677</v>
      </c>
      <c r="G1952" s="822" t="s">
        <v>2796</v>
      </c>
      <c r="H1952" s="822" t="s">
        <v>673</v>
      </c>
      <c r="I1952" s="822" t="s">
        <v>3619</v>
      </c>
      <c r="J1952" s="822" t="s">
        <v>1695</v>
      </c>
      <c r="K1952" s="822" t="s">
        <v>3620</v>
      </c>
      <c r="L1952" s="825">
        <v>255</v>
      </c>
      <c r="M1952" s="825">
        <v>510</v>
      </c>
      <c r="N1952" s="822">
        <v>2</v>
      </c>
      <c r="O1952" s="826">
        <v>1</v>
      </c>
      <c r="P1952" s="825">
        <v>510</v>
      </c>
      <c r="Q1952" s="827">
        <v>1</v>
      </c>
      <c r="R1952" s="822">
        <v>2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1</v>
      </c>
      <c r="B1953" s="822" t="s">
        <v>2676</v>
      </c>
      <c r="C1953" s="822" t="s">
        <v>2682</v>
      </c>
      <c r="D1953" s="823" t="s">
        <v>4395</v>
      </c>
      <c r="E1953" s="824" t="s">
        <v>2704</v>
      </c>
      <c r="F1953" s="822" t="s">
        <v>2677</v>
      </c>
      <c r="G1953" s="822" t="s">
        <v>3797</v>
      </c>
      <c r="H1953" s="822" t="s">
        <v>329</v>
      </c>
      <c r="I1953" s="822" t="s">
        <v>4285</v>
      </c>
      <c r="J1953" s="822" t="s">
        <v>1388</v>
      </c>
      <c r="K1953" s="822" t="s">
        <v>4286</v>
      </c>
      <c r="L1953" s="825">
        <v>33.549999999999997</v>
      </c>
      <c r="M1953" s="825">
        <v>33.549999999999997</v>
      </c>
      <c r="N1953" s="822">
        <v>1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</v>
      </c>
      <c r="B1954" s="822" t="s">
        <v>2676</v>
      </c>
      <c r="C1954" s="822" t="s">
        <v>2682</v>
      </c>
      <c r="D1954" s="823" t="s">
        <v>4395</v>
      </c>
      <c r="E1954" s="824" t="s">
        <v>2704</v>
      </c>
      <c r="F1954" s="822" t="s">
        <v>2677</v>
      </c>
      <c r="G1954" s="822" t="s">
        <v>2799</v>
      </c>
      <c r="H1954" s="822" t="s">
        <v>329</v>
      </c>
      <c r="I1954" s="822" t="s">
        <v>2800</v>
      </c>
      <c r="J1954" s="822" t="s">
        <v>724</v>
      </c>
      <c r="K1954" s="822" t="s">
        <v>1565</v>
      </c>
      <c r="L1954" s="825">
        <v>3317.7</v>
      </c>
      <c r="M1954" s="825">
        <v>3317.7</v>
      </c>
      <c r="N1954" s="822">
        <v>1</v>
      </c>
      <c r="O1954" s="826">
        <v>0.5</v>
      </c>
      <c r="P1954" s="825">
        <v>3317.7</v>
      </c>
      <c r="Q1954" s="827">
        <v>1</v>
      </c>
      <c r="R1954" s="822">
        <v>1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1</v>
      </c>
      <c r="B1955" s="822" t="s">
        <v>2676</v>
      </c>
      <c r="C1955" s="822" t="s">
        <v>2682</v>
      </c>
      <c r="D1955" s="823" t="s">
        <v>4395</v>
      </c>
      <c r="E1955" s="824" t="s">
        <v>2704</v>
      </c>
      <c r="F1955" s="822" t="s">
        <v>2677</v>
      </c>
      <c r="G1955" s="822" t="s">
        <v>2799</v>
      </c>
      <c r="H1955" s="822" t="s">
        <v>329</v>
      </c>
      <c r="I1955" s="822" t="s">
        <v>2801</v>
      </c>
      <c r="J1955" s="822" t="s">
        <v>724</v>
      </c>
      <c r="K1955" s="822" t="s">
        <v>725</v>
      </c>
      <c r="L1955" s="825">
        <v>1704.59</v>
      </c>
      <c r="M1955" s="825">
        <v>3409.18</v>
      </c>
      <c r="N1955" s="822">
        <v>2</v>
      </c>
      <c r="O1955" s="826">
        <v>1.5</v>
      </c>
      <c r="P1955" s="825">
        <v>1704.59</v>
      </c>
      <c r="Q1955" s="827">
        <v>0.5</v>
      </c>
      <c r="R1955" s="822">
        <v>1</v>
      </c>
      <c r="S1955" s="827">
        <v>0.5</v>
      </c>
      <c r="T1955" s="826">
        <v>1</v>
      </c>
      <c r="U1955" s="828">
        <v>0.66666666666666663</v>
      </c>
    </row>
    <row r="1956" spans="1:21" ht="14.45" customHeight="1" x14ac:dyDescent="0.2">
      <c r="A1956" s="821">
        <v>1</v>
      </c>
      <c r="B1956" s="822" t="s">
        <v>2676</v>
      </c>
      <c r="C1956" s="822" t="s">
        <v>2682</v>
      </c>
      <c r="D1956" s="823" t="s">
        <v>4395</v>
      </c>
      <c r="E1956" s="824" t="s">
        <v>2704</v>
      </c>
      <c r="F1956" s="822" t="s">
        <v>2677</v>
      </c>
      <c r="G1956" s="822" t="s">
        <v>2802</v>
      </c>
      <c r="H1956" s="822" t="s">
        <v>329</v>
      </c>
      <c r="I1956" s="822" t="s">
        <v>2803</v>
      </c>
      <c r="J1956" s="822" t="s">
        <v>703</v>
      </c>
      <c r="K1956" s="822" t="s">
        <v>2804</v>
      </c>
      <c r="L1956" s="825">
        <v>83.38</v>
      </c>
      <c r="M1956" s="825">
        <v>166.76</v>
      </c>
      <c r="N1956" s="822">
        <v>2</v>
      </c>
      <c r="O1956" s="826">
        <v>2</v>
      </c>
      <c r="P1956" s="825">
        <v>83.38</v>
      </c>
      <c r="Q1956" s="827">
        <v>0.5</v>
      </c>
      <c r="R1956" s="822">
        <v>1</v>
      </c>
      <c r="S1956" s="827">
        <v>0.5</v>
      </c>
      <c r="T1956" s="826">
        <v>1</v>
      </c>
      <c r="U1956" s="828">
        <v>0.5</v>
      </c>
    </row>
    <row r="1957" spans="1:21" ht="14.45" customHeight="1" x14ac:dyDescent="0.2">
      <c r="A1957" s="821">
        <v>1</v>
      </c>
      <c r="B1957" s="822" t="s">
        <v>2676</v>
      </c>
      <c r="C1957" s="822" t="s">
        <v>2682</v>
      </c>
      <c r="D1957" s="823" t="s">
        <v>4395</v>
      </c>
      <c r="E1957" s="824" t="s">
        <v>2704</v>
      </c>
      <c r="F1957" s="822" t="s">
        <v>2677</v>
      </c>
      <c r="G1957" s="822" t="s">
        <v>2802</v>
      </c>
      <c r="H1957" s="822" t="s">
        <v>329</v>
      </c>
      <c r="I1957" s="822" t="s">
        <v>3337</v>
      </c>
      <c r="J1957" s="822" t="s">
        <v>703</v>
      </c>
      <c r="K1957" s="822" t="s">
        <v>2864</v>
      </c>
      <c r="L1957" s="825">
        <v>166.76</v>
      </c>
      <c r="M1957" s="825">
        <v>166.76</v>
      </c>
      <c r="N1957" s="822">
        <v>1</v>
      </c>
      <c r="O1957" s="826">
        <v>0.5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</v>
      </c>
      <c r="B1958" s="822" t="s">
        <v>2676</v>
      </c>
      <c r="C1958" s="822" t="s">
        <v>2682</v>
      </c>
      <c r="D1958" s="823" t="s">
        <v>4395</v>
      </c>
      <c r="E1958" s="824" t="s">
        <v>2704</v>
      </c>
      <c r="F1958" s="822" t="s">
        <v>2677</v>
      </c>
      <c r="G1958" s="822" t="s">
        <v>2983</v>
      </c>
      <c r="H1958" s="822" t="s">
        <v>673</v>
      </c>
      <c r="I1958" s="822" t="s">
        <v>2196</v>
      </c>
      <c r="J1958" s="822" t="s">
        <v>928</v>
      </c>
      <c r="K1958" s="822" t="s">
        <v>2197</v>
      </c>
      <c r="L1958" s="825">
        <v>154.36000000000001</v>
      </c>
      <c r="M1958" s="825">
        <v>463.08000000000004</v>
      </c>
      <c r="N1958" s="822">
        <v>3</v>
      </c>
      <c r="O1958" s="826">
        <v>2</v>
      </c>
      <c r="P1958" s="825">
        <v>308.72000000000003</v>
      </c>
      <c r="Q1958" s="827">
        <v>0.66666666666666663</v>
      </c>
      <c r="R1958" s="822">
        <v>2</v>
      </c>
      <c r="S1958" s="827">
        <v>0.66666666666666663</v>
      </c>
      <c r="T1958" s="826">
        <v>1.5</v>
      </c>
      <c r="U1958" s="828">
        <v>0.75</v>
      </c>
    </row>
    <row r="1959" spans="1:21" ht="14.45" customHeight="1" x14ac:dyDescent="0.2">
      <c r="A1959" s="821">
        <v>1</v>
      </c>
      <c r="B1959" s="822" t="s">
        <v>2676</v>
      </c>
      <c r="C1959" s="822" t="s">
        <v>2682</v>
      </c>
      <c r="D1959" s="823" t="s">
        <v>4395</v>
      </c>
      <c r="E1959" s="824" t="s">
        <v>2704</v>
      </c>
      <c r="F1959" s="822" t="s">
        <v>2677</v>
      </c>
      <c r="G1959" s="822" t="s">
        <v>2983</v>
      </c>
      <c r="H1959" s="822" t="s">
        <v>329</v>
      </c>
      <c r="I1959" s="822" t="s">
        <v>3621</v>
      </c>
      <c r="J1959" s="822" t="s">
        <v>928</v>
      </c>
      <c r="K1959" s="822" t="s">
        <v>3622</v>
      </c>
      <c r="L1959" s="825">
        <v>225.06</v>
      </c>
      <c r="M1959" s="825">
        <v>225.06</v>
      </c>
      <c r="N1959" s="822">
        <v>1</v>
      </c>
      <c r="O1959" s="826">
        <v>0.5</v>
      </c>
      <c r="P1959" s="825">
        <v>225.06</v>
      </c>
      <c r="Q1959" s="827">
        <v>1</v>
      </c>
      <c r="R1959" s="822">
        <v>1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1</v>
      </c>
      <c r="B1960" s="822" t="s">
        <v>2676</v>
      </c>
      <c r="C1960" s="822" t="s">
        <v>2682</v>
      </c>
      <c r="D1960" s="823" t="s">
        <v>4395</v>
      </c>
      <c r="E1960" s="824" t="s">
        <v>2704</v>
      </c>
      <c r="F1960" s="822" t="s">
        <v>2677</v>
      </c>
      <c r="G1960" s="822" t="s">
        <v>3954</v>
      </c>
      <c r="H1960" s="822" t="s">
        <v>329</v>
      </c>
      <c r="I1960" s="822" t="s">
        <v>4287</v>
      </c>
      <c r="J1960" s="822" t="s">
        <v>714</v>
      </c>
      <c r="K1960" s="822" t="s">
        <v>1549</v>
      </c>
      <c r="L1960" s="825">
        <v>0</v>
      </c>
      <c r="M1960" s="825">
        <v>0</v>
      </c>
      <c r="N1960" s="822">
        <v>1</v>
      </c>
      <c r="O1960" s="826">
        <v>0.5</v>
      </c>
      <c r="P1960" s="825">
        <v>0</v>
      </c>
      <c r="Q1960" s="827"/>
      <c r="R1960" s="822">
        <v>1</v>
      </c>
      <c r="S1960" s="827">
        <v>1</v>
      </c>
      <c r="T1960" s="826">
        <v>0.5</v>
      </c>
      <c r="U1960" s="828">
        <v>1</v>
      </c>
    </row>
    <row r="1961" spans="1:21" ht="14.45" customHeight="1" x14ac:dyDescent="0.2">
      <c r="A1961" s="821">
        <v>1</v>
      </c>
      <c r="B1961" s="822" t="s">
        <v>2676</v>
      </c>
      <c r="C1961" s="822" t="s">
        <v>2682</v>
      </c>
      <c r="D1961" s="823" t="s">
        <v>4395</v>
      </c>
      <c r="E1961" s="824" t="s">
        <v>2733</v>
      </c>
      <c r="F1961" s="822" t="s">
        <v>2677</v>
      </c>
      <c r="G1961" s="822" t="s">
        <v>2814</v>
      </c>
      <c r="H1961" s="822" t="s">
        <v>329</v>
      </c>
      <c r="I1961" s="822" t="s">
        <v>4288</v>
      </c>
      <c r="J1961" s="822" t="s">
        <v>1485</v>
      </c>
      <c r="K1961" s="822" t="s">
        <v>962</v>
      </c>
      <c r="L1961" s="825">
        <v>72.55</v>
      </c>
      <c r="M1961" s="825">
        <v>72.55</v>
      </c>
      <c r="N1961" s="822">
        <v>1</v>
      </c>
      <c r="O1961" s="826">
        <v>0.5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</v>
      </c>
      <c r="B1962" s="822" t="s">
        <v>2676</v>
      </c>
      <c r="C1962" s="822" t="s">
        <v>2682</v>
      </c>
      <c r="D1962" s="823" t="s">
        <v>4395</v>
      </c>
      <c r="E1962" s="824" t="s">
        <v>2733</v>
      </c>
      <c r="F1962" s="822" t="s">
        <v>2677</v>
      </c>
      <c r="G1962" s="822" t="s">
        <v>2854</v>
      </c>
      <c r="H1962" s="822" t="s">
        <v>673</v>
      </c>
      <c r="I1962" s="822" t="s">
        <v>2855</v>
      </c>
      <c r="J1962" s="822" t="s">
        <v>1042</v>
      </c>
      <c r="K1962" s="822" t="s">
        <v>2856</v>
      </c>
      <c r="L1962" s="825">
        <v>160.03</v>
      </c>
      <c r="M1962" s="825">
        <v>320.06</v>
      </c>
      <c r="N1962" s="822">
        <v>2</v>
      </c>
      <c r="O1962" s="826">
        <v>1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</v>
      </c>
      <c r="B1963" s="822" t="s">
        <v>2676</v>
      </c>
      <c r="C1963" s="822" t="s">
        <v>2682</v>
      </c>
      <c r="D1963" s="823" t="s">
        <v>4395</v>
      </c>
      <c r="E1963" s="824" t="s">
        <v>2733</v>
      </c>
      <c r="F1963" s="822" t="s">
        <v>2677</v>
      </c>
      <c r="G1963" s="822" t="s">
        <v>2858</v>
      </c>
      <c r="H1963" s="822" t="s">
        <v>673</v>
      </c>
      <c r="I1963" s="822" t="s">
        <v>2185</v>
      </c>
      <c r="J1963" s="822" t="s">
        <v>2186</v>
      </c>
      <c r="K1963" s="822" t="s">
        <v>2187</v>
      </c>
      <c r="L1963" s="825">
        <v>130.51</v>
      </c>
      <c r="M1963" s="825">
        <v>1044.08</v>
      </c>
      <c r="N1963" s="822">
        <v>8</v>
      </c>
      <c r="O1963" s="826">
        <v>3</v>
      </c>
      <c r="P1963" s="825">
        <v>261.02</v>
      </c>
      <c r="Q1963" s="827">
        <v>0.25</v>
      </c>
      <c r="R1963" s="822">
        <v>2</v>
      </c>
      <c r="S1963" s="827">
        <v>0.25</v>
      </c>
      <c r="T1963" s="826">
        <v>1</v>
      </c>
      <c r="U1963" s="828">
        <v>0.33333333333333331</v>
      </c>
    </row>
    <row r="1964" spans="1:21" ht="14.45" customHeight="1" x14ac:dyDescent="0.2">
      <c r="A1964" s="821">
        <v>1</v>
      </c>
      <c r="B1964" s="822" t="s">
        <v>2676</v>
      </c>
      <c r="C1964" s="822" t="s">
        <v>2682</v>
      </c>
      <c r="D1964" s="823" t="s">
        <v>4395</v>
      </c>
      <c r="E1964" s="824" t="s">
        <v>2733</v>
      </c>
      <c r="F1964" s="822" t="s">
        <v>2677</v>
      </c>
      <c r="G1964" s="822" t="s">
        <v>2858</v>
      </c>
      <c r="H1964" s="822" t="s">
        <v>329</v>
      </c>
      <c r="I1964" s="822" t="s">
        <v>3007</v>
      </c>
      <c r="J1964" s="822" t="s">
        <v>2189</v>
      </c>
      <c r="K1964" s="822" t="s">
        <v>3008</v>
      </c>
      <c r="L1964" s="825">
        <v>254.49</v>
      </c>
      <c r="M1964" s="825">
        <v>254.49</v>
      </c>
      <c r="N1964" s="822">
        <v>1</v>
      </c>
      <c r="O1964" s="826">
        <v>1</v>
      </c>
      <c r="P1964" s="825">
        <v>254.49</v>
      </c>
      <c r="Q1964" s="827">
        <v>1</v>
      </c>
      <c r="R1964" s="822">
        <v>1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1</v>
      </c>
      <c r="B1965" s="822" t="s">
        <v>2676</v>
      </c>
      <c r="C1965" s="822" t="s">
        <v>2682</v>
      </c>
      <c r="D1965" s="823" t="s">
        <v>4395</v>
      </c>
      <c r="E1965" s="824" t="s">
        <v>2733</v>
      </c>
      <c r="F1965" s="822" t="s">
        <v>2677</v>
      </c>
      <c r="G1965" s="822" t="s">
        <v>2858</v>
      </c>
      <c r="H1965" s="822" t="s">
        <v>673</v>
      </c>
      <c r="I1965" s="822" t="s">
        <v>2188</v>
      </c>
      <c r="J1965" s="822" t="s">
        <v>2189</v>
      </c>
      <c r="K1965" s="822" t="s">
        <v>2190</v>
      </c>
      <c r="L1965" s="825">
        <v>165.41</v>
      </c>
      <c r="M1965" s="825">
        <v>165.41</v>
      </c>
      <c r="N1965" s="822">
        <v>1</v>
      </c>
      <c r="O1965" s="826">
        <v>0.5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</v>
      </c>
      <c r="B1966" s="822" t="s">
        <v>2676</v>
      </c>
      <c r="C1966" s="822" t="s">
        <v>2682</v>
      </c>
      <c r="D1966" s="823" t="s">
        <v>4395</v>
      </c>
      <c r="E1966" s="824" t="s">
        <v>2733</v>
      </c>
      <c r="F1966" s="822" t="s">
        <v>2677</v>
      </c>
      <c r="G1966" s="822" t="s">
        <v>2858</v>
      </c>
      <c r="H1966" s="822" t="s">
        <v>329</v>
      </c>
      <c r="I1966" s="822" t="s">
        <v>3009</v>
      </c>
      <c r="J1966" s="822" t="s">
        <v>2186</v>
      </c>
      <c r="K1966" s="822" t="s">
        <v>3010</v>
      </c>
      <c r="L1966" s="825">
        <v>282.76</v>
      </c>
      <c r="M1966" s="825">
        <v>282.76</v>
      </c>
      <c r="N1966" s="822">
        <v>1</v>
      </c>
      <c r="O1966" s="826">
        <v>0.5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</v>
      </c>
      <c r="B1967" s="822" t="s">
        <v>2676</v>
      </c>
      <c r="C1967" s="822" t="s">
        <v>2682</v>
      </c>
      <c r="D1967" s="823" t="s">
        <v>4395</v>
      </c>
      <c r="E1967" s="824" t="s">
        <v>2733</v>
      </c>
      <c r="F1967" s="822" t="s">
        <v>2677</v>
      </c>
      <c r="G1967" s="822" t="s">
        <v>2858</v>
      </c>
      <c r="H1967" s="822" t="s">
        <v>329</v>
      </c>
      <c r="I1967" s="822" t="s">
        <v>3721</v>
      </c>
      <c r="J1967" s="822" t="s">
        <v>3012</v>
      </c>
      <c r="K1967" s="822" t="s">
        <v>2471</v>
      </c>
      <c r="L1967" s="825">
        <v>82.7</v>
      </c>
      <c r="M1967" s="825">
        <v>82.7</v>
      </c>
      <c r="N1967" s="822">
        <v>1</v>
      </c>
      <c r="O1967" s="826"/>
      <c r="P1967" s="825">
        <v>82.7</v>
      </c>
      <c r="Q1967" s="827">
        <v>1</v>
      </c>
      <c r="R1967" s="822">
        <v>1</v>
      </c>
      <c r="S1967" s="827">
        <v>1</v>
      </c>
      <c r="T1967" s="826"/>
      <c r="U1967" s="828"/>
    </row>
    <row r="1968" spans="1:21" ht="14.45" customHeight="1" x14ac:dyDescent="0.2">
      <c r="A1968" s="821">
        <v>1</v>
      </c>
      <c r="B1968" s="822" t="s">
        <v>2676</v>
      </c>
      <c r="C1968" s="822" t="s">
        <v>2682</v>
      </c>
      <c r="D1968" s="823" t="s">
        <v>4395</v>
      </c>
      <c r="E1968" s="824" t="s">
        <v>2733</v>
      </c>
      <c r="F1968" s="822" t="s">
        <v>2677</v>
      </c>
      <c r="G1968" s="822" t="s">
        <v>2858</v>
      </c>
      <c r="H1968" s="822" t="s">
        <v>329</v>
      </c>
      <c r="I1968" s="822" t="s">
        <v>3011</v>
      </c>
      <c r="J1968" s="822" t="s">
        <v>3012</v>
      </c>
      <c r="K1968" s="822" t="s">
        <v>2937</v>
      </c>
      <c r="L1968" s="825">
        <v>254.49</v>
      </c>
      <c r="M1968" s="825">
        <v>254.49</v>
      </c>
      <c r="N1968" s="822">
        <v>1</v>
      </c>
      <c r="O1968" s="826">
        <v>1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</v>
      </c>
      <c r="B1969" s="822" t="s">
        <v>2676</v>
      </c>
      <c r="C1969" s="822" t="s">
        <v>2682</v>
      </c>
      <c r="D1969" s="823" t="s">
        <v>4395</v>
      </c>
      <c r="E1969" s="824" t="s">
        <v>2733</v>
      </c>
      <c r="F1969" s="822" t="s">
        <v>2677</v>
      </c>
      <c r="G1969" s="822" t="s">
        <v>2815</v>
      </c>
      <c r="H1969" s="822" t="s">
        <v>673</v>
      </c>
      <c r="I1969" s="822" t="s">
        <v>3023</v>
      </c>
      <c r="J1969" s="822" t="s">
        <v>998</v>
      </c>
      <c r="K1969" s="822" t="s">
        <v>677</v>
      </c>
      <c r="L1969" s="825">
        <v>117.03</v>
      </c>
      <c r="M1969" s="825">
        <v>351.09000000000003</v>
      </c>
      <c r="N1969" s="822">
        <v>3</v>
      </c>
      <c r="O1969" s="826">
        <v>2</v>
      </c>
      <c r="P1969" s="825">
        <v>234.06</v>
      </c>
      <c r="Q1969" s="827">
        <v>0.66666666666666663</v>
      </c>
      <c r="R1969" s="822">
        <v>2</v>
      </c>
      <c r="S1969" s="827">
        <v>0.66666666666666663</v>
      </c>
      <c r="T1969" s="826">
        <v>1.5</v>
      </c>
      <c r="U1969" s="828">
        <v>0.75</v>
      </c>
    </row>
    <row r="1970" spans="1:21" ht="14.45" customHeight="1" x14ac:dyDescent="0.2">
      <c r="A1970" s="821">
        <v>1</v>
      </c>
      <c r="B1970" s="822" t="s">
        <v>2676</v>
      </c>
      <c r="C1970" s="822" t="s">
        <v>2682</v>
      </c>
      <c r="D1970" s="823" t="s">
        <v>4395</v>
      </c>
      <c r="E1970" s="824" t="s">
        <v>2733</v>
      </c>
      <c r="F1970" s="822" t="s">
        <v>2677</v>
      </c>
      <c r="G1970" s="822" t="s">
        <v>2743</v>
      </c>
      <c r="H1970" s="822" t="s">
        <v>329</v>
      </c>
      <c r="I1970" s="822" t="s">
        <v>2747</v>
      </c>
      <c r="J1970" s="822" t="s">
        <v>2745</v>
      </c>
      <c r="K1970" s="822" t="s">
        <v>2748</v>
      </c>
      <c r="L1970" s="825">
        <v>23.72</v>
      </c>
      <c r="M1970" s="825">
        <v>23.72</v>
      </c>
      <c r="N1970" s="822">
        <v>1</v>
      </c>
      <c r="O1970" s="826">
        <v>0.5</v>
      </c>
      <c r="P1970" s="825">
        <v>23.72</v>
      </c>
      <c r="Q1970" s="827">
        <v>1</v>
      </c>
      <c r="R1970" s="822">
        <v>1</v>
      </c>
      <c r="S1970" s="827">
        <v>1</v>
      </c>
      <c r="T1970" s="826">
        <v>0.5</v>
      </c>
      <c r="U1970" s="828">
        <v>1</v>
      </c>
    </row>
    <row r="1971" spans="1:21" ht="14.45" customHeight="1" x14ac:dyDescent="0.2">
      <c r="A1971" s="821">
        <v>1</v>
      </c>
      <c r="B1971" s="822" t="s">
        <v>2676</v>
      </c>
      <c r="C1971" s="822" t="s">
        <v>2682</v>
      </c>
      <c r="D1971" s="823" t="s">
        <v>4395</v>
      </c>
      <c r="E1971" s="824" t="s">
        <v>2733</v>
      </c>
      <c r="F1971" s="822" t="s">
        <v>2677</v>
      </c>
      <c r="G1971" s="822" t="s">
        <v>3671</v>
      </c>
      <c r="H1971" s="822" t="s">
        <v>329</v>
      </c>
      <c r="I1971" s="822" t="s">
        <v>4289</v>
      </c>
      <c r="J1971" s="822" t="s">
        <v>4290</v>
      </c>
      <c r="K1971" s="822" t="s">
        <v>3964</v>
      </c>
      <c r="L1971" s="825">
        <v>0</v>
      </c>
      <c r="M1971" s="825">
        <v>0</v>
      </c>
      <c r="N1971" s="822">
        <v>1</v>
      </c>
      <c r="O1971" s="826">
        <v>0.5</v>
      </c>
      <c r="P1971" s="825">
        <v>0</v>
      </c>
      <c r="Q1971" s="827"/>
      <c r="R1971" s="822">
        <v>1</v>
      </c>
      <c r="S1971" s="827">
        <v>1</v>
      </c>
      <c r="T1971" s="826">
        <v>0.5</v>
      </c>
      <c r="U1971" s="828">
        <v>1</v>
      </c>
    </row>
    <row r="1972" spans="1:21" ht="14.45" customHeight="1" x14ac:dyDescent="0.2">
      <c r="A1972" s="821">
        <v>1</v>
      </c>
      <c r="B1972" s="822" t="s">
        <v>2676</v>
      </c>
      <c r="C1972" s="822" t="s">
        <v>2682</v>
      </c>
      <c r="D1972" s="823" t="s">
        <v>4395</v>
      </c>
      <c r="E1972" s="824" t="s">
        <v>2733</v>
      </c>
      <c r="F1972" s="822" t="s">
        <v>2677</v>
      </c>
      <c r="G1972" s="822" t="s">
        <v>3386</v>
      </c>
      <c r="H1972" s="822" t="s">
        <v>329</v>
      </c>
      <c r="I1972" s="822" t="s">
        <v>3676</v>
      </c>
      <c r="J1972" s="822" t="s">
        <v>3388</v>
      </c>
      <c r="K1972" s="822" t="s">
        <v>3677</v>
      </c>
      <c r="L1972" s="825">
        <v>21.44</v>
      </c>
      <c r="M1972" s="825">
        <v>64.320000000000007</v>
      </c>
      <c r="N1972" s="822">
        <v>3</v>
      </c>
      <c r="O1972" s="826"/>
      <c r="P1972" s="825"/>
      <c r="Q1972" s="827">
        <v>0</v>
      </c>
      <c r="R1972" s="822"/>
      <c r="S1972" s="827">
        <v>0</v>
      </c>
      <c r="T1972" s="826"/>
      <c r="U1972" s="828"/>
    </row>
    <row r="1973" spans="1:21" ht="14.45" customHeight="1" x14ac:dyDescent="0.2">
      <c r="A1973" s="821">
        <v>1</v>
      </c>
      <c r="B1973" s="822" t="s">
        <v>2676</v>
      </c>
      <c r="C1973" s="822" t="s">
        <v>2682</v>
      </c>
      <c r="D1973" s="823" t="s">
        <v>4395</v>
      </c>
      <c r="E1973" s="824" t="s">
        <v>2733</v>
      </c>
      <c r="F1973" s="822" t="s">
        <v>2677</v>
      </c>
      <c r="G1973" s="822" t="s">
        <v>3047</v>
      </c>
      <c r="H1973" s="822" t="s">
        <v>329</v>
      </c>
      <c r="I1973" s="822" t="s">
        <v>3397</v>
      </c>
      <c r="J1973" s="822" t="s">
        <v>1105</v>
      </c>
      <c r="K1973" s="822" t="s">
        <v>2299</v>
      </c>
      <c r="L1973" s="825">
        <v>373.46</v>
      </c>
      <c r="M1973" s="825">
        <v>373.46</v>
      </c>
      <c r="N1973" s="822">
        <v>1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</v>
      </c>
      <c r="B1974" s="822" t="s">
        <v>2676</v>
      </c>
      <c r="C1974" s="822" t="s">
        <v>2682</v>
      </c>
      <c r="D1974" s="823" t="s">
        <v>4395</v>
      </c>
      <c r="E1974" s="824" t="s">
        <v>2733</v>
      </c>
      <c r="F1974" s="822" t="s">
        <v>2677</v>
      </c>
      <c r="G1974" s="822" t="s">
        <v>4097</v>
      </c>
      <c r="H1974" s="822" t="s">
        <v>329</v>
      </c>
      <c r="I1974" s="822" t="s">
        <v>4098</v>
      </c>
      <c r="J1974" s="822" t="s">
        <v>4099</v>
      </c>
      <c r="K1974" s="822" t="s">
        <v>4100</v>
      </c>
      <c r="L1974" s="825">
        <v>121.07</v>
      </c>
      <c r="M1974" s="825">
        <v>242.14</v>
      </c>
      <c r="N1974" s="822">
        <v>2</v>
      </c>
      <c r="O1974" s="826">
        <v>0.5</v>
      </c>
      <c r="P1974" s="825">
        <v>242.14</v>
      </c>
      <c r="Q1974" s="827">
        <v>1</v>
      </c>
      <c r="R1974" s="822">
        <v>2</v>
      </c>
      <c r="S1974" s="827">
        <v>1</v>
      </c>
      <c r="T1974" s="826">
        <v>0.5</v>
      </c>
      <c r="U1974" s="828">
        <v>1</v>
      </c>
    </row>
    <row r="1975" spans="1:21" ht="14.45" customHeight="1" x14ac:dyDescent="0.2">
      <c r="A1975" s="821">
        <v>1</v>
      </c>
      <c r="B1975" s="822" t="s">
        <v>2676</v>
      </c>
      <c r="C1975" s="822" t="s">
        <v>2682</v>
      </c>
      <c r="D1975" s="823" t="s">
        <v>4395</v>
      </c>
      <c r="E1975" s="824" t="s">
        <v>2733</v>
      </c>
      <c r="F1975" s="822" t="s">
        <v>2677</v>
      </c>
      <c r="G1975" s="822" t="s">
        <v>2749</v>
      </c>
      <c r="H1975" s="822" t="s">
        <v>673</v>
      </c>
      <c r="I1975" s="822" t="s">
        <v>2269</v>
      </c>
      <c r="J1975" s="822" t="s">
        <v>2270</v>
      </c>
      <c r="K1975" s="822" t="s">
        <v>2271</v>
      </c>
      <c r="L1975" s="825">
        <v>42.51</v>
      </c>
      <c r="M1975" s="825">
        <v>42.51</v>
      </c>
      <c r="N1975" s="822">
        <v>1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</v>
      </c>
      <c r="B1976" s="822" t="s">
        <v>2676</v>
      </c>
      <c r="C1976" s="822" t="s">
        <v>2682</v>
      </c>
      <c r="D1976" s="823" t="s">
        <v>4395</v>
      </c>
      <c r="E1976" s="824" t="s">
        <v>2733</v>
      </c>
      <c r="F1976" s="822" t="s">
        <v>2677</v>
      </c>
      <c r="G1976" s="822" t="s">
        <v>2749</v>
      </c>
      <c r="H1976" s="822" t="s">
        <v>673</v>
      </c>
      <c r="I1976" s="822" t="s">
        <v>2272</v>
      </c>
      <c r="J1976" s="822" t="s">
        <v>2270</v>
      </c>
      <c r="K1976" s="822" t="s">
        <v>2273</v>
      </c>
      <c r="L1976" s="825">
        <v>85.02</v>
      </c>
      <c r="M1976" s="825">
        <v>85.02</v>
      </c>
      <c r="N1976" s="822">
        <v>1</v>
      </c>
      <c r="O1976" s="826">
        <v>0.5</v>
      </c>
      <c r="P1976" s="825">
        <v>85.02</v>
      </c>
      <c r="Q1976" s="827">
        <v>1</v>
      </c>
      <c r="R1976" s="822">
        <v>1</v>
      </c>
      <c r="S1976" s="827">
        <v>1</v>
      </c>
      <c r="T1976" s="826">
        <v>0.5</v>
      </c>
      <c r="U1976" s="828">
        <v>1</v>
      </c>
    </row>
    <row r="1977" spans="1:21" ht="14.45" customHeight="1" x14ac:dyDescent="0.2">
      <c r="A1977" s="821">
        <v>1</v>
      </c>
      <c r="B1977" s="822" t="s">
        <v>2676</v>
      </c>
      <c r="C1977" s="822" t="s">
        <v>2682</v>
      </c>
      <c r="D1977" s="823" t="s">
        <v>4395</v>
      </c>
      <c r="E1977" s="824" t="s">
        <v>2733</v>
      </c>
      <c r="F1977" s="822" t="s">
        <v>2677</v>
      </c>
      <c r="G1977" s="822" t="s">
        <v>3413</v>
      </c>
      <c r="H1977" s="822" t="s">
        <v>673</v>
      </c>
      <c r="I1977" s="822" t="s">
        <v>4291</v>
      </c>
      <c r="J1977" s="822" t="s">
        <v>3415</v>
      </c>
      <c r="K1977" s="822" t="s">
        <v>805</v>
      </c>
      <c r="L1977" s="825">
        <v>31.23</v>
      </c>
      <c r="M1977" s="825">
        <v>31.23</v>
      </c>
      <c r="N1977" s="822">
        <v>1</v>
      </c>
      <c r="O1977" s="826">
        <v>0.5</v>
      </c>
      <c r="P1977" s="825">
        <v>31.23</v>
      </c>
      <c r="Q1977" s="827">
        <v>1</v>
      </c>
      <c r="R1977" s="822">
        <v>1</v>
      </c>
      <c r="S1977" s="827">
        <v>1</v>
      </c>
      <c r="T1977" s="826">
        <v>0.5</v>
      </c>
      <c r="U1977" s="828">
        <v>1</v>
      </c>
    </row>
    <row r="1978" spans="1:21" ht="14.45" customHeight="1" x14ac:dyDescent="0.2">
      <c r="A1978" s="821">
        <v>1</v>
      </c>
      <c r="B1978" s="822" t="s">
        <v>2676</v>
      </c>
      <c r="C1978" s="822" t="s">
        <v>2682</v>
      </c>
      <c r="D1978" s="823" t="s">
        <v>4395</v>
      </c>
      <c r="E1978" s="824" t="s">
        <v>2733</v>
      </c>
      <c r="F1978" s="822" t="s">
        <v>2677</v>
      </c>
      <c r="G1978" s="822" t="s">
        <v>2750</v>
      </c>
      <c r="H1978" s="822" t="s">
        <v>329</v>
      </c>
      <c r="I1978" s="822" t="s">
        <v>2879</v>
      </c>
      <c r="J1978" s="822" t="s">
        <v>787</v>
      </c>
      <c r="K1978" s="822" t="s">
        <v>2880</v>
      </c>
      <c r="L1978" s="825">
        <v>59.33</v>
      </c>
      <c r="M1978" s="825">
        <v>59.33</v>
      </c>
      <c r="N1978" s="822">
        <v>1</v>
      </c>
      <c r="O1978" s="826">
        <v>1</v>
      </c>
      <c r="P1978" s="825">
        <v>59.33</v>
      </c>
      <c r="Q1978" s="827">
        <v>1</v>
      </c>
      <c r="R1978" s="822">
        <v>1</v>
      </c>
      <c r="S1978" s="827">
        <v>1</v>
      </c>
      <c r="T1978" s="826">
        <v>1</v>
      </c>
      <c r="U1978" s="828">
        <v>1</v>
      </c>
    </row>
    <row r="1979" spans="1:21" ht="14.45" customHeight="1" x14ac:dyDescent="0.2">
      <c r="A1979" s="821">
        <v>1</v>
      </c>
      <c r="B1979" s="822" t="s">
        <v>2676</v>
      </c>
      <c r="C1979" s="822" t="s">
        <v>2682</v>
      </c>
      <c r="D1979" s="823" t="s">
        <v>4395</v>
      </c>
      <c r="E1979" s="824" t="s">
        <v>2733</v>
      </c>
      <c r="F1979" s="822" t="s">
        <v>2677</v>
      </c>
      <c r="G1979" s="822" t="s">
        <v>2753</v>
      </c>
      <c r="H1979" s="822" t="s">
        <v>329</v>
      </c>
      <c r="I1979" s="822" t="s">
        <v>2754</v>
      </c>
      <c r="J1979" s="822" t="s">
        <v>2755</v>
      </c>
      <c r="K1979" s="822" t="s">
        <v>2756</v>
      </c>
      <c r="L1979" s="825">
        <v>49.04</v>
      </c>
      <c r="M1979" s="825">
        <v>98.08</v>
      </c>
      <c r="N1979" s="822">
        <v>2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</v>
      </c>
      <c r="B1980" s="822" t="s">
        <v>2676</v>
      </c>
      <c r="C1980" s="822" t="s">
        <v>2682</v>
      </c>
      <c r="D1980" s="823" t="s">
        <v>4395</v>
      </c>
      <c r="E1980" s="824" t="s">
        <v>2733</v>
      </c>
      <c r="F1980" s="822" t="s">
        <v>2677</v>
      </c>
      <c r="G1980" s="822" t="s">
        <v>3093</v>
      </c>
      <c r="H1980" s="822" t="s">
        <v>329</v>
      </c>
      <c r="I1980" s="822" t="s">
        <v>3920</v>
      </c>
      <c r="J1980" s="822" t="s">
        <v>3095</v>
      </c>
      <c r="K1980" s="822" t="s">
        <v>1238</v>
      </c>
      <c r="L1980" s="825">
        <v>296.62</v>
      </c>
      <c r="M1980" s="825">
        <v>296.62</v>
      </c>
      <c r="N1980" s="822">
        <v>1</v>
      </c>
      <c r="O1980" s="826">
        <v>1</v>
      </c>
      <c r="P1980" s="825">
        <v>296.62</v>
      </c>
      <c r="Q1980" s="827">
        <v>1</v>
      </c>
      <c r="R1980" s="822">
        <v>1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1</v>
      </c>
      <c r="B1981" s="822" t="s">
        <v>2676</v>
      </c>
      <c r="C1981" s="822" t="s">
        <v>2682</v>
      </c>
      <c r="D1981" s="823" t="s">
        <v>4395</v>
      </c>
      <c r="E1981" s="824" t="s">
        <v>2733</v>
      </c>
      <c r="F1981" s="822" t="s">
        <v>2677</v>
      </c>
      <c r="G1981" s="822" t="s">
        <v>2761</v>
      </c>
      <c r="H1981" s="822" t="s">
        <v>673</v>
      </c>
      <c r="I1981" s="822" t="s">
        <v>2157</v>
      </c>
      <c r="J1981" s="822" t="s">
        <v>2158</v>
      </c>
      <c r="K1981" s="822" t="s">
        <v>2159</v>
      </c>
      <c r="L1981" s="825">
        <v>186.87</v>
      </c>
      <c r="M1981" s="825">
        <v>560.61</v>
      </c>
      <c r="N1981" s="822">
        <v>3</v>
      </c>
      <c r="O1981" s="826">
        <v>1.5</v>
      </c>
      <c r="P1981" s="825">
        <v>186.87</v>
      </c>
      <c r="Q1981" s="827">
        <v>0.33333333333333331</v>
      </c>
      <c r="R1981" s="822">
        <v>1</v>
      </c>
      <c r="S1981" s="827">
        <v>0.33333333333333331</v>
      </c>
      <c r="T1981" s="826">
        <v>0.5</v>
      </c>
      <c r="U1981" s="828">
        <v>0.33333333333333331</v>
      </c>
    </row>
    <row r="1982" spans="1:21" ht="14.45" customHeight="1" x14ac:dyDescent="0.2">
      <c r="A1982" s="821">
        <v>1</v>
      </c>
      <c r="B1982" s="822" t="s">
        <v>2676</v>
      </c>
      <c r="C1982" s="822" t="s">
        <v>2682</v>
      </c>
      <c r="D1982" s="823" t="s">
        <v>4395</v>
      </c>
      <c r="E1982" s="824" t="s">
        <v>2733</v>
      </c>
      <c r="F1982" s="822" t="s">
        <v>2677</v>
      </c>
      <c r="G1982" s="822" t="s">
        <v>2762</v>
      </c>
      <c r="H1982" s="822" t="s">
        <v>329</v>
      </c>
      <c r="I1982" s="822" t="s">
        <v>2901</v>
      </c>
      <c r="J1982" s="822" t="s">
        <v>2902</v>
      </c>
      <c r="K1982" s="822" t="s">
        <v>2903</v>
      </c>
      <c r="L1982" s="825">
        <v>52.75</v>
      </c>
      <c r="M1982" s="825">
        <v>52.75</v>
      </c>
      <c r="N1982" s="822">
        <v>1</v>
      </c>
      <c r="O1982" s="826">
        <v>0.5</v>
      </c>
      <c r="P1982" s="825">
        <v>52.75</v>
      </c>
      <c r="Q1982" s="827">
        <v>1</v>
      </c>
      <c r="R1982" s="822">
        <v>1</v>
      </c>
      <c r="S1982" s="827">
        <v>1</v>
      </c>
      <c r="T1982" s="826">
        <v>0.5</v>
      </c>
      <c r="U1982" s="828">
        <v>1</v>
      </c>
    </row>
    <row r="1983" spans="1:21" ht="14.45" customHeight="1" x14ac:dyDescent="0.2">
      <c r="A1983" s="821">
        <v>1</v>
      </c>
      <c r="B1983" s="822" t="s">
        <v>2676</v>
      </c>
      <c r="C1983" s="822" t="s">
        <v>2682</v>
      </c>
      <c r="D1983" s="823" t="s">
        <v>4395</v>
      </c>
      <c r="E1983" s="824" t="s">
        <v>2733</v>
      </c>
      <c r="F1983" s="822" t="s">
        <v>2677</v>
      </c>
      <c r="G1983" s="822" t="s">
        <v>2762</v>
      </c>
      <c r="H1983" s="822" t="s">
        <v>329</v>
      </c>
      <c r="I1983" s="822" t="s">
        <v>3129</v>
      </c>
      <c r="J1983" s="822" t="s">
        <v>3130</v>
      </c>
      <c r="K1983" s="822" t="s">
        <v>3131</v>
      </c>
      <c r="L1983" s="825">
        <v>52.75</v>
      </c>
      <c r="M1983" s="825">
        <v>52.75</v>
      </c>
      <c r="N1983" s="822">
        <v>1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2676</v>
      </c>
      <c r="C1984" s="822" t="s">
        <v>2682</v>
      </c>
      <c r="D1984" s="823" t="s">
        <v>4395</v>
      </c>
      <c r="E1984" s="824" t="s">
        <v>2733</v>
      </c>
      <c r="F1984" s="822" t="s">
        <v>2677</v>
      </c>
      <c r="G1984" s="822" t="s">
        <v>2762</v>
      </c>
      <c r="H1984" s="822" t="s">
        <v>329</v>
      </c>
      <c r="I1984" s="822" t="s">
        <v>2763</v>
      </c>
      <c r="J1984" s="822" t="s">
        <v>684</v>
      </c>
      <c r="K1984" s="822" t="s">
        <v>2764</v>
      </c>
      <c r="L1984" s="825">
        <v>31.65</v>
      </c>
      <c r="M1984" s="825">
        <v>63.3</v>
      </c>
      <c r="N1984" s="822">
        <v>2</v>
      </c>
      <c r="O1984" s="826">
        <v>0.5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1</v>
      </c>
      <c r="B1985" s="822" t="s">
        <v>2676</v>
      </c>
      <c r="C1985" s="822" t="s">
        <v>2682</v>
      </c>
      <c r="D1985" s="823" t="s">
        <v>4395</v>
      </c>
      <c r="E1985" s="824" t="s">
        <v>2733</v>
      </c>
      <c r="F1985" s="822" t="s">
        <v>2677</v>
      </c>
      <c r="G1985" s="822" t="s">
        <v>2762</v>
      </c>
      <c r="H1985" s="822" t="s">
        <v>329</v>
      </c>
      <c r="I1985" s="822" t="s">
        <v>2836</v>
      </c>
      <c r="J1985" s="822" t="s">
        <v>684</v>
      </c>
      <c r="K1985" s="822" t="s">
        <v>972</v>
      </c>
      <c r="L1985" s="825">
        <v>31.65</v>
      </c>
      <c r="M1985" s="825">
        <v>94.949999999999989</v>
      </c>
      <c r="N1985" s="822">
        <v>3</v>
      </c>
      <c r="O1985" s="826">
        <v>1.5</v>
      </c>
      <c r="P1985" s="825">
        <v>31.65</v>
      </c>
      <c r="Q1985" s="827">
        <v>0.33333333333333337</v>
      </c>
      <c r="R1985" s="822">
        <v>1</v>
      </c>
      <c r="S1985" s="827">
        <v>0.33333333333333331</v>
      </c>
      <c r="T1985" s="826">
        <v>0.5</v>
      </c>
      <c r="U1985" s="828">
        <v>0.33333333333333331</v>
      </c>
    </row>
    <row r="1986" spans="1:21" ht="14.45" customHeight="1" x14ac:dyDescent="0.2">
      <c r="A1986" s="821">
        <v>1</v>
      </c>
      <c r="B1986" s="822" t="s">
        <v>2676</v>
      </c>
      <c r="C1986" s="822" t="s">
        <v>2682</v>
      </c>
      <c r="D1986" s="823" t="s">
        <v>4395</v>
      </c>
      <c r="E1986" s="824" t="s">
        <v>2733</v>
      </c>
      <c r="F1986" s="822" t="s">
        <v>2677</v>
      </c>
      <c r="G1986" s="822" t="s">
        <v>3140</v>
      </c>
      <c r="H1986" s="822" t="s">
        <v>329</v>
      </c>
      <c r="I1986" s="822" t="s">
        <v>4292</v>
      </c>
      <c r="J1986" s="822" t="s">
        <v>1386</v>
      </c>
      <c r="K1986" s="822" t="s">
        <v>1070</v>
      </c>
      <c r="L1986" s="825">
        <v>54.85</v>
      </c>
      <c r="M1986" s="825">
        <v>54.85</v>
      </c>
      <c r="N1986" s="822">
        <v>1</v>
      </c>
      <c r="O1986" s="826">
        <v>0.5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</v>
      </c>
      <c r="B1987" s="822" t="s">
        <v>2676</v>
      </c>
      <c r="C1987" s="822" t="s">
        <v>2682</v>
      </c>
      <c r="D1987" s="823" t="s">
        <v>4395</v>
      </c>
      <c r="E1987" s="824" t="s">
        <v>2733</v>
      </c>
      <c r="F1987" s="822" t="s">
        <v>2677</v>
      </c>
      <c r="G1987" s="822" t="s">
        <v>3150</v>
      </c>
      <c r="H1987" s="822" t="s">
        <v>673</v>
      </c>
      <c r="I1987" s="822" t="s">
        <v>2499</v>
      </c>
      <c r="J1987" s="822" t="s">
        <v>2141</v>
      </c>
      <c r="K1987" s="822" t="s">
        <v>2500</v>
      </c>
      <c r="L1987" s="825">
        <v>86.41</v>
      </c>
      <c r="M1987" s="825">
        <v>259.23</v>
      </c>
      <c r="N1987" s="822">
        <v>3</v>
      </c>
      <c r="O1987" s="826">
        <v>0.5</v>
      </c>
      <c r="P1987" s="825">
        <v>259.23</v>
      </c>
      <c r="Q1987" s="827">
        <v>1</v>
      </c>
      <c r="R1987" s="822">
        <v>3</v>
      </c>
      <c r="S1987" s="827">
        <v>1</v>
      </c>
      <c r="T1987" s="826">
        <v>0.5</v>
      </c>
      <c r="U1987" s="828">
        <v>1</v>
      </c>
    </row>
    <row r="1988" spans="1:21" ht="14.45" customHeight="1" x14ac:dyDescent="0.2">
      <c r="A1988" s="821">
        <v>1</v>
      </c>
      <c r="B1988" s="822" t="s">
        <v>2676</v>
      </c>
      <c r="C1988" s="822" t="s">
        <v>2682</v>
      </c>
      <c r="D1988" s="823" t="s">
        <v>4395</v>
      </c>
      <c r="E1988" s="824" t="s">
        <v>2733</v>
      </c>
      <c r="F1988" s="822" t="s">
        <v>2677</v>
      </c>
      <c r="G1988" s="822" t="s">
        <v>3150</v>
      </c>
      <c r="H1988" s="822" t="s">
        <v>673</v>
      </c>
      <c r="I1988" s="822" t="s">
        <v>3488</v>
      </c>
      <c r="J1988" s="822" t="s">
        <v>2141</v>
      </c>
      <c r="K1988" s="822" t="s">
        <v>3489</v>
      </c>
      <c r="L1988" s="825">
        <v>86.43</v>
      </c>
      <c r="M1988" s="825">
        <v>86.43</v>
      </c>
      <c r="N1988" s="822">
        <v>1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</v>
      </c>
      <c r="B1989" s="822" t="s">
        <v>2676</v>
      </c>
      <c r="C1989" s="822" t="s">
        <v>2682</v>
      </c>
      <c r="D1989" s="823" t="s">
        <v>4395</v>
      </c>
      <c r="E1989" s="824" t="s">
        <v>2733</v>
      </c>
      <c r="F1989" s="822" t="s">
        <v>2677</v>
      </c>
      <c r="G1989" s="822" t="s">
        <v>2774</v>
      </c>
      <c r="H1989" s="822" t="s">
        <v>673</v>
      </c>
      <c r="I1989" s="822" t="s">
        <v>3157</v>
      </c>
      <c r="J1989" s="822" t="s">
        <v>690</v>
      </c>
      <c r="K1989" s="822" t="s">
        <v>3152</v>
      </c>
      <c r="L1989" s="825">
        <v>117.03</v>
      </c>
      <c r="M1989" s="825">
        <v>117.03</v>
      </c>
      <c r="N1989" s="822">
        <v>1</v>
      </c>
      <c r="O1989" s="826">
        <v>0.5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</v>
      </c>
      <c r="B1990" s="822" t="s">
        <v>2676</v>
      </c>
      <c r="C1990" s="822" t="s">
        <v>2682</v>
      </c>
      <c r="D1990" s="823" t="s">
        <v>4395</v>
      </c>
      <c r="E1990" s="824" t="s">
        <v>2733</v>
      </c>
      <c r="F1990" s="822" t="s">
        <v>2677</v>
      </c>
      <c r="G1990" s="822" t="s">
        <v>2774</v>
      </c>
      <c r="H1990" s="822" t="s">
        <v>673</v>
      </c>
      <c r="I1990" s="822" t="s">
        <v>2170</v>
      </c>
      <c r="J1990" s="822" t="s">
        <v>690</v>
      </c>
      <c r="K1990" s="822" t="s">
        <v>691</v>
      </c>
      <c r="L1990" s="825">
        <v>38.04</v>
      </c>
      <c r="M1990" s="825">
        <v>266.27999999999997</v>
      </c>
      <c r="N1990" s="822">
        <v>7</v>
      </c>
      <c r="O1990" s="826">
        <v>3.5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</v>
      </c>
      <c r="B1991" s="822" t="s">
        <v>2676</v>
      </c>
      <c r="C1991" s="822" t="s">
        <v>2682</v>
      </c>
      <c r="D1991" s="823" t="s">
        <v>4395</v>
      </c>
      <c r="E1991" s="824" t="s">
        <v>2733</v>
      </c>
      <c r="F1991" s="822" t="s">
        <v>2677</v>
      </c>
      <c r="G1991" s="822" t="s">
        <v>2774</v>
      </c>
      <c r="H1991" s="822" t="s">
        <v>673</v>
      </c>
      <c r="I1991" s="822" t="s">
        <v>2510</v>
      </c>
      <c r="J1991" s="822" t="s">
        <v>690</v>
      </c>
      <c r="K1991" s="822" t="s">
        <v>1520</v>
      </c>
      <c r="L1991" s="825">
        <v>10.65</v>
      </c>
      <c r="M1991" s="825">
        <v>42.6</v>
      </c>
      <c r="N1991" s="822">
        <v>4</v>
      </c>
      <c r="O1991" s="826">
        <v>2</v>
      </c>
      <c r="P1991" s="825">
        <v>21.3</v>
      </c>
      <c r="Q1991" s="827">
        <v>0.5</v>
      </c>
      <c r="R1991" s="822">
        <v>2</v>
      </c>
      <c r="S1991" s="827">
        <v>0.5</v>
      </c>
      <c r="T1991" s="826">
        <v>1</v>
      </c>
      <c r="U1991" s="828">
        <v>0.5</v>
      </c>
    </row>
    <row r="1992" spans="1:21" ht="14.45" customHeight="1" x14ac:dyDescent="0.2">
      <c r="A1992" s="821">
        <v>1</v>
      </c>
      <c r="B1992" s="822" t="s">
        <v>2676</v>
      </c>
      <c r="C1992" s="822" t="s">
        <v>2682</v>
      </c>
      <c r="D1992" s="823" t="s">
        <v>4395</v>
      </c>
      <c r="E1992" s="824" t="s">
        <v>2733</v>
      </c>
      <c r="F1992" s="822" t="s">
        <v>2677</v>
      </c>
      <c r="G1992" s="822" t="s">
        <v>2774</v>
      </c>
      <c r="H1992" s="822" t="s">
        <v>673</v>
      </c>
      <c r="I1992" s="822" t="s">
        <v>2283</v>
      </c>
      <c r="J1992" s="822" t="s">
        <v>690</v>
      </c>
      <c r="K1992" s="822" t="s">
        <v>989</v>
      </c>
      <c r="L1992" s="825">
        <v>58.52</v>
      </c>
      <c r="M1992" s="825">
        <v>58.52</v>
      </c>
      <c r="N1992" s="822">
        <v>1</v>
      </c>
      <c r="O1992" s="826">
        <v>0.5</v>
      </c>
      <c r="P1992" s="825">
        <v>58.52</v>
      </c>
      <c r="Q1992" s="827">
        <v>1</v>
      </c>
      <c r="R1992" s="822">
        <v>1</v>
      </c>
      <c r="S1992" s="827">
        <v>1</v>
      </c>
      <c r="T1992" s="826">
        <v>0.5</v>
      </c>
      <c r="U1992" s="828">
        <v>1</v>
      </c>
    </row>
    <row r="1993" spans="1:21" ht="14.45" customHeight="1" x14ac:dyDescent="0.2">
      <c r="A1993" s="821">
        <v>1</v>
      </c>
      <c r="B1993" s="822" t="s">
        <v>2676</v>
      </c>
      <c r="C1993" s="822" t="s">
        <v>2682</v>
      </c>
      <c r="D1993" s="823" t="s">
        <v>4395</v>
      </c>
      <c r="E1993" s="824" t="s">
        <v>2733</v>
      </c>
      <c r="F1993" s="822" t="s">
        <v>2677</v>
      </c>
      <c r="G1993" s="822" t="s">
        <v>3511</v>
      </c>
      <c r="H1993" s="822" t="s">
        <v>673</v>
      </c>
      <c r="I1993" s="822" t="s">
        <v>2146</v>
      </c>
      <c r="J1993" s="822" t="s">
        <v>745</v>
      </c>
      <c r="K1993" s="822" t="s">
        <v>2147</v>
      </c>
      <c r="L1993" s="825">
        <v>2309.36</v>
      </c>
      <c r="M1993" s="825">
        <v>6928.08</v>
      </c>
      <c r="N1993" s="822">
        <v>3</v>
      </c>
      <c r="O1993" s="826">
        <v>1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</v>
      </c>
      <c r="B1994" s="822" t="s">
        <v>2676</v>
      </c>
      <c r="C1994" s="822" t="s">
        <v>2682</v>
      </c>
      <c r="D1994" s="823" t="s">
        <v>4395</v>
      </c>
      <c r="E1994" s="824" t="s">
        <v>2733</v>
      </c>
      <c r="F1994" s="822" t="s">
        <v>2677</v>
      </c>
      <c r="G1994" s="822" t="s">
        <v>3511</v>
      </c>
      <c r="H1994" s="822" t="s">
        <v>673</v>
      </c>
      <c r="I1994" s="822" t="s">
        <v>2154</v>
      </c>
      <c r="J1994" s="822" t="s">
        <v>740</v>
      </c>
      <c r="K1994" s="822" t="s">
        <v>2155</v>
      </c>
      <c r="L1994" s="825">
        <v>490.89</v>
      </c>
      <c r="M1994" s="825">
        <v>490.89</v>
      </c>
      <c r="N1994" s="822">
        <v>1</v>
      </c>
      <c r="O1994" s="826">
        <v>0.5</v>
      </c>
      <c r="P1994" s="825">
        <v>490.89</v>
      </c>
      <c r="Q1994" s="827">
        <v>1</v>
      </c>
      <c r="R1994" s="822">
        <v>1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1</v>
      </c>
      <c r="B1995" s="822" t="s">
        <v>2676</v>
      </c>
      <c r="C1995" s="822" t="s">
        <v>2682</v>
      </c>
      <c r="D1995" s="823" t="s">
        <v>4395</v>
      </c>
      <c r="E1995" s="824" t="s">
        <v>2733</v>
      </c>
      <c r="F1995" s="822" t="s">
        <v>2677</v>
      </c>
      <c r="G1995" s="822" t="s">
        <v>3511</v>
      </c>
      <c r="H1995" s="822" t="s">
        <v>673</v>
      </c>
      <c r="I1995" s="822" t="s">
        <v>3512</v>
      </c>
      <c r="J1995" s="822" t="s">
        <v>745</v>
      </c>
      <c r="K1995" s="822" t="s">
        <v>3513</v>
      </c>
      <c r="L1995" s="825">
        <v>1847.49</v>
      </c>
      <c r="M1995" s="825">
        <v>1847.49</v>
      </c>
      <c r="N1995" s="822">
        <v>1</v>
      </c>
      <c r="O1995" s="826">
        <v>1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</v>
      </c>
      <c r="B1996" s="822" t="s">
        <v>2676</v>
      </c>
      <c r="C1996" s="822" t="s">
        <v>2682</v>
      </c>
      <c r="D1996" s="823" t="s">
        <v>4395</v>
      </c>
      <c r="E1996" s="824" t="s">
        <v>2733</v>
      </c>
      <c r="F1996" s="822" t="s">
        <v>2677</v>
      </c>
      <c r="G1996" s="822" t="s">
        <v>3161</v>
      </c>
      <c r="H1996" s="822" t="s">
        <v>329</v>
      </c>
      <c r="I1996" s="822" t="s">
        <v>4293</v>
      </c>
      <c r="J1996" s="822" t="s">
        <v>3163</v>
      </c>
      <c r="K1996" s="822" t="s">
        <v>3152</v>
      </c>
      <c r="L1996" s="825">
        <v>88.07</v>
      </c>
      <c r="M1996" s="825">
        <v>176.14</v>
      </c>
      <c r="N1996" s="822">
        <v>2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</v>
      </c>
      <c r="B1997" s="822" t="s">
        <v>2676</v>
      </c>
      <c r="C1997" s="822" t="s">
        <v>2682</v>
      </c>
      <c r="D1997" s="823" t="s">
        <v>4395</v>
      </c>
      <c r="E1997" s="824" t="s">
        <v>2733</v>
      </c>
      <c r="F1997" s="822" t="s">
        <v>2677</v>
      </c>
      <c r="G1997" s="822" t="s">
        <v>3167</v>
      </c>
      <c r="H1997" s="822" t="s">
        <v>329</v>
      </c>
      <c r="I1997" s="822" t="s">
        <v>3168</v>
      </c>
      <c r="J1997" s="822" t="s">
        <v>1508</v>
      </c>
      <c r="K1997" s="822" t="s">
        <v>2992</v>
      </c>
      <c r="L1997" s="825">
        <v>35.25</v>
      </c>
      <c r="M1997" s="825">
        <v>35.25</v>
      </c>
      <c r="N1997" s="822">
        <v>1</v>
      </c>
      <c r="O1997" s="826">
        <v>1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1</v>
      </c>
      <c r="B1998" s="822" t="s">
        <v>2676</v>
      </c>
      <c r="C1998" s="822" t="s">
        <v>2682</v>
      </c>
      <c r="D1998" s="823" t="s">
        <v>4395</v>
      </c>
      <c r="E1998" s="824" t="s">
        <v>2733</v>
      </c>
      <c r="F1998" s="822" t="s">
        <v>2677</v>
      </c>
      <c r="G1998" s="822" t="s">
        <v>2913</v>
      </c>
      <c r="H1998" s="822" t="s">
        <v>329</v>
      </c>
      <c r="I1998" s="822" t="s">
        <v>3174</v>
      </c>
      <c r="J1998" s="822" t="s">
        <v>2915</v>
      </c>
      <c r="K1998" s="822" t="s">
        <v>3175</v>
      </c>
      <c r="L1998" s="825">
        <v>87.98</v>
      </c>
      <c r="M1998" s="825">
        <v>87.98</v>
      </c>
      <c r="N1998" s="822">
        <v>1</v>
      </c>
      <c r="O1998" s="826">
        <v>0.5</v>
      </c>
      <c r="P1998" s="825">
        <v>87.98</v>
      </c>
      <c r="Q1998" s="827">
        <v>1</v>
      </c>
      <c r="R1998" s="822">
        <v>1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1</v>
      </c>
      <c r="B1999" s="822" t="s">
        <v>2676</v>
      </c>
      <c r="C1999" s="822" t="s">
        <v>2682</v>
      </c>
      <c r="D1999" s="823" t="s">
        <v>4395</v>
      </c>
      <c r="E1999" s="824" t="s">
        <v>2733</v>
      </c>
      <c r="F1999" s="822" t="s">
        <v>2677</v>
      </c>
      <c r="G1999" s="822" t="s">
        <v>2913</v>
      </c>
      <c r="H1999" s="822" t="s">
        <v>329</v>
      </c>
      <c r="I1999" s="822" t="s">
        <v>4294</v>
      </c>
      <c r="J1999" s="822" t="s">
        <v>4295</v>
      </c>
      <c r="K1999" s="822" t="s">
        <v>4296</v>
      </c>
      <c r="L1999" s="825">
        <v>97.76</v>
      </c>
      <c r="M1999" s="825">
        <v>97.76</v>
      </c>
      <c r="N1999" s="822">
        <v>1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</v>
      </c>
      <c r="B2000" s="822" t="s">
        <v>2676</v>
      </c>
      <c r="C2000" s="822" t="s">
        <v>2682</v>
      </c>
      <c r="D2000" s="823" t="s">
        <v>4395</v>
      </c>
      <c r="E2000" s="824" t="s">
        <v>2733</v>
      </c>
      <c r="F2000" s="822" t="s">
        <v>2677</v>
      </c>
      <c r="G2000" s="822" t="s">
        <v>2917</v>
      </c>
      <c r="H2000" s="822" t="s">
        <v>329</v>
      </c>
      <c r="I2000" s="822" t="s">
        <v>3521</v>
      </c>
      <c r="J2000" s="822" t="s">
        <v>1033</v>
      </c>
      <c r="K2000" s="822" t="s">
        <v>3522</v>
      </c>
      <c r="L2000" s="825">
        <v>27.37</v>
      </c>
      <c r="M2000" s="825">
        <v>27.37</v>
      </c>
      <c r="N2000" s="822">
        <v>1</v>
      </c>
      <c r="O2000" s="826"/>
      <c r="P2000" s="825"/>
      <c r="Q2000" s="827">
        <v>0</v>
      </c>
      <c r="R2000" s="822"/>
      <c r="S2000" s="827">
        <v>0</v>
      </c>
      <c r="T2000" s="826"/>
      <c r="U2000" s="828"/>
    </row>
    <row r="2001" spans="1:21" ht="14.45" customHeight="1" x14ac:dyDescent="0.2">
      <c r="A2001" s="821">
        <v>1</v>
      </c>
      <c r="B2001" s="822" t="s">
        <v>2676</v>
      </c>
      <c r="C2001" s="822" t="s">
        <v>2682</v>
      </c>
      <c r="D2001" s="823" t="s">
        <v>4395</v>
      </c>
      <c r="E2001" s="824" t="s">
        <v>2733</v>
      </c>
      <c r="F2001" s="822" t="s">
        <v>2677</v>
      </c>
      <c r="G2001" s="822" t="s">
        <v>2917</v>
      </c>
      <c r="H2001" s="822" t="s">
        <v>673</v>
      </c>
      <c r="I2001" s="822" t="s">
        <v>2236</v>
      </c>
      <c r="J2001" s="822" t="s">
        <v>1033</v>
      </c>
      <c r="K2001" s="822" t="s">
        <v>2237</v>
      </c>
      <c r="L2001" s="825">
        <v>48.89</v>
      </c>
      <c r="M2001" s="825">
        <v>195.56</v>
      </c>
      <c r="N2001" s="822">
        <v>4</v>
      </c>
      <c r="O2001" s="826">
        <v>2.5</v>
      </c>
      <c r="P2001" s="825">
        <v>48.89</v>
      </c>
      <c r="Q2001" s="827">
        <v>0.25</v>
      </c>
      <c r="R2001" s="822">
        <v>1</v>
      </c>
      <c r="S2001" s="827">
        <v>0.25</v>
      </c>
      <c r="T2001" s="826">
        <v>0.5</v>
      </c>
      <c r="U2001" s="828">
        <v>0.2</v>
      </c>
    </row>
    <row r="2002" spans="1:21" ht="14.45" customHeight="1" x14ac:dyDescent="0.2">
      <c r="A2002" s="821">
        <v>1</v>
      </c>
      <c r="B2002" s="822" t="s">
        <v>2676</v>
      </c>
      <c r="C2002" s="822" t="s">
        <v>2682</v>
      </c>
      <c r="D2002" s="823" t="s">
        <v>4395</v>
      </c>
      <c r="E2002" s="824" t="s">
        <v>2733</v>
      </c>
      <c r="F2002" s="822" t="s">
        <v>2677</v>
      </c>
      <c r="G2002" s="822" t="s">
        <v>2917</v>
      </c>
      <c r="H2002" s="822" t="s">
        <v>329</v>
      </c>
      <c r="I2002" s="822" t="s">
        <v>3178</v>
      </c>
      <c r="J2002" s="822" t="s">
        <v>1033</v>
      </c>
      <c r="K2002" s="822" t="s">
        <v>1034</v>
      </c>
      <c r="L2002" s="825">
        <v>97.76</v>
      </c>
      <c r="M2002" s="825">
        <v>97.76</v>
      </c>
      <c r="N2002" s="822">
        <v>1</v>
      </c>
      <c r="O2002" s="826">
        <v>0.5</v>
      </c>
      <c r="P2002" s="825">
        <v>97.76</v>
      </c>
      <c r="Q2002" s="827">
        <v>1</v>
      </c>
      <c r="R2002" s="822">
        <v>1</v>
      </c>
      <c r="S2002" s="827">
        <v>1</v>
      </c>
      <c r="T2002" s="826">
        <v>0.5</v>
      </c>
      <c r="U2002" s="828">
        <v>1</v>
      </c>
    </row>
    <row r="2003" spans="1:21" ht="14.45" customHeight="1" x14ac:dyDescent="0.2">
      <c r="A2003" s="821">
        <v>1</v>
      </c>
      <c r="B2003" s="822" t="s">
        <v>2676</v>
      </c>
      <c r="C2003" s="822" t="s">
        <v>2682</v>
      </c>
      <c r="D2003" s="823" t="s">
        <v>4395</v>
      </c>
      <c r="E2003" s="824" t="s">
        <v>2733</v>
      </c>
      <c r="F2003" s="822" t="s">
        <v>2677</v>
      </c>
      <c r="G2003" s="822" t="s">
        <v>2837</v>
      </c>
      <c r="H2003" s="822" t="s">
        <v>673</v>
      </c>
      <c r="I2003" s="822" t="s">
        <v>3189</v>
      </c>
      <c r="J2003" s="822" t="s">
        <v>2317</v>
      </c>
      <c r="K2003" s="822" t="s">
        <v>3190</v>
      </c>
      <c r="L2003" s="825">
        <v>352.37</v>
      </c>
      <c r="M2003" s="825">
        <v>704.74</v>
      </c>
      <c r="N2003" s="822">
        <v>2</v>
      </c>
      <c r="O2003" s="826">
        <v>0.5</v>
      </c>
      <c r="P2003" s="825">
        <v>352.37</v>
      </c>
      <c r="Q2003" s="827">
        <v>0.5</v>
      </c>
      <c r="R2003" s="822">
        <v>1</v>
      </c>
      <c r="S2003" s="827">
        <v>0.5</v>
      </c>
      <c r="T2003" s="826">
        <v>0.5</v>
      </c>
      <c r="U2003" s="828">
        <v>1</v>
      </c>
    </row>
    <row r="2004" spans="1:21" ht="14.45" customHeight="1" x14ac:dyDescent="0.2">
      <c r="A2004" s="821">
        <v>1</v>
      </c>
      <c r="B2004" s="822" t="s">
        <v>2676</v>
      </c>
      <c r="C2004" s="822" t="s">
        <v>2682</v>
      </c>
      <c r="D2004" s="823" t="s">
        <v>4395</v>
      </c>
      <c r="E2004" s="824" t="s">
        <v>2733</v>
      </c>
      <c r="F2004" s="822" t="s">
        <v>2677</v>
      </c>
      <c r="G2004" s="822" t="s">
        <v>2837</v>
      </c>
      <c r="H2004" s="822" t="s">
        <v>673</v>
      </c>
      <c r="I2004" s="822" t="s">
        <v>2921</v>
      </c>
      <c r="J2004" s="822" t="s">
        <v>2317</v>
      </c>
      <c r="K2004" s="822" t="s">
        <v>2922</v>
      </c>
      <c r="L2004" s="825">
        <v>511.28</v>
      </c>
      <c r="M2004" s="825">
        <v>511.28</v>
      </c>
      <c r="N2004" s="822">
        <v>1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</v>
      </c>
      <c r="B2005" s="822" t="s">
        <v>2676</v>
      </c>
      <c r="C2005" s="822" t="s">
        <v>2682</v>
      </c>
      <c r="D2005" s="823" t="s">
        <v>4395</v>
      </c>
      <c r="E2005" s="824" t="s">
        <v>2733</v>
      </c>
      <c r="F2005" s="822" t="s">
        <v>2677</v>
      </c>
      <c r="G2005" s="822" t="s">
        <v>2837</v>
      </c>
      <c r="H2005" s="822" t="s">
        <v>673</v>
      </c>
      <c r="I2005" s="822" t="s">
        <v>4297</v>
      </c>
      <c r="J2005" s="822" t="s">
        <v>2317</v>
      </c>
      <c r="K2005" s="822" t="s">
        <v>4298</v>
      </c>
      <c r="L2005" s="825">
        <v>545.82000000000005</v>
      </c>
      <c r="M2005" s="825">
        <v>545.82000000000005</v>
      </c>
      <c r="N2005" s="822">
        <v>1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</v>
      </c>
      <c r="B2006" s="822" t="s">
        <v>2676</v>
      </c>
      <c r="C2006" s="822" t="s">
        <v>2682</v>
      </c>
      <c r="D2006" s="823" t="s">
        <v>4395</v>
      </c>
      <c r="E2006" s="824" t="s">
        <v>2733</v>
      </c>
      <c r="F2006" s="822" t="s">
        <v>2677</v>
      </c>
      <c r="G2006" s="822" t="s">
        <v>2837</v>
      </c>
      <c r="H2006" s="822" t="s">
        <v>673</v>
      </c>
      <c r="I2006" s="822" t="s">
        <v>2923</v>
      </c>
      <c r="J2006" s="822" t="s">
        <v>2317</v>
      </c>
      <c r="K2006" s="822" t="s">
        <v>2924</v>
      </c>
      <c r="L2006" s="825">
        <v>704.73</v>
      </c>
      <c r="M2006" s="825">
        <v>704.73</v>
      </c>
      <c r="N2006" s="822">
        <v>1</v>
      </c>
      <c r="O2006" s="826">
        <v>0.5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</v>
      </c>
      <c r="B2007" s="822" t="s">
        <v>2676</v>
      </c>
      <c r="C2007" s="822" t="s">
        <v>2682</v>
      </c>
      <c r="D2007" s="823" t="s">
        <v>4395</v>
      </c>
      <c r="E2007" s="824" t="s">
        <v>2733</v>
      </c>
      <c r="F2007" s="822" t="s">
        <v>2677</v>
      </c>
      <c r="G2007" s="822" t="s">
        <v>3212</v>
      </c>
      <c r="H2007" s="822" t="s">
        <v>329</v>
      </c>
      <c r="I2007" s="822" t="s">
        <v>3763</v>
      </c>
      <c r="J2007" s="822" t="s">
        <v>1281</v>
      </c>
      <c r="K2007" s="822" t="s">
        <v>3215</v>
      </c>
      <c r="L2007" s="825">
        <v>21.92</v>
      </c>
      <c r="M2007" s="825">
        <v>21.92</v>
      </c>
      <c r="N2007" s="822">
        <v>1</v>
      </c>
      <c r="O2007" s="826">
        <v>0.5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1</v>
      </c>
      <c r="B2008" s="822" t="s">
        <v>2676</v>
      </c>
      <c r="C2008" s="822" t="s">
        <v>2682</v>
      </c>
      <c r="D2008" s="823" t="s">
        <v>4395</v>
      </c>
      <c r="E2008" s="824" t="s">
        <v>2733</v>
      </c>
      <c r="F2008" s="822" t="s">
        <v>2677</v>
      </c>
      <c r="G2008" s="822" t="s">
        <v>3216</v>
      </c>
      <c r="H2008" s="822" t="s">
        <v>329</v>
      </c>
      <c r="I2008" s="822" t="s">
        <v>3222</v>
      </c>
      <c r="J2008" s="822" t="s">
        <v>862</v>
      </c>
      <c r="K2008" s="822" t="s">
        <v>3218</v>
      </c>
      <c r="L2008" s="825">
        <v>320.20999999999998</v>
      </c>
      <c r="M2008" s="825">
        <v>1921.2599999999998</v>
      </c>
      <c r="N2008" s="822">
        <v>6</v>
      </c>
      <c r="O2008" s="826">
        <v>1.5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</v>
      </c>
      <c r="B2009" s="822" t="s">
        <v>2676</v>
      </c>
      <c r="C2009" s="822" t="s">
        <v>2682</v>
      </c>
      <c r="D2009" s="823" t="s">
        <v>4395</v>
      </c>
      <c r="E2009" s="824" t="s">
        <v>2733</v>
      </c>
      <c r="F2009" s="822" t="s">
        <v>2677</v>
      </c>
      <c r="G2009" s="822" t="s">
        <v>3216</v>
      </c>
      <c r="H2009" s="822" t="s">
        <v>329</v>
      </c>
      <c r="I2009" s="822" t="s">
        <v>4299</v>
      </c>
      <c r="J2009" s="822" t="s">
        <v>862</v>
      </c>
      <c r="K2009" s="822" t="s">
        <v>863</v>
      </c>
      <c r="L2009" s="825">
        <v>160.1</v>
      </c>
      <c r="M2009" s="825">
        <v>160.1</v>
      </c>
      <c r="N2009" s="822">
        <v>1</v>
      </c>
      <c r="O2009" s="826">
        <v>0.5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</v>
      </c>
      <c r="B2010" s="822" t="s">
        <v>2676</v>
      </c>
      <c r="C2010" s="822" t="s">
        <v>2682</v>
      </c>
      <c r="D2010" s="823" t="s">
        <v>4395</v>
      </c>
      <c r="E2010" s="824" t="s">
        <v>2733</v>
      </c>
      <c r="F2010" s="822" t="s">
        <v>2677</v>
      </c>
      <c r="G2010" s="822" t="s">
        <v>2776</v>
      </c>
      <c r="H2010" s="822" t="s">
        <v>673</v>
      </c>
      <c r="I2010" s="822" t="s">
        <v>2313</v>
      </c>
      <c r="J2010" s="822" t="s">
        <v>2180</v>
      </c>
      <c r="K2010" s="822" t="s">
        <v>2314</v>
      </c>
      <c r="L2010" s="825">
        <v>7.47</v>
      </c>
      <c r="M2010" s="825">
        <v>7.47</v>
      </c>
      <c r="N2010" s="822">
        <v>1</v>
      </c>
      <c r="O2010" s="826">
        <v>0.5</v>
      </c>
      <c r="P2010" s="825">
        <v>7.47</v>
      </c>
      <c r="Q2010" s="827">
        <v>1</v>
      </c>
      <c r="R2010" s="822">
        <v>1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1</v>
      </c>
      <c r="B2011" s="822" t="s">
        <v>2676</v>
      </c>
      <c r="C2011" s="822" t="s">
        <v>2682</v>
      </c>
      <c r="D2011" s="823" t="s">
        <v>4395</v>
      </c>
      <c r="E2011" s="824" t="s">
        <v>2733</v>
      </c>
      <c r="F2011" s="822" t="s">
        <v>2677</v>
      </c>
      <c r="G2011" s="822" t="s">
        <v>2776</v>
      </c>
      <c r="H2011" s="822" t="s">
        <v>673</v>
      </c>
      <c r="I2011" s="822" t="s">
        <v>3548</v>
      </c>
      <c r="J2011" s="822" t="s">
        <v>2180</v>
      </c>
      <c r="K2011" s="822" t="s">
        <v>2996</v>
      </c>
      <c r="L2011" s="825">
        <v>114.88</v>
      </c>
      <c r="M2011" s="825">
        <v>114.88</v>
      </c>
      <c r="N2011" s="822">
        <v>1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</v>
      </c>
      <c r="B2012" s="822" t="s">
        <v>2676</v>
      </c>
      <c r="C2012" s="822" t="s">
        <v>2682</v>
      </c>
      <c r="D2012" s="823" t="s">
        <v>4395</v>
      </c>
      <c r="E2012" s="824" t="s">
        <v>2733</v>
      </c>
      <c r="F2012" s="822" t="s">
        <v>2677</v>
      </c>
      <c r="G2012" s="822" t="s">
        <v>2777</v>
      </c>
      <c r="H2012" s="822" t="s">
        <v>329</v>
      </c>
      <c r="I2012" s="822" t="s">
        <v>2778</v>
      </c>
      <c r="J2012" s="822" t="s">
        <v>2779</v>
      </c>
      <c r="K2012" s="822" t="s">
        <v>2780</v>
      </c>
      <c r="L2012" s="825">
        <v>4472.93</v>
      </c>
      <c r="M2012" s="825">
        <v>8945.86</v>
      </c>
      <c r="N2012" s="822">
        <v>2</v>
      </c>
      <c r="O2012" s="826">
        <v>0.5</v>
      </c>
      <c r="P2012" s="825">
        <v>4472.93</v>
      </c>
      <c r="Q2012" s="827">
        <v>0.5</v>
      </c>
      <c r="R2012" s="822">
        <v>1</v>
      </c>
      <c r="S2012" s="827">
        <v>0.5</v>
      </c>
      <c r="T2012" s="826">
        <v>0.5</v>
      </c>
      <c r="U2012" s="828">
        <v>1</v>
      </c>
    </row>
    <row r="2013" spans="1:21" ht="14.45" customHeight="1" x14ac:dyDescent="0.2">
      <c r="A2013" s="821">
        <v>1</v>
      </c>
      <c r="B2013" s="822" t="s">
        <v>2676</v>
      </c>
      <c r="C2013" s="822" t="s">
        <v>2682</v>
      </c>
      <c r="D2013" s="823" t="s">
        <v>4395</v>
      </c>
      <c r="E2013" s="824" t="s">
        <v>2733</v>
      </c>
      <c r="F2013" s="822" t="s">
        <v>2677</v>
      </c>
      <c r="G2013" s="822" t="s">
        <v>2777</v>
      </c>
      <c r="H2013" s="822" t="s">
        <v>329</v>
      </c>
      <c r="I2013" s="822" t="s">
        <v>4192</v>
      </c>
      <c r="J2013" s="822" t="s">
        <v>2779</v>
      </c>
      <c r="K2013" s="822" t="s">
        <v>4193</v>
      </c>
      <c r="L2013" s="825">
        <v>6226.48</v>
      </c>
      <c r="M2013" s="825">
        <v>6226.48</v>
      </c>
      <c r="N2013" s="822">
        <v>1</v>
      </c>
      <c r="O2013" s="826">
        <v>0.5</v>
      </c>
      <c r="P2013" s="825">
        <v>6226.48</v>
      </c>
      <c r="Q2013" s="827">
        <v>1</v>
      </c>
      <c r="R2013" s="822">
        <v>1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1</v>
      </c>
      <c r="B2014" s="822" t="s">
        <v>2676</v>
      </c>
      <c r="C2014" s="822" t="s">
        <v>2682</v>
      </c>
      <c r="D2014" s="823" t="s">
        <v>4395</v>
      </c>
      <c r="E2014" s="824" t="s">
        <v>2733</v>
      </c>
      <c r="F2014" s="822" t="s">
        <v>2677</v>
      </c>
      <c r="G2014" s="822" t="s">
        <v>2781</v>
      </c>
      <c r="H2014" s="822" t="s">
        <v>329</v>
      </c>
      <c r="I2014" s="822" t="s">
        <v>2935</v>
      </c>
      <c r="J2014" s="822" t="s">
        <v>2783</v>
      </c>
      <c r="K2014" s="822" t="s">
        <v>2471</v>
      </c>
      <c r="L2014" s="825">
        <v>165.41</v>
      </c>
      <c r="M2014" s="825">
        <v>165.41</v>
      </c>
      <c r="N2014" s="822">
        <v>1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</v>
      </c>
      <c r="B2015" s="822" t="s">
        <v>2676</v>
      </c>
      <c r="C2015" s="822" t="s">
        <v>2682</v>
      </c>
      <c r="D2015" s="823" t="s">
        <v>4395</v>
      </c>
      <c r="E2015" s="824" t="s">
        <v>2733</v>
      </c>
      <c r="F2015" s="822" t="s">
        <v>2677</v>
      </c>
      <c r="G2015" s="822" t="s">
        <v>2781</v>
      </c>
      <c r="H2015" s="822" t="s">
        <v>329</v>
      </c>
      <c r="I2015" s="822" t="s">
        <v>2938</v>
      </c>
      <c r="J2015" s="822" t="s">
        <v>2939</v>
      </c>
      <c r="K2015" s="822" t="s">
        <v>2940</v>
      </c>
      <c r="L2015" s="825">
        <v>282.76</v>
      </c>
      <c r="M2015" s="825">
        <v>282.76</v>
      </c>
      <c r="N2015" s="822">
        <v>1</v>
      </c>
      <c r="O2015" s="826">
        <v>1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</v>
      </c>
      <c r="B2016" s="822" t="s">
        <v>2676</v>
      </c>
      <c r="C2016" s="822" t="s">
        <v>2682</v>
      </c>
      <c r="D2016" s="823" t="s">
        <v>4395</v>
      </c>
      <c r="E2016" s="824" t="s">
        <v>2733</v>
      </c>
      <c r="F2016" s="822" t="s">
        <v>2677</v>
      </c>
      <c r="G2016" s="822" t="s">
        <v>3555</v>
      </c>
      <c r="H2016" s="822" t="s">
        <v>329</v>
      </c>
      <c r="I2016" s="822" t="s">
        <v>3556</v>
      </c>
      <c r="J2016" s="822" t="s">
        <v>3557</v>
      </c>
      <c r="K2016" s="822" t="s">
        <v>3558</v>
      </c>
      <c r="L2016" s="825">
        <v>97.96</v>
      </c>
      <c r="M2016" s="825">
        <v>195.92</v>
      </c>
      <c r="N2016" s="822">
        <v>2</v>
      </c>
      <c r="O2016" s="826">
        <v>0.5</v>
      </c>
      <c r="P2016" s="825">
        <v>195.92</v>
      </c>
      <c r="Q2016" s="827">
        <v>1</v>
      </c>
      <c r="R2016" s="822">
        <v>2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1</v>
      </c>
      <c r="B2017" s="822" t="s">
        <v>2676</v>
      </c>
      <c r="C2017" s="822" t="s">
        <v>2682</v>
      </c>
      <c r="D2017" s="823" t="s">
        <v>4395</v>
      </c>
      <c r="E2017" s="824" t="s">
        <v>2733</v>
      </c>
      <c r="F2017" s="822" t="s">
        <v>2677</v>
      </c>
      <c r="G2017" s="822" t="s">
        <v>3559</v>
      </c>
      <c r="H2017" s="822" t="s">
        <v>329</v>
      </c>
      <c r="I2017" s="822" t="s">
        <v>4300</v>
      </c>
      <c r="J2017" s="822" t="s">
        <v>4301</v>
      </c>
      <c r="K2017" s="822" t="s">
        <v>4302</v>
      </c>
      <c r="L2017" s="825">
        <v>0</v>
      </c>
      <c r="M2017" s="825">
        <v>0</v>
      </c>
      <c r="N2017" s="822">
        <v>1</v>
      </c>
      <c r="O2017" s="826">
        <v>0.5</v>
      </c>
      <c r="P2017" s="825"/>
      <c r="Q2017" s="827"/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</v>
      </c>
      <c r="B2018" s="822" t="s">
        <v>2676</v>
      </c>
      <c r="C2018" s="822" t="s">
        <v>2682</v>
      </c>
      <c r="D2018" s="823" t="s">
        <v>4395</v>
      </c>
      <c r="E2018" s="824" t="s">
        <v>2733</v>
      </c>
      <c r="F2018" s="822" t="s">
        <v>2677</v>
      </c>
      <c r="G2018" s="822" t="s">
        <v>3234</v>
      </c>
      <c r="H2018" s="822" t="s">
        <v>329</v>
      </c>
      <c r="I2018" s="822" t="s">
        <v>4303</v>
      </c>
      <c r="J2018" s="822" t="s">
        <v>4304</v>
      </c>
      <c r="K2018" s="822" t="s">
        <v>4305</v>
      </c>
      <c r="L2018" s="825">
        <v>0</v>
      </c>
      <c r="M2018" s="825">
        <v>0</v>
      </c>
      <c r="N2018" s="822">
        <v>1</v>
      </c>
      <c r="O2018" s="826">
        <v>1</v>
      </c>
      <c r="P2018" s="825">
        <v>0</v>
      </c>
      <c r="Q2018" s="827"/>
      <c r="R2018" s="822">
        <v>1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1</v>
      </c>
      <c r="B2019" s="822" t="s">
        <v>2676</v>
      </c>
      <c r="C2019" s="822" t="s">
        <v>2682</v>
      </c>
      <c r="D2019" s="823" t="s">
        <v>4395</v>
      </c>
      <c r="E2019" s="824" t="s">
        <v>2733</v>
      </c>
      <c r="F2019" s="822" t="s">
        <v>2677</v>
      </c>
      <c r="G2019" s="822" t="s">
        <v>3254</v>
      </c>
      <c r="H2019" s="822" t="s">
        <v>673</v>
      </c>
      <c r="I2019" s="822" t="s">
        <v>2413</v>
      </c>
      <c r="J2019" s="822" t="s">
        <v>1254</v>
      </c>
      <c r="K2019" s="822" t="s">
        <v>1255</v>
      </c>
      <c r="L2019" s="825">
        <v>0</v>
      </c>
      <c r="M2019" s="825">
        <v>0</v>
      </c>
      <c r="N2019" s="822">
        <v>1</v>
      </c>
      <c r="O2019" s="826">
        <v>0.5</v>
      </c>
      <c r="P2019" s="825"/>
      <c r="Q2019" s="827"/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</v>
      </c>
      <c r="B2020" s="822" t="s">
        <v>2676</v>
      </c>
      <c r="C2020" s="822" t="s">
        <v>2682</v>
      </c>
      <c r="D2020" s="823" t="s">
        <v>4395</v>
      </c>
      <c r="E2020" s="824" t="s">
        <v>2733</v>
      </c>
      <c r="F2020" s="822" t="s">
        <v>2677</v>
      </c>
      <c r="G2020" s="822" t="s">
        <v>2944</v>
      </c>
      <c r="H2020" s="822" t="s">
        <v>329</v>
      </c>
      <c r="I2020" s="822" t="s">
        <v>2945</v>
      </c>
      <c r="J2020" s="822" t="s">
        <v>2946</v>
      </c>
      <c r="K2020" s="822" t="s">
        <v>2947</v>
      </c>
      <c r="L2020" s="825">
        <v>120.14</v>
      </c>
      <c r="M2020" s="825">
        <v>120.14</v>
      </c>
      <c r="N2020" s="822">
        <v>1</v>
      </c>
      <c r="O2020" s="826">
        <v>1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</v>
      </c>
      <c r="B2021" s="822" t="s">
        <v>2676</v>
      </c>
      <c r="C2021" s="822" t="s">
        <v>2682</v>
      </c>
      <c r="D2021" s="823" t="s">
        <v>4395</v>
      </c>
      <c r="E2021" s="824" t="s">
        <v>2733</v>
      </c>
      <c r="F2021" s="822" t="s">
        <v>2677</v>
      </c>
      <c r="G2021" s="822" t="s">
        <v>2785</v>
      </c>
      <c r="H2021" s="822" t="s">
        <v>329</v>
      </c>
      <c r="I2021" s="822" t="s">
        <v>3257</v>
      </c>
      <c r="J2021" s="822" t="s">
        <v>1377</v>
      </c>
      <c r="K2021" s="822" t="s">
        <v>3258</v>
      </c>
      <c r="L2021" s="825">
        <v>78.33</v>
      </c>
      <c r="M2021" s="825">
        <v>234.99</v>
      </c>
      <c r="N2021" s="822">
        <v>3</v>
      </c>
      <c r="O2021" s="826">
        <v>0.5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1</v>
      </c>
      <c r="B2022" s="822" t="s">
        <v>2676</v>
      </c>
      <c r="C2022" s="822" t="s">
        <v>2682</v>
      </c>
      <c r="D2022" s="823" t="s">
        <v>4395</v>
      </c>
      <c r="E2022" s="824" t="s">
        <v>2733</v>
      </c>
      <c r="F2022" s="822" t="s">
        <v>2677</v>
      </c>
      <c r="G2022" s="822" t="s">
        <v>2785</v>
      </c>
      <c r="H2022" s="822" t="s">
        <v>329</v>
      </c>
      <c r="I2022" s="822" t="s">
        <v>3568</v>
      </c>
      <c r="J2022" s="822" t="s">
        <v>1377</v>
      </c>
      <c r="K2022" s="822" t="s">
        <v>2835</v>
      </c>
      <c r="L2022" s="825">
        <v>130.57</v>
      </c>
      <c r="M2022" s="825">
        <v>130.57</v>
      </c>
      <c r="N2022" s="822">
        <v>1</v>
      </c>
      <c r="O2022" s="826">
        <v>0.5</v>
      </c>
      <c r="P2022" s="825">
        <v>130.57</v>
      </c>
      <c r="Q2022" s="827">
        <v>1</v>
      </c>
      <c r="R2022" s="822">
        <v>1</v>
      </c>
      <c r="S2022" s="827">
        <v>1</v>
      </c>
      <c r="T2022" s="826">
        <v>0.5</v>
      </c>
      <c r="U2022" s="828">
        <v>1</v>
      </c>
    </row>
    <row r="2023" spans="1:21" ht="14.45" customHeight="1" x14ac:dyDescent="0.2">
      <c r="A2023" s="821">
        <v>1</v>
      </c>
      <c r="B2023" s="822" t="s">
        <v>2676</v>
      </c>
      <c r="C2023" s="822" t="s">
        <v>2682</v>
      </c>
      <c r="D2023" s="823" t="s">
        <v>4395</v>
      </c>
      <c r="E2023" s="824" t="s">
        <v>2733</v>
      </c>
      <c r="F2023" s="822" t="s">
        <v>2677</v>
      </c>
      <c r="G2023" s="822" t="s">
        <v>3655</v>
      </c>
      <c r="H2023" s="822" t="s">
        <v>673</v>
      </c>
      <c r="I2023" s="822" t="s">
        <v>3656</v>
      </c>
      <c r="J2023" s="822" t="s">
        <v>1113</v>
      </c>
      <c r="K2023" s="822" t="s">
        <v>3657</v>
      </c>
      <c r="L2023" s="825">
        <v>134.61000000000001</v>
      </c>
      <c r="M2023" s="825">
        <v>134.61000000000001</v>
      </c>
      <c r="N2023" s="822">
        <v>1</v>
      </c>
      <c r="O2023" s="826">
        <v>0.5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</v>
      </c>
      <c r="B2024" s="822" t="s">
        <v>2676</v>
      </c>
      <c r="C2024" s="822" t="s">
        <v>2682</v>
      </c>
      <c r="D2024" s="823" t="s">
        <v>4395</v>
      </c>
      <c r="E2024" s="824" t="s">
        <v>2733</v>
      </c>
      <c r="F2024" s="822" t="s">
        <v>2677</v>
      </c>
      <c r="G2024" s="822" t="s">
        <v>2953</v>
      </c>
      <c r="H2024" s="822" t="s">
        <v>329</v>
      </c>
      <c r="I2024" s="822" t="s">
        <v>3290</v>
      </c>
      <c r="J2024" s="822" t="s">
        <v>2955</v>
      </c>
      <c r="K2024" s="822" t="s">
        <v>3291</v>
      </c>
      <c r="L2024" s="825">
        <v>93.43</v>
      </c>
      <c r="M2024" s="825">
        <v>186.86</v>
      </c>
      <c r="N2024" s="822">
        <v>2</v>
      </c>
      <c r="O2024" s="826">
        <v>1</v>
      </c>
      <c r="P2024" s="825">
        <v>93.43</v>
      </c>
      <c r="Q2024" s="827">
        <v>0.5</v>
      </c>
      <c r="R2024" s="822">
        <v>1</v>
      </c>
      <c r="S2024" s="827">
        <v>0.5</v>
      </c>
      <c r="T2024" s="826">
        <v>0.5</v>
      </c>
      <c r="U2024" s="828">
        <v>0.5</v>
      </c>
    </row>
    <row r="2025" spans="1:21" ht="14.45" customHeight="1" x14ac:dyDescent="0.2">
      <c r="A2025" s="821">
        <v>1</v>
      </c>
      <c r="B2025" s="822" t="s">
        <v>2676</v>
      </c>
      <c r="C2025" s="822" t="s">
        <v>2682</v>
      </c>
      <c r="D2025" s="823" t="s">
        <v>4395</v>
      </c>
      <c r="E2025" s="824" t="s">
        <v>2733</v>
      </c>
      <c r="F2025" s="822" t="s">
        <v>2677</v>
      </c>
      <c r="G2025" s="822" t="s">
        <v>4168</v>
      </c>
      <c r="H2025" s="822" t="s">
        <v>329</v>
      </c>
      <c r="I2025" s="822" t="s">
        <v>4169</v>
      </c>
      <c r="J2025" s="822" t="s">
        <v>4170</v>
      </c>
      <c r="K2025" s="822" t="s">
        <v>4171</v>
      </c>
      <c r="L2025" s="825">
        <v>77.13</v>
      </c>
      <c r="M2025" s="825">
        <v>77.13</v>
      </c>
      <c r="N2025" s="822">
        <v>1</v>
      </c>
      <c r="O2025" s="826">
        <v>0.5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</v>
      </c>
      <c r="B2026" s="822" t="s">
        <v>2676</v>
      </c>
      <c r="C2026" s="822" t="s">
        <v>2682</v>
      </c>
      <c r="D2026" s="823" t="s">
        <v>4395</v>
      </c>
      <c r="E2026" s="824" t="s">
        <v>2733</v>
      </c>
      <c r="F2026" s="822" t="s">
        <v>2677</v>
      </c>
      <c r="G2026" s="822" t="s">
        <v>2971</v>
      </c>
      <c r="H2026" s="822" t="s">
        <v>673</v>
      </c>
      <c r="I2026" s="822" t="s">
        <v>2211</v>
      </c>
      <c r="J2026" s="822" t="s">
        <v>910</v>
      </c>
      <c r="K2026" s="822" t="s">
        <v>2212</v>
      </c>
      <c r="L2026" s="825">
        <v>0</v>
      </c>
      <c r="M2026" s="825">
        <v>0</v>
      </c>
      <c r="N2026" s="822">
        <v>2</v>
      </c>
      <c r="O2026" s="826">
        <v>2</v>
      </c>
      <c r="P2026" s="825">
        <v>0</v>
      </c>
      <c r="Q2026" s="827"/>
      <c r="R2026" s="822">
        <v>1</v>
      </c>
      <c r="S2026" s="827">
        <v>0.5</v>
      </c>
      <c r="T2026" s="826">
        <v>1</v>
      </c>
      <c r="U2026" s="828">
        <v>0.5</v>
      </c>
    </row>
    <row r="2027" spans="1:21" ht="14.45" customHeight="1" x14ac:dyDescent="0.2">
      <c r="A2027" s="821">
        <v>1</v>
      </c>
      <c r="B2027" s="822" t="s">
        <v>2676</v>
      </c>
      <c r="C2027" s="822" t="s">
        <v>2682</v>
      </c>
      <c r="D2027" s="823" t="s">
        <v>4395</v>
      </c>
      <c r="E2027" s="824" t="s">
        <v>2733</v>
      </c>
      <c r="F2027" s="822" t="s">
        <v>2677</v>
      </c>
      <c r="G2027" s="822" t="s">
        <v>2789</v>
      </c>
      <c r="H2027" s="822" t="s">
        <v>673</v>
      </c>
      <c r="I2027" s="822" t="s">
        <v>2977</v>
      </c>
      <c r="J2027" s="822" t="s">
        <v>2503</v>
      </c>
      <c r="K2027" s="822" t="s">
        <v>2978</v>
      </c>
      <c r="L2027" s="825">
        <v>5339.52</v>
      </c>
      <c r="M2027" s="825">
        <v>21358.080000000002</v>
      </c>
      <c r="N2027" s="822">
        <v>4</v>
      </c>
      <c r="O2027" s="826">
        <v>3</v>
      </c>
      <c r="P2027" s="825">
        <v>5339.52</v>
      </c>
      <c r="Q2027" s="827">
        <v>0.25</v>
      </c>
      <c r="R2027" s="822">
        <v>1</v>
      </c>
      <c r="S2027" s="827">
        <v>0.25</v>
      </c>
      <c r="T2027" s="826">
        <v>1</v>
      </c>
      <c r="U2027" s="828">
        <v>0.33333333333333331</v>
      </c>
    </row>
    <row r="2028" spans="1:21" ht="14.45" customHeight="1" x14ac:dyDescent="0.2">
      <c r="A2028" s="821">
        <v>1</v>
      </c>
      <c r="B2028" s="822" t="s">
        <v>2676</v>
      </c>
      <c r="C2028" s="822" t="s">
        <v>2682</v>
      </c>
      <c r="D2028" s="823" t="s">
        <v>4395</v>
      </c>
      <c r="E2028" s="824" t="s">
        <v>2733</v>
      </c>
      <c r="F2028" s="822" t="s">
        <v>2677</v>
      </c>
      <c r="G2028" s="822" t="s">
        <v>2789</v>
      </c>
      <c r="H2028" s="822" t="s">
        <v>673</v>
      </c>
      <c r="I2028" s="822" t="s">
        <v>2977</v>
      </c>
      <c r="J2028" s="822" t="s">
        <v>2503</v>
      </c>
      <c r="K2028" s="822" t="s">
        <v>2978</v>
      </c>
      <c r="L2028" s="825">
        <v>3833.94</v>
      </c>
      <c r="M2028" s="825">
        <v>3833.94</v>
      </c>
      <c r="N2028" s="822">
        <v>1</v>
      </c>
      <c r="O2028" s="826">
        <v>0.5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</v>
      </c>
      <c r="B2029" s="822" t="s">
        <v>2676</v>
      </c>
      <c r="C2029" s="822" t="s">
        <v>2682</v>
      </c>
      <c r="D2029" s="823" t="s">
        <v>4395</v>
      </c>
      <c r="E2029" s="824" t="s">
        <v>2733</v>
      </c>
      <c r="F2029" s="822" t="s">
        <v>2677</v>
      </c>
      <c r="G2029" s="822" t="s">
        <v>2789</v>
      </c>
      <c r="H2029" s="822" t="s">
        <v>673</v>
      </c>
      <c r="I2029" s="822" t="s">
        <v>2575</v>
      </c>
      <c r="J2029" s="822" t="s">
        <v>2503</v>
      </c>
      <c r="K2029" s="822" t="s">
        <v>2576</v>
      </c>
      <c r="L2029" s="825">
        <v>2669.75</v>
      </c>
      <c r="M2029" s="825">
        <v>2669.75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</v>
      </c>
      <c r="B2030" s="822" t="s">
        <v>2676</v>
      </c>
      <c r="C2030" s="822" t="s">
        <v>2682</v>
      </c>
      <c r="D2030" s="823" t="s">
        <v>4395</v>
      </c>
      <c r="E2030" s="824" t="s">
        <v>2733</v>
      </c>
      <c r="F2030" s="822" t="s">
        <v>2677</v>
      </c>
      <c r="G2030" s="822" t="s">
        <v>2792</v>
      </c>
      <c r="H2030" s="822" t="s">
        <v>329</v>
      </c>
      <c r="I2030" s="822" t="s">
        <v>3315</v>
      </c>
      <c r="J2030" s="822" t="s">
        <v>2794</v>
      </c>
      <c r="K2030" s="822" t="s">
        <v>3316</v>
      </c>
      <c r="L2030" s="825">
        <v>654.95000000000005</v>
      </c>
      <c r="M2030" s="825">
        <v>654.95000000000005</v>
      </c>
      <c r="N2030" s="822">
        <v>1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</v>
      </c>
      <c r="B2031" s="822" t="s">
        <v>2676</v>
      </c>
      <c r="C2031" s="822" t="s">
        <v>2682</v>
      </c>
      <c r="D2031" s="823" t="s">
        <v>4395</v>
      </c>
      <c r="E2031" s="824" t="s">
        <v>2733</v>
      </c>
      <c r="F2031" s="822" t="s">
        <v>2677</v>
      </c>
      <c r="G2031" s="822" t="s">
        <v>2792</v>
      </c>
      <c r="H2031" s="822" t="s">
        <v>329</v>
      </c>
      <c r="I2031" s="822" t="s">
        <v>2981</v>
      </c>
      <c r="J2031" s="822" t="s">
        <v>2794</v>
      </c>
      <c r="K2031" s="822" t="s">
        <v>2982</v>
      </c>
      <c r="L2031" s="825">
        <v>544.38</v>
      </c>
      <c r="M2031" s="825">
        <v>544.38</v>
      </c>
      <c r="N2031" s="822">
        <v>1</v>
      </c>
      <c r="O2031" s="826">
        <v>0.5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</v>
      </c>
      <c r="B2032" s="822" t="s">
        <v>2676</v>
      </c>
      <c r="C2032" s="822" t="s">
        <v>2682</v>
      </c>
      <c r="D2032" s="823" t="s">
        <v>4395</v>
      </c>
      <c r="E2032" s="824" t="s">
        <v>2733</v>
      </c>
      <c r="F2032" s="822" t="s">
        <v>2677</v>
      </c>
      <c r="G2032" s="822" t="s">
        <v>2792</v>
      </c>
      <c r="H2032" s="822" t="s">
        <v>329</v>
      </c>
      <c r="I2032" s="822" t="s">
        <v>2793</v>
      </c>
      <c r="J2032" s="822" t="s">
        <v>2794</v>
      </c>
      <c r="K2032" s="822" t="s">
        <v>2795</v>
      </c>
      <c r="L2032" s="825">
        <v>327.49</v>
      </c>
      <c r="M2032" s="825">
        <v>654.98</v>
      </c>
      <c r="N2032" s="822">
        <v>2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</v>
      </c>
      <c r="B2033" s="822" t="s">
        <v>2676</v>
      </c>
      <c r="C2033" s="822" t="s">
        <v>2682</v>
      </c>
      <c r="D2033" s="823" t="s">
        <v>4395</v>
      </c>
      <c r="E2033" s="824" t="s">
        <v>2733</v>
      </c>
      <c r="F2033" s="822" t="s">
        <v>2677</v>
      </c>
      <c r="G2033" s="822" t="s">
        <v>2796</v>
      </c>
      <c r="H2033" s="822" t="s">
        <v>673</v>
      </c>
      <c r="I2033" s="822" t="s">
        <v>3619</v>
      </c>
      <c r="J2033" s="822" t="s">
        <v>1695</v>
      </c>
      <c r="K2033" s="822" t="s">
        <v>3620</v>
      </c>
      <c r="L2033" s="825">
        <v>345.02</v>
      </c>
      <c r="M2033" s="825">
        <v>345.02</v>
      </c>
      <c r="N2033" s="822">
        <v>1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</v>
      </c>
      <c r="B2034" s="822" t="s">
        <v>2676</v>
      </c>
      <c r="C2034" s="822" t="s">
        <v>2682</v>
      </c>
      <c r="D2034" s="823" t="s">
        <v>4395</v>
      </c>
      <c r="E2034" s="824" t="s">
        <v>2733</v>
      </c>
      <c r="F2034" s="822" t="s">
        <v>2677</v>
      </c>
      <c r="G2034" s="822" t="s">
        <v>2799</v>
      </c>
      <c r="H2034" s="822" t="s">
        <v>329</v>
      </c>
      <c r="I2034" s="822" t="s">
        <v>2800</v>
      </c>
      <c r="J2034" s="822" t="s">
        <v>724</v>
      </c>
      <c r="K2034" s="822" t="s">
        <v>1565</v>
      </c>
      <c r="L2034" s="825">
        <v>3317.7</v>
      </c>
      <c r="M2034" s="825">
        <v>3317.7</v>
      </c>
      <c r="N2034" s="822">
        <v>1</v>
      </c>
      <c r="O2034" s="826">
        <v>0.5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</v>
      </c>
      <c r="B2035" s="822" t="s">
        <v>2676</v>
      </c>
      <c r="C2035" s="822" t="s">
        <v>2682</v>
      </c>
      <c r="D2035" s="823" t="s">
        <v>4395</v>
      </c>
      <c r="E2035" s="824" t="s">
        <v>2733</v>
      </c>
      <c r="F2035" s="822" t="s">
        <v>2677</v>
      </c>
      <c r="G2035" s="822" t="s">
        <v>2799</v>
      </c>
      <c r="H2035" s="822" t="s">
        <v>329</v>
      </c>
      <c r="I2035" s="822" t="s">
        <v>2801</v>
      </c>
      <c r="J2035" s="822" t="s">
        <v>724</v>
      </c>
      <c r="K2035" s="822" t="s">
        <v>725</v>
      </c>
      <c r="L2035" s="825">
        <v>1704.59</v>
      </c>
      <c r="M2035" s="825">
        <v>3409.18</v>
      </c>
      <c r="N2035" s="822">
        <v>2</v>
      </c>
      <c r="O2035" s="826">
        <v>0.5</v>
      </c>
      <c r="P2035" s="825">
        <v>3409.18</v>
      </c>
      <c r="Q2035" s="827">
        <v>1</v>
      </c>
      <c r="R2035" s="822">
        <v>2</v>
      </c>
      <c r="S2035" s="827">
        <v>1</v>
      </c>
      <c r="T2035" s="826">
        <v>0.5</v>
      </c>
      <c r="U2035" s="828">
        <v>1</v>
      </c>
    </row>
    <row r="2036" spans="1:21" ht="14.45" customHeight="1" x14ac:dyDescent="0.2">
      <c r="A2036" s="821">
        <v>1</v>
      </c>
      <c r="B2036" s="822" t="s">
        <v>2676</v>
      </c>
      <c r="C2036" s="822" t="s">
        <v>2682</v>
      </c>
      <c r="D2036" s="823" t="s">
        <v>4395</v>
      </c>
      <c r="E2036" s="824" t="s">
        <v>2733</v>
      </c>
      <c r="F2036" s="822" t="s">
        <v>2677</v>
      </c>
      <c r="G2036" s="822" t="s">
        <v>2802</v>
      </c>
      <c r="H2036" s="822" t="s">
        <v>329</v>
      </c>
      <c r="I2036" s="822" t="s">
        <v>2803</v>
      </c>
      <c r="J2036" s="822" t="s">
        <v>703</v>
      </c>
      <c r="K2036" s="822" t="s">
        <v>2804</v>
      </c>
      <c r="L2036" s="825">
        <v>83.38</v>
      </c>
      <c r="M2036" s="825">
        <v>250.14</v>
      </c>
      <c r="N2036" s="822">
        <v>3</v>
      </c>
      <c r="O2036" s="826">
        <v>0.5</v>
      </c>
      <c r="P2036" s="825">
        <v>250.14</v>
      </c>
      <c r="Q2036" s="827">
        <v>1</v>
      </c>
      <c r="R2036" s="822">
        <v>3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1</v>
      </c>
      <c r="B2037" s="822" t="s">
        <v>2676</v>
      </c>
      <c r="C2037" s="822" t="s">
        <v>2682</v>
      </c>
      <c r="D2037" s="823" t="s">
        <v>4395</v>
      </c>
      <c r="E2037" s="824" t="s">
        <v>2733</v>
      </c>
      <c r="F2037" s="822" t="s">
        <v>2677</v>
      </c>
      <c r="G2037" s="822" t="s">
        <v>2802</v>
      </c>
      <c r="H2037" s="822" t="s">
        <v>329</v>
      </c>
      <c r="I2037" s="822" t="s">
        <v>4179</v>
      </c>
      <c r="J2037" s="822" t="s">
        <v>703</v>
      </c>
      <c r="K2037" s="822" t="s">
        <v>704</v>
      </c>
      <c r="L2037" s="825">
        <v>118.5</v>
      </c>
      <c r="M2037" s="825">
        <v>355.5</v>
      </c>
      <c r="N2037" s="822">
        <v>3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</v>
      </c>
      <c r="B2038" s="822" t="s">
        <v>2676</v>
      </c>
      <c r="C2038" s="822" t="s">
        <v>2682</v>
      </c>
      <c r="D2038" s="823" t="s">
        <v>4395</v>
      </c>
      <c r="E2038" s="824" t="s">
        <v>2733</v>
      </c>
      <c r="F2038" s="822" t="s">
        <v>2677</v>
      </c>
      <c r="G2038" s="822" t="s">
        <v>2983</v>
      </c>
      <c r="H2038" s="822" t="s">
        <v>673</v>
      </c>
      <c r="I2038" s="822" t="s">
        <v>2196</v>
      </c>
      <c r="J2038" s="822" t="s">
        <v>928</v>
      </c>
      <c r="K2038" s="822" t="s">
        <v>2197</v>
      </c>
      <c r="L2038" s="825">
        <v>154.36000000000001</v>
      </c>
      <c r="M2038" s="825">
        <v>154.36000000000001</v>
      </c>
      <c r="N2038" s="822">
        <v>1</v>
      </c>
      <c r="O2038" s="826"/>
      <c r="P2038" s="825"/>
      <c r="Q2038" s="827">
        <v>0</v>
      </c>
      <c r="R2038" s="822"/>
      <c r="S2038" s="827">
        <v>0</v>
      </c>
      <c r="T2038" s="826"/>
      <c r="U2038" s="828"/>
    </row>
    <row r="2039" spans="1:21" ht="14.45" customHeight="1" x14ac:dyDescent="0.2">
      <c r="A2039" s="821">
        <v>1</v>
      </c>
      <c r="B2039" s="822" t="s">
        <v>2676</v>
      </c>
      <c r="C2039" s="822" t="s">
        <v>2682</v>
      </c>
      <c r="D2039" s="823" t="s">
        <v>4395</v>
      </c>
      <c r="E2039" s="824" t="s">
        <v>2733</v>
      </c>
      <c r="F2039" s="822" t="s">
        <v>2677</v>
      </c>
      <c r="G2039" s="822" t="s">
        <v>2809</v>
      </c>
      <c r="H2039" s="822" t="s">
        <v>329</v>
      </c>
      <c r="I2039" s="822" t="s">
        <v>2810</v>
      </c>
      <c r="J2039" s="822" t="s">
        <v>822</v>
      </c>
      <c r="K2039" s="822" t="s">
        <v>823</v>
      </c>
      <c r="L2039" s="825">
        <v>121.92</v>
      </c>
      <c r="M2039" s="825">
        <v>365.76</v>
      </c>
      <c r="N2039" s="822">
        <v>3</v>
      </c>
      <c r="O2039" s="826">
        <v>0.5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</v>
      </c>
      <c r="B2040" s="822" t="s">
        <v>2676</v>
      </c>
      <c r="C2040" s="822" t="s">
        <v>2682</v>
      </c>
      <c r="D2040" s="823" t="s">
        <v>4395</v>
      </c>
      <c r="E2040" s="824" t="s">
        <v>2733</v>
      </c>
      <c r="F2040" s="822" t="s">
        <v>2677</v>
      </c>
      <c r="G2040" s="822" t="s">
        <v>2809</v>
      </c>
      <c r="H2040" s="822" t="s">
        <v>329</v>
      </c>
      <c r="I2040" s="822" t="s">
        <v>3641</v>
      </c>
      <c r="J2040" s="822" t="s">
        <v>822</v>
      </c>
      <c r="K2040" s="822" t="s">
        <v>823</v>
      </c>
      <c r="L2040" s="825">
        <v>121.92</v>
      </c>
      <c r="M2040" s="825">
        <v>365.76</v>
      </c>
      <c r="N2040" s="822">
        <v>3</v>
      </c>
      <c r="O2040" s="826">
        <v>0.5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</v>
      </c>
      <c r="B2041" s="822" t="s">
        <v>2676</v>
      </c>
      <c r="C2041" s="822" t="s">
        <v>2682</v>
      </c>
      <c r="D2041" s="823" t="s">
        <v>4395</v>
      </c>
      <c r="E2041" s="824" t="s">
        <v>2733</v>
      </c>
      <c r="F2041" s="822" t="s">
        <v>2678</v>
      </c>
      <c r="G2041" s="822" t="s">
        <v>2988</v>
      </c>
      <c r="H2041" s="822" t="s">
        <v>329</v>
      </c>
      <c r="I2041" s="822" t="s">
        <v>2989</v>
      </c>
      <c r="J2041" s="822" t="s">
        <v>2990</v>
      </c>
      <c r="K2041" s="822"/>
      <c r="L2041" s="825">
        <v>0</v>
      </c>
      <c r="M2041" s="825">
        <v>0</v>
      </c>
      <c r="N2041" s="822">
        <v>1</v>
      </c>
      <c r="O2041" s="826"/>
      <c r="P2041" s="825">
        <v>0</v>
      </c>
      <c r="Q2041" s="827"/>
      <c r="R2041" s="822">
        <v>1</v>
      </c>
      <c r="S2041" s="827">
        <v>1</v>
      </c>
      <c r="T2041" s="826"/>
      <c r="U2041" s="828"/>
    </row>
    <row r="2042" spans="1:21" ht="14.45" customHeight="1" x14ac:dyDescent="0.2">
      <c r="A2042" s="821">
        <v>1</v>
      </c>
      <c r="B2042" s="822" t="s">
        <v>2676</v>
      </c>
      <c r="C2042" s="822" t="s">
        <v>2682</v>
      </c>
      <c r="D2042" s="823" t="s">
        <v>4395</v>
      </c>
      <c r="E2042" s="824" t="s">
        <v>2722</v>
      </c>
      <c r="F2042" s="822" t="s">
        <v>2677</v>
      </c>
      <c r="G2042" s="822" t="s">
        <v>2858</v>
      </c>
      <c r="H2042" s="822" t="s">
        <v>673</v>
      </c>
      <c r="I2042" s="822" t="s">
        <v>2185</v>
      </c>
      <c r="J2042" s="822" t="s">
        <v>2186</v>
      </c>
      <c r="K2042" s="822" t="s">
        <v>2187</v>
      </c>
      <c r="L2042" s="825">
        <v>130.51</v>
      </c>
      <c r="M2042" s="825">
        <v>130.51</v>
      </c>
      <c r="N2042" s="822">
        <v>1</v>
      </c>
      <c r="O2042" s="826">
        <v>0.5</v>
      </c>
      <c r="P2042" s="825">
        <v>130.51</v>
      </c>
      <c r="Q2042" s="827">
        <v>1</v>
      </c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1</v>
      </c>
      <c r="B2043" s="822" t="s">
        <v>2676</v>
      </c>
      <c r="C2043" s="822" t="s">
        <v>2682</v>
      </c>
      <c r="D2043" s="823" t="s">
        <v>4395</v>
      </c>
      <c r="E2043" s="824" t="s">
        <v>2722</v>
      </c>
      <c r="F2043" s="822" t="s">
        <v>2677</v>
      </c>
      <c r="G2043" s="822" t="s">
        <v>2815</v>
      </c>
      <c r="H2043" s="822" t="s">
        <v>673</v>
      </c>
      <c r="I2043" s="822" t="s">
        <v>2292</v>
      </c>
      <c r="J2043" s="822" t="s">
        <v>998</v>
      </c>
      <c r="K2043" s="822" t="s">
        <v>1000</v>
      </c>
      <c r="L2043" s="825">
        <v>17.559999999999999</v>
      </c>
      <c r="M2043" s="825">
        <v>17.559999999999999</v>
      </c>
      <c r="N2043" s="822">
        <v>1</v>
      </c>
      <c r="O2043" s="826">
        <v>0.5</v>
      </c>
      <c r="P2043" s="825">
        <v>17.559999999999999</v>
      </c>
      <c r="Q2043" s="827">
        <v>1</v>
      </c>
      <c r="R2043" s="822">
        <v>1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1</v>
      </c>
      <c r="B2044" s="822" t="s">
        <v>2676</v>
      </c>
      <c r="C2044" s="822" t="s">
        <v>2682</v>
      </c>
      <c r="D2044" s="823" t="s">
        <v>4395</v>
      </c>
      <c r="E2044" s="824" t="s">
        <v>2722</v>
      </c>
      <c r="F2044" s="822" t="s">
        <v>2677</v>
      </c>
      <c r="G2044" s="822" t="s">
        <v>2815</v>
      </c>
      <c r="H2044" s="822" t="s">
        <v>673</v>
      </c>
      <c r="I2044" s="822" t="s">
        <v>2174</v>
      </c>
      <c r="J2044" s="822" t="s">
        <v>998</v>
      </c>
      <c r="K2044" s="822" t="s">
        <v>696</v>
      </c>
      <c r="L2044" s="825">
        <v>35.11</v>
      </c>
      <c r="M2044" s="825">
        <v>35.11</v>
      </c>
      <c r="N2044" s="822">
        <v>1</v>
      </c>
      <c r="O2044" s="826">
        <v>1</v>
      </c>
      <c r="P2044" s="825">
        <v>35.11</v>
      </c>
      <c r="Q2044" s="827">
        <v>1</v>
      </c>
      <c r="R2044" s="822">
        <v>1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1</v>
      </c>
      <c r="B2045" s="822" t="s">
        <v>2676</v>
      </c>
      <c r="C2045" s="822" t="s">
        <v>2682</v>
      </c>
      <c r="D2045" s="823" t="s">
        <v>4395</v>
      </c>
      <c r="E2045" s="824" t="s">
        <v>2722</v>
      </c>
      <c r="F2045" s="822" t="s">
        <v>2677</v>
      </c>
      <c r="G2045" s="822" t="s">
        <v>3027</v>
      </c>
      <c r="H2045" s="822" t="s">
        <v>329</v>
      </c>
      <c r="I2045" s="822" t="s">
        <v>3911</v>
      </c>
      <c r="J2045" s="822" t="s">
        <v>1022</v>
      </c>
      <c r="K2045" s="822" t="s">
        <v>2221</v>
      </c>
      <c r="L2045" s="825">
        <v>131.97999999999999</v>
      </c>
      <c r="M2045" s="825">
        <v>131.97999999999999</v>
      </c>
      <c r="N2045" s="822">
        <v>1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</v>
      </c>
      <c r="B2046" s="822" t="s">
        <v>2676</v>
      </c>
      <c r="C2046" s="822" t="s">
        <v>2682</v>
      </c>
      <c r="D2046" s="823" t="s">
        <v>4395</v>
      </c>
      <c r="E2046" s="824" t="s">
        <v>2722</v>
      </c>
      <c r="F2046" s="822" t="s">
        <v>2677</v>
      </c>
      <c r="G2046" s="822" t="s">
        <v>2739</v>
      </c>
      <c r="H2046" s="822" t="s">
        <v>329</v>
      </c>
      <c r="I2046" s="822" t="s">
        <v>3030</v>
      </c>
      <c r="J2046" s="822" t="s">
        <v>2741</v>
      </c>
      <c r="K2046" s="822" t="s">
        <v>3031</v>
      </c>
      <c r="L2046" s="825">
        <v>1891.17</v>
      </c>
      <c r="M2046" s="825">
        <v>5673.51</v>
      </c>
      <c r="N2046" s="822">
        <v>3</v>
      </c>
      <c r="O2046" s="826">
        <v>1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1</v>
      </c>
      <c r="B2047" s="822" t="s">
        <v>2676</v>
      </c>
      <c r="C2047" s="822" t="s">
        <v>2682</v>
      </c>
      <c r="D2047" s="823" t="s">
        <v>4395</v>
      </c>
      <c r="E2047" s="824" t="s">
        <v>2722</v>
      </c>
      <c r="F2047" s="822" t="s">
        <v>2677</v>
      </c>
      <c r="G2047" s="822" t="s">
        <v>3034</v>
      </c>
      <c r="H2047" s="822" t="s">
        <v>329</v>
      </c>
      <c r="I2047" s="822" t="s">
        <v>4306</v>
      </c>
      <c r="J2047" s="822" t="s">
        <v>4307</v>
      </c>
      <c r="K2047" s="822" t="s">
        <v>3152</v>
      </c>
      <c r="L2047" s="825">
        <v>234.94</v>
      </c>
      <c r="M2047" s="825">
        <v>234.94</v>
      </c>
      <c r="N2047" s="822">
        <v>1</v>
      </c>
      <c r="O2047" s="826">
        <v>1</v>
      </c>
      <c r="P2047" s="825">
        <v>234.94</v>
      </c>
      <c r="Q2047" s="827">
        <v>1</v>
      </c>
      <c r="R2047" s="822">
        <v>1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1</v>
      </c>
      <c r="B2048" s="822" t="s">
        <v>2676</v>
      </c>
      <c r="C2048" s="822" t="s">
        <v>2682</v>
      </c>
      <c r="D2048" s="823" t="s">
        <v>4395</v>
      </c>
      <c r="E2048" s="824" t="s">
        <v>2722</v>
      </c>
      <c r="F2048" s="822" t="s">
        <v>2677</v>
      </c>
      <c r="G2048" s="822" t="s">
        <v>3386</v>
      </c>
      <c r="H2048" s="822" t="s">
        <v>329</v>
      </c>
      <c r="I2048" s="822" t="s">
        <v>3387</v>
      </c>
      <c r="J2048" s="822" t="s">
        <v>3388</v>
      </c>
      <c r="K2048" s="822" t="s">
        <v>3389</v>
      </c>
      <c r="L2048" s="825">
        <v>78.33</v>
      </c>
      <c r="M2048" s="825">
        <v>234.99</v>
      </c>
      <c r="N2048" s="822">
        <v>3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</v>
      </c>
      <c r="B2049" s="822" t="s">
        <v>2676</v>
      </c>
      <c r="C2049" s="822" t="s">
        <v>2682</v>
      </c>
      <c r="D2049" s="823" t="s">
        <v>4395</v>
      </c>
      <c r="E2049" s="824" t="s">
        <v>2722</v>
      </c>
      <c r="F2049" s="822" t="s">
        <v>2677</v>
      </c>
      <c r="G2049" s="822" t="s">
        <v>2749</v>
      </c>
      <c r="H2049" s="822" t="s">
        <v>673</v>
      </c>
      <c r="I2049" s="822" t="s">
        <v>2269</v>
      </c>
      <c r="J2049" s="822" t="s">
        <v>2270</v>
      </c>
      <c r="K2049" s="822" t="s">
        <v>2271</v>
      </c>
      <c r="L2049" s="825">
        <v>42.51</v>
      </c>
      <c r="M2049" s="825">
        <v>85.02</v>
      </c>
      <c r="N2049" s="822">
        <v>2</v>
      </c>
      <c r="O2049" s="826">
        <v>1.5</v>
      </c>
      <c r="P2049" s="825">
        <v>85.02</v>
      </c>
      <c r="Q2049" s="827">
        <v>1</v>
      </c>
      <c r="R2049" s="822">
        <v>2</v>
      </c>
      <c r="S2049" s="827">
        <v>1</v>
      </c>
      <c r="T2049" s="826">
        <v>1.5</v>
      </c>
      <c r="U2049" s="828">
        <v>1</v>
      </c>
    </row>
    <row r="2050" spans="1:21" ht="14.45" customHeight="1" x14ac:dyDescent="0.2">
      <c r="A2050" s="821">
        <v>1</v>
      </c>
      <c r="B2050" s="822" t="s">
        <v>2676</v>
      </c>
      <c r="C2050" s="822" t="s">
        <v>2682</v>
      </c>
      <c r="D2050" s="823" t="s">
        <v>4395</v>
      </c>
      <c r="E2050" s="824" t="s">
        <v>2722</v>
      </c>
      <c r="F2050" s="822" t="s">
        <v>2677</v>
      </c>
      <c r="G2050" s="822" t="s">
        <v>2829</v>
      </c>
      <c r="H2050" s="822" t="s">
        <v>673</v>
      </c>
      <c r="I2050" s="822" t="s">
        <v>2403</v>
      </c>
      <c r="J2050" s="822" t="s">
        <v>1161</v>
      </c>
      <c r="K2050" s="822" t="s">
        <v>2404</v>
      </c>
      <c r="L2050" s="825">
        <v>773.45</v>
      </c>
      <c r="M2050" s="825">
        <v>773.45</v>
      </c>
      <c r="N2050" s="822">
        <v>1</v>
      </c>
      <c r="O2050" s="826">
        <v>1</v>
      </c>
      <c r="P2050" s="825">
        <v>773.45</v>
      </c>
      <c r="Q2050" s="827">
        <v>1</v>
      </c>
      <c r="R2050" s="822">
        <v>1</v>
      </c>
      <c r="S2050" s="827">
        <v>1</v>
      </c>
      <c r="T2050" s="826">
        <v>1</v>
      </c>
      <c r="U2050" s="828">
        <v>1</v>
      </c>
    </row>
    <row r="2051" spans="1:21" ht="14.45" customHeight="1" x14ac:dyDescent="0.2">
      <c r="A2051" s="821">
        <v>1</v>
      </c>
      <c r="B2051" s="822" t="s">
        <v>2676</v>
      </c>
      <c r="C2051" s="822" t="s">
        <v>2682</v>
      </c>
      <c r="D2051" s="823" t="s">
        <v>4395</v>
      </c>
      <c r="E2051" s="824" t="s">
        <v>2722</v>
      </c>
      <c r="F2051" s="822" t="s">
        <v>2677</v>
      </c>
      <c r="G2051" s="822" t="s">
        <v>3093</v>
      </c>
      <c r="H2051" s="822" t="s">
        <v>329</v>
      </c>
      <c r="I2051" s="822" t="s">
        <v>3920</v>
      </c>
      <c r="J2051" s="822" t="s">
        <v>3095</v>
      </c>
      <c r="K2051" s="822" t="s">
        <v>1238</v>
      </c>
      <c r="L2051" s="825">
        <v>296.62</v>
      </c>
      <c r="M2051" s="825">
        <v>296.62</v>
      </c>
      <c r="N2051" s="822">
        <v>1</v>
      </c>
      <c r="O2051" s="826">
        <v>0.5</v>
      </c>
      <c r="P2051" s="825">
        <v>296.62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1</v>
      </c>
      <c r="B2052" s="822" t="s">
        <v>2676</v>
      </c>
      <c r="C2052" s="822" t="s">
        <v>2682</v>
      </c>
      <c r="D2052" s="823" t="s">
        <v>4395</v>
      </c>
      <c r="E2052" s="824" t="s">
        <v>2722</v>
      </c>
      <c r="F2052" s="822" t="s">
        <v>2677</v>
      </c>
      <c r="G2052" s="822" t="s">
        <v>2898</v>
      </c>
      <c r="H2052" s="822" t="s">
        <v>329</v>
      </c>
      <c r="I2052" s="822" t="s">
        <v>4061</v>
      </c>
      <c r="J2052" s="822" t="s">
        <v>1534</v>
      </c>
      <c r="K2052" s="822" t="s">
        <v>4062</v>
      </c>
      <c r="L2052" s="825">
        <v>231.16</v>
      </c>
      <c r="M2052" s="825">
        <v>231.16</v>
      </c>
      <c r="N2052" s="822">
        <v>1</v>
      </c>
      <c r="O2052" s="826">
        <v>0.5</v>
      </c>
      <c r="P2052" s="825">
        <v>231.16</v>
      </c>
      <c r="Q2052" s="827">
        <v>1</v>
      </c>
      <c r="R2052" s="822">
        <v>1</v>
      </c>
      <c r="S2052" s="827">
        <v>1</v>
      </c>
      <c r="T2052" s="826">
        <v>0.5</v>
      </c>
      <c r="U2052" s="828">
        <v>1</v>
      </c>
    </row>
    <row r="2053" spans="1:21" ht="14.45" customHeight="1" x14ac:dyDescent="0.2">
      <c r="A2053" s="821">
        <v>1</v>
      </c>
      <c r="B2053" s="822" t="s">
        <v>2676</v>
      </c>
      <c r="C2053" s="822" t="s">
        <v>2682</v>
      </c>
      <c r="D2053" s="823" t="s">
        <v>4395</v>
      </c>
      <c r="E2053" s="824" t="s">
        <v>2722</v>
      </c>
      <c r="F2053" s="822" t="s">
        <v>2677</v>
      </c>
      <c r="G2053" s="822" t="s">
        <v>2762</v>
      </c>
      <c r="H2053" s="822" t="s">
        <v>329</v>
      </c>
      <c r="I2053" s="822" t="s">
        <v>3461</v>
      </c>
      <c r="J2053" s="822" t="s">
        <v>3462</v>
      </c>
      <c r="K2053" s="822" t="s">
        <v>3134</v>
      </c>
      <c r="L2053" s="825">
        <v>51.69</v>
      </c>
      <c r="M2053" s="825">
        <v>51.69</v>
      </c>
      <c r="N2053" s="822">
        <v>1</v>
      </c>
      <c r="O2053" s="826">
        <v>0.5</v>
      </c>
      <c r="P2053" s="825">
        <v>51.69</v>
      </c>
      <c r="Q2053" s="827">
        <v>1</v>
      </c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1</v>
      </c>
      <c r="B2054" s="822" t="s">
        <v>2676</v>
      </c>
      <c r="C2054" s="822" t="s">
        <v>2682</v>
      </c>
      <c r="D2054" s="823" t="s">
        <v>4395</v>
      </c>
      <c r="E2054" s="824" t="s">
        <v>2722</v>
      </c>
      <c r="F2054" s="822" t="s">
        <v>2677</v>
      </c>
      <c r="G2054" s="822" t="s">
        <v>2762</v>
      </c>
      <c r="H2054" s="822" t="s">
        <v>329</v>
      </c>
      <c r="I2054" s="822" t="s">
        <v>3135</v>
      </c>
      <c r="J2054" s="822" t="s">
        <v>684</v>
      </c>
      <c r="K2054" s="822" t="s">
        <v>3136</v>
      </c>
      <c r="L2054" s="825">
        <v>10.55</v>
      </c>
      <c r="M2054" s="825">
        <v>10.55</v>
      </c>
      <c r="N2054" s="822">
        <v>1</v>
      </c>
      <c r="O2054" s="826">
        <v>0.5</v>
      </c>
      <c r="P2054" s="825">
        <v>10.55</v>
      </c>
      <c r="Q2054" s="827">
        <v>1</v>
      </c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1</v>
      </c>
      <c r="B2055" s="822" t="s">
        <v>2676</v>
      </c>
      <c r="C2055" s="822" t="s">
        <v>2682</v>
      </c>
      <c r="D2055" s="823" t="s">
        <v>4395</v>
      </c>
      <c r="E2055" s="824" t="s">
        <v>2722</v>
      </c>
      <c r="F2055" s="822" t="s">
        <v>2677</v>
      </c>
      <c r="G2055" s="822" t="s">
        <v>2762</v>
      </c>
      <c r="H2055" s="822" t="s">
        <v>329</v>
      </c>
      <c r="I2055" s="822" t="s">
        <v>4308</v>
      </c>
      <c r="J2055" s="822" t="s">
        <v>4309</v>
      </c>
      <c r="K2055" s="822" t="s">
        <v>4310</v>
      </c>
      <c r="L2055" s="825">
        <v>0</v>
      </c>
      <c r="M2055" s="825">
        <v>0</v>
      </c>
      <c r="N2055" s="822">
        <v>1</v>
      </c>
      <c r="O2055" s="826">
        <v>0.5</v>
      </c>
      <c r="P2055" s="825">
        <v>0</v>
      </c>
      <c r="Q2055" s="827"/>
      <c r="R2055" s="822">
        <v>1</v>
      </c>
      <c r="S2055" s="827">
        <v>1</v>
      </c>
      <c r="T2055" s="826">
        <v>0.5</v>
      </c>
      <c r="U2055" s="828">
        <v>1</v>
      </c>
    </row>
    <row r="2056" spans="1:21" ht="14.45" customHeight="1" x14ac:dyDescent="0.2">
      <c r="A2056" s="821">
        <v>1</v>
      </c>
      <c r="B2056" s="822" t="s">
        <v>2676</v>
      </c>
      <c r="C2056" s="822" t="s">
        <v>2682</v>
      </c>
      <c r="D2056" s="823" t="s">
        <v>4395</v>
      </c>
      <c r="E2056" s="824" t="s">
        <v>2722</v>
      </c>
      <c r="F2056" s="822" t="s">
        <v>2677</v>
      </c>
      <c r="G2056" s="822" t="s">
        <v>3143</v>
      </c>
      <c r="H2056" s="822" t="s">
        <v>673</v>
      </c>
      <c r="I2056" s="822" t="s">
        <v>3144</v>
      </c>
      <c r="J2056" s="822" t="s">
        <v>1205</v>
      </c>
      <c r="K2056" s="822" t="s">
        <v>3145</v>
      </c>
      <c r="L2056" s="825">
        <v>77.790000000000006</v>
      </c>
      <c r="M2056" s="825">
        <v>77.790000000000006</v>
      </c>
      <c r="N2056" s="822">
        <v>1</v>
      </c>
      <c r="O2056" s="826">
        <v>0.5</v>
      </c>
      <c r="P2056" s="825">
        <v>77.790000000000006</v>
      </c>
      <c r="Q2056" s="827">
        <v>1</v>
      </c>
      <c r="R2056" s="822">
        <v>1</v>
      </c>
      <c r="S2056" s="827">
        <v>1</v>
      </c>
      <c r="T2056" s="826">
        <v>0.5</v>
      </c>
      <c r="U2056" s="828">
        <v>1</v>
      </c>
    </row>
    <row r="2057" spans="1:21" ht="14.45" customHeight="1" x14ac:dyDescent="0.2">
      <c r="A2057" s="821">
        <v>1</v>
      </c>
      <c r="B2057" s="822" t="s">
        <v>2676</v>
      </c>
      <c r="C2057" s="822" t="s">
        <v>2682</v>
      </c>
      <c r="D2057" s="823" t="s">
        <v>4395</v>
      </c>
      <c r="E2057" s="824" t="s">
        <v>2722</v>
      </c>
      <c r="F2057" s="822" t="s">
        <v>2677</v>
      </c>
      <c r="G2057" s="822" t="s">
        <v>3973</v>
      </c>
      <c r="H2057" s="822" t="s">
        <v>329</v>
      </c>
      <c r="I2057" s="822" t="s">
        <v>3974</v>
      </c>
      <c r="J2057" s="822" t="s">
        <v>2589</v>
      </c>
      <c r="K2057" s="822" t="s">
        <v>3975</v>
      </c>
      <c r="L2057" s="825">
        <v>32.869999999999997</v>
      </c>
      <c r="M2057" s="825">
        <v>32.869999999999997</v>
      </c>
      <c r="N2057" s="822">
        <v>1</v>
      </c>
      <c r="O2057" s="826">
        <v>1</v>
      </c>
      <c r="P2057" s="825">
        <v>32.869999999999997</v>
      </c>
      <c r="Q2057" s="827">
        <v>1</v>
      </c>
      <c r="R2057" s="822">
        <v>1</v>
      </c>
      <c r="S2057" s="827">
        <v>1</v>
      </c>
      <c r="T2057" s="826">
        <v>1</v>
      </c>
      <c r="U2057" s="828">
        <v>1</v>
      </c>
    </row>
    <row r="2058" spans="1:21" ht="14.45" customHeight="1" x14ac:dyDescent="0.2">
      <c r="A2058" s="821">
        <v>1</v>
      </c>
      <c r="B2058" s="822" t="s">
        <v>2676</v>
      </c>
      <c r="C2058" s="822" t="s">
        <v>2682</v>
      </c>
      <c r="D2058" s="823" t="s">
        <v>4395</v>
      </c>
      <c r="E2058" s="824" t="s">
        <v>2722</v>
      </c>
      <c r="F2058" s="822" t="s">
        <v>2677</v>
      </c>
      <c r="G2058" s="822" t="s">
        <v>2774</v>
      </c>
      <c r="H2058" s="822" t="s">
        <v>329</v>
      </c>
      <c r="I2058" s="822" t="s">
        <v>2908</v>
      </c>
      <c r="J2058" s="822" t="s">
        <v>690</v>
      </c>
      <c r="K2058" s="822" t="s">
        <v>1520</v>
      </c>
      <c r="L2058" s="825">
        <v>10.65</v>
      </c>
      <c r="M2058" s="825">
        <v>10.65</v>
      </c>
      <c r="N2058" s="822">
        <v>1</v>
      </c>
      <c r="O2058" s="826">
        <v>0.5</v>
      </c>
      <c r="P2058" s="825">
        <v>10.65</v>
      </c>
      <c r="Q2058" s="827">
        <v>1</v>
      </c>
      <c r="R2058" s="822">
        <v>1</v>
      </c>
      <c r="S2058" s="827">
        <v>1</v>
      </c>
      <c r="T2058" s="826">
        <v>0.5</v>
      </c>
      <c r="U2058" s="828">
        <v>1</v>
      </c>
    </row>
    <row r="2059" spans="1:21" ht="14.45" customHeight="1" x14ac:dyDescent="0.2">
      <c r="A2059" s="821">
        <v>1</v>
      </c>
      <c r="B2059" s="822" t="s">
        <v>2676</v>
      </c>
      <c r="C2059" s="822" t="s">
        <v>2682</v>
      </c>
      <c r="D2059" s="823" t="s">
        <v>4395</v>
      </c>
      <c r="E2059" s="824" t="s">
        <v>2722</v>
      </c>
      <c r="F2059" s="822" t="s">
        <v>2677</v>
      </c>
      <c r="G2059" s="822" t="s">
        <v>2774</v>
      </c>
      <c r="H2059" s="822" t="s">
        <v>673</v>
      </c>
      <c r="I2059" s="822" t="s">
        <v>2510</v>
      </c>
      <c r="J2059" s="822" t="s">
        <v>690</v>
      </c>
      <c r="K2059" s="822" t="s">
        <v>1520</v>
      </c>
      <c r="L2059" s="825">
        <v>10.65</v>
      </c>
      <c r="M2059" s="825">
        <v>10.65</v>
      </c>
      <c r="N2059" s="822">
        <v>1</v>
      </c>
      <c r="O2059" s="826">
        <v>0.5</v>
      </c>
      <c r="P2059" s="825">
        <v>10.65</v>
      </c>
      <c r="Q2059" s="827">
        <v>1</v>
      </c>
      <c r="R2059" s="822">
        <v>1</v>
      </c>
      <c r="S2059" s="827">
        <v>1</v>
      </c>
      <c r="T2059" s="826">
        <v>0.5</v>
      </c>
      <c r="U2059" s="828">
        <v>1</v>
      </c>
    </row>
    <row r="2060" spans="1:21" ht="14.45" customHeight="1" x14ac:dyDescent="0.2">
      <c r="A2060" s="821">
        <v>1</v>
      </c>
      <c r="B2060" s="822" t="s">
        <v>2676</v>
      </c>
      <c r="C2060" s="822" t="s">
        <v>2682</v>
      </c>
      <c r="D2060" s="823" t="s">
        <v>4395</v>
      </c>
      <c r="E2060" s="824" t="s">
        <v>2722</v>
      </c>
      <c r="F2060" s="822" t="s">
        <v>2677</v>
      </c>
      <c r="G2060" s="822" t="s">
        <v>2917</v>
      </c>
      <c r="H2060" s="822" t="s">
        <v>329</v>
      </c>
      <c r="I2060" s="822" t="s">
        <v>3178</v>
      </c>
      <c r="J2060" s="822" t="s">
        <v>1033</v>
      </c>
      <c r="K2060" s="822" t="s">
        <v>1034</v>
      </c>
      <c r="L2060" s="825">
        <v>97.76</v>
      </c>
      <c r="M2060" s="825">
        <v>97.76</v>
      </c>
      <c r="N2060" s="822">
        <v>1</v>
      </c>
      <c r="O2060" s="826">
        <v>1</v>
      </c>
      <c r="P2060" s="825">
        <v>97.76</v>
      </c>
      <c r="Q2060" s="827">
        <v>1</v>
      </c>
      <c r="R2060" s="822">
        <v>1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1</v>
      </c>
      <c r="B2061" s="822" t="s">
        <v>2676</v>
      </c>
      <c r="C2061" s="822" t="s">
        <v>2682</v>
      </c>
      <c r="D2061" s="823" t="s">
        <v>4395</v>
      </c>
      <c r="E2061" s="824" t="s">
        <v>2722</v>
      </c>
      <c r="F2061" s="822" t="s">
        <v>2677</v>
      </c>
      <c r="G2061" s="822" t="s">
        <v>2917</v>
      </c>
      <c r="H2061" s="822" t="s">
        <v>673</v>
      </c>
      <c r="I2061" s="822" t="s">
        <v>2234</v>
      </c>
      <c r="J2061" s="822" t="s">
        <v>1033</v>
      </c>
      <c r="K2061" s="822" t="s">
        <v>2235</v>
      </c>
      <c r="L2061" s="825">
        <v>13.68</v>
      </c>
      <c r="M2061" s="825">
        <v>41.04</v>
      </c>
      <c r="N2061" s="822">
        <v>3</v>
      </c>
      <c r="O2061" s="826">
        <v>2</v>
      </c>
      <c r="P2061" s="825">
        <v>41.04</v>
      </c>
      <c r="Q2061" s="827">
        <v>1</v>
      </c>
      <c r="R2061" s="822">
        <v>3</v>
      </c>
      <c r="S2061" s="827">
        <v>1</v>
      </c>
      <c r="T2061" s="826">
        <v>2</v>
      </c>
      <c r="U2061" s="828">
        <v>1</v>
      </c>
    </row>
    <row r="2062" spans="1:21" ht="14.45" customHeight="1" x14ac:dyDescent="0.2">
      <c r="A2062" s="821">
        <v>1</v>
      </c>
      <c r="B2062" s="822" t="s">
        <v>2676</v>
      </c>
      <c r="C2062" s="822" t="s">
        <v>2682</v>
      </c>
      <c r="D2062" s="823" t="s">
        <v>4395</v>
      </c>
      <c r="E2062" s="824" t="s">
        <v>2722</v>
      </c>
      <c r="F2062" s="822" t="s">
        <v>2677</v>
      </c>
      <c r="G2062" s="822" t="s">
        <v>2777</v>
      </c>
      <c r="H2062" s="822" t="s">
        <v>329</v>
      </c>
      <c r="I2062" s="822" t="s">
        <v>3764</v>
      </c>
      <c r="J2062" s="822" t="s">
        <v>2779</v>
      </c>
      <c r="K2062" s="822" t="s">
        <v>3765</v>
      </c>
      <c r="L2062" s="825">
        <v>1437.73</v>
      </c>
      <c r="M2062" s="825">
        <v>1437.73</v>
      </c>
      <c r="N2062" s="822">
        <v>1</v>
      </c>
      <c r="O2062" s="826">
        <v>0.5</v>
      </c>
      <c r="P2062" s="825">
        <v>1437.73</v>
      </c>
      <c r="Q2062" s="827">
        <v>1</v>
      </c>
      <c r="R2062" s="822">
        <v>1</v>
      </c>
      <c r="S2062" s="827">
        <v>1</v>
      </c>
      <c r="T2062" s="826">
        <v>0.5</v>
      </c>
      <c r="U2062" s="828">
        <v>1</v>
      </c>
    </row>
    <row r="2063" spans="1:21" ht="14.45" customHeight="1" x14ac:dyDescent="0.2">
      <c r="A2063" s="821">
        <v>1</v>
      </c>
      <c r="B2063" s="822" t="s">
        <v>2676</v>
      </c>
      <c r="C2063" s="822" t="s">
        <v>2682</v>
      </c>
      <c r="D2063" s="823" t="s">
        <v>4395</v>
      </c>
      <c r="E2063" s="824" t="s">
        <v>2722</v>
      </c>
      <c r="F2063" s="822" t="s">
        <v>2677</v>
      </c>
      <c r="G2063" s="822" t="s">
        <v>2781</v>
      </c>
      <c r="H2063" s="822" t="s">
        <v>329</v>
      </c>
      <c r="I2063" s="822" t="s">
        <v>2935</v>
      </c>
      <c r="J2063" s="822" t="s">
        <v>2783</v>
      </c>
      <c r="K2063" s="822" t="s">
        <v>2471</v>
      </c>
      <c r="L2063" s="825">
        <v>165.41</v>
      </c>
      <c r="M2063" s="825">
        <v>165.41</v>
      </c>
      <c r="N2063" s="822">
        <v>1</v>
      </c>
      <c r="O2063" s="826">
        <v>0.5</v>
      </c>
      <c r="P2063" s="825">
        <v>165.41</v>
      </c>
      <c r="Q2063" s="827">
        <v>1</v>
      </c>
      <c r="R2063" s="822">
        <v>1</v>
      </c>
      <c r="S2063" s="827">
        <v>1</v>
      </c>
      <c r="T2063" s="826">
        <v>0.5</v>
      </c>
      <c r="U2063" s="828">
        <v>1</v>
      </c>
    </row>
    <row r="2064" spans="1:21" ht="14.45" customHeight="1" x14ac:dyDescent="0.2">
      <c r="A2064" s="821">
        <v>1</v>
      </c>
      <c r="B2064" s="822" t="s">
        <v>2676</v>
      </c>
      <c r="C2064" s="822" t="s">
        <v>2682</v>
      </c>
      <c r="D2064" s="823" t="s">
        <v>4395</v>
      </c>
      <c r="E2064" s="824" t="s">
        <v>2722</v>
      </c>
      <c r="F2064" s="822" t="s">
        <v>2677</v>
      </c>
      <c r="G2064" s="822" t="s">
        <v>2785</v>
      </c>
      <c r="H2064" s="822" t="s">
        <v>329</v>
      </c>
      <c r="I2064" s="822" t="s">
        <v>2786</v>
      </c>
      <c r="J2064" s="822" t="s">
        <v>1377</v>
      </c>
      <c r="K2064" s="822" t="s">
        <v>2787</v>
      </c>
      <c r="L2064" s="825">
        <v>26.12</v>
      </c>
      <c r="M2064" s="825">
        <v>26.12</v>
      </c>
      <c r="N2064" s="822">
        <v>1</v>
      </c>
      <c r="O2064" s="826">
        <v>0.5</v>
      </c>
      <c r="P2064" s="825">
        <v>26.12</v>
      </c>
      <c r="Q2064" s="827">
        <v>1</v>
      </c>
      <c r="R2064" s="822">
        <v>1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1</v>
      </c>
      <c r="B2065" s="822" t="s">
        <v>2676</v>
      </c>
      <c r="C2065" s="822" t="s">
        <v>2682</v>
      </c>
      <c r="D2065" s="823" t="s">
        <v>4395</v>
      </c>
      <c r="E2065" s="824" t="s">
        <v>2722</v>
      </c>
      <c r="F2065" s="822" t="s">
        <v>2677</v>
      </c>
      <c r="G2065" s="822" t="s">
        <v>2953</v>
      </c>
      <c r="H2065" s="822" t="s">
        <v>329</v>
      </c>
      <c r="I2065" s="822" t="s">
        <v>3290</v>
      </c>
      <c r="J2065" s="822" t="s">
        <v>2955</v>
      </c>
      <c r="K2065" s="822" t="s">
        <v>3291</v>
      </c>
      <c r="L2065" s="825">
        <v>93.43</v>
      </c>
      <c r="M2065" s="825">
        <v>186.86</v>
      </c>
      <c r="N2065" s="822">
        <v>2</v>
      </c>
      <c r="O2065" s="826">
        <v>1</v>
      </c>
      <c r="P2065" s="825">
        <v>186.86</v>
      </c>
      <c r="Q2065" s="827">
        <v>1</v>
      </c>
      <c r="R2065" s="822">
        <v>2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1</v>
      </c>
      <c r="B2066" s="822" t="s">
        <v>2676</v>
      </c>
      <c r="C2066" s="822" t="s">
        <v>2682</v>
      </c>
      <c r="D2066" s="823" t="s">
        <v>4395</v>
      </c>
      <c r="E2066" s="824" t="s">
        <v>2722</v>
      </c>
      <c r="F2066" s="822" t="s">
        <v>2677</v>
      </c>
      <c r="G2066" s="822" t="s">
        <v>3595</v>
      </c>
      <c r="H2066" s="822" t="s">
        <v>329</v>
      </c>
      <c r="I2066" s="822" t="s">
        <v>3596</v>
      </c>
      <c r="J2066" s="822" t="s">
        <v>3597</v>
      </c>
      <c r="K2066" s="822" t="s">
        <v>3598</v>
      </c>
      <c r="L2066" s="825">
        <v>311.02</v>
      </c>
      <c r="M2066" s="825">
        <v>1244.08</v>
      </c>
      <c r="N2066" s="822">
        <v>4</v>
      </c>
      <c r="O2066" s="826">
        <v>2</v>
      </c>
      <c r="P2066" s="825">
        <v>1244.08</v>
      </c>
      <c r="Q2066" s="827">
        <v>1</v>
      </c>
      <c r="R2066" s="822">
        <v>4</v>
      </c>
      <c r="S2066" s="827">
        <v>1</v>
      </c>
      <c r="T2066" s="826">
        <v>2</v>
      </c>
      <c r="U2066" s="828">
        <v>1</v>
      </c>
    </row>
    <row r="2067" spans="1:21" ht="14.45" customHeight="1" x14ac:dyDescent="0.2">
      <c r="A2067" s="821">
        <v>1</v>
      </c>
      <c r="B2067" s="822" t="s">
        <v>2676</v>
      </c>
      <c r="C2067" s="822" t="s">
        <v>2682</v>
      </c>
      <c r="D2067" s="823" t="s">
        <v>4395</v>
      </c>
      <c r="E2067" s="824" t="s">
        <v>2722</v>
      </c>
      <c r="F2067" s="822" t="s">
        <v>2677</v>
      </c>
      <c r="G2067" s="822" t="s">
        <v>2789</v>
      </c>
      <c r="H2067" s="822" t="s">
        <v>673</v>
      </c>
      <c r="I2067" s="822" t="s">
        <v>2790</v>
      </c>
      <c r="J2067" s="822" t="s">
        <v>2503</v>
      </c>
      <c r="K2067" s="822" t="s">
        <v>2791</v>
      </c>
      <c r="L2067" s="825">
        <v>1906.97</v>
      </c>
      <c r="M2067" s="825">
        <v>5720.91</v>
      </c>
      <c r="N2067" s="822">
        <v>3</v>
      </c>
      <c r="O2067" s="826">
        <v>1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</v>
      </c>
      <c r="B2068" s="822" t="s">
        <v>2676</v>
      </c>
      <c r="C2068" s="822" t="s">
        <v>2682</v>
      </c>
      <c r="D2068" s="823" t="s">
        <v>4395</v>
      </c>
      <c r="E2068" s="824" t="s">
        <v>2722</v>
      </c>
      <c r="F2068" s="822" t="s">
        <v>2677</v>
      </c>
      <c r="G2068" s="822" t="s">
        <v>2796</v>
      </c>
      <c r="H2068" s="822" t="s">
        <v>673</v>
      </c>
      <c r="I2068" s="822" t="s">
        <v>3714</v>
      </c>
      <c r="J2068" s="822" t="s">
        <v>1695</v>
      </c>
      <c r="K2068" s="822" t="s">
        <v>3715</v>
      </c>
      <c r="L2068" s="825">
        <v>2517.2199999999998</v>
      </c>
      <c r="M2068" s="825">
        <v>2517.2199999999998</v>
      </c>
      <c r="N2068" s="822">
        <v>1</v>
      </c>
      <c r="O2068" s="826">
        <v>1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</v>
      </c>
      <c r="B2069" s="822" t="s">
        <v>2676</v>
      </c>
      <c r="C2069" s="822" t="s">
        <v>2682</v>
      </c>
      <c r="D2069" s="823" t="s">
        <v>4395</v>
      </c>
      <c r="E2069" s="824" t="s">
        <v>2722</v>
      </c>
      <c r="F2069" s="822" t="s">
        <v>2677</v>
      </c>
      <c r="G2069" s="822" t="s">
        <v>2796</v>
      </c>
      <c r="H2069" s="822" t="s">
        <v>673</v>
      </c>
      <c r="I2069" s="822" t="s">
        <v>3619</v>
      </c>
      <c r="J2069" s="822" t="s">
        <v>1695</v>
      </c>
      <c r="K2069" s="822" t="s">
        <v>3620</v>
      </c>
      <c r="L2069" s="825">
        <v>255</v>
      </c>
      <c r="M2069" s="825">
        <v>255</v>
      </c>
      <c r="N2069" s="822">
        <v>1</v>
      </c>
      <c r="O2069" s="826">
        <v>0.5</v>
      </c>
      <c r="P2069" s="825">
        <v>255</v>
      </c>
      <c r="Q2069" s="827">
        <v>1</v>
      </c>
      <c r="R2069" s="822">
        <v>1</v>
      </c>
      <c r="S2069" s="827">
        <v>1</v>
      </c>
      <c r="T2069" s="826">
        <v>0.5</v>
      </c>
      <c r="U2069" s="828">
        <v>1</v>
      </c>
    </row>
    <row r="2070" spans="1:21" ht="14.45" customHeight="1" x14ac:dyDescent="0.2">
      <c r="A2070" s="821">
        <v>1</v>
      </c>
      <c r="B2070" s="822" t="s">
        <v>2676</v>
      </c>
      <c r="C2070" s="822" t="s">
        <v>2682</v>
      </c>
      <c r="D2070" s="823" t="s">
        <v>4395</v>
      </c>
      <c r="E2070" s="824" t="s">
        <v>2722</v>
      </c>
      <c r="F2070" s="822" t="s">
        <v>2677</v>
      </c>
      <c r="G2070" s="822" t="s">
        <v>2799</v>
      </c>
      <c r="H2070" s="822" t="s">
        <v>329</v>
      </c>
      <c r="I2070" s="822" t="s">
        <v>2801</v>
      </c>
      <c r="J2070" s="822" t="s">
        <v>724</v>
      </c>
      <c r="K2070" s="822" t="s">
        <v>725</v>
      </c>
      <c r="L2070" s="825">
        <v>1704.59</v>
      </c>
      <c r="M2070" s="825">
        <v>1704.59</v>
      </c>
      <c r="N2070" s="822">
        <v>1</v>
      </c>
      <c r="O2070" s="826">
        <v>0.5</v>
      </c>
      <c r="P2070" s="825">
        <v>1704.59</v>
      </c>
      <c r="Q2070" s="827">
        <v>1</v>
      </c>
      <c r="R2070" s="822">
        <v>1</v>
      </c>
      <c r="S2070" s="827">
        <v>1</v>
      </c>
      <c r="T2070" s="826">
        <v>0.5</v>
      </c>
      <c r="U2070" s="828">
        <v>1</v>
      </c>
    </row>
    <row r="2071" spans="1:21" ht="14.45" customHeight="1" x14ac:dyDescent="0.2">
      <c r="A2071" s="821">
        <v>1</v>
      </c>
      <c r="B2071" s="822" t="s">
        <v>2676</v>
      </c>
      <c r="C2071" s="822" t="s">
        <v>2682</v>
      </c>
      <c r="D2071" s="823" t="s">
        <v>4395</v>
      </c>
      <c r="E2071" s="824" t="s">
        <v>2716</v>
      </c>
      <c r="F2071" s="822" t="s">
        <v>2677</v>
      </c>
      <c r="G2071" s="822" t="s">
        <v>2858</v>
      </c>
      <c r="H2071" s="822" t="s">
        <v>673</v>
      </c>
      <c r="I2071" s="822" t="s">
        <v>2188</v>
      </c>
      <c r="J2071" s="822" t="s">
        <v>2189</v>
      </c>
      <c r="K2071" s="822" t="s">
        <v>2190</v>
      </c>
      <c r="L2071" s="825">
        <v>165.41</v>
      </c>
      <c r="M2071" s="825">
        <v>165.41</v>
      </c>
      <c r="N2071" s="822">
        <v>1</v>
      </c>
      <c r="O2071" s="826">
        <v>0.5</v>
      </c>
      <c r="P2071" s="825">
        <v>165.41</v>
      </c>
      <c r="Q2071" s="827">
        <v>1</v>
      </c>
      <c r="R2071" s="822">
        <v>1</v>
      </c>
      <c r="S2071" s="827">
        <v>1</v>
      </c>
      <c r="T2071" s="826">
        <v>0.5</v>
      </c>
      <c r="U2071" s="828">
        <v>1</v>
      </c>
    </row>
    <row r="2072" spans="1:21" ht="14.45" customHeight="1" x14ac:dyDescent="0.2">
      <c r="A2072" s="821">
        <v>1</v>
      </c>
      <c r="B2072" s="822" t="s">
        <v>2676</v>
      </c>
      <c r="C2072" s="822" t="s">
        <v>2682</v>
      </c>
      <c r="D2072" s="823" t="s">
        <v>4395</v>
      </c>
      <c r="E2072" s="824" t="s">
        <v>2716</v>
      </c>
      <c r="F2072" s="822" t="s">
        <v>2677</v>
      </c>
      <c r="G2072" s="822" t="s">
        <v>2815</v>
      </c>
      <c r="H2072" s="822" t="s">
        <v>329</v>
      </c>
      <c r="I2072" s="822" t="s">
        <v>3828</v>
      </c>
      <c r="J2072" s="822" t="s">
        <v>2817</v>
      </c>
      <c r="K2072" s="822" t="s">
        <v>3829</v>
      </c>
      <c r="L2072" s="825">
        <v>58.52</v>
      </c>
      <c r="M2072" s="825">
        <v>117.04</v>
      </c>
      <c r="N2072" s="822">
        <v>2</v>
      </c>
      <c r="O2072" s="826">
        <v>1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</v>
      </c>
      <c r="B2073" s="822" t="s">
        <v>2676</v>
      </c>
      <c r="C2073" s="822" t="s">
        <v>2682</v>
      </c>
      <c r="D2073" s="823" t="s">
        <v>4395</v>
      </c>
      <c r="E2073" s="824" t="s">
        <v>2716</v>
      </c>
      <c r="F2073" s="822" t="s">
        <v>2677</v>
      </c>
      <c r="G2073" s="822" t="s">
        <v>2875</v>
      </c>
      <c r="H2073" s="822" t="s">
        <v>329</v>
      </c>
      <c r="I2073" s="822" t="s">
        <v>2876</v>
      </c>
      <c r="J2073" s="822" t="s">
        <v>2877</v>
      </c>
      <c r="K2073" s="822" t="s">
        <v>2878</v>
      </c>
      <c r="L2073" s="825">
        <v>0</v>
      </c>
      <c r="M2073" s="825">
        <v>0</v>
      </c>
      <c r="N2073" s="822">
        <v>2</v>
      </c>
      <c r="O2073" s="826">
        <v>2</v>
      </c>
      <c r="P2073" s="825"/>
      <c r="Q2073" s="827"/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</v>
      </c>
      <c r="B2074" s="822" t="s">
        <v>2676</v>
      </c>
      <c r="C2074" s="822" t="s">
        <v>2682</v>
      </c>
      <c r="D2074" s="823" t="s">
        <v>4395</v>
      </c>
      <c r="E2074" s="824" t="s">
        <v>2716</v>
      </c>
      <c r="F2074" s="822" t="s">
        <v>2677</v>
      </c>
      <c r="G2074" s="822" t="s">
        <v>2829</v>
      </c>
      <c r="H2074" s="822" t="s">
        <v>673</v>
      </c>
      <c r="I2074" s="822" t="s">
        <v>2403</v>
      </c>
      <c r="J2074" s="822" t="s">
        <v>1161</v>
      </c>
      <c r="K2074" s="822" t="s">
        <v>2404</v>
      </c>
      <c r="L2074" s="825">
        <v>773.45</v>
      </c>
      <c r="M2074" s="825">
        <v>2320.3500000000004</v>
      </c>
      <c r="N2074" s="822">
        <v>3</v>
      </c>
      <c r="O2074" s="826">
        <v>2</v>
      </c>
      <c r="P2074" s="825">
        <v>2320.3500000000004</v>
      </c>
      <c r="Q2074" s="827">
        <v>1</v>
      </c>
      <c r="R2074" s="822">
        <v>3</v>
      </c>
      <c r="S2074" s="827">
        <v>1</v>
      </c>
      <c r="T2074" s="826">
        <v>2</v>
      </c>
      <c r="U2074" s="828">
        <v>1</v>
      </c>
    </row>
    <row r="2075" spans="1:21" ht="14.45" customHeight="1" x14ac:dyDescent="0.2">
      <c r="A2075" s="821">
        <v>1</v>
      </c>
      <c r="B2075" s="822" t="s">
        <v>2676</v>
      </c>
      <c r="C2075" s="822" t="s">
        <v>2682</v>
      </c>
      <c r="D2075" s="823" t="s">
        <v>4395</v>
      </c>
      <c r="E2075" s="824" t="s">
        <v>2716</v>
      </c>
      <c r="F2075" s="822" t="s">
        <v>2677</v>
      </c>
      <c r="G2075" s="822" t="s">
        <v>2761</v>
      </c>
      <c r="H2075" s="822" t="s">
        <v>329</v>
      </c>
      <c r="I2075" s="822" t="s">
        <v>3970</v>
      </c>
      <c r="J2075" s="822" t="s">
        <v>3971</v>
      </c>
      <c r="K2075" s="822" t="s">
        <v>3972</v>
      </c>
      <c r="L2075" s="825">
        <v>300.33</v>
      </c>
      <c r="M2075" s="825">
        <v>300.33</v>
      </c>
      <c r="N2075" s="822">
        <v>1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2676</v>
      </c>
      <c r="C2076" s="822" t="s">
        <v>2682</v>
      </c>
      <c r="D2076" s="823" t="s">
        <v>4395</v>
      </c>
      <c r="E2076" s="824" t="s">
        <v>2716</v>
      </c>
      <c r="F2076" s="822" t="s">
        <v>2677</v>
      </c>
      <c r="G2076" s="822" t="s">
        <v>3150</v>
      </c>
      <c r="H2076" s="822" t="s">
        <v>673</v>
      </c>
      <c r="I2076" s="822" t="s">
        <v>2499</v>
      </c>
      <c r="J2076" s="822" t="s">
        <v>2141</v>
      </c>
      <c r="K2076" s="822" t="s">
        <v>2500</v>
      </c>
      <c r="L2076" s="825">
        <v>86.41</v>
      </c>
      <c r="M2076" s="825">
        <v>259.23</v>
      </c>
      <c r="N2076" s="822">
        <v>3</v>
      </c>
      <c r="O2076" s="826">
        <v>0.5</v>
      </c>
      <c r="P2076" s="825">
        <v>259.23</v>
      </c>
      <c r="Q2076" s="827">
        <v>1</v>
      </c>
      <c r="R2076" s="822">
        <v>3</v>
      </c>
      <c r="S2076" s="827">
        <v>1</v>
      </c>
      <c r="T2076" s="826">
        <v>0.5</v>
      </c>
      <c r="U2076" s="828">
        <v>1</v>
      </c>
    </row>
    <row r="2077" spans="1:21" ht="14.45" customHeight="1" x14ac:dyDescent="0.2">
      <c r="A2077" s="821">
        <v>1</v>
      </c>
      <c r="B2077" s="822" t="s">
        <v>2676</v>
      </c>
      <c r="C2077" s="822" t="s">
        <v>2682</v>
      </c>
      <c r="D2077" s="823" t="s">
        <v>4395</v>
      </c>
      <c r="E2077" s="824" t="s">
        <v>2716</v>
      </c>
      <c r="F2077" s="822" t="s">
        <v>2677</v>
      </c>
      <c r="G2077" s="822" t="s">
        <v>2774</v>
      </c>
      <c r="H2077" s="822" t="s">
        <v>329</v>
      </c>
      <c r="I2077" s="822" t="s">
        <v>3154</v>
      </c>
      <c r="J2077" s="822" t="s">
        <v>690</v>
      </c>
      <c r="K2077" s="822" t="s">
        <v>989</v>
      </c>
      <c r="L2077" s="825">
        <v>58.52</v>
      </c>
      <c r="M2077" s="825">
        <v>58.52</v>
      </c>
      <c r="N2077" s="822">
        <v>1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1</v>
      </c>
      <c r="B2078" s="822" t="s">
        <v>2676</v>
      </c>
      <c r="C2078" s="822" t="s">
        <v>2682</v>
      </c>
      <c r="D2078" s="823" t="s">
        <v>4395</v>
      </c>
      <c r="E2078" s="824" t="s">
        <v>2716</v>
      </c>
      <c r="F2078" s="822" t="s">
        <v>2677</v>
      </c>
      <c r="G2078" s="822" t="s">
        <v>4311</v>
      </c>
      <c r="H2078" s="822" t="s">
        <v>329</v>
      </c>
      <c r="I2078" s="822" t="s">
        <v>4312</v>
      </c>
      <c r="J2078" s="822" t="s">
        <v>4313</v>
      </c>
      <c r="K2078" s="822" t="s">
        <v>1025</v>
      </c>
      <c r="L2078" s="825">
        <v>132</v>
      </c>
      <c r="M2078" s="825">
        <v>396</v>
      </c>
      <c r="N2078" s="822">
        <v>3</v>
      </c>
      <c r="O2078" s="826">
        <v>0.5</v>
      </c>
      <c r="P2078" s="825">
        <v>396</v>
      </c>
      <c r="Q2078" s="827">
        <v>1</v>
      </c>
      <c r="R2078" s="822">
        <v>3</v>
      </c>
      <c r="S2078" s="827">
        <v>1</v>
      </c>
      <c r="T2078" s="826">
        <v>0.5</v>
      </c>
      <c r="U2078" s="828">
        <v>1</v>
      </c>
    </row>
    <row r="2079" spans="1:21" ht="14.45" customHeight="1" x14ac:dyDescent="0.2">
      <c r="A2079" s="821">
        <v>1</v>
      </c>
      <c r="B2079" s="822" t="s">
        <v>2676</v>
      </c>
      <c r="C2079" s="822" t="s">
        <v>2682</v>
      </c>
      <c r="D2079" s="823" t="s">
        <v>4395</v>
      </c>
      <c r="E2079" s="824" t="s">
        <v>2716</v>
      </c>
      <c r="F2079" s="822" t="s">
        <v>2677</v>
      </c>
      <c r="G2079" s="822" t="s">
        <v>4264</v>
      </c>
      <c r="H2079" s="822" t="s">
        <v>329</v>
      </c>
      <c r="I2079" s="822" t="s">
        <v>4314</v>
      </c>
      <c r="J2079" s="822" t="s">
        <v>4315</v>
      </c>
      <c r="K2079" s="822" t="s">
        <v>4316</v>
      </c>
      <c r="L2079" s="825">
        <v>120.77</v>
      </c>
      <c r="M2079" s="825">
        <v>362.31</v>
      </c>
      <c r="N2079" s="822">
        <v>3</v>
      </c>
      <c r="O2079" s="826">
        <v>1</v>
      </c>
      <c r="P2079" s="825">
        <v>362.31</v>
      </c>
      <c r="Q2079" s="827">
        <v>1</v>
      </c>
      <c r="R2079" s="822">
        <v>3</v>
      </c>
      <c r="S2079" s="827">
        <v>1</v>
      </c>
      <c r="T2079" s="826">
        <v>1</v>
      </c>
      <c r="U2079" s="828">
        <v>1</v>
      </c>
    </row>
    <row r="2080" spans="1:21" ht="14.45" customHeight="1" x14ac:dyDescent="0.2">
      <c r="A2080" s="821">
        <v>1</v>
      </c>
      <c r="B2080" s="822" t="s">
        <v>2676</v>
      </c>
      <c r="C2080" s="822" t="s">
        <v>2682</v>
      </c>
      <c r="D2080" s="823" t="s">
        <v>4395</v>
      </c>
      <c r="E2080" s="824" t="s">
        <v>2716</v>
      </c>
      <c r="F2080" s="822" t="s">
        <v>2677</v>
      </c>
      <c r="G2080" s="822" t="s">
        <v>3281</v>
      </c>
      <c r="H2080" s="822" t="s">
        <v>673</v>
      </c>
      <c r="I2080" s="822" t="s">
        <v>3288</v>
      </c>
      <c r="J2080" s="822" t="s">
        <v>3286</v>
      </c>
      <c r="K2080" s="822" t="s">
        <v>3289</v>
      </c>
      <c r="L2080" s="825">
        <v>345.69</v>
      </c>
      <c r="M2080" s="825">
        <v>345.69</v>
      </c>
      <c r="N2080" s="822">
        <v>1</v>
      </c>
      <c r="O2080" s="826">
        <v>0.5</v>
      </c>
      <c r="P2080" s="825">
        <v>345.69</v>
      </c>
      <c r="Q2080" s="827">
        <v>1</v>
      </c>
      <c r="R2080" s="822">
        <v>1</v>
      </c>
      <c r="S2080" s="827">
        <v>1</v>
      </c>
      <c r="T2080" s="826">
        <v>0.5</v>
      </c>
      <c r="U2080" s="828">
        <v>1</v>
      </c>
    </row>
    <row r="2081" spans="1:21" ht="14.45" customHeight="1" x14ac:dyDescent="0.2">
      <c r="A2081" s="821">
        <v>1</v>
      </c>
      <c r="B2081" s="822" t="s">
        <v>2676</v>
      </c>
      <c r="C2081" s="822" t="s">
        <v>2682</v>
      </c>
      <c r="D2081" s="823" t="s">
        <v>4395</v>
      </c>
      <c r="E2081" s="824" t="s">
        <v>2716</v>
      </c>
      <c r="F2081" s="822" t="s">
        <v>2677</v>
      </c>
      <c r="G2081" s="822" t="s">
        <v>2971</v>
      </c>
      <c r="H2081" s="822" t="s">
        <v>673</v>
      </c>
      <c r="I2081" s="822" t="s">
        <v>2209</v>
      </c>
      <c r="J2081" s="822" t="s">
        <v>910</v>
      </c>
      <c r="K2081" s="822" t="s">
        <v>2210</v>
      </c>
      <c r="L2081" s="825">
        <v>0</v>
      </c>
      <c r="M2081" s="825">
        <v>0</v>
      </c>
      <c r="N2081" s="822">
        <v>1</v>
      </c>
      <c r="O2081" s="826">
        <v>0.5</v>
      </c>
      <c r="P2081" s="825"/>
      <c r="Q2081" s="827"/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</v>
      </c>
      <c r="B2082" s="822" t="s">
        <v>2676</v>
      </c>
      <c r="C2082" s="822" t="s">
        <v>2682</v>
      </c>
      <c r="D2082" s="823" t="s">
        <v>4395</v>
      </c>
      <c r="E2082" s="824" t="s">
        <v>2716</v>
      </c>
      <c r="F2082" s="822" t="s">
        <v>2677</v>
      </c>
      <c r="G2082" s="822" t="s">
        <v>2789</v>
      </c>
      <c r="H2082" s="822" t="s">
        <v>673</v>
      </c>
      <c r="I2082" s="822" t="s">
        <v>2977</v>
      </c>
      <c r="J2082" s="822" t="s">
        <v>2503</v>
      </c>
      <c r="K2082" s="822" t="s">
        <v>2978</v>
      </c>
      <c r="L2082" s="825">
        <v>5339.52</v>
      </c>
      <c r="M2082" s="825">
        <v>5339.52</v>
      </c>
      <c r="N2082" s="822">
        <v>1</v>
      </c>
      <c r="O2082" s="826">
        <v>0.5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</v>
      </c>
      <c r="B2083" s="822" t="s">
        <v>2676</v>
      </c>
      <c r="C2083" s="822" t="s">
        <v>2682</v>
      </c>
      <c r="D2083" s="823" t="s">
        <v>4395</v>
      </c>
      <c r="E2083" s="824" t="s">
        <v>2716</v>
      </c>
      <c r="F2083" s="822" t="s">
        <v>2677</v>
      </c>
      <c r="G2083" s="822" t="s">
        <v>2789</v>
      </c>
      <c r="H2083" s="822" t="s">
        <v>673</v>
      </c>
      <c r="I2083" s="822" t="s">
        <v>2575</v>
      </c>
      <c r="J2083" s="822" t="s">
        <v>2503</v>
      </c>
      <c r="K2083" s="822" t="s">
        <v>2576</v>
      </c>
      <c r="L2083" s="825">
        <v>2669.75</v>
      </c>
      <c r="M2083" s="825">
        <v>5339.5</v>
      </c>
      <c r="N2083" s="822">
        <v>2</v>
      </c>
      <c r="O2083" s="826">
        <v>2</v>
      </c>
      <c r="P2083" s="825">
        <v>2669.75</v>
      </c>
      <c r="Q2083" s="827">
        <v>0.5</v>
      </c>
      <c r="R2083" s="822">
        <v>1</v>
      </c>
      <c r="S2083" s="827">
        <v>0.5</v>
      </c>
      <c r="T2083" s="826">
        <v>1</v>
      </c>
      <c r="U2083" s="828">
        <v>0.5</v>
      </c>
    </row>
    <row r="2084" spans="1:21" ht="14.45" customHeight="1" x14ac:dyDescent="0.2">
      <c r="A2084" s="821">
        <v>1</v>
      </c>
      <c r="B2084" s="822" t="s">
        <v>2676</v>
      </c>
      <c r="C2084" s="822" t="s">
        <v>2682</v>
      </c>
      <c r="D2084" s="823" t="s">
        <v>4395</v>
      </c>
      <c r="E2084" s="824" t="s">
        <v>2716</v>
      </c>
      <c r="F2084" s="822" t="s">
        <v>2677</v>
      </c>
      <c r="G2084" s="822" t="s">
        <v>2983</v>
      </c>
      <c r="H2084" s="822" t="s">
        <v>329</v>
      </c>
      <c r="I2084" s="822" t="s">
        <v>3621</v>
      </c>
      <c r="J2084" s="822" t="s">
        <v>928</v>
      </c>
      <c r="K2084" s="822" t="s">
        <v>3622</v>
      </c>
      <c r="L2084" s="825">
        <v>225.06</v>
      </c>
      <c r="M2084" s="825">
        <v>225.06</v>
      </c>
      <c r="N2084" s="822">
        <v>1</v>
      </c>
      <c r="O2084" s="826">
        <v>1</v>
      </c>
      <c r="P2084" s="825">
        <v>225.06</v>
      </c>
      <c r="Q2084" s="827">
        <v>1</v>
      </c>
      <c r="R2084" s="822">
        <v>1</v>
      </c>
      <c r="S2084" s="827">
        <v>1</v>
      </c>
      <c r="T2084" s="826">
        <v>1</v>
      </c>
      <c r="U2084" s="828">
        <v>1</v>
      </c>
    </row>
    <row r="2085" spans="1:21" ht="14.45" customHeight="1" x14ac:dyDescent="0.2">
      <c r="A2085" s="821">
        <v>1</v>
      </c>
      <c r="B2085" s="822" t="s">
        <v>2676</v>
      </c>
      <c r="C2085" s="822" t="s">
        <v>2682</v>
      </c>
      <c r="D2085" s="823" t="s">
        <v>4395</v>
      </c>
      <c r="E2085" s="824" t="s">
        <v>2716</v>
      </c>
      <c r="F2085" s="822" t="s">
        <v>2677</v>
      </c>
      <c r="G2085" s="822" t="s">
        <v>2809</v>
      </c>
      <c r="H2085" s="822" t="s">
        <v>329</v>
      </c>
      <c r="I2085" s="822" t="s">
        <v>3641</v>
      </c>
      <c r="J2085" s="822" t="s">
        <v>822</v>
      </c>
      <c r="K2085" s="822" t="s">
        <v>823</v>
      </c>
      <c r="L2085" s="825">
        <v>121.92</v>
      </c>
      <c r="M2085" s="825">
        <v>365.76</v>
      </c>
      <c r="N2085" s="822">
        <v>3</v>
      </c>
      <c r="O2085" s="826">
        <v>1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</v>
      </c>
      <c r="B2086" s="822" t="s">
        <v>2676</v>
      </c>
      <c r="C2086" s="822" t="s">
        <v>2682</v>
      </c>
      <c r="D2086" s="823" t="s">
        <v>4395</v>
      </c>
      <c r="E2086" s="824" t="s">
        <v>2697</v>
      </c>
      <c r="F2086" s="822" t="s">
        <v>2677</v>
      </c>
      <c r="G2086" s="822" t="s">
        <v>2814</v>
      </c>
      <c r="H2086" s="822" t="s">
        <v>329</v>
      </c>
      <c r="I2086" s="822" t="s">
        <v>4317</v>
      </c>
      <c r="J2086" s="822" t="s">
        <v>3717</v>
      </c>
      <c r="K2086" s="822" t="s">
        <v>963</v>
      </c>
      <c r="L2086" s="825">
        <v>65.28</v>
      </c>
      <c r="M2086" s="825">
        <v>65.28</v>
      </c>
      <c r="N2086" s="822">
        <v>1</v>
      </c>
      <c r="O2086" s="826">
        <v>0.5</v>
      </c>
      <c r="P2086" s="825">
        <v>65.28</v>
      </c>
      <c r="Q2086" s="827">
        <v>1</v>
      </c>
      <c r="R2086" s="822">
        <v>1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1</v>
      </c>
      <c r="B2087" s="822" t="s">
        <v>2676</v>
      </c>
      <c r="C2087" s="822" t="s">
        <v>2682</v>
      </c>
      <c r="D2087" s="823" t="s">
        <v>4395</v>
      </c>
      <c r="E2087" s="824" t="s">
        <v>2697</v>
      </c>
      <c r="F2087" s="822" t="s">
        <v>2677</v>
      </c>
      <c r="G2087" s="822" t="s">
        <v>2814</v>
      </c>
      <c r="H2087" s="822" t="s">
        <v>329</v>
      </c>
      <c r="I2087" s="822" t="s">
        <v>3815</v>
      </c>
      <c r="J2087" s="822" t="s">
        <v>3717</v>
      </c>
      <c r="K2087" s="822" t="s">
        <v>3718</v>
      </c>
      <c r="L2087" s="825">
        <v>36.270000000000003</v>
      </c>
      <c r="M2087" s="825">
        <v>72.540000000000006</v>
      </c>
      <c r="N2087" s="822">
        <v>2</v>
      </c>
      <c r="O2087" s="826">
        <v>0.5</v>
      </c>
      <c r="P2087" s="825">
        <v>72.540000000000006</v>
      </c>
      <c r="Q2087" s="827">
        <v>1</v>
      </c>
      <c r="R2087" s="822">
        <v>2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1</v>
      </c>
      <c r="B2088" s="822" t="s">
        <v>2676</v>
      </c>
      <c r="C2088" s="822" t="s">
        <v>2682</v>
      </c>
      <c r="D2088" s="823" t="s">
        <v>4395</v>
      </c>
      <c r="E2088" s="824" t="s">
        <v>2697</v>
      </c>
      <c r="F2088" s="822" t="s">
        <v>2677</v>
      </c>
      <c r="G2088" s="822" t="s">
        <v>2814</v>
      </c>
      <c r="H2088" s="822" t="s">
        <v>673</v>
      </c>
      <c r="I2088" s="822" t="s">
        <v>2991</v>
      </c>
      <c r="J2088" s="822" t="s">
        <v>961</v>
      </c>
      <c r="K2088" s="822" t="s">
        <v>2992</v>
      </c>
      <c r="L2088" s="825">
        <v>21.76</v>
      </c>
      <c r="M2088" s="825">
        <v>21.76</v>
      </c>
      <c r="N2088" s="822">
        <v>1</v>
      </c>
      <c r="O2088" s="826">
        <v>0.5</v>
      </c>
      <c r="P2088" s="825">
        <v>21.76</v>
      </c>
      <c r="Q2088" s="827">
        <v>1</v>
      </c>
      <c r="R2088" s="822">
        <v>1</v>
      </c>
      <c r="S2088" s="827">
        <v>1</v>
      </c>
      <c r="T2088" s="826">
        <v>0.5</v>
      </c>
      <c r="U2088" s="828">
        <v>1</v>
      </c>
    </row>
    <row r="2089" spans="1:21" ht="14.45" customHeight="1" x14ac:dyDescent="0.2">
      <c r="A2089" s="821">
        <v>1</v>
      </c>
      <c r="B2089" s="822" t="s">
        <v>2676</v>
      </c>
      <c r="C2089" s="822" t="s">
        <v>2682</v>
      </c>
      <c r="D2089" s="823" t="s">
        <v>4395</v>
      </c>
      <c r="E2089" s="824" t="s">
        <v>2697</v>
      </c>
      <c r="F2089" s="822" t="s">
        <v>2677</v>
      </c>
      <c r="G2089" s="822" t="s">
        <v>2814</v>
      </c>
      <c r="H2089" s="822" t="s">
        <v>673</v>
      </c>
      <c r="I2089" s="822" t="s">
        <v>2411</v>
      </c>
      <c r="J2089" s="822" t="s">
        <v>961</v>
      </c>
      <c r="K2089" s="822" t="s">
        <v>963</v>
      </c>
      <c r="L2089" s="825">
        <v>65.28</v>
      </c>
      <c r="M2089" s="825">
        <v>587.52</v>
      </c>
      <c r="N2089" s="822">
        <v>9</v>
      </c>
      <c r="O2089" s="826">
        <v>1.5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</v>
      </c>
      <c r="B2090" s="822" t="s">
        <v>2676</v>
      </c>
      <c r="C2090" s="822" t="s">
        <v>2682</v>
      </c>
      <c r="D2090" s="823" t="s">
        <v>4395</v>
      </c>
      <c r="E2090" s="824" t="s">
        <v>2697</v>
      </c>
      <c r="F2090" s="822" t="s">
        <v>2677</v>
      </c>
      <c r="G2090" s="822" t="s">
        <v>2854</v>
      </c>
      <c r="H2090" s="822" t="s">
        <v>673</v>
      </c>
      <c r="I2090" s="822" t="s">
        <v>2258</v>
      </c>
      <c r="J2090" s="822" t="s">
        <v>1042</v>
      </c>
      <c r="K2090" s="822" t="s">
        <v>2259</v>
      </c>
      <c r="L2090" s="825">
        <v>80.010000000000005</v>
      </c>
      <c r="M2090" s="825">
        <v>480.06000000000006</v>
      </c>
      <c r="N2090" s="822">
        <v>6</v>
      </c>
      <c r="O2090" s="826">
        <v>1</v>
      </c>
      <c r="P2090" s="825">
        <v>480.06000000000006</v>
      </c>
      <c r="Q2090" s="827">
        <v>1</v>
      </c>
      <c r="R2090" s="822">
        <v>6</v>
      </c>
      <c r="S2090" s="827">
        <v>1</v>
      </c>
      <c r="T2090" s="826">
        <v>1</v>
      </c>
      <c r="U2090" s="828">
        <v>1</v>
      </c>
    </row>
    <row r="2091" spans="1:21" ht="14.45" customHeight="1" x14ac:dyDescent="0.2">
      <c r="A2091" s="821">
        <v>1</v>
      </c>
      <c r="B2091" s="822" t="s">
        <v>2676</v>
      </c>
      <c r="C2091" s="822" t="s">
        <v>2682</v>
      </c>
      <c r="D2091" s="823" t="s">
        <v>4395</v>
      </c>
      <c r="E2091" s="824" t="s">
        <v>2697</v>
      </c>
      <c r="F2091" s="822" t="s">
        <v>2677</v>
      </c>
      <c r="G2091" s="822" t="s">
        <v>2858</v>
      </c>
      <c r="H2091" s="822" t="s">
        <v>673</v>
      </c>
      <c r="I2091" s="822" t="s">
        <v>2185</v>
      </c>
      <c r="J2091" s="822" t="s">
        <v>2186</v>
      </c>
      <c r="K2091" s="822" t="s">
        <v>2187</v>
      </c>
      <c r="L2091" s="825">
        <v>130.51</v>
      </c>
      <c r="M2091" s="825">
        <v>3393.2599999999993</v>
      </c>
      <c r="N2091" s="822">
        <v>26</v>
      </c>
      <c r="O2091" s="826">
        <v>14</v>
      </c>
      <c r="P2091" s="825">
        <v>652.54999999999995</v>
      </c>
      <c r="Q2091" s="827">
        <v>0.19230769230769235</v>
      </c>
      <c r="R2091" s="822">
        <v>5</v>
      </c>
      <c r="S2091" s="827">
        <v>0.19230769230769232</v>
      </c>
      <c r="T2091" s="826">
        <v>3</v>
      </c>
      <c r="U2091" s="828">
        <v>0.21428571428571427</v>
      </c>
    </row>
    <row r="2092" spans="1:21" ht="14.45" customHeight="1" x14ac:dyDescent="0.2">
      <c r="A2092" s="821">
        <v>1</v>
      </c>
      <c r="B2092" s="822" t="s">
        <v>2676</v>
      </c>
      <c r="C2092" s="822" t="s">
        <v>2682</v>
      </c>
      <c r="D2092" s="823" t="s">
        <v>4395</v>
      </c>
      <c r="E2092" s="824" t="s">
        <v>2697</v>
      </c>
      <c r="F2092" s="822" t="s">
        <v>2677</v>
      </c>
      <c r="G2092" s="822" t="s">
        <v>2858</v>
      </c>
      <c r="H2092" s="822" t="s">
        <v>673</v>
      </c>
      <c r="I2092" s="822" t="s">
        <v>2188</v>
      </c>
      <c r="J2092" s="822" t="s">
        <v>2189</v>
      </c>
      <c r="K2092" s="822" t="s">
        <v>2190</v>
      </c>
      <c r="L2092" s="825">
        <v>165.41</v>
      </c>
      <c r="M2092" s="825">
        <v>165.41</v>
      </c>
      <c r="N2092" s="822">
        <v>1</v>
      </c>
      <c r="O2092" s="826">
        <v>0.5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</v>
      </c>
      <c r="B2093" s="822" t="s">
        <v>2676</v>
      </c>
      <c r="C2093" s="822" t="s">
        <v>2682</v>
      </c>
      <c r="D2093" s="823" t="s">
        <v>4395</v>
      </c>
      <c r="E2093" s="824" t="s">
        <v>2697</v>
      </c>
      <c r="F2093" s="822" t="s">
        <v>2677</v>
      </c>
      <c r="G2093" s="822" t="s">
        <v>2858</v>
      </c>
      <c r="H2093" s="822" t="s">
        <v>329</v>
      </c>
      <c r="I2093" s="822" t="s">
        <v>3013</v>
      </c>
      <c r="J2093" s="822" t="s">
        <v>2189</v>
      </c>
      <c r="K2093" s="822" t="s">
        <v>3014</v>
      </c>
      <c r="L2093" s="825">
        <v>84.83</v>
      </c>
      <c r="M2093" s="825">
        <v>169.66</v>
      </c>
      <c r="N2093" s="822">
        <v>2</v>
      </c>
      <c r="O2093" s="826">
        <v>1.5</v>
      </c>
      <c r="P2093" s="825">
        <v>84.83</v>
      </c>
      <c r="Q2093" s="827">
        <v>0.5</v>
      </c>
      <c r="R2093" s="822">
        <v>1</v>
      </c>
      <c r="S2093" s="827">
        <v>0.5</v>
      </c>
      <c r="T2093" s="826">
        <v>0.5</v>
      </c>
      <c r="U2093" s="828">
        <v>0.33333333333333331</v>
      </c>
    </row>
    <row r="2094" spans="1:21" ht="14.45" customHeight="1" x14ac:dyDescent="0.2">
      <c r="A2094" s="821">
        <v>1</v>
      </c>
      <c r="B2094" s="822" t="s">
        <v>2676</v>
      </c>
      <c r="C2094" s="822" t="s">
        <v>2682</v>
      </c>
      <c r="D2094" s="823" t="s">
        <v>4395</v>
      </c>
      <c r="E2094" s="824" t="s">
        <v>2697</v>
      </c>
      <c r="F2094" s="822" t="s">
        <v>2677</v>
      </c>
      <c r="G2094" s="822" t="s">
        <v>2815</v>
      </c>
      <c r="H2094" s="822" t="s">
        <v>329</v>
      </c>
      <c r="I2094" s="822" t="s">
        <v>3726</v>
      </c>
      <c r="J2094" s="822" t="s">
        <v>2817</v>
      </c>
      <c r="K2094" s="822" t="s">
        <v>3727</v>
      </c>
      <c r="L2094" s="825">
        <v>16.38</v>
      </c>
      <c r="M2094" s="825">
        <v>32.76</v>
      </c>
      <c r="N2094" s="822">
        <v>2</v>
      </c>
      <c r="O2094" s="826">
        <v>0.5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</v>
      </c>
      <c r="B2095" s="822" t="s">
        <v>2676</v>
      </c>
      <c r="C2095" s="822" t="s">
        <v>2682</v>
      </c>
      <c r="D2095" s="823" t="s">
        <v>4395</v>
      </c>
      <c r="E2095" s="824" t="s">
        <v>2697</v>
      </c>
      <c r="F2095" s="822" t="s">
        <v>2677</v>
      </c>
      <c r="G2095" s="822" t="s">
        <v>2815</v>
      </c>
      <c r="H2095" s="822" t="s">
        <v>673</v>
      </c>
      <c r="I2095" s="822" t="s">
        <v>3024</v>
      </c>
      <c r="J2095" s="822" t="s">
        <v>998</v>
      </c>
      <c r="K2095" s="822" t="s">
        <v>2860</v>
      </c>
      <c r="L2095" s="825">
        <v>234.07</v>
      </c>
      <c r="M2095" s="825">
        <v>702.21</v>
      </c>
      <c r="N2095" s="822">
        <v>3</v>
      </c>
      <c r="O2095" s="826">
        <v>1.5</v>
      </c>
      <c r="P2095" s="825">
        <v>468.14</v>
      </c>
      <c r="Q2095" s="827">
        <v>0.66666666666666663</v>
      </c>
      <c r="R2095" s="822">
        <v>2</v>
      </c>
      <c r="S2095" s="827">
        <v>0.66666666666666663</v>
      </c>
      <c r="T2095" s="826">
        <v>1</v>
      </c>
      <c r="U2095" s="828">
        <v>0.66666666666666663</v>
      </c>
    </row>
    <row r="2096" spans="1:21" ht="14.45" customHeight="1" x14ac:dyDescent="0.2">
      <c r="A2096" s="821">
        <v>1</v>
      </c>
      <c r="B2096" s="822" t="s">
        <v>2676</v>
      </c>
      <c r="C2096" s="822" t="s">
        <v>2682</v>
      </c>
      <c r="D2096" s="823" t="s">
        <v>4395</v>
      </c>
      <c r="E2096" s="824" t="s">
        <v>2697</v>
      </c>
      <c r="F2096" s="822" t="s">
        <v>2677</v>
      </c>
      <c r="G2096" s="822" t="s">
        <v>2815</v>
      </c>
      <c r="H2096" s="822" t="s">
        <v>673</v>
      </c>
      <c r="I2096" s="822" t="s">
        <v>2292</v>
      </c>
      <c r="J2096" s="822" t="s">
        <v>998</v>
      </c>
      <c r="K2096" s="822" t="s">
        <v>1000</v>
      </c>
      <c r="L2096" s="825">
        <v>17.559999999999999</v>
      </c>
      <c r="M2096" s="825">
        <v>17.559999999999999</v>
      </c>
      <c r="N2096" s="822">
        <v>1</v>
      </c>
      <c r="O2096" s="826">
        <v>0.5</v>
      </c>
      <c r="P2096" s="825">
        <v>17.559999999999999</v>
      </c>
      <c r="Q2096" s="827">
        <v>1</v>
      </c>
      <c r="R2096" s="822">
        <v>1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1</v>
      </c>
      <c r="B2097" s="822" t="s">
        <v>2676</v>
      </c>
      <c r="C2097" s="822" t="s">
        <v>2682</v>
      </c>
      <c r="D2097" s="823" t="s">
        <v>4395</v>
      </c>
      <c r="E2097" s="824" t="s">
        <v>2697</v>
      </c>
      <c r="F2097" s="822" t="s">
        <v>2677</v>
      </c>
      <c r="G2097" s="822" t="s">
        <v>2815</v>
      </c>
      <c r="H2097" s="822" t="s">
        <v>673</v>
      </c>
      <c r="I2097" s="822" t="s">
        <v>2293</v>
      </c>
      <c r="J2097" s="822" t="s">
        <v>998</v>
      </c>
      <c r="K2097" s="822" t="s">
        <v>702</v>
      </c>
      <c r="L2097" s="825">
        <v>70.23</v>
      </c>
      <c r="M2097" s="825">
        <v>70.23</v>
      </c>
      <c r="N2097" s="822">
        <v>1</v>
      </c>
      <c r="O2097" s="826">
        <v>0.5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</v>
      </c>
      <c r="B2098" s="822" t="s">
        <v>2676</v>
      </c>
      <c r="C2098" s="822" t="s">
        <v>2682</v>
      </c>
      <c r="D2098" s="823" t="s">
        <v>4395</v>
      </c>
      <c r="E2098" s="824" t="s">
        <v>2697</v>
      </c>
      <c r="F2098" s="822" t="s">
        <v>2677</v>
      </c>
      <c r="G2098" s="822" t="s">
        <v>2739</v>
      </c>
      <c r="H2098" s="822" t="s">
        <v>329</v>
      </c>
      <c r="I2098" s="822" t="s">
        <v>3030</v>
      </c>
      <c r="J2098" s="822" t="s">
        <v>2741</v>
      </c>
      <c r="K2098" s="822" t="s">
        <v>3031</v>
      </c>
      <c r="L2098" s="825">
        <v>1891.17</v>
      </c>
      <c r="M2098" s="825">
        <v>5673.51</v>
      </c>
      <c r="N2098" s="822">
        <v>3</v>
      </c>
      <c r="O2098" s="826">
        <v>0.5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</v>
      </c>
      <c r="B2099" s="822" t="s">
        <v>2676</v>
      </c>
      <c r="C2099" s="822" t="s">
        <v>2682</v>
      </c>
      <c r="D2099" s="823" t="s">
        <v>4395</v>
      </c>
      <c r="E2099" s="824" t="s">
        <v>2697</v>
      </c>
      <c r="F2099" s="822" t="s">
        <v>2677</v>
      </c>
      <c r="G2099" s="822" t="s">
        <v>2743</v>
      </c>
      <c r="H2099" s="822" t="s">
        <v>329</v>
      </c>
      <c r="I2099" s="822" t="s">
        <v>2744</v>
      </c>
      <c r="J2099" s="822" t="s">
        <v>2745</v>
      </c>
      <c r="K2099" s="822" t="s">
        <v>2746</v>
      </c>
      <c r="L2099" s="825">
        <v>47.46</v>
      </c>
      <c r="M2099" s="825">
        <v>94.92</v>
      </c>
      <c r="N2099" s="822">
        <v>2</v>
      </c>
      <c r="O2099" s="826">
        <v>2</v>
      </c>
      <c r="P2099" s="825">
        <v>94.92</v>
      </c>
      <c r="Q2099" s="827">
        <v>1</v>
      </c>
      <c r="R2099" s="822">
        <v>2</v>
      </c>
      <c r="S2099" s="827">
        <v>1</v>
      </c>
      <c r="T2099" s="826">
        <v>2</v>
      </c>
      <c r="U2099" s="828">
        <v>1</v>
      </c>
    </row>
    <row r="2100" spans="1:21" ht="14.45" customHeight="1" x14ac:dyDescent="0.2">
      <c r="A2100" s="821">
        <v>1</v>
      </c>
      <c r="B2100" s="822" t="s">
        <v>2676</v>
      </c>
      <c r="C2100" s="822" t="s">
        <v>2682</v>
      </c>
      <c r="D2100" s="823" t="s">
        <v>4395</v>
      </c>
      <c r="E2100" s="824" t="s">
        <v>2697</v>
      </c>
      <c r="F2100" s="822" t="s">
        <v>2677</v>
      </c>
      <c r="G2100" s="822" t="s">
        <v>2743</v>
      </c>
      <c r="H2100" s="822" t="s">
        <v>329</v>
      </c>
      <c r="I2100" s="822" t="s">
        <v>2747</v>
      </c>
      <c r="J2100" s="822" t="s">
        <v>2745</v>
      </c>
      <c r="K2100" s="822" t="s">
        <v>2748</v>
      </c>
      <c r="L2100" s="825">
        <v>23.72</v>
      </c>
      <c r="M2100" s="825">
        <v>142.32</v>
      </c>
      <c r="N2100" s="822">
        <v>6</v>
      </c>
      <c r="O2100" s="826">
        <v>1.5</v>
      </c>
      <c r="P2100" s="825">
        <v>47.44</v>
      </c>
      <c r="Q2100" s="827">
        <v>0.33333333333333331</v>
      </c>
      <c r="R2100" s="822">
        <v>2</v>
      </c>
      <c r="S2100" s="827">
        <v>0.33333333333333331</v>
      </c>
      <c r="T2100" s="826">
        <v>0.5</v>
      </c>
      <c r="U2100" s="828">
        <v>0.33333333333333331</v>
      </c>
    </row>
    <row r="2101" spans="1:21" ht="14.45" customHeight="1" x14ac:dyDescent="0.2">
      <c r="A2101" s="821">
        <v>1</v>
      </c>
      <c r="B2101" s="822" t="s">
        <v>2676</v>
      </c>
      <c r="C2101" s="822" t="s">
        <v>2682</v>
      </c>
      <c r="D2101" s="823" t="s">
        <v>4395</v>
      </c>
      <c r="E2101" s="824" t="s">
        <v>2697</v>
      </c>
      <c r="F2101" s="822" t="s">
        <v>2677</v>
      </c>
      <c r="G2101" s="822" t="s">
        <v>3386</v>
      </c>
      <c r="H2101" s="822" t="s">
        <v>329</v>
      </c>
      <c r="I2101" s="822" t="s">
        <v>3387</v>
      </c>
      <c r="J2101" s="822" t="s">
        <v>3388</v>
      </c>
      <c r="K2101" s="822" t="s">
        <v>3389</v>
      </c>
      <c r="L2101" s="825">
        <v>78.33</v>
      </c>
      <c r="M2101" s="825">
        <v>704.97</v>
      </c>
      <c r="N2101" s="822">
        <v>9</v>
      </c>
      <c r="O2101" s="826">
        <v>1.5</v>
      </c>
      <c r="P2101" s="825">
        <v>234.99</v>
      </c>
      <c r="Q2101" s="827">
        <v>0.33333333333333331</v>
      </c>
      <c r="R2101" s="822">
        <v>3</v>
      </c>
      <c r="S2101" s="827">
        <v>0.33333333333333331</v>
      </c>
      <c r="T2101" s="826">
        <v>0.5</v>
      </c>
      <c r="U2101" s="828">
        <v>0.33333333333333331</v>
      </c>
    </row>
    <row r="2102" spans="1:21" ht="14.45" customHeight="1" x14ac:dyDescent="0.2">
      <c r="A2102" s="821">
        <v>1</v>
      </c>
      <c r="B2102" s="822" t="s">
        <v>2676</v>
      </c>
      <c r="C2102" s="822" t="s">
        <v>2682</v>
      </c>
      <c r="D2102" s="823" t="s">
        <v>4395</v>
      </c>
      <c r="E2102" s="824" t="s">
        <v>2697</v>
      </c>
      <c r="F2102" s="822" t="s">
        <v>2677</v>
      </c>
      <c r="G2102" s="822" t="s">
        <v>3386</v>
      </c>
      <c r="H2102" s="822" t="s">
        <v>329</v>
      </c>
      <c r="I2102" s="822" t="s">
        <v>3676</v>
      </c>
      <c r="J2102" s="822" t="s">
        <v>3388</v>
      </c>
      <c r="K2102" s="822" t="s">
        <v>3677</v>
      </c>
      <c r="L2102" s="825">
        <v>21.44</v>
      </c>
      <c r="M2102" s="825">
        <v>343.04</v>
      </c>
      <c r="N2102" s="822">
        <v>16</v>
      </c>
      <c r="O2102" s="826">
        <v>4.5</v>
      </c>
      <c r="P2102" s="825">
        <v>64.320000000000007</v>
      </c>
      <c r="Q2102" s="827">
        <v>0.1875</v>
      </c>
      <c r="R2102" s="822">
        <v>3</v>
      </c>
      <c r="S2102" s="827">
        <v>0.1875</v>
      </c>
      <c r="T2102" s="826">
        <v>0.5</v>
      </c>
      <c r="U2102" s="828">
        <v>0.1111111111111111</v>
      </c>
    </row>
    <row r="2103" spans="1:21" ht="14.45" customHeight="1" x14ac:dyDescent="0.2">
      <c r="A2103" s="821">
        <v>1</v>
      </c>
      <c r="B2103" s="822" t="s">
        <v>2676</v>
      </c>
      <c r="C2103" s="822" t="s">
        <v>2682</v>
      </c>
      <c r="D2103" s="823" t="s">
        <v>4395</v>
      </c>
      <c r="E2103" s="824" t="s">
        <v>2697</v>
      </c>
      <c r="F2103" s="822" t="s">
        <v>2677</v>
      </c>
      <c r="G2103" s="822" t="s">
        <v>3044</v>
      </c>
      <c r="H2103" s="822" t="s">
        <v>329</v>
      </c>
      <c r="I2103" s="822" t="s">
        <v>4009</v>
      </c>
      <c r="J2103" s="822" t="s">
        <v>726</v>
      </c>
      <c r="K2103" s="822" t="s">
        <v>4010</v>
      </c>
      <c r="L2103" s="825">
        <v>477.5</v>
      </c>
      <c r="M2103" s="825">
        <v>477.5</v>
      </c>
      <c r="N2103" s="822">
        <v>1</v>
      </c>
      <c r="O2103" s="826">
        <v>0.5</v>
      </c>
      <c r="P2103" s="825">
        <v>477.5</v>
      </c>
      <c r="Q2103" s="827">
        <v>1</v>
      </c>
      <c r="R2103" s="822">
        <v>1</v>
      </c>
      <c r="S2103" s="827">
        <v>1</v>
      </c>
      <c r="T2103" s="826">
        <v>0.5</v>
      </c>
      <c r="U2103" s="828">
        <v>1</v>
      </c>
    </row>
    <row r="2104" spans="1:21" ht="14.45" customHeight="1" x14ac:dyDescent="0.2">
      <c r="A2104" s="821">
        <v>1</v>
      </c>
      <c r="B2104" s="822" t="s">
        <v>2676</v>
      </c>
      <c r="C2104" s="822" t="s">
        <v>2682</v>
      </c>
      <c r="D2104" s="823" t="s">
        <v>4395</v>
      </c>
      <c r="E2104" s="824" t="s">
        <v>2697</v>
      </c>
      <c r="F2104" s="822" t="s">
        <v>2677</v>
      </c>
      <c r="G2104" s="822" t="s">
        <v>3047</v>
      </c>
      <c r="H2104" s="822" t="s">
        <v>329</v>
      </c>
      <c r="I2104" s="822" t="s">
        <v>3397</v>
      </c>
      <c r="J2104" s="822" t="s">
        <v>1105</v>
      </c>
      <c r="K2104" s="822" t="s">
        <v>2299</v>
      </c>
      <c r="L2104" s="825">
        <v>373.46</v>
      </c>
      <c r="M2104" s="825">
        <v>746.92</v>
      </c>
      <c r="N2104" s="822">
        <v>2</v>
      </c>
      <c r="O2104" s="826">
        <v>1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</v>
      </c>
      <c r="B2105" s="822" t="s">
        <v>2676</v>
      </c>
      <c r="C2105" s="822" t="s">
        <v>2682</v>
      </c>
      <c r="D2105" s="823" t="s">
        <v>4395</v>
      </c>
      <c r="E2105" s="824" t="s">
        <v>2697</v>
      </c>
      <c r="F2105" s="822" t="s">
        <v>2677</v>
      </c>
      <c r="G2105" s="822" t="s">
        <v>3058</v>
      </c>
      <c r="H2105" s="822" t="s">
        <v>673</v>
      </c>
      <c r="I2105" s="822" t="s">
        <v>3402</v>
      </c>
      <c r="J2105" s="822" t="s">
        <v>814</v>
      </c>
      <c r="K2105" s="822" t="s">
        <v>3403</v>
      </c>
      <c r="L2105" s="825">
        <v>419.2</v>
      </c>
      <c r="M2105" s="825">
        <v>419.2</v>
      </c>
      <c r="N2105" s="822">
        <v>1</v>
      </c>
      <c r="O2105" s="826">
        <v>0.5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</v>
      </c>
      <c r="B2106" s="822" t="s">
        <v>2676</v>
      </c>
      <c r="C2106" s="822" t="s">
        <v>2682</v>
      </c>
      <c r="D2106" s="823" t="s">
        <v>4395</v>
      </c>
      <c r="E2106" s="824" t="s">
        <v>2697</v>
      </c>
      <c r="F2106" s="822" t="s">
        <v>2677</v>
      </c>
      <c r="G2106" s="822" t="s">
        <v>3731</v>
      </c>
      <c r="H2106" s="822" t="s">
        <v>329</v>
      </c>
      <c r="I2106" s="822" t="s">
        <v>3732</v>
      </c>
      <c r="J2106" s="822" t="s">
        <v>3733</v>
      </c>
      <c r="K2106" s="822" t="s">
        <v>3734</v>
      </c>
      <c r="L2106" s="825">
        <v>25.72</v>
      </c>
      <c r="M2106" s="825">
        <v>77.16</v>
      </c>
      <c r="N2106" s="822">
        <v>3</v>
      </c>
      <c r="O2106" s="826">
        <v>0.5</v>
      </c>
      <c r="P2106" s="825">
        <v>77.16</v>
      </c>
      <c r="Q2106" s="827">
        <v>1</v>
      </c>
      <c r="R2106" s="822">
        <v>3</v>
      </c>
      <c r="S2106" s="827">
        <v>1</v>
      </c>
      <c r="T2106" s="826">
        <v>0.5</v>
      </c>
      <c r="U2106" s="828">
        <v>1</v>
      </c>
    </row>
    <row r="2107" spans="1:21" ht="14.45" customHeight="1" x14ac:dyDescent="0.2">
      <c r="A2107" s="821">
        <v>1</v>
      </c>
      <c r="B2107" s="822" t="s">
        <v>2676</v>
      </c>
      <c r="C2107" s="822" t="s">
        <v>2682</v>
      </c>
      <c r="D2107" s="823" t="s">
        <v>4395</v>
      </c>
      <c r="E2107" s="824" t="s">
        <v>2697</v>
      </c>
      <c r="F2107" s="822" t="s">
        <v>2677</v>
      </c>
      <c r="G2107" s="822" t="s">
        <v>2749</v>
      </c>
      <c r="H2107" s="822" t="s">
        <v>673</v>
      </c>
      <c r="I2107" s="822" t="s">
        <v>2269</v>
      </c>
      <c r="J2107" s="822" t="s">
        <v>2270</v>
      </c>
      <c r="K2107" s="822" t="s">
        <v>2271</v>
      </c>
      <c r="L2107" s="825">
        <v>42.51</v>
      </c>
      <c r="M2107" s="825">
        <v>85.02</v>
      </c>
      <c r="N2107" s="822">
        <v>2</v>
      </c>
      <c r="O2107" s="826">
        <v>1.5</v>
      </c>
      <c r="P2107" s="825">
        <v>42.51</v>
      </c>
      <c r="Q2107" s="827">
        <v>0.5</v>
      </c>
      <c r="R2107" s="822">
        <v>1</v>
      </c>
      <c r="S2107" s="827">
        <v>0.5</v>
      </c>
      <c r="T2107" s="826">
        <v>1</v>
      </c>
      <c r="U2107" s="828">
        <v>0.66666666666666663</v>
      </c>
    </row>
    <row r="2108" spans="1:21" ht="14.45" customHeight="1" x14ac:dyDescent="0.2">
      <c r="A2108" s="821">
        <v>1</v>
      </c>
      <c r="B2108" s="822" t="s">
        <v>2676</v>
      </c>
      <c r="C2108" s="822" t="s">
        <v>2682</v>
      </c>
      <c r="D2108" s="823" t="s">
        <v>4395</v>
      </c>
      <c r="E2108" s="824" t="s">
        <v>2697</v>
      </c>
      <c r="F2108" s="822" t="s">
        <v>2677</v>
      </c>
      <c r="G2108" s="822" t="s">
        <v>2749</v>
      </c>
      <c r="H2108" s="822" t="s">
        <v>673</v>
      </c>
      <c r="I2108" s="822" t="s">
        <v>2272</v>
      </c>
      <c r="J2108" s="822" t="s">
        <v>2270</v>
      </c>
      <c r="K2108" s="822" t="s">
        <v>2273</v>
      </c>
      <c r="L2108" s="825">
        <v>85.02</v>
      </c>
      <c r="M2108" s="825">
        <v>1190.28</v>
      </c>
      <c r="N2108" s="822">
        <v>14</v>
      </c>
      <c r="O2108" s="826">
        <v>6</v>
      </c>
      <c r="P2108" s="825">
        <v>425.09999999999997</v>
      </c>
      <c r="Q2108" s="827">
        <v>0.3571428571428571</v>
      </c>
      <c r="R2108" s="822">
        <v>5</v>
      </c>
      <c r="S2108" s="827">
        <v>0.35714285714285715</v>
      </c>
      <c r="T2108" s="826">
        <v>1.5</v>
      </c>
      <c r="U2108" s="828">
        <v>0.25</v>
      </c>
    </row>
    <row r="2109" spans="1:21" ht="14.45" customHeight="1" x14ac:dyDescent="0.2">
      <c r="A2109" s="821">
        <v>1</v>
      </c>
      <c r="B2109" s="822" t="s">
        <v>2676</v>
      </c>
      <c r="C2109" s="822" t="s">
        <v>2682</v>
      </c>
      <c r="D2109" s="823" t="s">
        <v>4395</v>
      </c>
      <c r="E2109" s="824" t="s">
        <v>2697</v>
      </c>
      <c r="F2109" s="822" t="s">
        <v>2677</v>
      </c>
      <c r="G2109" s="822" t="s">
        <v>2749</v>
      </c>
      <c r="H2109" s="822" t="s">
        <v>673</v>
      </c>
      <c r="I2109" s="822" t="s">
        <v>2274</v>
      </c>
      <c r="J2109" s="822" t="s">
        <v>2270</v>
      </c>
      <c r="K2109" s="822" t="s">
        <v>2275</v>
      </c>
      <c r="L2109" s="825">
        <v>196.56</v>
      </c>
      <c r="M2109" s="825">
        <v>589.68000000000006</v>
      </c>
      <c r="N2109" s="822">
        <v>3</v>
      </c>
      <c r="O2109" s="826">
        <v>1</v>
      </c>
      <c r="P2109" s="825">
        <v>589.68000000000006</v>
      </c>
      <c r="Q2109" s="827">
        <v>1</v>
      </c>
      <c r="R2109" s="822">
        <v>3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1</v>
      </c>
      <c r="B2110" s="822" t="s">
        <v>2676</v>
      </c>
      <c r="C2110" s="822" t="s">
        <v>2682</v>
      </c>
      <c r="D2110" s="823" t="s">
        <v>4395</v>
      </c>
      <c r="E2110" s="824" t="s">
        <v>2697</v>
      </c>
      <c r="F2110" s="822" t="s">
        <v>2677</v>
      </c>
      <c r="G2110" s="822" t="s">
        <v>2750</v>
      </c>
      <c r="H2110" s="822" t="s">
        <v>329</v>
      </c>
      <c r="I2110" s="822" t="s">
        <v>2879</v>
      </c>
      <c r="J2110" s="822" t="s">
        <v>787</v>
      </c>
      <c r="K2110" s="822" t="s">
        <v>2880</v>
      </c>
      <c r="L2110" s="825">
        <v>59.33</v>
      </c>
      <c r="M2110" s="825">
        <v>118.66</v>
      </c>
      <c r="N2110" s="822">
        <v>2</v>
      </c>
      <c r="O2110" s="826">
        <v>0.5</v>
      </c>
      <c r="P2110" s="825">
        <v>118.66</v>
      </c>
      <c r="Q2110" s="827">
        <v>1</v>
      </c>
      <c r="R2110" s="822">
        <v>2</v>
      </c>
      <c r="S2110" s="827">
        <v>1</v>
      </c>
      <c r="T2110" s="826">
        <v>0.5</v>
      </c>
      <c r="U2110" s="828">
        <v>1</v>
      </c>
    </row>
    <row r="2111" spans="1:21" ht="14.45" customHeight="1" x14ac:dyDescent="0.2">
      <c r="A2111" s="821">
        <v>1</v>
      </c>
      <c r="B2111" s="822" t="s">
        <v>2676</v>
      </c>
      <c r="C2111" s="822" t="s">
        <v>2682</v>
      </c>
      <c r="D2111" s="823" t="s">
        <v>4395</v>
      </c>
      <c r="E2111" s="824" t="s">
        <v>2697</v>
      </c>
      <c r="F2111" s="822" t="s">
        <v>2677</v>
      </c>
      <c r="G2111" s="822" t="s">
        <v>3426</v>
      </c>
      <c r="H2111" s="822" t="s">
        <v>329</v>
      </c>
      <c r="I2111" s="822" t="s">
        <v>4212</v>
      </c>
      <c r="J2111" s="822" t="s">
        <v>1799</v>
      </c>
      <c r="K2111" s="822" t="s">
        <v>766</v>
      </c>
      <c r="L2111" s="825">
        <v>0</v>
      </c>
      <c r="M2111" s="825">
        <v>0</v>
      </c>
      <c r="N2111" s="822">
        <v>6</v>
      </c>
      <c r="O2111" s="826">
        <v>0.5</v>
      </c>
      <c r="P2111" s="825">
        <v>0</v>
      </c>
      <c r="Q2111" s="827"/>
      <c r="R2111" s="822">
        <v>6</v>
      </c>
      <c r="S2111" s="827">
        <v>1</v>
      </c>
      <c r="T2111" s="826">
        <v>0.5</v>
      </c>
      <c r="U2111" s="828">
        <v>1</v>
      </c>
    </row>
    <row r="2112" spans="1:21" ht="14.45" customHeight="1" x14ac:dyDescent="0.2">
      <c r="A2112" s="821">
        <v>1</v>
      </c>
      <c r="B2112" s="822" t="s">
        <v>2676</v>
      </c>
      <c r="C2112" s="822" t="s">
        <v>2682</v>
      </c>
      <c r="D2112" s="823" t="s">
        <v>4395</v>
      </c>
      <c r="E2112" s="824" t="s">
        <v>2697</v>
      </c>
      <c r="F2112" s="822" t="s">
        <v>2677</v>
      </c>
      <c r="G2112" s="822" t="s">
        <v>2887</v>
      </c>
      <c r="H2112" s="822" t="s">
        <v>329</v>
      </c>
      <c r="I2112" s="822" t="s">
        <v>3846</v>
      </c>
      <c r="J2112" s="822" t="s">
        <v>2889</v>
      </c>
      <c r="K2112" s="822" t="s">
        <v>3847</v>
      </c>
      <c r="L2112" s="825">
        <v>655.23</v>
      </c>
      <c r="M2112" s="825">
        <v>3931.38</v>
      </c>
      <c r="N2112" s="822">
        <v>6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</v>
      </c>
      <c r="B2113" s="822" t="s">
        <v>2676</v>
      </c>
      <c r="C2113" s="822" t="s">
        <v>2682</v>
      </c>
      <c r="D2113" s="823" t="s">
        <v>4395</v>
      </c>
      <c r="E2113" s="824" t="s">
        <v>2697</v>
      </c>
      <c r="F2113" s="822" t="s">
        <v>2677</v>
      </c>
      <c r="G2113" s="822" t="s">
        <v>3440</v>
      </c>
      <c r="H2113" s="822" t="s">
        <v>329</v>
      </c>
      <c r="I2113" s="822" t="s">
        <v>4318</v>
      </c>
      <c r="J2113" s="822" t="s">
        <v>1440</v>
      </c>
      <c r="K2113" s="822" t="s">
        <v>4319</v>
      </c>
      <c r="L2113" s="825">
        <v>42.14</v>
      </c>
      <c r="M2113" s="825">
        <v>84.28</v>
      </c>
      <c r="N2113" s="822">
        <v>2</v>
      </c>
      <c r="O2113" s="826">
        <v>1</v>
      </c>
      <c r="P2113" s="825">
        <v>84.28</v>
      </c>
      <c r="Q2113" s="827">
        <v>1</v>
      </c>
      <c r="R2113" s="822">
        <v>2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1</v>
      </c>
      <c r="B2114" s="822" t="s">
        <v>2676</v>
      </c>
      <c r="C2114" s="822" t="s">
        <v>2682</v>
      </c>
      <c r="D2114" s="823" t="s">
        <v>4395</v>
      </c>
      <c r="E2114" s="824" t="s">
        <v>2697</v>
      </c>
      <c r="F2114" s="822" t="s">
        <v>2677</v>
      </c>
      <c r="G2114" s="822" t="s">
        <v>2757</v>
      </c>
      <c r="H2114" s="822" t="s">
        <v>329</v>
      </c>
      <c r="I2114" s="822" t="s">
        <v>3848</v>
      </c>
      <c r="J2114" s="822" t="s">
        <v>2897</v>
      </c>
      <c r="K2114" s="822" t="s">
        <v>2832</v>
      </c>
      <c r="L2114" s="825">
        <v>35.11</v>
      </c>
      <c r="M2114" s="825">
        <v>210.66</v>
      </c>
      <c r="N2114" s="822">
        <v>6</v>
      </c>
      <c r="O2114" s="826">
        <v>0.5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</v>
      </c>
      <c r="B2115" s="822" t="s">
        <v>2676</v>
      </c>
      <c r="C2115" s="822" t="s">
        <v>2682</v>
      </c>
      <c r="D2115" s="823" t="s">
        <v>4395</v>
      </c>
      <c r="E2115" s="824" t="s">
        <v>2697</v>
      </c>
      <c r="F2115" s="822" t="s">
        <v>2677</v>
      </c>
      <c r="G2115" s="822" t="s">
        <v>2757</v>
      </c>
      <c r="H2115" s="822" t="s">
        <v>329</v>
      </c>
      <c r="I2115" s="822" t="s">
        <v>3849</v>
      </c>
      <c r="J2115" s="822" t="s">
        <v>3850</v>
      </c>
      <c r="K2115" s="822" t="s">
        <v>2760</v>
      </c>
      <c r="L2115" s="825">
        <v>8.7899999999999991</v>
      </c>
      <c r="M2115" s="825">
        <v>52.739999999999995</v>
      </c>
      <c r="N2115" s="822">
        <v>6</v>
      </c>
      <c r="O2115" s="826">
        <v>0.5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</v>
      </c>
      <c r="B2116" s="822" t="s">
        <v>2676</v>
      </c>
      <c r="C2116" s="822" t="s">
        <v>2682</v>
      </c>
      <c r="D2116" s="823" t="s">
        <v>4395</v>
      </c>
      <c r="E2116" s="824" t="s">
        <v>2697</v>
      </c>
      <c r="F2116" s="822" t="s">
        <v>2677</v>
      </c>
      <c r="G2116" s="822" t="s">
        <v>2761</v>
      </c>
      <c r="H2116" s="822" t="s">
        <v>673</v>
      </c>
      <c r="I2116" s="822" t="s">
        <v>2255</v>
      </c>
      <c r="J2116" s="822" t="s">
        <v>2158</v>
      </c>
      <c r="K2116" s="822" t="s">
        <v>2256</v>
      </c>
      <c r="L2116" s="825">
        <v>93.43</v>
      </c>
      <c r="M2116" s="825">
        <v>373.72</v>
      </c>
      <c r="N2116" s="822">
        <v>4</v>
      </c>
      <c r="O2116" s="826">
        <v>1</v>
      </c>
      <c r="P2116" s="825">
        <v>93.43</v>
      </c>
      <c r="Q2116" s="827">
        <v>0.25</v>
      </c>
      <c r="R2116" s="822">
        <v>1</v>
      </c>
      <c r="S2116" s="827">
        <v>0.25</v>
      </c>
      <c r="T2116" s="826">
        <v>0.5</v>
      </c>
      <c r="U2116" s="828">
        <v>0.5</v>
      </c>
    </row>
    <row r="2117" spans="1:21" ht="14.45" customHeight="1" x14ac:dyDescent="0.2">
      <c r="A2117" s="821">
        <v>1</v>
      </c>
      <c r="B2117" s="822" t="s">
        <v>2676</v>
      </c>
      <c r="C2117" s="822" t="s">
        <v>2682</v>
      </c>
      <c r="D2117" s="823" t="s">
        <v>4395</v>
      </c>
      <c r="E2117" s="824" t="s">
        <v>2697</v>
      </c>
      <c r="F2117" s="822" t="s">
        <v>2677</v>
      </c>
      <c r="G2117" s="822" t="s">
        <v>2761</v>
      </c>
      <c r="H2117" s="822" t="s">
        <v>673</v>
      </c>
      <c r="I2117" s="822" t="s">
        <v>2157</v>
      </c>
      <c r="J2117" s="822" t="s">
        <v>2158</v>
      </c>
      <c r="K2117" s="822" t="s">
        <v>2159</v>
      </c>
      <c r="L2117" s="825">
        <v>186.87</v>
      </c>
      <c r="M2117" s="825">
        <v>2429.3100000000004</v>
      </c>
      <c r="N2117" s="822">
        <v>13</v>
      </c>
      <c r="O2117" s="826">
        <v>6</v>
      </c>
      <c r="P2117" s="825">
        <v>1121.22</v>
      </c>
      <c r="Q2117" s="827">
        <v>0.46153846153846145</v>
      </c>
      <c r="R2117" s="822">
        <v>6</v>
      </c>
      <c r="S2117" s="827">
        <v>0.46153846153846156</v>
      </c>
      <c r="T2117" s="826">
        <v>2.5</v>
      </c>
      <c r="U2117" s="828">
        <v>0.41666666666666669</v>
      </c>
    </row>
    <row r="2118" spans="1:21" ht="14.45" customHeight="1" x14ac:dyDescent="0.2">
      <c r="A2118" s="821">
        <v>1</v>
      </c>
      <c r="B2118" s="822" t="s">
        <v>2676</v>
      </c>
      <c r="C2118" s="822" t="s">
        <v>2682</v>
      </c>
      <c r="D2118" s="823" t="s">
        <v>4395</v>
      </c>
      <c r="E2118" s="824" t="s">
        <v>2697</v>
      </c>
      <c r="F2118" s="822" t="s">
        <v>2677</v>
      </c>
      <c r="G2118" s="822" t="s">
        <v>2762</v>
      </c>
      <c r="H2118" s="822" t="s">
        <v>329</v>
      </c>
      <c r="I2118" s="822" t="s">
        <v>3461</v>
      </c>
      <c r="J2118" s="822" t="s">
        <v>3462</v>
      </c>
      <c r="K2118" s="822" t="s">
        <v>3134</v>
      </c>
      <c r="L2118" s="825">
        <v>51.69</v>
      </c>
      <c r="M2118" s="825">
        <v>51.69</v>
      </c>
      <c r="N2118" s="822">
        <v>1</v>
      </c>
      <c r="O2118" s="826">
        <v>0.5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</v>
      </c>
      <c r="B2119" s="822" t="s">
        <v>2676</v>
      </c>
      <c r="C2119" s="822" t="s">
        <v>2682</v>
      </c>
      <c r="D2119" s="823" t="s">
        <v>4395</v>
      </c>
      <c r="E2119" s="824" t="s">
        <v>2697</v>
      </c>
      <c r="F2119" s="822" t="s">
        <v>2677</v>
      </c>
      <c r="G2119" s="822" t="s">
        <v>2762</v>
      </c>
      <c r="H2119" s="822" t="s">
        <v>329</v>
      </c>
      <c r="I2119" s="822" t="s">
        <v>3135</v>
      </c>
      <c r="J2119" s="822" t="s">
        <v>684</v>
      </c>
      <c r="K2119" s="822" t="s">
        <v>3136</v>
      </c>
      <c r="L2119" s="825">
        <v>10.55</v>
      </c>
      <c r="M2119" s="825">
        <v>126.60000000000001</v>
      </c>
      <c r="N2119" s="822">
        <v>12</v>
      </c>
      <c r="O2119" s="826">
        <v>2</v>
      </c>
      <c r="P2119" s="825">
        <v>42.2</v>
      </c>
      <c r="Q2119" s="827">
        <v>0.33333333333333331</v>
      </c>
      <c r="R2119" s="822">
        <v>4</v>
      </c>
      <c r="S2119" s="827">
        <v>0.33333333333333331</v>
      </c>
      <c r="T2119" s="826">
        <v>0.5</v>
      </c>
      <c r="U2119" s="828">
        <v>0.25</v>
      </c>
    </row>
    <row r="2120" spans="1:21" ht="14.45" customHeight="1" x14ac:dyDescent="0.2">
      <c r="A2120" s="821">
        <v>1</v>
      </c>
      <c r="B2120" s="822" t="s">
        <v>2676</v>
      </c>
      <c r="C2120" s="822" t="s">
        <v>2682</v>
      </c>
      <c r="D2120" s="823" t="s">
        <v>4395</v>
      </c>
      <c r="E2120" s="824" t="s">
        <v>2697</v>
      </c>
      <c r="F2120" s="822" t="s">
        <v>2677</v>
      </c>
      <c r="G2120" s="822" t="s">
        <v>2762</v>
      </c>
      <c r="H2120" s="822" t="s">
        <v>329</v>
      </c>
      <c r="I2120" s="822" t="s">
        <v>2763</v>
      </c>
      <c r="J2120" s="822" t="s">
        <v>684</v>
      </c>
      <c r="K2120" s="822" t="s">
        <v>2764</v>
      </c>
      <c r="L2120" s="825">
        <v>31.65</v>
      </c>
      <c r="M2120" s="825">
        <v>189.89999999999998</v>
      </c>
      <c r="N2120" s="822">
        <v>6</v>
      </c>
      <c r="O2120" s="826">
        <v>3</v>
      </c>
      <c r="P2120" s="825">
        <v>94.949999999999989</v>
      </c>
      <c r="Q2120" s="827">
        <v>0.5</v>
      </c>
      <c r="R2120" s="822">
        <v>3</v>
      </c>
      <c r="S2120" s="827">
        <v>0.5</v>
      </c>
      <c r="T2120" s="826">
        <v>1</v>
      </c>
      <c r="U2120" s="828">
        <v>0.33333333333333331</v>
      </c>
    </row>
    <row r="2121" spans="1:21" ht="14.45" customHeight="1" x14ac:dyDescent="0.2">
      <c r="A2121" s="821">
        <v>1</v>
      </c>
      <c r="B2121" s="822" t="s">
        <v>2676</v>
      </c>
      <c r="C2121" s="822" t="s">
        <v>2682</v>
      </c>
      <c r="D2121" s="823" t="s">
        <v>4395</v>
      </c>
      <c r="E2121" s="824" t="s">
        <v>2697</v>
      </c>
      <c r="F2121" s="822" t="s">
        <v>2677</v>
      </c>
      <c r="G2121" s="822" t="s">
        <v>2762</v>
      </c>
      <c r="H2121" s="822" t="s">
        <v>329</v>
      </c>
      <c r="I2121" s="822" t="s">
        <v>2836</v>
      </c>
      <c r="J2121" s="822" t="s">
        <v>684</v>
      </c>
      <c r="K2121" s="822" t="s">
        <v>972</v>
      </c>
      <c r="L2121" s="825">
        <v>31.65</v>
      </c>
      <c r="M2121" s="825">
        <v>94.949999999999989</v>
      </c>
      <c r="N2121" s="822">
        <v>3</v>
      </c>
      <c r="O2121" s="826">
        <v>1.5</v>
      </c>
      <c r="P2121" s="825">
        <v>63.3</v>
      </c>
      <c r="Q2121" s="827">
        <v>0.66666666666666674</v>
      </c>
      <c r="R2121" s="822">
        <v>2</v>
      </c>
      <c r="S2121" s="827">
        <v>0.66666666666666663</v>
      </c>
      <c r="T2121" s="826">
        <v>1</v>
      </c>
      <c r="U2121" s="828">
        <v>0.66666666666666663</v>
      </c>
    </row>
    <row r="2122" spans="1:21" ht="14.45" customHeight="1" x14ac:dyDescent="0.2">
      <c r="A2122" s="821">
        <v>1</v>
      </c>
      <c r="B2122" s="822" t="s">
        <v>2676</v>
      </c>
      <c r="C2122" s="822" t="s">
        <v>2682</v>
      </c>
      <c r="D2122" s="823" t="s">
        <v>4395</v>
      </c>
      <c r="E2122" s="824" t="s">
        <v>2697</v>
      </c>
      <c r="F2122" s="822" t="s">
        <v>2677</v>
      </c>
      <c r="G2122" s="822" t="s">
        <v>2762</v>
      </c>
      <c r="H2122" s="822" t="s">
        <v>329</v>
      </c>
      <c r="I2122" s="822" t="s">
        <v>4308</v>
      </c>
      <c r="J2122" s="822" t="s">
        <v>4309</v>
      </c>
      <c r="K2122" s="822" t="s">
        <v>4310</v>
      </c>
      <c r="L2122" s="825">
        <v>0</v>
      </c>
      <c r="M2122" s="825">
        <v>0</v>
      </c>
      <c r="N2122" s="822">
        <v>2</v>
      </c>
      <c r="O2122" s="826">
        <v>1</v>
      </c>
      <c r="P2122" s="825">
        <v>0</v>
      </c>
      <c r="Q2122" s="827"/>
      <c r="R2122" s="822">
        <v>2</v>
      </c>
      <c r="S2122" s="827">
        <v>1</v>
      </c>
      <c r="T2122" s="826">
        <v>1</v>
      </c>
      <c r="U2122" s="828">
        <v>1</v>
      </c>
    </row>
    <row r="2123" spans="1:21" ht="14.45" customHeight="1" x14ac:dyDescent="0.2">
      <c r="A2123" s="821">
        <v>1</v>
      </c>
      <c r="B2123" s="822" t="s">
        <v>2676</v>
      </c>
      <c r="C2123" s="822" t="s">
        <v>2682</v>
      </c>
      <c r="D2123" s="823" t="s">
        <v>4395</v>
      </c>
      <c r="E2123" s="824" t="s">
        <v>2697</v>
      </c>
      <c r="F2123" s="822" t="s">
        <v>2677</v>
      </c>
      <c r="G2123" s="822" t="s">
        <v>3921</v>
      </c>
      <c r="H2123" s="822" t="s">
        <v>329</v>
      </c>
      <c r="I2123" s="822" t="s">
        <v>3922</v>
      </c>
      <c r="J2123" s="822" t="s">
        <v>1094</v>
      </c>
      <c r="K2123" s="822" t="s">
        <v>1095</v>
      </c>
      <c r="L2123" s="825">
        <v>0</v>
      </c>
      <c r="M2123" s="825">
        <v>0</v>
      </c>
      <c r="N2123" s="822">
        <v>6</v>
      </c>
      <c r="O2123" s="826">
        <v>0.5</v>
      </c>
      <c r="P2123" s="825"/>
      <c r="Q2123" s="827"/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</v>
      </c>
      <c r="B2124" s="822" t="s">
        <v>2676</v>
      </c>
      <c r="C2124" s="822" t="s">
        <v>2682</v>
      </c>
      <c r="D2124" s="823" t="s">
        <v>4395</v>
      </c>
      <c r="E2124" s="824" t="s">
        <v>2697</v>
      </c>
      <c r="F2124" s="822" t="s">
        <v>2677</v>
      </c>
      <c r="G2124" s="822" t="s">
        <v>2765</v>
      </c>
      <c r="H2124" s="822" t="s">
        <v>673</v>
      </c>
      <c r="I2124" s="822" t="s">
        <v>3479</v>
      </c>
      <c r="J2124" s="822" t="s">
        <v>2321</v>
      </c>
      <c r="K2124" s="822" t="s">
        <v>3480</v>
      </c>
      <c r="L2124" s="825">
        <v>12.79</v>
      </c>
      <c r="M2124" s="825">
        <v>38.369999999999997</v>
      </c>
      <c r="N2124" s="822">
        <v>3</v>
      </c>
      <c r="O2124" s="826">
        <v>0.5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</v>
      </c>
      <c r="B2125" s="822" t="s">
        <v>2676</v>
      </c>
      <c r="C2125" s="822" t="s">
        <v>2682</v>
      </c>
      <c r="D2125" s="823" t="s">
        <v>4395</v>
      </c>
      <c r="E2125" s="824" t="s">
        <v>2697</v>
      </c>
      <c r="F2125" s="822" t="s">
        <v>2677</v>
      </c>
      <c r="G2125" s="822" t="s">
        <v>3150</v>
      </c>
      <c r="H2125" s="822" t="s">
        <v>673</v>
      </c>
      <c r="I2125" s="822" t="s">
        <v>2140</v>
      </c>
      <c r="J2125" s="822" t="s">
        <v>2141</v>
      </c>
      <c r="K2125" s="822" t="s">
        <v>2142</v>
      </c>
      <c r="L2125" s="825">
        <v>43.21</v>
      </c>
      <c r="M2125" s="825">
        <v>43.21</v>
      </c>
      <c r="N2125" s="822">
        <v>1</v>
      </c>
      <c r="O2125" s="826">
        <v>0.5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</v>
      </c>
      <c r="B2126" s="822" t="s">
        <v>2676</v>
      </c>
      <c r="C2126" s="822" t="s">
        <v>2682</v>
      </c>
      <c r="D2126" s="823" t="s">
        <v>4395</v>
      </c>
      <c r="E2126" s="824" t="s">
        <v>2697</v>
      </c>
      <c r="F2126" s="822" t="s">
        <v>2677</v>
      </c>
      <c r="G2126" s="822" t="s">
        <v>2774</v>
      </c>
      <c r="H2126" s="822" t="s">
        <v>673</v>
      </c>
      <c r="I2126" s="822" t="s">
        <v>3157</v>
      </c>
      <c r="J2126" s="822" t="s">
        <v>690</v>
      </c>
      <c r="K2126" s="822" t="s">
        <v>3152</v>
      </c>
      <c r="L2126" s="825">
        <v>117.03</v>
      </c>
      <c r="M2126" s="825">
        <v>117.03</v>
      </c>
      <c r="N2126" s="822">
        <v>1</v>
      </c>
      <c r="O2126" s="826">
        <v>1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</v>
      </c>
      <c r="B2127" s="822" t="s">
        <v>2676</v>
      </c>
      <c r="C2127" s="822" t="s">
        <v>2682</v>
      </c>
      <c r="D2127" s="823" t="s">
        <v>4395</v>
      </c>
      <c r="E2127" s="824" t="s">
        <v>2697</v>
      </c>
      <c r="F2127" s="822" t="s">
        <v>2677</v>
      </c>
      <c r="G2127" s="822" t="s">
        <v>2774</v>
      </c>
      <c r="H2127" s="822" t="s">
        <v>673</v>
      </c>
      <c r="I2127" s="822" t="s">
        <v>2170</v>
      </c>
      <c r="J2127" s="822" t="s">
        <v>690</v>
      </c>
      <c r="K2127" s="822" t="s">
        <v>691</v>
      </c>
      <c r="L2127" s="825">
        <v>38.04</v>
      </c>
      <c r="M2127" s="825">
        <v>114.12</v>
      </c>
      <c r="N2127" s="822">
        <v>3</v>
      </c>
      <c r="O2127" s="826">
        <v>1.5</v>
      </c>
      <c r="P2127" s="825">
        <v>76.08</v>
      </c>
      <c r="Q2127" s="827">
        <v>0.66666666666666663</v>
      </c>
      <c r="R2127" s="822">
        <v>2</v>
      </c>
      <c r="S2127" s="827">
        <v>0.66666666666666663</v>
      </c>
      <c r="T2127" s="826">
        <v>1</v>
      </c>
      <c r="U2127" s="828">
        <v>0.66666666666666663</v>
      </c>
    </row>
    <row r="2128" spans="1:21" ht="14.45" customHeight="1" x14ac:dyDescent="0.2">
      <c r="A2128" s="821">
        <v>1</v>
      </c>
      <c r="B2128" s="822" t="s">
        <v>2676</v>
      </c>
      <c r="C2128" s="822" t="s">
        <v>2682</v>
      </c>
      <c r="D2128" s="823" t="s">
        <v>4395</v>
      </c>
      <c r="E2128" s="824" t="s">
        <v>2697</v>
      </c>
      <c r="F2128" s="822" t="s">
        <v>2677</v>
      </c>
      <c r="G2128" s="822" t="s">
        <v>2774</v>
      </c>
      <c r="H2128" s="822" t="s">
        <v>673</v>
      </c>
      <c r="I2128" s="822" t="s">
        <v>2510</v>
      </c>
      <c r="J2128" s="822" t="s">
        <v>690</v>
      </c>
      <c r="K2128" s="822" t="s">
        <v>1520</v>
      </c>
      <c r="L2128" s="825">
        <v>10.65</v>
      </c>
      <c r="M2128" s="825">
        <v>159.75</v>
      </c>
      <c r="N2128" s="822">
        <v>15</v>
      </c>
      <c r="O2128" s="826">
        <v>9</v>
      </c>
      <c r="P2128" s="825">
        <v>53.25</v>
      </c>
      <c r="Q2128" s="827">
        <v>0.33333333333333331</v>
      </c>
      <c r="R2128" s="822">
        <v>5</v>
      </c>
      <c r="S2128" s="827">
        <v>0.33333333333333331</v>
      </c>
      <c r="T2128" s="826">
        <v>3</v>
      </c>
      <c r="U2128" s="828">
        <v>0.33333333333333331</v>
      </c>
    </row>
    <row r="2129" spans="1:21" ht="14.45" customHeight="1" x14ac:dyDescent="0.2">
      <c r="A2129" s="821">
        <v>1</v>
      </c>
      <c r="B2129" s="822" t="s">
        <v>2676</v>
      </c>
      <c r="C2129" s="822" t="s">
        <v>2682</v>
      </c>
      <c r="D2129" s="823" t="s">
        <v>4395</v>
      </c>
      <c r="E2129" s="824" t="s">
        <v>2697</v>
      </c>
      <c r="F2129" s="822" t="s">
        <v>2677</v>
      </c>
      <c r="G2129" s="822" t="s">
        <v>2774</v>
      </c>
      <c r="H2129" s="822" t="s">
        <v>673</v>
      </c>
      <c r="I2129" s="822" t="s">
        <v>2283</v>
      </c>
      <c r="J2129" s="822" t="s">
        <v>690</v>
      </c>
      <c r="K2129" s="822" t="s">
        <v>989</v>
      </c>
      <c r="L2129" s="825">
        <v>58.52</v>
      </c>
      <c r="M2129" s="825">
        <v>351.12</v>
      </c>
      <c r="N2129" s="822">
        <v>6</v>
      </c>
      <c r="O2129" s="826">
        <v>3</v>
      </c>
      <c r="P2129" s="825">
        <v>117.04</v>
      </c>
      <c r="Q2129" s="827">
        <v>0.33333333333333337</v>
      </c>
      <c r="R2129" s="822">
        <v>2</v>
      </c>
      <c r="S2129" s="827">
        <v>0.33333333333333331</v>
      </c>
      <c r="T2129" s="826">
        <v>1</v>
      </c>
      <c r="U2129" s="828">
        <v>0.33333333333333331</v>
      </c>
    </row>
    <row r="2130" spans="1:21" ht="14.45" customHeight="1" x14ac:dyDescent="0.2">
      <c r="A2130" s="821">
        <v>1</v>
      </c>
      <c r="B2130" s="822" t="s">
        <v>2676</v>
      </c>
      <c r="C2130" s="822" t="s">
        <v>2682</v>
      </c>
      <c r="D2130" s="823" t="s">
        <v>4395</v>
      </c>
      <c r="E2130" s="824" t="s">
        <v>2697</v>
      </c>
      <c r="F2130" s="822" t="s">
        <v>2677</v>
      </c>
      <c r="G2130" s="822" t="s">
        <v>2909</v>
      </c>
      <c r="H2130" s="822" t="s">
        <v>329</v>
      </c>
      <c r="I2130" s="822" t="s">
        <v>3864</v>
      </c>
      <c r="J2130" s="822" t="s">
        <v>3865</v>
      </c>
      <c r="K2130" s="822" t="s">
        <v>2912</v>
      </c>
      <c r="L2130" s="825">
        <v>32.76</v>
      </c>
      <c r="M2130" s="825">
        <v>32.76</v>
      </c>
      <c r="N2130" s="822">
        <v>1</v>
      </c>
      <c r="O2130" s="826">
        <v>0.5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</v>
      </c>
      <c r="B2131" s="822" t="s">
        <v>2676</v>
      </c>
      <c r="C2131" s="822" t="s">
        <v>2682</v>
      </c>
      <c r="D2131" s="823" t="s">
        <v>4395</v>
      </c>
      <c r="E2131" s="824" t="s">
        <v>2697</v>
      </c>
      <c r="F2131" s="822" t="s">
        <v>2677</v>
      </c>
      <c r="G2131" s="822" t="s">
        <v>2909</v>
      </c>
      <c r="H2131" s="822" t="s">
        <v>673</v>
      </c>
      <c r="I2131" s="822" t="s">
        <v>3165</v>
      </c>
      <c r="J2131" s="822" t="s">
        <v>2911</v>
      </c>
      <c r="K2131" s="822" t="s">
        <v>3166</v>
      </c>
      <c r="L2131" s="825">
        <v>114.65</v>
      </c>
      <c r="M2131" s="825">
        <v>114.65</v>
      </c>
      <c r="N2131" s="822">
        <v>1</v>
      </c>
      <c r="O2131" s="826">
        <v>0.5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</v>
      </c>
      <c r="B2132" s="822" t="s">
        <v>2676</v>
      </c>
      <c r="C2132" s="822" t="s">
        <v>2682</v>
      </c>
      <c r="D2132" s="823" t="s">
        <v>4395</v>
      </c>
      <c r="E2132" s="824" t="s">
        <v>2697</v>
      </c>
      <c r="F2132" s="822" t="s">
        <v>2677</v>
      </c>
      <c r="G2132" s="822" t="s">
        <v>4320</v>
      </c>
      <c r="H2132" s="822" t="s">
        <v>329</v>
      </c>
      <c r="I2132" s="822" t="s">
        <v>4321</v>
      </c>
      <c r="J2132" s="822" t="s">
        <v>4322</v>
      </c>
      <c r="K2132" s="822" t="s">
        <v>2992</v>
      </c>
      <c r="L2132" s="825">
        <v>174.59</v>
      </c>
      <c r="M2132" s="825">
        <v>174.59</v>
      </c>
      <c r="N2132" s="822">
        <v>1</v>
      </c>
      <c r="O2132" s="826">
        <v>1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</v>
      </c>
      <c r="B2133" s="822" t="s">
        <v>2676</v>
      </c>
      <c r="C2133" s="822" t="s">
        <v>2682</v>
      </c>
      <c r="D2133" s="823" t="s">
        <v>4395</v>
      </c>
      <c r="E2133" s="824" t="s">
        <v>2697</v>
      </c>
      <c r="F2133" s="822" t="s">
        <v>2677</v>
      </c>
      <c r="G2133" s="822" t="s">
        <v>2917</v>
      </c>
      <c r="H2133" s="822" t="s">
        <v>329</v>
      </c>
      <c r="I2133" s="822" t="s">
        <v>3521</v>
      </c>
      <c r="J2133" s="822" t="s">
        <v>1033</v>
      </c>
      <c r="K2133" s="822" t="s">
        <v>3522</v>
      </c>
      <c r="L2133" s="825">
        <v>27.37</v>
      </c>
      <c r="M2133" s="825">
        <v>136.85</v>
      </c>
      <c r="N2133" s="822">
        <v>5</v>
      </c>
      <c r="O2133" s="826">
        <v>1.5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</v>
      </c>
      <c r="B2134" s="822" t="s">
        <v>2676</v>
      </c>
      <c r="C2134" s="822" t="s">
        <v>2682</v>
      </c>
      <c r="D2134" s="823" t="s">
        <v>4395</v>
      </c>
      <c r="E2134" s="824" t="s">
        <v>2697</v>
      </c>
      <c r="F2134" s="822" t="s">
        <v>2677</v>
      </c>
      <c r="G2134" s="822" t="s">
        <v>2917</v>
      </c>
      <c r="H2134" s="822" t="s">
        <v>673</v>
      </c>
      <c r="I2134" s="822" t="s">
        <v>2236</v>
      </c>
      <c r="J2134" s="822" t="s">
        <v>1033</v>
      </c>
      <c r="K2134" s="822" t="s">
        <v>2237</v>
      </c>
      <c r="L2134" s="825">
        <v>48.89</v>
      </c>
      <c r="M2134" s="825">
        <v>48.89</v>
      </c>
      <c r="N2134" s="822">
        <v>1</v>
      </c>
      <c r="O2134" s="826">
        <v>0.5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</v>
      </c>
      <c r="B2135" s="822" t="s">
        <v>2676</v>
      </c>
      <c r="C2135" s="822" t="s">
        <v>2682</v>
      </c>
      <c r="D2135" s="823" t="s">
        <v>4395</v>
      </c>
      <c r="E2135" s="824" t="s">
        <v>2697</v>
      </c>
      <c r="F2135" s="822" t="s">
        <v>2677</v>
      </c>
      <c r="G2135" s="822" t="s">
        <v>2917</v>
      </c>
      <c r="H2135" s="822" t="s">
        <v>329</v>
      </c>
      <c r="I2135" s="822" t="s">
        <v>3178</v>
      </c>
      <c r="J2135" s="822" t="s">
        <v>1033</v>
      </c>
      <c r="K2135" s="822" t="s">
        <v>1034</v>
      </c>
      <c r="L2135" s="825">
        <v>97.76</v>
      </c>
      <c r="M2135" s="825">
        <v>586.56000000000006</v>
      </c>
      <c r="N2135" s="822">
        <v>6</v>
      </c>
      <c r="O2135" s="826">
        <v>3.5</v>
      </c>
      <c r="P2135" s="825">
        <v>293.28000000000003</v>
      </c>
      <c r="Q2135" s="827">
        <v>0.5</v>
      </c>
      <c r="R2135" s="822">
        <v>3</v>
      </c>
      <c r="S2135" s="827">
        <v>0.5</v>
      </c>
      <c r="T2135" s="826">
        <v>2</v>
      </c>
      <c r="U2135" s="828">
        <v>0.5714285714285714</v>
      </c>
    </row>
    <row r="2136" spans="1:21" ht="14.45" customHeight="1" x14ac:dyDescent="0.2">
      <c r="A2136" s="821">
        <v>1</v>
      </c>
      <c r="B2136" s="822" t="s">
        <v>2676</v>
      </c>
      <c r="C2136" s="822" t="s">
        <v>2682</v>
      </c>
      <c r="D2136" s="823" t="s">
        <v>4395</v>
      </c>
      <c r="E2136" s="824" t="s">
        <v>2697</v>
      </c>
      <c r="F2136" s="822" t="s">
        <v>2677</v>
      </c>
      <c r="G2136" s="822" t="s">
        <v>2917</v>
      </c>
      <c r="H2136" s="822" t="s">
        <v>673</v>
      </c>
      <c r="I2136" s="822" t="s">
        <v>2234</v>
      </c>
      <c r="J2136" s="822" t="s">
        <v>1033</v>
      </c>
      <c r="K2136" s="822" t="s">
        <v>2235</v>
      </c>
      <c r="L2136" s="825">
        <v>13.68</v>
      </c>
      <c r="M2136" s="825">
        <v>27.36</v>
      </c>
      <c r="N2136" s="822">
        <v>2</v>
      </c>
      <c r="O2136" s="826">
        <v>0.5</v>
      </c>
      <c r="P2136" s="825">
        <v>27.36</v>
      </c>
      <c r="Q2136" s="827">
        <v>1</v>
      </c>
      <c r="R2136" s="822">
        <v>2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1</v>
      </c>
      <c r="B2137" s="822" t="s">
        <v>2676</v>
      </c>
      <c r="C2137" s="822" t="s">
        <v>2682</v>
      </c>
      <c r="D2137" s="823" t="s">
        <v>4395</v>
      </c>
      <c r="E2137" s="824" t="s">
        <v>2697</v>
      </c>
      <c r="F2137" s="822" t="s">
        <v>2677</v>
      </c>
      <c r="G2137" s="822" t="s">
        <v>2925</v>
      </c>
      <c r="H2137" s="822" t="s">
        <v>329</v>
      </c>
      <c r="I2137" s="822" t="s">
        <v>2929</v>
      </c>
      <c r="J2137" s="822" t="s">
        <v>2927</v>
      </c>
      <c r="K2137" s="822" t="s">
        <v>2930</v>
      </c>
      <c r="L2137" s="825">
        <v>145.72999999999999</v>
      </c>
      <c r="M2137" s="825">
        <v>145.72999999999999</v>
      </c>
      <c r="N2137" s="822">
        <v>1</v>
      </c>
      <c r="O2137" s="826">
        <v>0.5</v>
      </c>
      <c r="P2137" s="825">
        <v>145.72999999999999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1</v>
      </c>
      <c r="B2138" s="822" t="s">
        <v>2676</v>
      </c>
      <c r="C2138" s="822" t="s">
        <v>2682</v>
      </c>
      <c r="D2138" s="823" t="s">
        <v>4395</v>
      </c>
      <c r="E2138" s="824" t="s">
        <v>2697</v>
      </c>
      <c r="F2138" s="822" t="s">
        <v>2677</v>
      </c>
      <c r="G2138" s="822" t="s">
        <v>2776</v>
      </c>
      <c r="H2138" s="822" t="s">
        <v>673</v>
      </c>
      <c r="I2138" s="822" t="s">
        <v>2313</v>
      </c>
      <c r="J2138" s="822" t="s">
        <v>2180</v>
      </c>
      <c r="K2138" s="822" t="s">
        <v>2314</v>
      </c>
      <c r="L2138" s="825">
        <v>7.47</v>
      </c>
      <c r="M2138" s="825">
        <v>141.93</v>
      </c>
      <c r="N2138" s="822">
        <v>19</v>
      </c>
      <c r="O2138" s="826">
        <v>4.5</v>
      </c>
      <c r="P2138" s="825">
        <v>74.7</v>
      </c>
      <c r="Q2138" s="827">
        <v>0.52631578947368418</v>
      </c>
      <c r="R2138" s="822">
        <v>10</v>
      </c>
      <c r="S2138" s="827">
        <v>0.52631578947368418</v>
      </c>
      <c r="T2138" s="826">
        <v>2.5</v>
      </c>
      <c r="U2138" s="828">
        <v>0.55555555555555558</v>
      </c>
    </row>
    <row r="2139" spans="1:21" ht="14.45" customHeight="1" x14ac:dyDescent="0.2">
      <c r="A2139" s="821">
        <v>1</v>
      </c>
      <c r="B2139" s="822" t="s">
        <v>2676</v>
      </c>
      <c r="C2139" s="822" t="s">
        <v>2682</v>
      </c>
      <c r="D2139" s="823" t="s">
        <v>4395</v>
      </c>
      <c r="E2139" s="824" t="s">
        <v>2697</v>
      </c>
      <c r="F2139" s="822" t="s">
        <v>2677</v>
      </c>
      <c r="G2139" s="822" t="s">
        <v>2776</v>
      </c>
      <c r="H2139" s="822" t="s">
        <v>673</v>
      </c>
      <c r="I2139" s="822" t="s">
        <v>2179</v>
      </c>
      <c r="J2139" s="822" t="s">
        <v>2180</v>
      </c>
      <c r="K2139" s="822" t="s">
        <v>2181</v>
      </c>
      <c r="L2139" s="825">
        <v>11.48</v>
      </c>
      <c r="M2139" s="825">
        <v>57.400000000000006</v>
      </c>
      <c r="N2139" s="822">
        <v>5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</v>
      </c>
      <c r="B2140" s="822" t="s">
        <v>2676</v>
      </c>
      <c r="C2140" s="822" t="s">
        <v>2682</v>
      </c>
      <c r="D2140" s="823" t="s">
        <v>4395</v>
      </c>
      <c r="E2140" s="824" t="s">
        <v>2697</v>
      </c>
      <c r="F2140" s="822" t="s">
        <v>2677</v>
      </c>
      <c r="G2140" s="822" t="s">
        <v>2777</v>
      </c>
      <c r="H2140" s="822" t="s">
        <v>329</v>
      </c>
      <c r="I2140" s="822" t="s">
        <v>2778</v>
      </c>
      <c r="J2140" s="822" t="s">
        <v>2779</v>
      </c>
      <c r="K2140" s="822" t="s">
        <v>2780</v>
      </c>
      <c r="L2140" s="825">
        <v>4472.93</v>
      </c>
      <c r="M2140" s="825">
        <v>26837.58</v>
      </c>
      <c r="N2140" s="822">
        <v>6</v>
      </c>
      <c r="O2140" s="826">
        <v>3.5</v>
      </c>
      <c r="P2140" s="825">
        <v>4472.93</v>
      </c>
      <c r="Q2140" s="827">
        <v>0.16666666666666666</v>
      </c>
      <c r="R2140" s="822">
        <v>1</v>
      </c>
      <c r="S2140" s="827">
        <v>0.16666666666666666</v>
      </c>
      <c r="T2140" s="826">
        <v>0.5</v>
      </c>
      <c r="U2140" s="828">
        <v>0.14285714285714285</v>
      </c>
    </row>
    <row r="2141" spans="1:21" ht="14.45" customHeight="1" x14ac:dyDescent="0.2">
      <c r="A2141" s="821">
        <v>1</v>
      </c>
      <c r="B2141" s="822" t="s">
        <v>2676</v>
      </c>
      <c r="C2141" s="822" t="s">
        <v>2682</v>
      </c>
      <c r="D2141" s="823" t="s">
        <v>4395</v>
      </c>
      <c r="E2141" s="824" t="s">
        <v>2697</v>
      </c>
      <c r="F2141" s="822" t="s">
        <v>2677</v>
      </c>
      <c r="G2141" s="822" t="s">
        <v>2777</v>
      </c>
      <c r="H2141" s="822" t="s">
        <v>329</v>
      </c>
      <c r="I2141" s="822" t="s">
        <v>3551</v>
      </c>
      <c r="J2141" s="822" t="s">
        <v>2779</v>
      </c>
      <c r="K2141" s="822" t="s">
        <v>3552</v>
      </c>
      <c r="L2141" s="825">
        <v>3354.7</v>
      </c>
      <c r="M2141" s="825">
        <v>16773.5</v>
      </c>
      <c r="N2141" s="822">
        <v>5</v>
      </c>
      <c r="O2141" s="826">
        <v>3</v>
      </c>
      <c r="P2141" s="825">
        <v>10064.099999999999</v>
      </c>
      <c r="Q2141" s="827">
        <v>0.59999999999999987</v>
      </c>
      <c r="R2141" s="822">
        <v>3</v>
      </c>
      <c r="S2141" s="827">
        <v>0.6</v>
      </c>
      <c r="T2141" s="826">
        <v>2</v>
      </c>
      <c r="U2141" s="828">
        <v>0.66666666666666663</v>
      </c>
    </row>
    <row r="2142" spans="1:21" ht="14.45" customHeight="1" x14ac:dyDescent="0.2">
      <c r="A2142" s="821">
        <v>1</v>
      </c>
      <c r="B2142" s="822" t="s">
        <v>2676</v>
      </c>
      <c r="C2142" s="822" t="s">
        <v>2682</v>
      </c>
      <c r="D2142" s="823" t="s">
        <v>4395</v>
      </c>
      <c r="E2142" s="824" t="s">
        <v>2697</v>
      </c>
      <c r="F2142" s="822" t="s">
        <v>2677</v>
      </c>
      <c r="G2142" s="822" t="s">
        <v>2777</v>
      </c>
      <c r="H2142" s="822" t="s">
        <v>329</v>
      </c>
      <c r="I2142" s="822" t="s">
        <v>4323</v>
      </c>
      <c r="J2142" s="822" t="s">
        <v>2779</v>
      </c>
      <c r="K2142" s="822" t="s">
        <v>2310</v>
      </c>
      <c r="L2142" s="825">
        <v>1544.99</v>
      </c>
      <c r="M2142" s="825">
        <v>4634.97</v>
      </c>
      <c r="N2142" s="822">
        <v>3</v>
      </c>
      <c r="O2142" s="826">
        <v>1</v>
      </c>
      <c r="P2142" s="825">
        <v>4634.97</v>
      </c>
      <c r="Q2142" s="827">
        <v>1</v>
      </c>
      <c r="R2142" s="822">
        <v>3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1</v>
      </c>
      <c r="B2143" s="822" t="s">
        <v>2676</v>
      </c>
      <c r="C2143" s="822" t="s">
        <v>2682</v>
      </c>
      <c r="D2143" s="823" t="s">
        <v>4395</v>
      </c>
      <c r="E2143" s="824" t="s">
        <v>2697</v>
      </c>
      <c r="F2143" s="822" t="s">
        <v>2677</v>
      </c>
      <c r="G2143" s="822" t="s">
        <v>3234</v>
      </c>
      <c r="H2143" s="822" t="s">
        <v>329</v>
      </c>
      <c r="I2143" s="822" t="s">
        <v>3238</v>
      </c>
      <c r="J2143" s="822" t="s">
        <v>3239</v>
      </c>
      <c r="K2143" s="822" t="s">
        <v>3240</v>
      </c>
      <c r="L2143" s="825">
        <v>0</v>
      </c>
      <c r="M2143" s="825">
        <v>0</v>
      </c>
      <c r="N2143" s="822">
        <v>1</v>
      </c>
      <c r="O2143" s="826">
        <v>0.5</v>
      </c>
      <c r="P2143" s="825"/>
      <c r="Q2143" s="827"/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</v>
      </c>
      <c r="B2144" s="822" t="s">
        <v>2676</v>
      </c>
      <c r="C2144" s="822" t="s">
        <v>2682</v>
      </c>
      <c r="D2144" s="823" t="s">
        <v>4395</v>
      </c>
      <c r="E2144" s="824" t="s">
        <v>2697</v>
      </c>
      <c r="F2144" s="822" t="s">
        <v>2677</v>
      </c>
      <c r="G2144" s="822" t="s">
        <v>2785</v>
      </c>
      <c r="H2144" s="822" t="s">
        <v>329</v>
      </c>
      <c r="I2144" s="822" t="s">
        <v>2948</v>
      </c>
      <c r="J2144" s="822" t="s">
        <v>1377</v>
      </c>
      <c r="K2144" s="822" t="s">
        <v>2835</v>
      </c>
      <c r="L2144" s="825">
        <v>130.57</v>
      </c>
      <c r="M2144" s="825">
        <v>522.28</v>
      </c>
      <c r="N2144" s="822">
        <v>4</v>
      </c>
      <c r="O2144" s="826">
        <v>2</v>
      </c>
      <c r="P2144" s="825">
        <v>130.57</v>
      </c>
      <c r="Q2144" s="827">
        <v>0.25</v>
      </c>
      <c r="R2144" s="822">
        <v>1</v>
      </c>
      <c r="S2144" s="827">
        <v>0.25</v>
      </c>
      <c r="T2144" s="826">
        <v>0.5</v>
      </c>
      <c r="U2144" s="828">
        <v>0.25</v>
      </c>
    </row>
    <row r="2145" spans="1:21" ht="14.45" customHeight="1" x14ac:dyDescent="0.2">
      <c r="A2145" s="821">
        <v>1</v>
      </c>
      <c r="B2145" s="822" t="s">
        <v>2676</v>
      </c>
      <c r="C2145" s="822" t="s">
        <v>2682</v>
      </c>
      <c r="D2145" s="823" t="s">
        <v>4395</v>
      </c>
      <c r="E2145" s="824" t="s">
        <v>2697</v>
      </c>
      <c r="F2145" s="822" t="s">
        <v>2677</v>
      </c>
      <c r="G2145" s="822" t="s">
        <v>2785</v>
      </c>
      <c r="H2145" s="822" t="s">
        <v>329</v>
      </c>
      <c r="I2145" s="822" t="s">
        <v>2786</v>
      </c>
      <c r="J2145" s="822" t="s">
        <v>1377</v>
      </c>
      <c r="K2145" s="822" t="s">
        <v>2787</v>
      </c>
      <c r="L2145" s="825">
        <v>26.12</v>
      </c>
      <c r="M2145" s="825">
        <v>313.44</v>
      </c>
      <c r="N2145" s="822">
        <v>12</v>
      </c>
      <c r="O2145" s="826">
        <v>4.5</v>
      </c>
      <c r="P2145" s="825">
        <v>130.6</v>
      </c>
      <c r="Q2145" s="827">
        <v>0.41666666666666663</v>
      </c>
      <c r="R2145" s="822">
        <v>5</v>
      </c>
      <c r="S2145" s="827">
        <v>0.41666666666666669</v>
      </c>
      <c r="T2145" s="826">
        <v>2</v>
      </c>
      <c r="U2145" s="828">
        <v>0.44444444444444442</v>
      </c>
    </row>
    <row r="2146" spans="1:21" ht="14.45" customHeight="1" x14ac:dyDescent="0.2">
      <c r="A2146" s="821">
        <v>1</v>
      </c>
      <c r="B2146" s="822" t="s">
        <v>2676</v>
      </c>
      <c r="C2146" s="822" t="s">
        <v>2682</v>
      </c>
      <c r="D2146" s="823" t="s">
        <v>4395</v>
      </c>
      <c r="E2146" s="824" t="s">
        <v>2697</v>
      </c>
      <c r="F2146" s="822" t="s">
        <v>2677</v>
      </c>
      <c r="G2146" s="822" t="s">
        <v>2785</v>
      </c>
      <c r="H2146" s="822" t="s">
        <v>329</v>
      </c>
      <c r="I2146" s="822" t="s">
        <v>3257</v>
      </c>
      <c r="J2146" s="822" t="s">
        <v>1377</v>
      </c>
      <c r="K2146" s="822" t="s">
        <v>3258</v>
      </c>
      <c r="L2146" s="825">
        <v>78.33</v>
      </c>
      <c r="M2146" s="825">
        <v>234.99</v>
      </c>
      <c r="N2146" s="822">
        <v>3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</v>
      </c>
      <c r="B2147" s="822" t="s">
        <v>2676</v>
      </c>
      <c r="C2147" s="822" t="s">
        <v>2682</v>
      </c>
      <c r="D2147" s="823" t="s">
        <v>4395</v>
      </c>
      <c r="E2147" s="824" t="s">
        <v>2697</v>
      </c>
      <c r="F2147" s="822" t="s">
        <v>2677</v>
      </c>
      <c r="G2147" s="822" t="s">
        <v>2785</v>
      </c>
      <c r="H2147" s="822" t="s">
        <v>329</v>
      </c>
      <c r="I2147" s="822" t="s">
        <v>3568</v>
      </c>
      <c r="J2147" s="822" t="s">
        <v>1377</v>
      </c>
      <c r="K2147" s="822" t="s">
        <v>2835</v>
      </c>
      <c r="L2147" s="825">
        <v>130.57</v>
      </c>
      <c r="M2147" s="825">
        <v>130.57</v>
      </c>
      <c r="N2147" s="822">
        <v>1</v>
      </c>
      <c r="O2147" s="826">
        <v>0.5</v>
      </c>
      <c r="P2147" s="825">
        <v>130.57</v>
      </c>
      <c r="Q2147" s="827">
        <v>1</v>
      </c>
      <c r="R2147" s="822">
        <v>1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1</v>
      </c>
      <c r="B2148" s="822" t="s">
        <v>2676</v>
      </c>
      <c r="C2148" s="822" t="s">
        <v>2682</v>
      </c>
      <c r="D2148" s="823" t="s">
        <v>4395</v>
      </c>
      <c r="E2148" s="824" t="s">
        <v>2697</v>
      </c>
      <c r="F2148" s="822" t="s">
        <v>2677</v>
      </c>
      <c r="G2148" s="822" t="s">
        <v>2949</v>
      </c>
      <c r="H2148" s="822" t="s">
        <v>329</v>
      </c>
      <c r="I2148" s="822" t="s">
        <v>4324</v>
      </c>
      <c r="J2148" s="822" t="s">
        <v>4325</v>
      </c>
      <c r="K2148" s="822" t="s">
        <v>4326</v>
      </c>
      <c r="L2148" s="825">
        <v>36.909999999999997</v>
      </c>
      <c r="M2148" s="825">
        <v>36.909999999999997</v>
      </c>
      <c r="N2148" s="822">
        <v>1</v>
      </c>
      <c r="O2148" s="826">
        <v>0.5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</v>
      </c>
      <c r="B2149" s="822" t="s">
        <v>2676</v>
      </c>
      <c r="C2149" s="822" t="s">
        <v>2682</v>
      </c>
      <c r="D2149" s="823" t="s">
        <v>4395</v>
      </c>
      <c r="E2149" s="824" t="s">
        <v>2697</v>
      </c>
      <c r="F2149" s="822" t="s">
        <v>2677</v>
      </c>
      <c r="G2149" s="822" t="s">
        <v>2953</v>
      </c>
      <c r="H2149" s="822" t="s">
        <v>329</v>
      </c>
      <c r="I2149" s="822" t="s">
        <v>3290</v>
      </c>
      <c r="J2149" s="822" t="s">
        <v>2955</v>
      </c>
      <c r="K2149" s="822" t="s">
        <v>3291</v>
      </c>
      <c r="L2149" s="825">
        <v>93.43</v>
      </c>
      <c r="M2149" s="825">
        <v>747.44</v>
      </c>
      <c r="N2149" s="822">
        <v>8</v>
      </c>
      <c r="O2149" s="826">
        <v>3.5</v>
      </c>
      <c r="P2149" s="825">
        <v>93.43</v>
      </c>
      <c r="Q2149" s="827">
        <v>0.125</v>
      </c>
      <c r="R2149" s="822">
        <v>1</v>
      </c>
      <c r="S2149" s="827">
        <v>0.125</v>
      </c>
      <c r="T2149" s="826">
        <v>0.5</v>
      </c>
      <c r="U2149" s="828">
        <v>0.14285714285714285</v>
      </c>
    </row>
    <row r="2150" spans="1:21" ht="14.45" customHeight="1" x14ac:dyDescent="0.2">
      <c r="A2150" s="821">
        <v>1</v>
      </c>
      <c r="B2150" s="822" t="s">
        <v>2676</v>
      </c>
      <c r="C2150" s="822" t="s">
        <v>2682</v>
      </c>
      <c r="D2150" s="823" t="s">
        <v>4395</v>
      </c>
      <c r="E2150" s="824" t="s">
        <v>2697</v>
      </c>
      <c r="F2150" s="822" t="s">
        <v>2677</v>
      </c>
      <c r="G2150" s="822" t="s">
        <v>2953</v>
      </c>
      <c r="H2150" s="822" t="s">
        <v>329</v>
      </c>
      <c r="I2150" s="822" t="s">
        <v>2954</v>
      </c>
      <c r="J2150" s="822" t="s">
        <v>2955</v>
      </c>
      <c r="K2150" s="822" t="s">
        <v>1524</v>
      </c>
      <c r="L2150" s="825">
        <v>93.43</v>
      </c>
      <c r="M2150" s="825">
        <v>93.43</v>
      </c>
      <c r="N2150" s="822">
        <v>1</v>
      </c>
      <c r="O2150" s="826">
        <v>1</v>
      </c>
      <c r="P2150" s="825">
        <v>93.43</v>
      </c>
      <c r="Q2150" s="827">
        <v>1</v>
      </c>
      <c r="R2150" s="822">
        <v>1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1</v>
      </c>
      <c r="B2151" s="822" t="s">
        <v>2676</v>
      </c>
      <c r="C2151" s="822" t="s">
        <v>2682</v>
      </c>
      <c r="D2151" s="823" t="s">
        <v>4395</v>
      </c>
      <c r="E2151" s="824" t="s">
        <v>2697</v>
      </c>
      <c r="F2151" s="822" t="s">
        <v>2677</v>
      </c>
      <c r="G2151" s="822" t="s">
        <v>2966</v>
      </c>
      <c r="H2151" s="822" t="s">
        <v>673</v>
      </c>
      <c r="I2151" s="822" t="s">
        <v>2967</v>
      </c>
      <c r="J2151" s="822" t="s">
        <v>785</v>
      </c>
      <c r="K2151" s="822" t="s">
        <v>2968</v>
      </c>
      <c r="L2151" s="825">
        <v>76.099999999999994</v>
      </c>
      <c r="M2151" s="825">
        <v>152.19999999999999</v>
      </c>
      <c r="N2151" s="822">
        <v>2</v>
      </c>
      <c r="O2151" s="826">
        <v>1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</v>
      </c>
      <c r="B2152" s="822" t="s">
        <v>2676</v>
      </c>
      <c r="C2152" s="822" t="s">
        <v>2682</v>
      </c>
      <c r="D2152" s="823" t="s">
        <v>4395</v>
      </c>
      <c r="E2152" s="824" t="s">
        <v>2697</v>
      </c>
      <c r="F2152" s="822" t="s">
        <v>2677</v>
      </c>
      <c r="G2152" s="822" t="s">
        <v>3302</v>
      </c>
      <c r="H2152" s="822" t="s">
        <v>673</v>
      </c>
      <c r="I2152" s="822" t="s">
        <v>3306</v>
      </c>
      <c r="J2152" s="822" t="s">
        <v>3304</v>
      </c>
      <c r="K2152" s="822" t="s">
        <v>3307</v>
      </c>
      <c r="L2152" s="825">
        <v>184.74</v>
      </c>
      <c r="M2152" s="825">
        <v>184.74</v>
      </c>
      <c r="N2152" s="822">
        <v>1</v>
      </c>
      <c r="O2152" s="826">
        <v>0.5</v>
      </c>
      <c r="P2152" s="825">
        <v>184.74</v>
      </c>
      <c r="Q2152" s="827">
        <v>1</v>
      </c>
      <c r="R2152" s="822">
        <v>1</v>
      </c>
      <c r="S2152" s="827">
        <v>1</v>
      </c>
      <c r="T2152" s="826">
        <v>0.5</v>
      </c>
      <c r="U2152" s="828">
        <v>1</v>
      </c>
    </row>
    <row r="2153" spans="1:21" ht="14.45" customHeight="1" x14ac:dyDescent="0.2">
      <c r="A2153" s="821">
        <v>1</v>
      </c>
      <c r="B2153" s="822" t="s">
        <v>2676</v>
      </c>
      <c r="C2153" s="822" t="s">
        <v>2682</v>
      </c>
      <c r="D2153" s="823" t="s">
        <v>4395</v>
      </c>
      <c r="E2153" s="824" t="s">
        <v>2697</v>
      </c>
      <c r="F2153" s="822" t="s">
        <v>2677</v>
      </c>
      <c r="G2153" s="822" t="s">
        <v>2789</v>
      </c>
      <c r="H2153" s="822" t="s">
        <v>673</v>
      </c>
      <c r="I2153" s="822" t="s">
        <v>2790</v>
      </c>
      <c r="J2153" s="822" t="s">
        <v>2503</v>
      </c>
      <c r="K2153" s="822" t="s">
        <v>2791</v>
      </c>
      <c r="L2153" s="825">
        <v>1906.97</v>
      </c>
      <c r="M2153" s="825">
        <v>11441.82</v>
      </c>
      <c r="N2153" s="822">
        <v>6</v>
      </c>
      <c r="O2153" s="826">
        <v>1.5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</v>
      </c>
      <c r="B2154" s="822" t="s">
        <v>2676</v>
      </c>
      <c r="C2154" s="822" t="s">
        <v>2682</v>
      </c>
      <c r="D2154" s="823" t="s">
        <v>4395</v>
      </c>
      <c r="E2154" s="824" t="s">
        <v>2697</v>
      </c>
      <c r="F2154" s="822" t="s">
        <v>2677</v>
      </c>
      <c r="G2154" s="822" t="s">
        <v>2789</v>
      </c>
      <c r="H2154" s="822" t="s">
        <v>673</v>
      </c>
      <c r="I2154" s="822" t="s">
        <v>2979</v>
      </c>
      <c r="J2154" s="822" t="s">
        <v>2503</v>
      </c>
      <c r="K2154" s="822" t="s">
        <v>2980</v>
      </c>
      <c r="L2154" s="825">
        <v>1544.99</v>
      </c>
      <c r="M2154" s="825">
        <v>7724.9500000000007</v>
      </c>
      <c r="N2154" s="822">
        <v>5</v>
      </c>
      <c r="O2154" s="826">
        <v>1</v>
      </c>
      <c r="P2154" s="825">
        <v>7724.9500000000007</v>
      </c>
      <c r="Q2154" s="827">
        <v>1</v>
      </c>
      <c r="R2154" s="822">
        <v>5</v>
      </c>
      <c r="S2154" s="827">
        <v>1</v>
      </c>
      <c r="T2154" s="826">
        <v>1</v>
      </c>
      <c r="U2154" s="828">
        <v>1</v>
      </c>
    </row>
    <row r="2155" spans="1:21" ht="14.45" customHeight="1" x14ac:dyDescent="0.2">
      <c r="A2155" s="821">
        <v>1</v>
      </c>
      <c r="B2155" s="822" t="s">
        <v>2676</v>
      </c>
      <c r="C2155" s="822" t="s">
        <v>2682</v>
      </c>
      <c r="D2155" s="823" t="s">
        <v>4395</v>
      </c>
      <c r="E2155" s="824" t="s">
        <v>2697</v>
      </c>
      <c r="F2155" s="822" t="s">
        <v>2677</v>
      </c>
      <c r="G2155" s="822" t="s">
        <v>2789</v>
      </c>
      <c r="H2155" s="822" t="s">
        <v>673</v>
      </c>
      <c r="I2155" s="822" t="s">
        <v>2575</v>
      </c>
      <c r="J2155" s="822" t="s">
        <v>2503</v>
      </c>
      <c r="K2155" s="822" t="s">
        <v>2576</v>
      </c>
      <c r="L2155" s="825">
        <v>2669.75</v>
      </c>
      <c r="M2155" s="825">
        <v>2669.75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</v>
      </c>
      <c r="B2156" s="822" t="s">
        <v>2676</v>
      </c>
      <c r="C2156" s="822" t="s">
        <v>2682</v>
      </c>
      <c r="D2156" s="823" t="s">
        <v>4395</v>
      </c>
      <c r="E2156" s="824" t="s">
        <v>2697</v>
      </c>
      <c r="F2156" s="822" t="s">
        <v>2677</v>
      </c>
      <c r="G2156" s="822" t="s">
        <v>4327</v>
      </c>
      <c r="H2156" s="822" t="s">
        <v>329</v>
      </c>
      <c r="I2156" s="822" t="s">
        <v>4328</v>
      </c>
      <c r="J2156" s="822" t="s">
        <v>4329</v>
      </c>
      <c r="K2156" s="822" t="s">
        <v>4330</v>
      </c>
      <c r="L2156" s="825">
        <v>93.43</v>
      </c>
      <c r="M2156" s="825">
        <v>280.29000000000002</v>
      </c>
      <c r="N2156" s="822">
        <v>3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</v>
      </c>
      <c r="B2157" s="822" t="s">
        <v>2676</v>
      </c>
      <c r="C2157" s="822" t="s">
        <v>2682</v>
      </c>
      <c r="D2157" s="823" t="s">
        <v>4395</v>
      </c>
      <c r="E2157" s="824" t="s">
        <v>2697</v>
      </c>
      <c r="F2157" s="822" t="s">
        <v>2677</v>
      </c>
      <c r="G2157" s="822" t="s">
        <v>2792</v>
      </c>
      <c r="H2157" s="822" t="s">
        <v>329</v>
      </c>
      <c r="I2157" s="822" t="s">
        <v>3315</v>
      </c>
      <c r="J2157" s="822" t="s">
        <v>2794</v>
      </c>
      <c r="K2157" s="822" t="s">
        <v>3316</v>
      </c>
      <c r="L2157" s="825">
        <v>654.95000000000005</v>
      </c>
      <c r="M2157" s="825">
        <v>654.95000000000005</v>
      </c>
      <c r="N2157" s="822">
        <v>1</v>
      </c>
      <c r="O2157" s="826">
        <v>0.5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</v>
      </c>
      <c r="B2158" s="822" t="s">
        <v>2676</v>
      </c>
      <c r="C2158" s="822" t="s">
        <v>2682</v>
      </c>
      <c r="D2158" s="823" t="s">
        <v>4395</v>
      </c>
      <c r="E2158" s="824" t="s">
        <v>2697</v>
      </c>
      <c r="F2158" s="822" t="s">
        <v>2677</v>
      </c>
      <c r="G2158" s="822" t="s">
        <v>2796</v>
      </c>
      <c r="H2158" s="822" t="s">
        <v>673</v>
      </c>
      <c r="I2158" s="822" t="s">
        <v>3619</v>
      </c>
      <c r="J2158" s="822" t="s">
        <v>1695</v>
      </c>
      <c r="K2158" s="822" t="s">
        <v>3620</v>
      </c>
      <c r="L2158" s="825">
        <v>345.02</v>
      </c>
      <c r="M2158" s="825">
        <v>2415.14</v>
      </c>
      <c r="N2158" s="822">
        <v>7</v>
      </c>
      <c r="O2158" s="826">
        <v>2.5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</v>
      </c>
      <c r="B2159" s="822" t="s">
        <v>2676</v>
      </c>
      <c r="C2159" s="822" t="s">
        <v>2682</v>
      </c>
      <c r="D2159" s="823" t="s">
        <v>4395</v>
      </c>
      <c r="E2159" s="824" t="s">
        <v>2697</v>
      </c>
      <c r="F2159" s="822" t="s">
        <v>2677</v>
      </c>
      <c r="G2159" s="822" t="s">
        <v>2796</v>
      </c>
      <c r="H2159" s="822" t="s">
        <v>673</v>
      </c>
      <c r="I2159" s="822" t="s">
        <v>3619</v>
      </c>
      <c r="J2159" s="822" t="s">
        <v>1695</v>
      </c>
      <c r="K2159" s="822" t="s">
        <v>3620</v>
      </c>
      <c r="L2159" s="825">
        <v>255</v>
      </c>
      <c r="M2159" s="825">
        <v>4080</v>
      </c>
      <c r="N2159" s="822">
        <v>16</v>
      </c>
      <c r="O2159" s="826">
        <v>4.5</v>
      </c>
      <c r="P2159" s="825">
        <v>1275</v>
      </c>
      <c r="Q2159" s="827">
        <v>0.3125</v>
      </c>
      <c r="R2159" s="822">
        <v>5</v>
      </c>
      <c r="S2159" s="827">
        <v>0.3125</v>
      </c>
      <c r="T2159" s="826">
        <v>1.5</v>
      </c>
      <c r="U2159" s="828">
        <v>0.33333333333333331</v>
      </c>
    </row>
    <row r="2160" spans="1:21" ht="14.45" customHeight="1" x14ac:dyDescent="0.2">
      <c r="A2160" s="821">
        <v>1</v>
      </c>
      <c r="B2160" s="822" t="s">
        <v>2676</v>
      </c>
      <c r="C2160" s="822" t="s">
        <v>2682</v>
      </c>
      <c r="D2160" s="823" t="s">
        <v>4395</v>
      </c>
      <c r="E2160" s="824" t="s">
        <v>2697</v>
      </c>
      <c r="F2160" s="822" t="s">
        <v>2677</v>
      </c>
      <c r="G2160" s="822" t="s">
        <v>2796</v>
      </c>
      <c r="H2160" s="822" t="s">
        <v>673</v>
      </c>
      <c r="I2160" s="822" t="s">
        <v>2523</v>
      </c>
      <c r="J2160" s="822" t="s">
        <v>1695</v>
      </c>
      <c r="K2160" s="822" t="s">
        <v>1696</v>
      </c>
      <c r="L2160" s="825">
        <v>179.63</v>
      </c>
      <c r="M2160" s="825">
        <v>179.63</v>
      </c>
      <c r="N2160" s="822">
        <v>1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</v>
      </c>
      <c r="B2161" s="822" t="s">
        <v>2676</v>
      </c>
      <c r="C2161" s="822" t="s">
        <v>2682</v>
      </c>
      <c r="D2161" s="823" t="s">
        <v>4395</v>
      </c>
      <c r="E2161" s="824" t="s">
        <v>2697</v>
      </c>
      <c r="F2161" s="822" t="s">
        <v>2677</v>
      </c>
      <c r="G2161" s="822" t="s">
        <v>2799</v>
      </c>
      <c r="H2161" s="822" t="s">
        <v>329</v>
      </c>
      <c r="I2161" s="822" t="s">
        <v>2800</v>
      </c>
      <c r="J2161" s="822" t="s">
        <v>724</v>
      </c>
      <c r="K2161" s="822" t="s">
        <v>1565</v>
      </c>
      <c r="L2161" s="825">
        <v>3317.7</v>
      </c>
      <c r="M2161" s="825">
        <v>56400.899999999994</v>
      </c>
      <c r="N2161" s="822">
        <v>17</v>
      </c>
      <c r="O2161" s="826">
        <v>3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</v>
      </c>
      <c r="B2162" s="822" t="s">
        <v>2676</v>
      </c>
      <c r="C2162" s="822" t="s">
        <v>2682</v>
      </c>
      <c r="D2162" s="823" t="s">
        <v>4395</v>
      </c>
      <c r="E2162" s="824" t="s">
        <v>2697</v>
      </c>
      <c r="F2162" s="822" t="s">
        <v>2677</v>
      </c>
      <c r="G2162" s="822" t="s">
        <v>2799</v>
      </c>
      <c r="H2162" s="822" t="s">
        <v>329</v>
      </c>
      <c r="I2162" s="822" t="s">
        <v>2801</v>
      </c>
      <c r="J2162" s="822" t="s">
        <v>724</v>
      </c>
      <c r="K2162" s="822" t="s">
        <v>725</v>
      </c>
      <c r="L2162" s="825">
        <v>1704.59</v>
      </c>
      <c r="M2162" s="825">
        <v>216482.92999999996</v>
      </c>
      <c r="N2162" s="822">
        <v>127</v>
      </c>
      <c r="O2162" s="826">
        <v>15</v>
      </c>
      <c r="P2162" s="825">
        <v>30682.619999999995</v>
      </c>
      <c r="Q2162" s="827">
        <v>0.14173228346456693</v>
      </c>
      <c r="R2162" s="822">
        <v>18</v>
      </c>
      <c r="S2162" s="827">
        <v>0.14173228346456693</v>
      </c>
      <c r="T2162" s="826">
        <v>2.5</v>
      </c>
      <c r="U2162" s="828">
        <v>0.16666666666666666</v>
      </c>
    </row>
    <row r="2163" spans="1:21" ht="14.45" customHeight="1" x14ac:dyDescent="0.2">
      <c r="A2163" s="821">
        <v>1</v>
      </c>
      <c r="B2163" s="822" t="s">
        <v>2676</v>
      </c>
      <c r="C2163" s="822" t="s">
        <v>2682</v>
      </c>
      <c r="D2163" s="823" t="s">
        <v>4395</v>
      </c>
      <c r="E2163" s="824" t="s">
        <v>2697</v>
      </c>
      <c r="F2163" s="822" t="s">
        <v>2677</v>
      </c>
      <c r="G2163" s="822" t="s">
        <v>2799</v>
      </c>
      <c r="H2163" s="822" t="s">
        <v>329</v>
      </c>
      <c r="I2163" s="822" t="s">
        <v>3884</v>
      </c>
      <c r="J2163" s="822" t="s">
        <v>724</v>
      </c>
      <c r="K2163" s="822" t="s">
        <v>3885</v>
      </c>
      <c r="L2163" s="825">
        <v>3317.7</v>
      </c>
      <c r="M2163" s="825">
        <v>109484.1</v>
      </c>
      <c r="N2163" s="822">
        <v>33</v>
      </c>
      <c r="O2163" s="826">
        <v>7</v>
      </c>
      <c r="P2163" s="825">
        <v>9953.0999999999985</v>
      </c>
      <c r="Q2163" s="827">
        <v>9.0909090909090898E-2</v>
      </c>
      <c r="R2163" s="822">
        <v>3</v>
      </c>
      <c r="S2163" s="827">
        <v>9.0909090909090912E-2</v>
      </c>
      <c r="T2163" s="826">
        <v>0.5</v>
      </c>
      <c r="U2163" s="828">
        <v>7.1428571428571425E-2</v>
      </c>
    </row>
    <row r="2164" spans="1:21" ht="14.45" customHeight="1" x14ac:dyDescent="0.2">
      <c r="A2164" s="821">
        <v>1</v>
      </c>
      <c r="B2164" s="822" t="s">
        <v>2676</v>
      </c>
      <c r="C2164" s="822" t="s">
        <v>2682</v>
      </c>
      <c r="D2164" s="823" t="s">
        <v>4395</v>
      </c>
      <c r="E2164" s="824" t="s">
        <v>2697</v>
      </c>
      <c r="F2164" s="822" t="s">
        <v>2677</v>
      </c>
      <c r="G2164" s="822" t="s">
        <v>2802</v>
      </c>
      <c r="H2164" s="822" t="s">
        <v>329</v>
      </c>
      <c r="I2164" s="822" t="s">
        <v>2803</v>
      </c>
      <c r="J2164" s="822" t="s">
        <v>703</v>
      </c>
      <c r="K2164" s="822" t="s">
        <v>2804</v>
      </c>
      <c r="L2164" s="825">
        <v>83.38</v>
      </c>
      <c r="M2164" s="825">
        <v>583.66</v>
      </c>
      <c r="N2164" s="822">
        <v>7</v>
      </c>
      <c r="O2164" s="826">
        <v>2.5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</v>
      </c>
      <c r="B2165" s="822" t="s">
        <v>2676</v>
      </c>
      <c r="C2165" s="822" t="s">
        <v>2682</v>
      </c>
      <c r="D2165" s="823" t="s">
        <v>4395</v>
      </c>
      <c r="E2165" s="824" t="s">
        <v>2697</v>
      </c>
      <c r="F2165" s="822" t="s">
        <v>2677</v>
      </c>
      <c r="G2165" s="822" t="s">
        <v>2983</v>
      </c>
      <c r="H2165" s="822" t="s">
        <v>673</v>
      </c>
      <c r="I2165" s="822" t="s">
        <v>2196</v>
      </c>
      <c r="J2165" s="822" t="s">
        <v>928</v>
      </c>
      <c r="K2165" s="822" t="s">
        <v>2197</v>
      </c>
      <c r="L2165" s="825">
        <v>154.36000000000001</v>
      </c>
      <c r="M2165" s="825">
        <v>1080.52</v>
      </c>
      <c r="N2165" s="822">
        <v>7</v>
      </c>
      <c r="O2165" s="826">
        <v>4.5</v>
      </c>
      <c r="P2165" s="825">
        <v>926.16000000000008</v>
      </c>
      <c r="Q2165" s="827">
        <v>0.85714285714285721</v>
      </c>
      <c r="R2165" s="822">
        <v>6</v>
      </c>
      <c r="S2165" s="827">
        <v>0.8571428571428571</v>
      </c>
      <c r="T2165" s="826">
        <v>3.5</v>
      </c>
      <c r="U2165" s="828">
        <v>0.77777777777777779</v>
      </c>
    </row>
    <row r="2166" spans="1:21" ht="14.45" customHeight="1" x14ac:dyDescent="0.2">
      <c r="A2166" s="821">
        <v>1</v>
      </c>
      <c r="B2166" s="822" t="s">
        <v>2676</v>
      </c>
      <c r="C2166" s="822" t="s">
        <v>2682</v>
      </c>
      <c r="D2166" s="823" t="s">
        <v>4395</v>
      </c>
      <c r="E2166" s="824" t="s">
        <v>2697</v>
      </c>
      <c r="F2166" s="822" t="s">
        <v>2677</v>
      </c>
      <c r="G2166" s="822" t="s">
        <v>4331</v>
      </c>
      <c r="H2166" s="822" t="s">
        <v>673</v>
      </c>
      <c r="I2166" s="822" t="s">
        <v>4332</v>
      </c>
      <c r="J2166" s="822" t="s">
        <v>2133</v>
      </c>
      <c r="K2166" s="822" t="s">
        <v>4333</v>
      </c>
      <c r="L2166" s="825">
        <v>0</v>
      </c>
      <c r="M2166" s="825">
        <v>0</v>
      </c>
      <c r="N2166" s="822">
        <v>1</v>
      </c>
      <c r="O2166" s="826">
        <v>1</v>
      </c>
      <c r="P2166" s="825">
        <v>0</v>
      </c>
      <c r="Q2166" s="827"/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1</v>
      </c>
      <c r="B2167" s="822" t="s">
        <v>2676</v>
      </c>
      <c r="C2167" s="822" t="s">
        <v>2682</v>
      </c>
      <c r="D2167" s="823" t="s">
        <v>4395</v>
      </c>
      <c r="E2167" s="824" t="s">
        <v>2697</v>
      </c>
      <c r="F2167" s="822" t="s">
        <v>2677</v>
      </c>
      <c r="G2167" s="822" t="s">
        <v>2984</v>
      </c>
      <c r="H2167" s="822" t="s">
        <v>673</v>
      </c>
      <c r="I2167" s="822" t="s">
        <v>2340</v>
      </c>
      <c r="J2167" s="822" t="s">
        <v>1099</v>
      </c>
      <c r="K2167" s="822" t="s">
        <v>2341</v>
      </c>
      <c r="L2167" s="825">
        <v>49.08</v>
      </c>
      <c r="M2167" s="825">
        <v>49.08</v>
      </c>
      <c r="N2167" s="822">
        <v>1</v>
      </c>
      <c r="O2167" s="826">
        <v>1</v>
      </c>
      <c r="P2167" s="825">
        <v>49.08</v>
      </c>
      <c r="Q2167" s="827">
        <v>1</v>
      </c>
      <c r="R2167" s="822">
        <v>1</v>
      </c>
      <c r="S2167" s="827">
        <v>1</v>
      </c>
      <c r="T2167" s="826">
        <v>1</v>
      </c>
      <c r="U2167" s="828">
        <v>1</v>
      </c>
    </row>
    <row r="2168" spans="1:21" ht="14.45" customHeight="1" x14ac:dyDescent="0.2">
      <c r="A2168" s="821">
        <v>1</v>
      </c>
      <c r="B2168" s="822" t="s">
        <v>2676</v>
      </c>
      <c r="C2168" s="822" t="s">
        <v>2682</v>
      </c>
      <c r="D2168" s="823" t="s">
        <v>4395</v>
      </c>
      <c r="E2168" s="824" t="s">
        <v>2697</v>
      </c>
      <c r="F2168" s="822" t="s">
        <v>2677</v>
      </c>
      <c r="G2168" s="822" t="s">
        <v>3635</v>
      </c>
      <c r="H2168" s="822" t="s">
        <v>329</v>
      </c>
      <c r="I2168" s="822" t="s">
        <v>4334</v>
      </c>
      <c r="J2168" s="822" t="s">
        <v>3637</v>
      </c>
      <c r="K2168" s="822" t="s">
        <v>3713</v>
      </c>
      <c r="L2168" s="825">
        <v>345.02</v>
      </c>
      <c r="M2168" s="825">
        <v>345.02</v>
      </c>
      <c r="N2168" s="822">
        <v>1</v>
      </c>
      <c r="O2168" s="826">
        <v>0.5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1</v>
      </c>
      <c r="B2169" s="822" t="s">
        <v>2676</v>
      </c>
      <c r="C2169" s="822" t="s">
        <v>2682</v>
      </c>
      <c r="D2169" s="823" t="s">
        <v>4395</v>
      </c>
      <c r="E2169" s="824" t="s">
        <v>2697</v>
      </c>
      <c r="F2169" s="822" t="s">
        <v>2677</v>
      </c>
      <c r="G2169" s="822" t="s">
        <v>2809</v>
      </c>
      <c r="H2169" s="822" t="s">
        <v>329</v>
      </c>
      <c r="I2169" s="822" t="s">
        <v>3641</v>
      </c>
      <c r="J2169" s="822" t="s">
        <v>822</v>
      </c>
      <c r="K2169" s="822" t="s">
        <v>823</v>
      </c>
      <c r="L2169" s="825">
        <v>121.92</v>
      </c>
      <c r="M2169" s="825">
        <v>731.52</v>
      </c>
      <c r="N2169" s="822">
        <v>6</v>
      </c>
      <c r="O2169" s="826">
        <v>1</v>
      </c>
      <c r="P2169" s="825">
        <v>731.52</v>
      </c>
      <c r="Q2169" s="827">
        <v>1</v>
      </c>
      <c r="R2169" s="822">
        <v>6</v>
      </c>
      <c r="S2169" s="827">
        <v>1</v>
      </c>
      <c r="T2169" s="826">
        <v>1</v>
      </c>
      <c r="U2169" s="828">
        <v>1</v>
      </c>
    </row>
    <row r="2170" spans="1:21" ht="14.45" customHeight="1" x14ac:dyDescent="0.2">
      <c r="A2170" s="821">
        <v>1</v>
      </c>
      <c r="B2170" s="822" t="s">
        <v>2676</v>
      </c>
      <c r="C2170" s="822" t="s">
        <v>2682</v>
      </c>
      <c r="D2170" s="823" t="s">
        <v>4395</v>
      </c>
      <c r="E2170" s="824" t="s">
        <v>2710</v>
      </c>
      <c r="F2170" s="822" t="s">
        <v>2677</v>
      </c>
      <c r="G2170" s="822" t="s">
        <v>2854</v>
      </c>
      <c r="H2170" s="822" t="s">
        <v>673</v>
      </c>
      <c r="I2170" s="822" t="s">
        <v>2258</v>
      </c>
      <c r="J2170" s="822" t="s">
        <v>1042</v>
      </c>
      <c r="K2170" s="822" t="s">
        <v>2259</v>
      </c>
      <c r="L2170" s="825">
        <v>80.010000000000005</v>
      </c>
      <c r="M2170" s="825">
        <v>80.010000000000005</v>
      </c>
      <c r="N2170" s="822">
        <v>1</v>
      </c>
      <c r="O2170" s="826">
        <v>0.5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</v>
      </c>
      <c r="B2171" s="822" t="s">
        <v>2676</v>
      </c>
      <c r="C2171" s="822" t="s">
        <v>2682</v>
      </c>
      <c r="D2171" s="823" t="s">
        <v>4395</v>
      </c>
      <c r="E2171" s="824" t="s">
        <v>2710</v>
      </c>
      <c r="F2171" s="822" t="s">
        <v>2677</v>
      </c>
      <c r="G2171" s="822" t="s">
        <v>2854</v>
      </c>
      <c r="H2171" s="822" t="s">
        <v>673</v>
      </c>
      <c r="I2171" s="822" t="s">
        <v>2855</v>
      </c>
      <c r="J2171" s="822" t="s">
        <v>1042</v>
      </c>
      <c r="K2171" s="822" t="s">
        <v>2856</v>
      </c>
      <c r="L2171" s="825">
        <v>160.03</v>
      </c>
      <c r="M2171" s="825">
        <v>160.03</v>
      </c>
      <c r="N2171" s="822">
        <v>1</v>
      </c>
      <c r="O2171" s="826">
        <v>0.5</v>
      </c>
      <c r="P2171" s="825">
        <v>160.03</v>
      </c>
      <c r="Q2171" s="827">
        <v>1</v>
      </c>
      <c r="R2171" s="822">
        <v>1</v>
      </c>
      <c r="S2171" s="827">
        <v>1</v>
      </c>
      <c r="T2171" s="826">
        <v>0.5</v>
      </c>
      <c r="U2171" s="828">
        <v>1</v>
      </c>
    </row>
    <row r="2172" spans="1:21" ht="14.45" customHeight="1" x14ac:dyDescent="0.2">
      <c r="A2172" s="821">
        <v>1</v>
      </c>
      <c r="B2172" s="822" t="s">
        <v>2676</v>
      </c>
      <c r="C2172" s="822" t="s">
        <v>2682</v>
      </c>
      <c r="D2172" s="823" t="s">
        <v>4395</v>
      </c>
      <c r="E2172" s="824" t="s">
        <v>2710</v>
      </c>
      <c r="F2172" s="822" t="s">
        <v>2677</v>
      </c>
      <c r="G2172" s="822" t="s">
        <v>2858</v>
      </c>
      <c r="H2172" s="822" t="s">
        <v>673</v>
      </c>
      <c r="I2172" s="822" t="s">
        <v>2185</v>
      </c>
      <c r="J2172" s="822" t="s">
        <v>2186</v>
      </c>
      <c r="K2172" s="822" t="s">
        <v>2187</v>
      </c>
      <c r="L2172" s="825">
        <v>130.51</v>
      </c>
      <c r="M2172" s="825">
        <v>1044.08</v>
      </c>
      <c r="N2172" s="822">
        <v>8</v>
      </c>
      <c r="O2172" s="826">
        <v>4.5</v>
      </c>
      <c r="P2172" s="825">
        <v>261.02</v>
      </c>
      <c r="Q2172" s="827">
        <v>0.25</v>
      </c>
      <c r="R2172" s="822">
        <v>2</v>
      </c>
      <c r="S2172" s="827">
        <v>0.25</v>
      </c>
      <c r="T2172" s="826">
        <v>1</v>
      </c>
      <c r="U2172" s="828">
        <v>0.22222222222222221</v>
      </c>
    </row>
    <row r="2173" spans="1:21" ht="14.45" customHeight="1" x14ac:dyDescent="0.2">
      <c r="A2173" s="821">
        <v>1</v>
      </c>
      <c r="B2173" s="822" t="s">
        <v>2676</v>
      </c>
      <c r="C2173" s="822" t="s">
        <v>2682</v>
      </c>
      <c r="D2173" s="823" t="s">
        <v>4395</v>
      </c>
      <c r="E2173" s="824" t="s">
        <v>2710</v>
      </c>
      <c r="F2173" s="822" t="s">
        <v>2677</v>
      </c>
      <c r="G2173" s="822" t="s">
        <v>2858</v>
      </c>
      <c r="H2173" s="822" t="s">
        <v>329</v>
      </c>
      <c r="I2173" s="822" t="s">
        <v>3007</v>
      </c>
      <c r="J2173" s="822" t="s">
        <v>2189</v>
      </c>
      <c r="K2173" s="822" t="s">
        <v>3008</v>
      </c>
      <c r="L2173" s="825">
        <v>254.49</v>
      </c>
      <c r="M2173" s="825">
        <v>508.98</v>
      </c>
      <c r="N2173" s="822">
        <v>2</v>
      </c>
      <c r="O2173" s="826">
        <v>1</v>
      </c>
      <c r="P2173" s="825">
        <v>254.49</v>
      </c>
      <c r="Q2173" s="827">
        <v>0.5</v>
      </c>
      <c r="R2173" s="822">
        <v>1</v>
      </c>
      <c r="S2173" s="827">
        <v>0.5</v>
      </c>
      <c r="T2173" s="826">
        <v>0.5</v>
      </c>
      <c r="U2173" s="828">
        <v>0.5</v>
      </c>
    </row>
    <row r="2174" spans="1:21" ht="14.45" customHeight="1" x14ac:dyDescent="0.2">
      <c r="A2174" s="821">
        <v>1</v>
      </c>
      <c r="B2174" s="822" t="s">
        <v>2676</v>
      </c>
      <c r="C2174" s="822" t="s">
        <v>2682</v>
      </c>
      <c r="D2174" s="823" t="s">
        <v>4395</v>
      </c>
      <c r="E2174" s="824" t="s">
        <v>2710</v>
      </c>
      <c r="F2174" s="822" t="s">
        <v>2677</v>
      </c>
      <c r="G2174" s="822" t="s">
        <v>2858</v>
      </c>
      <c r="H2174" s="822" t="s">
        <v>329</v>
      </c>
      <c r="I2174" s="822" t="s">
        <v>3722</v>
      </c>
      <c r="J2174" s="822" t="s">
        <v>3012</v>
      </c>
      <c r="K2174" s="822" t="s">
        <v>2187</v>
      </c>
      <c r="L2174" s="825">
        <v>130.51</v>
      </c>
      <c r="M2174" s="825">
        <v>130.51</v>
      </c>
      <c r="N2174" s="822">
        <v>1</v>
      </c>
      <c r="O2174" s="826">
        <v>1</v>
      </c>
      <c r="P2174" s="825">
        <v>130.51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</v>
      </c>
      <c r="B2175" s="822" t="s">
        <v>2676</v>
      </c>
      <c r="C2175" s="822" t="s">
        <v>2682</v>
      </c>
      <c r="D2175" s="823" t="s">
        <v>4395</v>
      </c>
      <c r="E2175" s="824" t="s">
        <v>2710</v>
      </c>
      <c r="F2175" s="822" t="s">
        <v>2677</v>
      </c>
      <c r="G2175" s="822" t="s">
        <v>2858</v>
      </c>
      <c r="H2175" s="822" t="s">
        <v>673</v>
      </c>
      <c r="I2175" s="822" t="s">
        <v>4210</v>
      </c>
      <c r="J2175" s="822" t="s">
        <v>2189</v>
      </c>
      <c r="K2175" s="822" t="s">
        <v>4211</v>
      </c>
      <c r="L2175" s="825">
        <v>286.69</v>
      </c>
      <c r="M2175" s="825">
        <v>286.69</v>
      </c>
      <c r="N2175" s="822">
        <v>1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</v>
      </c>
      <c r="B2176" s="822" t="s">
        <v>2676</v>
      </c>
      <c r="C2176" s="822" t="s">
        <v>2682</v>
      </c>
      <c r="D2176" s="823" t="s">
        <v>4395</v>
      </c>
      <c r="E2176" s="824" t="s">
        <v>2710</v>
      </c>
      <c r="F2176" s="822" t="s">
        <v>2677</v>
      </c>
      <c r="G2176" s="822" t="s">
        <v>3350</v>
      </c>
      <c r="H2176" s="822" t="s">
        <v>329</v>
      </c>
      <c r="I2176" s="822" t="s">
        <v>4335</v>
      </c>
      <c r="J2176" s="822" t="s">
        <v>4336</v>
      </c>
      <c r="K2176" s="822" t="s">
        <v>3353</v>
      </c>
      <c r="L2176" s="825">
        <v>56.06</v>
      </c>
      <c r="M2176" s="825">
        <v>112.12</v>
      </c>
      <c r="N2176" s="822">
        <v>2</v>
      </c>
      <c r="O2176" s="826">
        <v>1</v>
      </c>
      <c r="P2176" s="825">
        <v>112.12</v>
      </c>
      <c r="Q2176" s="827">
        <v>1</v>
      </c>
      <c r="R2176" s="822">
        <v>2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1</v>
      </c>
      <c r="B2177" s="822" t="s">
        <v>2676</v>
      </c>
      <c r="C2177" s="822" t="s">
        <v>2682</v>
      </c>
      <c r="D2177" s="823" t="s">
        <v>4395</v>
      </c>
      <c r="E2177" s="824" t="s">
        <v>2710</v>
      </c>
      <c r="F2177" s="822" t="s">
        <v>2677</v>
      </c>
      <c r="G2177" s="822" t="s">
        <v>2815</v>
      </c>
      <c r="H2177" s="822" t="s">
        <v>329</v>
      </c>
      <c r="I2177" s="822" t="s">
        <v>3728</v>
      </c>
      <c r="J2177" s="822" t="s">
        <v>2817</v>
      </c>
      <c r="K2177" s="822" t="s">
        <v>1070</v>
      </c>
      <c r="L2177" s="825">
        <v>32.76</v>
      </c>
      <c r="M2177" s="825">
        <v>65.52</v>
      </c>
      <c r="N2177" s="822">
        <v>2</v>
      </c>
      <c r="O2177" s="826">
        <v>2</v>
      </c>
      <c r="P2177" s="825">
        <v>32.76</v>
      </c>
      <c r="Q2177" s="827">
        <v>0.5</v>
      </c>
      <c r="R2177" s="822">
        <v>1</v>
      </c>
      <c r="S2177" s="827">
        <v>0.5</v>
      </c>
      <c r="T2177" s="826">
        <v>1</v>
      </c>
      <c r="U2177" s="828">
        <v>0.5</v>
      </c>
    </row>
    <row r="2178" spans="1:21" ht="14.45" customHeight="1" x14ac:dyDescent="0.2">
      <c r="A2178" s="821">
        <v>1</v>
      </c>
      <c r="B2178" s="822" t="s">
        <v>2676</v>
      </c>
      <c r="C2178" s="822" t="s">
        <v>2682</v>
      </c>
      <c r="D2178" s="823" t="s">
        <v>4395</v>
      </c>
      <c r="E2178" s="824" t="s">
        <v>2710</v>
      </c>
      <c r="F2178" s="822" t="s">
        <v>2677</v>
      </c>
      <c r="G2178" s="822" t="s">
        <v>2815</v>
      </c>
      <c r="H2178" s="822" t="s">
        <v>673</v>
      </c>
      <c r="I2178" s="822" t="s">
        <v>2174</v>
      </c>
      <c r="J2178" s="822" t="s">
        <v>998</v>
      </c>
      <c r="K2178" s="822" t="s">
        <v>696</v>
      </c>
      <c r="L2178" s="825">
        <v>35.11</v>
      </c>
      <c r="M2178" s="825">
        <v>35.11</v>
      </c>
      <c r="N2178" s="822">
        <v>1</v>
      </c>
      <c r="O2178" s="826">
        <v>1</v>
      </c>
      <c r="P2178" s="825">
        <v>35.11</v>
      </c>
      <c r="Q2178" s="827">
        <v>1</v>
      </c>
      <c r="R2178" s="822">
        <v>1</v>
      </c>
      <c r="S2178" s="827">
        <v>1</v>
      </c>
      <c r="T2178" s="826">
        <v>1</v>
      </c>
      <c r="U2178" s="828">
        <v>1</v>
      </c>
    </row>
    <row r="2179" spans="1:21" ht="14.45" customHeight="1" x14ac:dyDescent="0.2">
      <c r="A2179" s="821">
        <v>1</v>
      </c>
      <c r="B2179" s="822" t="s">
        <v>2676</v>
      </c>
      <c r="C2179" s="822" t="s">
        <v>2682</v>
      </c>
      <c r="D2179" s="823" t="s">
        <v>4395</v>
      </c>
      <c r="E2179" s="824" t="s">
        <v>2710</v>
      </c>
      <c r="F2179" s="822" t="s">
        <v>2677</v>
      </c>
      <c r="G2179" s="822" t="s">
        <v>3998</v>
      </c>
      <c r="H2179" s="822" t="s">
        <v>673</v>
      </c>
      <c r="I2179" s="822" t="s">
        <v>4337</v>
      </c>
      <c r="J2179" s="822" t="s">
        <v>2355</v>
      </c>
      <c r="K2179" s="822" t="s">
        <v>1599</v>
      </c>
      <c r="L2179" s="825">
        <v>84.21</v>
      </c>
      <c r="M2179" s="825">
        <v>168.42</v>
      </c>
      <c r="N2179" s="822">
        <v>2</v>
      </c>
      <c r="O2179" s="826">
        <v>0.5</v>
      </c>
      <c r="P2179" s="825">
        <v>168.42</v>
      </c>
      <c r="Q2179" s="827">
        <v>1</v>
      </c>
      <c r="R2179" s="822">
        <v>2</v>
      </c>
      <c r="S2179" s="827">
        <v>1</v>
      </c>
      <c r="T2179" s="826">
        <v>0.5</v>
      </c>
      <c r="U2179" s="828">
        <v>1</v>
      </c>
    </row>
    <row r="2180" spans="1:21" ht="14.45" customHeight="1" x14ac:dyDescent="0.2">
      <c r="A2180" s="821">
        <v>1</v>
      </c>
      <c r="B2180" s="822" t="s">
        <v>2676</v>
      </c>
      <c r="C2180" s="822" t="s">
        <v>2682</v>
      </c>
      <c r="D2180" s="823" t="s">
        <v>4395</v>
      </c>
      <c r="E2180" s="824" t="s">
        <v>2710</v>
      </c>
      <c r="F2180" s="822" t="s">
        <v>2677</v>
      </c>
      <c r="G2180" s="822" t="s">
        <v>2739</v>
      </c>
      <c r="H2180" s="822" t="s">
        <v>329</v>
      </c>
      <c r="I2180" s="822" t="s">
        <v>2870</v>
      </c>
      <c r="J2180" s="822" t="s">
        <v>2741</v>
      </c>
      <c r="K2180" s="822" t="s">
        <v>2871</v>
      </c>
      <c r="L2180" s="825">
        <v>5315.52</v>
      </c>
      <c r="M2180" s="825">
        <v>5315.52</v>
      </c>
      <c r="N2180" s="822">
        <v>1</v>
      </c>
      <c r="O2180" s="826">
        <v>1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</v>
      </c>
      <c r="B2181" s="822" t="s">
        <v>2676</v>
      </c>
      <c r="C2181" s="822" t="s">
        <v>2682</v>
      </c>
      <c r="D2181" s="823" t="s">
        <v>4395</v>
      </c>
      <c r="E2181" s="824" t="s">
        <v>2710</v>
      </c>
      <c r="F2181" s="822" t="s">
        <v>2677</v>
      </c>
      <c r="G2181" s="822" t="s">
        <v>3373</v>
      </c>
      <c r="H2181" s="822" t="s">
        <v>673</v>
      </c>
      <c r="I2181" s="822" t="s">
        <v>2473</v>
      </c>
      <c r="J2181" s="822" t="s">
        <v>2474</v>
      </c>
      <c r="K2181" s="822" t="s">
        <v>2475</v>
      </c>
      <c r="L2181" s="825">
        <v>176.32</v>
      </c>
      <c r="M2181" s="825">
        <v>176.32</v>
      </c>
      <c r="N2181" s="822">
        <v>1</v>
      </c>
      <c r="O2181" s="826">
        <v>1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</v>
      </c>
      <c r="B2182" s="822" t="s">
        <v>2676</v>
      </c>
      <c r="C2182" s="822" t="s">
        <v>2682</v>
      </c>
      <c r="D2182" s="823" t="s">
        <v>4395</v>
      </c>
      <c r="E2182" s="824" t="s">
        <v>2710</v>
      </c>
      <c r="F2182" s="822" t="s">
        <v>2677</v>
      </c>
      <c r="G2182" s="822" t="s">
        <v>3034</v>
      </c>
      <c r="H2182" s="822" t="s">
        <v>329</v>
      </c>
      <c r="I2182" s="822" t="s">
        <v>4306</v>
      </c>
      <c r="J2182" s="822" t="s">
        <v>4307</v>
      </c>
      <c r="K2182" s="822" t="s">
        <v>3152</v>
      </c>
      <c r="L2182" s="825">
        <v>234.94</v>
      </c>
      <c r="M2182" s="825">
        <v>234.94</v>
      </c>
      <c r="N2182" s="822">
        <v>1</v>
      </c>
      <c r="O2182" s="826">
        <v>0.5</v>
      </c>
      <c r="P2182" s="825">
        <v>234.94</v>
      </c>
      <c r="Q2182" s="827">
        <v>1</v>
      </c>
      <c r="R2182" s="822">
        <v>1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1</v>
      </c>
      <c r="B2183" s="822" t="s">
        <v>2676</v>
      </c>
      <c r="C2183" s="822" t="s">
        <v>2682</v>
      </c>
      <c r="D2183" s="823" t="s">
        <v>4395</v>
      </c>
      <c r="E2183" s="824" t="s">
        <v>2710</v>
      </c>
      <c r="F2183" s="822" t="s">
        <v>2677</v>
      </c>
      <c r="G2183" s="822" t="s">
        <v>3386</v>
      </c>
      <c r="H2183" s="822" t="s">
        <v>329</v>
      </c>
      <c r="I2183" s="822" t="s">
        <v>3676</v>
      </c>
      <c r="J2183" s="822" t="s">
        <v>3388</v>
      </c>
      <c r="K2183" s="822" t="s">
        <v>3677</v>
      </c>
      <c r="L2183" s="825">
        <v>21.44</v>
      </c>
      <c r="M2183" s="825">
        <v>21.44</v>
      </c>
      <c r="N2183" s="822">
        <v>1</v>
      </c>
      <c r="O2183" s="826">
        <v>0.5</v>
      </c>
      <c r="P2183" s="825">
        <v>21.44</v>
      </c>
      <c r="Q2183" s="827">
        <v>1</v>
      </c>
      <c r="R2183" s="822">
        <v>1</v>
      </c>
      <c r="S2183" s="827">
        <v>1</v>
      </c>
      <c r="T2183" s="826">
        <v>0.5</v>
      </c>
      <c r="U2183" s="828">
        <v>1</v>
      </c>
    </row>
    <row r="2184" spans="1:21" ht="14.45" customHeight="1" x14ac:dyDescent="0.2">
      <c r="A2184" s="821">
        <v>1</v>
      </c>
      <c r="B2184" s="822" t="s">
        <v>2676</v>
      </c>
      <c r="C2184" s="822" t="s">
        <v>2682</v>
      </c>
      <c r="D2184" s="823" t="s">
        <v>4395</v>
      </c>
      <c r="E2184" s="824" t="s">
        <v>2710</v>
      </c>
      <c r="F2184" s="822" t="s">
        <v>2677</v>
      </c>
      <c r="G2184" s="822" t="s">
        <v>3047</v>
      </c>
      <c r="H2184" s="822" t="s">
        <v>329</v>
      </c>
      <c r="I2184" s="822" t="s">
        <v>3730</v>
      </c>
      <c r="J2184" s="822" t="s">
        <v>1105</v>
      </c>
      <c r="K2184" s="822" t="s">
        <v>1106</v>
      </c>
      <c r="L2184" s="825">
        <v>124.49</v>
      </c>
      <c r="M2184" s="825">
        <v>124.49</v>
      </c>
      <c r="N2184" s="822">
        <v>1</v>
      </c>
      <c r="O2184" s="826">
        <v>1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</v>
      </c>
      <c r="B2185" s="822" t="s">
        <v>2676</v>
      </c>
      <c r="C2185" s="822" t="s">
        <v>2682</v>
      </c>
      <c r="D2185" s="823" t="s">
        <v>4395</v>
      </c>
      <c r="E2185" s="824" t="s">
        <v>2710</v>
      </c>
      <c r="F2185" s="822" t="s">
        <v>2677</v>
      </c>
      <c r="G2185" s="822" t="s">
        <v>3047</v>
      </c>
      <c r="H2185" s="822" t="s">
        <v>329</v>
      </c>
      <c r="I2185" s="822" t="s">
        <v>3050</v>
      </c>
      <c r="J2185" s="822" t="s">
        <v>1665</v>
      </c>
      <c r="K2185" s="822" t="s">
        <v>1666</v>
      </c>
      <c r="L2185" s="825">
        <v>124.49</v>
      </c>
      <c r="M2185" s="825">
        <v>248.98</v>
      </c>
      <c r="N2185" s="822">
        <v>2</v>
      </c>
      <c r="O2185" s="826">
        <v>1</v>
      </c>
      <c r="P2185" s="825">
        <v>124.49</v>
      </c>
      <c r="Q2185" s="827">
        <v>0.5</v>
      </c>
      <c r="R2185" s="822">
        <v>1</v>
      </c>
      <c r="S2185" s="827">
        <v>0.5</v>
      </c>
      <c r="T2185" s="826">
        <v>0.5</v>
      </c>
      <c r="U2185" s="828">
        <v>0.5</v>
      </c>
    </row>
    <row r="2186" spans="1:21" ht="14.45" customHeight="1" x14ac:dyDescent="0.2">
      <c r="A2186" s="821">
        <v>1</v>
      </c>
      <c r="B2186" s="822" t="s">
        <v>2676</v>
      </c>
      <c r="C2186" s="822" t="s">
        <v>2682</v>
      </c>
      <c r="D2186" s="823" t="s">
        <v>4395</v>
      </c>
      <c r="E2186" s="824" t="s">
        <v>2710</v>
      </c>
      <c r="F2186" s="822" t="s">
        <v>2677</v>
      </c>
      <c r="G2186" s="822" t="s">
        <v>3404</v>
      </c>
      <c r="H2186" s="822" t="s">
        <v>673</v>
      </c>
      <c r="I2186" s="822" t="s">
        <v>2389</v>
      </c>
      <c r="J2186" s="822" t="s">
        <v>2390</v>
      </c>
      <c r="K2186" s="822" t="s">
        <v>2391</v>
      </c>
      <c r="L2186" s="825">
        <v>1392.47</v>
      </c>
      <c r="M2186" s="825">
        <v>1392.47</v>
      </c>
      <c r="N2186" s="822">
        <v>1</v>
      </c>
      <c r="O2186" s="826">
        <v>0.5</v>
      </c>
      <c r="P2186" s="825">
        <v>1392.47</v>
      </c>
      <c r="Q2186" s="827">
        <v>1</v>
      </c>
      <c r="R2186" s="822">
        <v>1</v>
      </c>
      <c r="S2186" s="827">
        <v>1</v>
      </c>
      <c r="T2186" s="826">
        <v>0.5</v>
      </c>
      <c r="U2186" s="828">
        <v>1</v>
      </c>
    </row>
    <row r="2187" spans="1:21" ht="14.45" customHeight="1" x14ac:dyDescent="0.2">
      <c r="A2187" s="821">
        <v>1</v>
      </c>
      <c r="B2187" s="822" t="s">
        <v>2676</v>
      </c>
      <c r="C2187" s="822" t="s">
        <v>2682</v>
      </c>
      <c r="D2187" s="823" t="s">
        <v>4395</v>
      </c>
      <c r="E2187" s="824" t="s">
        <v>2710</v>
      </c>
      <c r="F2187" s="822" t="s">
        <v>2677</v>
      </c>
      <c r="G2187" s="822" t="s">
        <v>2749</v>
      </c>
      <c r="H2187" s="822" t="s">
        <v>673</v>
      </c>
      <c r="I2187" s="822" t="s">
        <v>2269</v>
      </c>
      <c r="J2187" s="822" t="s">
        <v>2270</v>
      </c>
      <c r="K2187" s="822" t="s">
        <v>2271</v>
      </c>
      <c r="L2187" s="825">
        <v>42.51</v>
      </c>
      <c r="M2187" s="825">
        <v>127.53</v>
      </c>
      <c r="N2187" s="822">
        <v>3</v>
      </c>
      <c r="O2187" s="826">
        <v>2</v>
      </c>
      <c r="P2187" s="825">
        <v>42.51</v>
      </c>
      <c r="Q2187" s="827">
        <v>0.33333333333333331</v>
      </c>
      <c r="R2187" s="822">
        <v>1</v>
      </c>
      <c r="S2187" s="827">
        <v>0.33333333333333331</v>
      </c>
      <c r="T2187" s="826">
        <v>0.5</v>
      </c>
      <c r="U2187" s="828">
        <v>0.25</v>
      </c>
    </row>
    <row r="2188" spans="1:21" ht="14.45" customHeight="1" x14ac:dyDescent="0.2">
      <c r="A2188" s="821">
        <v>1</v>
      </c>
      <c r="B2188" s="822" t="s">
        <v>2676</v>
      </c>
      <c r="C2188" s="822" t="s">
        <v>2682</v>
      </c>
      <c r="D2188" s="823" t="s">
        <v>4395</v>
      </c>
      <c r="E2188" s="824" t="s">
        <v>2710</v>
      </c>
      <c r="F2188" s="822" t="s">
        <v>2677</v>
      </c>
      <c r="G2188" s="822" t="s">
        <v>2749</v>
      </c>
      <c r="H2188" s="822" t="s">
        <v>329</v>
      </c>
      <c r="I2188" s="822" t="s">
        <v>3066</v>
      </c>
      <c r="J2188" s="822" t="s">
        <v>3067</v>
      </c>
      <c r="K2188" s="822" t="s">
        <v>2271</v>
      </c>
      <c r="L2188" s="825">
        <v>42.51</v>
      </c>
      <c r="M2188" s="825">
        <v>42.51</v>
      </c>
      <c r="N2188" s="822">
        <v>1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</v>
      </c>
      <c r="B2189" s="822" t="s">
        <v>2676</v>
      </c>
      <c r="C2189" s="822" t="s">
        <v>2682</v>
      </c>
      <c r="D2189" s="823" t="s">
        <v>4395</v>
      </c>
      <c r="E2189" s="824" t="s">
        <v>2710</v>
      </c>
      <c r="F2189" s="822" t="s">
        <v>2677</v>
      </c>
      <c r="G2189" s="822" t="s">
        <v>2750</v>
      </c>
      <c r="H2189" s="822" t="s">
        <v>329</v>
      </c>
      <c r="I2189" s="822" t="s">
        <v>2879</v>
      </c>
      <c r="J2189" s="822" t="s">
        <v>787</v>
      </c>
      <c r="K2189" s="822" t="s">
        <v>2880</v>
      </c>
      <c r="L2189" s="825">
        <v>59.33</v>
      </c>
      <c r="M2189" s="825">
        <v>59.33</v>
      </c>
      <c r="N2189" s="822">
        <v>1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</v>
      </c>
      <c r="B2190" s="822" t="s">
        <v>2676</v>
      </c>
      <c r="C2190" s="822" t="s">
        <v>2682</v>
      </c>
      <c r="D2190" s="823" t="s">
        <v>4395</v>
      </c>
      <c r="E2190" s="824" t="s">
        <v>2710</v>
      </c>
      <c r="F2190" s="822" t="s">
        <v>2677</v>
      </c>
      <c r="G2190" s="822" t="s">
        <v>2753</v>
      </c>
      <c r="H2190" s="822" t="s">
        <v>329</v>
      </c>
      <c r="I2190" s="822" t="s">
        <v>2754</v>
      </c>
      <c r="J2190" s="822" t="s">
        <v>2755</v>
      </c>
      <c r="K2190" s="822" t="s">
        <v>2756</v>
      </c>
      <c r="L2190" s="825">
        <v>49.04</v>
      </c>
      <c r="M2190" s="825">
        <v>343.28000000000003</v>
      </c>
      <c r="N2190" s="822">
        <v>7</v>
      </c>
      <c r="O2190" s="826">
        <v>3.5</v>
      </c>
      <c r="P2190" s="825">
        <v>49.04</v>
      </c>
      <c r="Q2190" s="827">
        <v>0.14285714285714285</v>
      </c>
      <c r="R2190" s="822">
        <v>1</v>
      </c>
      <c r="S2190" s="827">
        <v>0.14285714285714285</v>
      </c>
      <c r="T2190" s="826">
        <v>0.5</v>
      </c>
      <c r="U2190" s="828">
        <v>0.14285714285714285</v>
      </c>
    </row>
    <row r="2191" spans="1:21" ht="14.45" customHeight="1" x14ac:dyDescent="0.2">
      <c r="A2191" s="821">
        <v>1</v>
      </c>
      <c r="B2191" s="822" t="s">
        <v>2676</v>
      </c>
      <c r="C2191" s="822" t="s">
        <v>2682</v>
      </c>
      <c r="D2191" s="823" t="s">
        <v>4395</v>
      </c>
      <c r="E2191" s="824" t="s">
        <v>2710</v>
      </c>
      <c r="F2191" s="822" t="s">
        <v>2677</v>
      </c>
      <c r="G2191" s="822" t="s">
        <v>2829</v>
      </c>
      <c r="H2191" s="822" t="s">
        <v>673</v>
      </c>
      <c r="I2191" s="822" t="s">
        <v>2401</v>
      </c>
      <c r="J2191" s="822" t="s">
        <v>1161</v>
      </c>
      <c r="K2191" s="822" t="s">
        <v>2402</v>
      </c>
      <c r="L2191" s="825">
        <v>386.73</v>
      </c>
      <c r="M2191" s="825">
        <v>386.73</v>
      </c>
      <c r="N2191" s="822">
        <v>1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1</v>
      </c>
      <c r="B2192" s="822" t="s">
        <v>2676</v>
      </c>
      <c r="C2192" s="822" t="s">
        <v>2682</v>
      </c>
      <c r="D2192" s="823" t="s">
        <v>4395</v>
      </c>
      <c r="E2192" s="824" t="s">
        <v>2710</v>
      </c>
      <c r="F2192" s="822" t="s">
        <v>2677</v>
      </c>
      <c r="G2192" s="822" t="s">
        <v>2829</v>
      </c>
      <c r="H2192" s="822" t="s">
        <v>673</v>
      </c>
      <c r="I2192" s="822" t="s">
        <v>2403</v>
      </c>
      <c r="J2192" s="822" t="s">
        <v>1161</v>
      </c>
      <c r="K2192" s="822" t="s">
        <v>2404</v>
      </c>
      <c r="L2192" s="825">
        <v>773.45</v>
      </c>
      <c r="M2192" s="825">
        <v>773.45</v>
      </c>
      <c r="N2192" s="822">
        <v>1</v>
      </c>
      <c r="O2192" s="826">
        <v>0.5</v>
      </c>
      <c r="P2192" s="825">
        <v>773.45</v>
      </c>
      <c r="Q2192" s="827">
        <v>1</v>
      </c>
      <c r="R2192" s="822">
        <v>1</v>
      </c>
      <c r="S2192" s="827">
        <v>1</v>
      </c>
      <c r="T2192" s="826">
        <v>0.5</v>
      </c>
      <c r="U2192" s="828">
        <v>1</v>
      </c>
    </row>
    <row r="2193" spans="1:21" ht="14.45" customHeight="1" x14ac:dyDescent="0.2">
      <c r="A2193" s="821">
        <v>1</v>
      </c>
      <c r="B2193" s="822" t="s">
        <v>2676</v>
      </c>
      <c r="C2193" s="822" t="s">
        <v>2682</v>
      </c>
      <c r="D2193" s="823" t="s">
        <v>4395</v>
      </c>
      <c r="E2193" s="824" t="s">
        <v>2710</v>
      </c>
      <c r="F2193" s="822" t="s">
        <v>2677</v>
      </c>
      <c r="G2193" s="822" t="s">
        <v>3093</v>
      </c>
      <c r="H2193" s="822" t="s">
        <v>329</v>
      </c>
      <c r="I2193" s="822" t="s">
        <v>3433</v>
      </c>
      <c r="J2193" s="822" t="s">
        <v>3434</v>
      </c>
      <c r="K2193" s="822" t="s">
        <v>3435</v>
      </c>
      <c r="L2193" s="825">
        <v>166.1</v>
      </c>
      <c r="M2193" s="825">
        <v>332.2</v>
      </c>
      <c r="N2193" s="822">
        <v>2</v>
      </c>
      <c r="O2193" s="826">
        <v>1</v>
      </c>
      <c r="P2193" s="825">
        <v>332.2</v>
      </c>
      <c r="Q2193" s="827">
        <v>1</v>
      </c>
      <c r="R2193" s="822">
        <v>2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1</v>
      </c>
      <c r="B2194" s="822" t="s">
        <v>2676</v>
      </c>
      <c r="C2194" s="822" t="s">
        <v>2682</v>
      </c>
      <c r="D2194" s="823" t="s">
        <v>4395</v>
      </c>
      <c r="E2194" s="824" t="s">
        <v>2710</v>
      </c>
      <c r="F2194" s="822" t="s">
        <v>2677</v>
      </c>
      <c r="G2194" s="822" t="s">
        <v>2761</v>
      </c>
      <c r="H2194" s="822" t="s">
        <v>673</v>
      </c>
      <c r="I2194" s="822" t="s">
        <v>2255</v>
      </c>
      <c r="J2194" s="822" t="s">
        <v>2158</v>
      </c>
      <c r="K2194" s="822" t="s">
        <v>2256</v>
      </c>
      <c r="L2194" s="825">
        <v>93.43</v>
      </c>
      <c r="M2194" s="825">
        <v>280.29000000000002</v>
      </c>
      <c r="N2194" s="822">
        <v>3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</v>
      </c>
      <c r="B2195" s="822" t="s">
        <v>2676</v>
      </c>
      <c r="C2195" s="822" t="s">
        <v>2682</v>
      </c>
      <c r="D2195" s="823" t="s">
        <v>4395</v>
      </c>
      <c r="E2195" s="824" t="s">
        <v>2710</v>
      </c>
      <c r="F2195" s="822" t="s">
        <v>2677</v>
      </c>
      <c r="G2195" s="822" t="s">
        <v>2761</v>
      </c>
      <c r="H2195" s="822" t="s">
        <v>329</v>
      </c>
      <c r="I2195" s="822" t="s">
        <v>4338</v>
      </c>
      <c r="J2195" s="822" t="s">
        <v>3971</v>
      </c>
      <c r="K2195" s="822" t="s">
        <v>4339</v>
      </c>
      <c r="L2195" s="825">
        <v>100.11</v>
      </c>
      <c r="M2195" s="825">
        <v>100.11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</v>
      </c>
      <c r="B2196" s="822" t="s">
        <v>2676</v>
      </c>
      <c r="C2196" s="822" t="s">
        <v>2682</v>
      </c>
      <c r="D2196" s="823" t="s">
        <v>4395</v>
      </c>
      <c r="E2196" s="824" t="s">
        <v>2710</v>
      </c>
      <c r="F2196" s="822" t="s">
        <v>2677</v>
      </c>
      <c r="G2196" s="822" t="s">
        <v>2761</v>
      </c>
      <c r="H2196" s="822" t="s">
        <v>673</v>
      </c>
      <c r="I2196" s="822" t="s">
        <v>2157</v>
      </c>
      <c r="J2196" s="822" t="s">
        <v>2158</v>
      </c>
      <c r="K2196" s="822" t="s">
        <v>2159</v>
      </c>
      <c r="L2196" s="825">
        <v>186.87</v>
      </c>
      <c r="M2196" s="825">
        <v>1308.0900000000001</v>
      </c>
      <c r="N2196" s="822">
        <v>7</v>
      </c>
      <c r="O2196" s="826">
        <v>4.5</v>
      </c>
      <c r="P2196" s="825">
        <v>560.61</v>
      </c>
      <c r="Q2196" s="827">
        <v>0.42857142857142855</v>
      </c>
      <c r="R2196" s="822">
        <v>3</v>
      </c>
      <c r="S2196" s="827">
        <v>0.42857142857142855</v>
      </c>
      <c r="T2196" s="826">
        <v>1.5</v>
      </c>
      <c r="U2196" s="828">
        <v>0.33333333333333331</v>
      </c>
    </row>
    <row r="2197" spans="1:21" ht="14.45" customHeight="1" x14ac:dyDescent="0.2">
      <c r="A2197" s="821">
        <v>1</v>
      </c>
      <c r="B2197" s="822" t="s">
        <v>2676</v>
      </c>
      <c r="C2197" s="822" t="s">
        <v>2682</v>
      </c>
      <c r="D2197" s="823" t="s">
        <v>4395</v>
      </c>
      <c r="E2197" s="824" t="s">
        <v>2710</v>
      </c>
      <c r="F2197" s="822" t="s">
        <v>2677</v>
      </c>
      <c r="G2197" s="822" t="s">
        <v>2898</v>
      </c>
      <c r="H2197" s="822" t="s">
        <v>329</v>
      </c>
      <c r="I2197" s="822" t="s">
        <v>2899</v>
      </c>
      <c r="J2197" s="822" t="s">
        <v>1534</v>
      </c>
      <c r="K2197" s="822" t="s">
        <v>2900</v>
      </c>
      <c r="L2197" s="825">
        <v>577.88</v>
      </c>
      <c r="M2197" s="825">
        <v>1733.6399999999999</v>
      </c>
      <c r="N2197" s="822">
        <v>3</v>
      </c>
      <c r="O2197" s="826">
        <v>1</v>
      </c>
      <c r="P2197" s="825">
        <v>1733.6399999999999</v>
      </c>
      <c r="Q2197" s="827">
        <v>1</v>
      </c>
      <c r="R2197" s="822">
        <v>3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1</v>
      </c>
      <c r="B2198" s="822" t="s">
        <v>2676</v>
      </c>
      <c r="C2198" s="822" t="s">
        <v>2682</v>
      </c>
      <c r="D2198" s="823" t="s">
        <v>4395</v>
      </c>
      <c r="E2198" s="824" t="s">
        <v>2710</v>
      </c>
      <c r="F2198" s="822" t="s">
        <v>2677</v>
      </c>
      <c r="G2198" s="822" t="s">
        <v>2762</v>
      </c>
      <c r="H2198" s="822" t="s">
        <v>329</v>
      </c>
      <c r="I2198" s="822" t="s">
        <v>3135</v>
      </c>
      <c r="J2198" s="822" t="s">
        <v>684</v>
      </c>
      <c r="K2198" s="822" t="s">
        <v>3136</v>
      </c>
      <c r="L2198" s="825">
        <v>10.55</v>
      </c>
      <c r="M2198" s="825">
        <v>10.55</v>
      </c>
      <c r="N2198" s="822">
        <v>1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</v>
      </c>
      <c r="B2199" s="822" t="s">
        <v>2676</v>
      </c>
      <c r="C2199" s="822" t="s">
        <v>2682</v>
      </c>
      <c r="D2199" s="823" t="s">
        <v>4395</v>
      </c>
      <c r="E2199" s="824" t="s">
        <v>2710</v>
      </c>
      <c r="F2199" s="822" t="s">
        <v>2677</v>
      </c>
      <c r="G2199" s="822" t="s">
        <v>2762</v>
      </c>
      <c r="H2199" s="822" t="s">
        <v>329</v>
      </c>
      <c r="I2199" s="822" t="s">
        <v>2763</v>
      </c>
      <c r="J2199" s="822" t="s">
        <v>684</v>
      </c>
      <c r="K2199" s="822" t="s">
        <v>2764</v>
      </c>
      <c r="L2199" s="825">
        <v>31.65</v>
      </c>
      <c r="M2199" s="825">
        <v>126.6</v>
      </c>
      <c r="N2199" s="822">
        <v>4</v>
      </c>
      <c r="O2199" s="826">
        <v>2</v>
      </c>
      <c r="P2199" s="825">
        <v>31.65</v>
      </c>
      <c r="Q2199" s="827">
        <v>0.25</v>
      </c>
      <c r="R2199" s="822">
        <v>1</v>
      </c>
      <c r="S2199" s="827">
        <v>0.25</v>
      </c>
      <c r="T2199" s="826">
        <v>0.5</v>
      </c>
      <c r="U2199" s="828">
        <v>0.25</v>
      </c>
    </row>
    <row r="2200" spans="1:21" ht="14.45" customHeight="1" x14ac:dyDescent="0.2">
      <c r="A2200" s="821">
        <v>1</v>
      </c>
      <c r="B2200" s="822" t="s">
        <v>2676</v>
      </c>
      <c r="C2200" s="822" t="s">
        <v>2682</v>
      </c>
      <c r="D2200" s="823" t="s">
        <v>4395</v>
      </c>
      <c r="E2200" s="824" t="s">
        <v>2710</v>
      </c>
      <c r="F2200" s="822" t="s">
        <v>2677</v>
      </c>
      <c r="G2200" s="822" t="s">
        <v>4340</v>
      </c>
      <c r="H2200" s="822" t="s">
        <v>329</v>
      </c>
      <c r="I2200" s="822" t="s">
        <v>4341</v>
      </c>
      <c r="J2200" s="822" t="s">
        <v>4342</v>
      </c>
      <c r="K2200" s="822" t="s">
        <v>4343</v>
      </c>
      <c r="L2200" s="825">
        <v>653.66999999999996</v>
      </c>
      <c r="M2200" s="825">
        <v>653.66999999999996</v>
      </c>
      <c r="N2200" s="822">
        <v>1</v>
      </c>
      <c r="O2200" s="826">
        <v>0.5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</v>
      </c>
      <c r="B2201" s="822" t="s">
        <v>2676</v>
      </c>
      <c r="C2201" s="822" t="s">
        <v>2682</v>
      </c>
      <c r="D2201" s="823" t="s">
        <v>4395</v>
      </c>
      <c r="E2201" s="824" t="s">
        <v>2710</v>
      </c>
      <c r="F2201" s="822" t="s">
        <v>2677</v>
      </c>
      <c r="G2201" s="822" t="s">
        <v>3150</v>
      </c>
      <c r="H2201" s="822" t="s">
        <v>673</v>
      </c>
      <c r="I2201" s="822" t="s">
        <v>2499</v>
      </c>
      <c r="J2201" s="822" t="s">
        <v>2141</v>
      </c>
      <c r="K2201" s="822" t="s">
        <v>2500</v>
      </c>
      <c r="L2201" s="825">
        <v>86.41</v>
      </c>
      <c r="M2201" s="825">
        <v>86.41</v>
      </c>
      <c r="N2201" s="822">
        <v>1</v>
      </c>
      <c r="O2201" s="826">
        <v>0.5</v>
      </c>
      <c r="P2201" s="825">
        <v>86.41</v>
      </c>
      <c r="Q2201" s="827">
        <v>1</v>
      </c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1</v>
      </c>
      <c r="B2202" s="822" t="s">
        <v>2676</v>
      </c>
      <c r="C2202" s="822" t="s">
        <v>2682</v>
      </c>
      <c r="D2202" s="823" t="s">
        <v>4395</v>
      </c>
      <c r="E2202" s="824" t="s">
        <v>2710</v>
      </c>
      <c r="F2202" s="822" t="s">
        <v>2677</v>
      </c>
      <c r="G2202" s="822" t="s">
        <v>3150</v>
      </c>
      <c r="H2202" s="822" t="s">
        <v>329</v>
      </c>
      <c r="I2202" s="822" t="s">
        <v>4344</v>
      </c>
      <c r="J2202" s="822" t="s">
        <v>4345</v>
      </c>
      <c r="K2202" s="822" t="s">
        <v>3956</v>
      </c>
      <c r="L2202" s="825">
        <v>43.21</v>
      </c>
      <c r="M2202" s="825">
        <v>43.21</v>
      </c>
      <c r="N2202" s="822">
        <v>1</v>
      </c>
      <c r="O2202" s="826">
        <v>0.5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</v>
      </c>
      <c r="B2203" s="822" t="s">
        <v>2676</v>
      </c>
      <c r="C2203" s="822" t="s">
        <v>2682</v>
      </c>
      <c r="D2203" s="823" t="s">
        <v>4395</v>
      </c>
      <c r="E2203" s="824" t="s">
        <v>2710</v>
      </c>
      <c r="F2203" s="822" t="s">
        <v>2677</v>
      </c>
      <c r="G2203" s="822" t="s">
        <v>2774</v>
      </c>
      <c r="H2203" s="822" t="s">
        <v>673</v>
      </c>
      <c r="I2203" s="822" t="s">
        <v>2170</v>
      </c>
      <c r="J2203" s="822" t="s">
        <v>690</v>
      </c>
      <c r="K2203" s="822" t="s">
        <v>691</v>
      </c>
      <c r="L2203" s="825">
        <v>38.04</v>
      </c>
      <c r="M2203" s="825">
        <v>38.04</v>
      </c>
      <c r="N2203" s="822">
        <v>1</v>
      </c>
      <c r="O2203" s="826">
        <v>1</v>
      </c>
      <c r="P2203" s="825">
        <v>38.04</v>
      </c>
      <c r="Q2203" s="827">
        <v>1</v>
      </c>
      <c r="R2203" s="822">
        <v>1</v>
      </c>
      <c r="S2203" s="827">
        <v>1</v>
      </c>
      <c r="T2203" s="826">
        <v>1</v>
      </c>
      <c r="U2203" s="828">
        <v>1</v>
      </c>
    </row>
    <row r="2204" spans="1:21" ht="14.45" customHeight="1" x14ac:dyDescent="0.2">
      <c r="A2204" s="821">
        <v>1</v>
      </c>
      <c r="B2204" s="822" t="s">
        <v>2676</v>
      </c>
      <c r="C2204" s="822" t="s">
        <v>2682</v>
      </c>
      <c r="D2204" s="823" t="s">
        <v>4395</v>
      </c>
      <c r="E2204" s="824" t="s">
        <v>2710</v>
      </c>
      <c r="F2204" s="822" t="s">
        <v>2677</v>
      </c>
      <c r="G2204" s="822" t="s">
        <v>2774</v>
      </c>
      <c r="H2204" s="822" t="s">
        <v>673</v>
      </c>
      <c r="I2204" s="822" t="s">
        <v>2510</v>
      </c>
      <c r="J2204" s="822" t="s">
        <v>690</v>
      </c>
      <c r="K2204" s="822" t="s">
        <v>1520</v>
      </c>
      <c r="L2204" s="825">
        <v>10.65</v>
      </c>
      <c r="M2204" s="825">
        <v>53.25</v>
      </c>
      <c r="N2204" s="822">
        <v>5</v>
      </c>
      <c r="O2204" s="826">
        <v>2</v>
      </c>
      <c r="P2204" s="825">
        <v>10.65</v>
      </c>
      <c r="Q2204" s="827">
        <v>0.2</v>
      </c>
      <c r="R2204" s="822">
        <v>1</v>
      </c>
      <c r="S2204" s="827">
        <v>0.2</v>
      </c>
      <c r="T2204" s="826">
        <v>0.5</v>
      </c>
      <c r="U2204" s="828">
        <v>0.25</v>
      </c>
    </row>
    <row r="2205" spans="1:21" ht="14.45" customHeight="1" x14ac:dyDescent="0.2">
      <c r="A2205" s="821">
        <v>1</v>
      </c>
      <c r="B2205" s="822" t="s">
        <v>2676</v>
      </c>
      <c r="C2205" s="822" t="s">
        <v>2682</v>
      </c>
      <c r="D2205" s="823" t="s">
        <v>4395</v>
      </c>
      <c r="E2205" s="824" t="s">
        <v>2710</v>
      </c>
      <c r="F2205" s="822" t="s">
        <v>2677</v>
      </c>
      <c r="G2205" s="822" t="s">
        <v>2774</v>
      </c>
      <c r="H2205" s="822" t="s">
        <v>673</v>
      </c>
      <c r="I2205" s="822" t="s">
        <v>2283</v>
      </c>
      <c r="J2205" s="822" t="s">
        <v>690</v>
      </c>
      <c r="K2205" s="822" t="s">
        <v>989</v>
      </c>
      <c r="L2205" s="825">
        <v>58.52</v>
      </c>
      <c r="M2205" s="825">
        <v>58.52</v>
      </c>
      <c r="N2205" s="822">
        <v>1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</v>
      </c>
      <c r="B2206" s="822" t="s">
        <v>2676</v>
      </c>
      <c r="C2206" s="822" t="s">
        <v>2682</v>
      </c>
      <c r="D2206" s="823" t="s">
        <v>4395</v>
      </c>
      <c r="E2206" s="824" t="s">
        <v>2710</v>
      </c>
      <c r="F2206" s="822" t="s">
        <v>2677</v>
      </c>
      <c r="G2206" s="822" t="s">
        <v>2774</v>
      </c>
      <c r="H2206" s="822" t="s">
        <v>673</v>
      </c>
      <c r="I2206" s="822" t="s">
        <v>2508</v>
      </c>
      <c r="J2206" s="822" t="s">
        <v>690</v>
      </c>
      <c r="K2206" s="822" t="s">
        <v>2509</v>
      </c>
      <c r="L2206" s="825">
        <v>35.11</v>
      </c>
      <c r="M2206" s="825">
        <v>35.11</v>
      </c>
      <c r="N2206" s="822">
        <v>1</v>
      </c>
      <c r="O2206" s="826">
        <v>0.5</v>
      </c>
      <c r="P2206" s="825">
        <v>35.11</v>
      </c>
      <c r="Q2206" s="827">
        <v>1</v>
      </c>
      <c r="R2206" s="822">
        <v>1</v>
      </c>
      <c r="S2206" s="827">
        <v>1</v>
      </c>
      <c r="T2206" s="826">
        <v>0.5</v>
      </c>
      <c r="U2206" s="828">
        <v>1</v>
      </c>
    </row>
    <row r="2207" spans="1:21" ht="14.45" customHeight="1" x14ac:dyDescent="0.2">
      <c r="A2207" s="821">
        <v>1</v>
      </c>
      <c r="B2207" s="822" t="s">
        <v>2676</v>
      </c>
      <c r="C2207" s="822" t="s">
        <v>2682</v>
      </c>
      <c r="D2207" s="823" t="s">
        <v>4395</v>
      </c>
      <c r="E2207" s="824" t="s">
        <v>2710</v>
      </c>
      <c r="F2207" s="822" t="s">
        <v>2677</v>
      </c>
      <c r="G2207" s="822" t="s">
        <v>3494</v>
      </c>
      <c r="H2207" s="822" t="s">
        <v>329</v>
      </c>
      <c r="I2207" s="822" t="s">
        <v>3495</v>
      </c>
      <c r="J2207" s="822" t="s">
        <v>1044</v>
      </c>
      <c r="K2207" s="822" t="s">
        <v>3186</v>
      </c>
      <c r="L2207" s="825">
        <v>38.729999999999997</v>
      </c>
      <c r="M2207" s="825">
        <v>38.729999999999997</v>
      </c>
      <c r="N2207" s="822">
        <v>1</v>
      </c>
      <c r="O2207" s="826">
        <v>1</v>
      </c>
      <c r="P2207" s="825">
        <v>38.729999999999997</v>
      </c>
      <c r="Q2207" s="827">
        <v>1</v>
      </c>
      <c r="R2207" s="822">
        <v>1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1</v>
      </c>
      <c r="B2208" s="822" t="s">
        <v>2676</v>
      </c>
      <c r="C2208" s="822" t="s">
        <v>2682</v>
      </c>
      <c r="D2208" s="823" t="s">
        <v>4395</v>
      </c>
      <c r="E2208" s="824" t="s">
        <v>2710</v>
      </c>
      <c r="F2208" s="822" t="s">
        <v>2677</v>
      </c>
      <c r="G2208" s="822" t="s">
        <v>2909</v>
      </c>
      <c r="H2208" s="822" t="s">
        <v>329</v>
      </c>
      <c r="I2208" s="822" t="s">
        <v>3927</v>
      </c>
      <c r="J2208" s="822" t="s">
        <v>3865</v>
      </c>
      <c r="K2208" s="822" t="s">
        <v>2297</v>
      </c>
      <c r="L2208" s="825">
        <v>105.32</v>
      </c>
      <c r="M2208" s="825">
        <v>105.32</v>
      </c>
      <c r="N2208" s="822">
        <v>1</v>
      </c>
      <c r="O2208" s="826">
        <v>1</v>
      </c>
      <c r="P2208" s="825">
        <v>105.32</v>
      </c>
      <c r="Q2208" s="827">
        <v>1</v>
      </c>
      <c r="R2208" s="822">
        <v>1</v>
      </c>
      <c r="S2208" s="827">
        <v>1</v>
      </c>
      <c r="T2208" s="826">
        <v>1</v>
      </c>
      <c r="U2208" s="828">
        <v>1</v>
      </c>
    </row>
    <row r="2209" spans="1:21" ht="14.45" customHeight="1" x14ac:dyDescent="0.2">
      <c r="A2209" s="821">
        <v>1</v>
      </c>
      <c r="B2209" s="822" t="s">
        <v>2676</v>
      </c>
      <c r="C2209" s="822" t="s">
        <v>2682</v>
      </c>
      <c r="D2209" s="823" t="s">
        <v>4395</v>
      </c>
      <c r="E2209" s="824" t="s">
        <v>2710</v>
      </c>
      <c r="F2209" s="822" t="s">
        <v>2677</v>
      </c>
      <c r="G2209" s="822" t="s">
        <v>2913</v>
      </c>
      <c r="H2209" s="822" t="s">
        <v>329</v>
      </c>
      <c r="I2209" s="822" t="s">
        <v>3174</v>
      </c>
      <c r="J2209" s="822" t="s">
        <v>2915</v>
      </c>
      <c r="K2209" s="822" t="s">
        <v>3175</v>
      </c>
      <c r="L2209" s="825">
        <v>87.98</v>
      </c>
      <c r="M2209" s="825">
        <v>351.92</v>
      </c>
      <c r="N2209" s="822">
        <v>4</v>
      </c>
      <c r="O2209" s="826">
        <v>2.5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</v>
      </c>
      <c r="B2210" s="822" t="s">
        <v>2676</v>
      </c>
      <c r="C2210" s="822" t="s">
        <v>2682</v>
      </c>
      <c r="D2210" s="823" t="s">
        <v>4395</v>
      </c>
      <c r="E2210" s="824" t="s">
        <v>2710</v>
      </c>
      <c r="F2210" s="822" t="s">
        <v>2677</v>
      </c>
      <c r="G2210" s="822" t="s">
        <v>2917</v>
      </c>
      <c r="H2210" s="822" t="s">
        <v>329</v>
      </c>
      <c r="I2210" s="822" t="s">
        <v>3521</v>
      </c>
      <c r="J2210" s="822" t="s">
        <v>1033</v>
      </c>
      <c r="K2210" s="822" t="s">
        <v>3522</v>
      </c>
      <c r="L2210" s="825">
        <v>27.37</v>
      </c>
      <c r="M2210" s="825">
        <v>27.37</v>
      </c>
      <c r="N2210" s="822">
        <v>1</v>
      </c>
      <c r="O2210" s="826">
        <v>1</v>
      </c>
      <c r="P2210" s="825">
        <v>27.37</v>
      </c>
      <c r="Q2210" s="827">
        <v>1</v>
      </c>
      <c r="R2210" s="822">
        <v>1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1</v>
      </c>
      <c r="B2211" s="822" t="s">
        <v>2676</v>
      </c>
      <c r="C2211" s="822" t="s">
        <v>2682</v>
      </c>
      <c r="D2211" s="823" t="s">
        <v>4395</v>
      </c>
      <c r="E2211" s="824" t="s">
        <v>2710</v>
      </c>
      <c r="F2211" s="822" t="s">
        <v>2677</v>
      </c>
      <c r="G2211" s="822" t="s">
        <v>2917</v>
      </c>
      <c r="H2211" s="822" t="s">
        <v>673</v>
      </c>
      <c r="I2211" s="822" t="s">
        <v>2236</v>
      </c>
      <c r="J2211" s="822" t="s">
        <v>1033</v>
      </c>
      <c r="K2211" s="822" t="s">
        <v>2237</v>
      </c>
      <c r="L2211" s="825">
        <v>48.89</v>
      </c>
      <c r="M2211" s="825">
        <v>48.89</v>
      </c>
      <c r="N2211" s="822">
        <v>1</v>
      </c>
      <c r="O2211" s="826">
        <v>0.5</v>
      </c>
      <c r="P2211" s="825">
        <v>48.89</v>
      </c>
      <c r="Q2211" s="827">
        <v>1</v>
      </c>
      <c r="R2211" s="822">
        <v>1</v>
      </c>
      <c r="S2211" s="827">
        <v>1</v>
      </c>
      <c r="T2211" s="826">
        <v>0.5</v>
      </c>
      <c r="U2211" s="828">
        <v>1</v>
      </c>
    </row>
    <row r="2212" spans="1:21" ht="14.45" customHeight="1" x14ac:dyDescent="0.2">
      <c r="A2212" s="821">
        <v>1</v>
      </c>
      <c r="B2212" s="822" t="s">
        <v>2676</v>
      </c>
      <c r="C2212" s="822" t="s">
        <v>2682</v>
      </c>
      <c r="D2212" s="823" t="s">
        <v>4395</v>
      </c>
      <c r="E2212" s="824" t="s">
        <v>2710</v>
      </c>
      <c r="F2212" s="822" t="s">
        <v>2677</v>
      </c>
      <c r="G2212" s="822" t="s">
        <v>2917</v>
      </c>
      <c r="H2212" s="822" t="s">
        <v>329</v>
      </c>
      <c r="I2212" s="822" t="s">
        <v>3178</v>
      </c>
      <c r="J2212" s="822" t="s">
        <v>1033</v>
      </c>
      <c r="K2212" s="822" t="s">
        <v>1034</v>
      </c>
      <c r="L2212" s="825">
        <v>97.76</v>
      </c>
      <c r="M2212" s="825">
        <v>97.76</v>
      </c>
      <c r="N2212" s="822">
        <v>1</v>
      </c>
      <c r="O2212" s="826">
        <v>1</v>
      </c>
      <c r="P2212" s="825">
        <v>97.76</v>
      </c>
      <c r="Q2212" s="827">
        <v>1</v>
      </c>
      <c r="R2212" s="822">
        <v>1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1</v>
      </c>
      <c r="B2213" s="822" t="s">
        <v>2676</v>
      </c>
      <c r="C2213" s="822" t="s">
        <v>2682</v>
      </c>
      <c r="D2213" s="823" t="s">
        <v>4395</v>
      </c>
      <c r="E2213" s="824" t="s">
        <v>2710</v>
      </c>
      <c r="F2213" s="822" t="s">
        <v>2677</v>
      </c>
      <c r="G2213" s="822" t="s">
        <v>2837</v>
      </c>
      <c r="H2213" s="822" t="s">
        <v>673</v>
      </c>
      <c r="I2213" s="822" t="s">
        <v>2316</v>
      </c>
      <c r="J2213" s="822" t="s">
        <v>2317</v>
      </c>
      <c r="K2213" s="822" t="s">
        <v>2318</v>
      </c>
      <c r="L2213" s="825">
        <v>117.46</v>
      </c>
      <c r="M2213" s="825">
        <v>117.46</v>
      </c>
      <c r="N2213" s="822">
        <v>1</v>
      </c>
      <c r="O2213" s="826">
        <v>0.5</v>
      </c>
      <c r="P2213" s="825">
        <v>117.46</v>
      </c>
      <c r="Q2213" s="827">
        <v>1</v>
      </c>
      <c r="R2213" s="822">
        <v>1</v>
      </c>
      <c r="S2213" s="827">
        <v>1</v>
      </c>
      <c r="T2213" s="826">
        <v>0.5</v>
      </c>
      <c r="U2213" s="828">
        <v>1</v>
      </c>
    </row>
    <row r="2214" spans="1:21" ht="14.45" customHeight="1" x14ac:dyDescent="0.2">
      <c r="A2214" s="821">
        <v>1</v>
      </c>
      <c r="B2214" s="822" t="s">
        <v>2676</v>
      </c>
      <c r="C2214" s="822" t="s">
        <v>2682</v>
      </c>
      <c r="D2214" s="823" t="s">
        <v>4395</v>
      </c>
      <c r="E2214" s="824" t="s">
        <v>2710</v>
      </c>
      <c r="F2214" s="822" t="s">
        <v>2677</v>
      </c>
      <c r="G2214" s="822" t="s">
        <v>2837</v>
      </c>
      <c r="H2214" s="822" t="s">
        <v>673</v>
      </c>
      <c r="I2214" s="822" t="s">
        <v>3760</v>
      </c>
      <c r="J2214" s="822" t="s">
        <v>2317</v>
      </c>
      <c r="K2214" s="822" t="s">
        <v>3761</v>
      </c>
      <c r="L2214" s="825">
        <v>181.94</v>
      </c>
      <c r="M2214" s="825">
        <v>181.94</v>
      </c>
      <c r="N2214" s="822">
        <v>1</v>
      </c>
      <c r="O2214" s="826">
        <v>0.5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</v>
      </c>
      <c r="B2215" s="822" t="s">
        <v>2676</v>
      </c>
      <c r="C2215" s="822" t="s">
        <v>2682</v>
      </c>
      <c r="D2215" s="823" t="s">
        <v>4395</v>
      </c>
      <c r="E2215" s="824" t="s">
        <v>2710</v>
      </c>
      <c r="F2215" s="822" t="s">
        <v>2677</v>
      </c>
      <c r="G2215" s="822" t="s">
        <v>2776</v>
      </c>
      <c r="H2215" s="822" t="s">
        <v>673</v>
      </c>
      <c r="I2215" s="822" t="s">
        <v>2313</v>
      </c>
      <c r="J2215" s="822" t="s">
        <v>2180</v>
      </c>
      <c r="K2215" s="822" t="s">
        <v>2314</v>
      </c>
      <c r="L2215" s="825">
        <v>7.47</v>
      </c>
      <c r="M2215" s="825">
        <v>7.47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</v>
      </c>
      <c r="B2216" s="822" t="s">
        <v>2676</v>
      </c>
      <c r="C2216" s="822" t="s">
        <v>2682</v>
      </c>
      <c r="D2216" s="823" t="s">
        <v>4395</v>
      </c>
      <c r="E2216" s="824" t="s">
        <v>2710</v>
      </c>
      <c r="F2216" s="822" t="s">
        <v>2677</v>
      </c>
      <c r="G2216" s="822" t="s">
        <v>2776</v>
      </c>
      <c r="H2216" s="822" t="s">
        <v>673</v>
      </c>
      <c r="I2216" s="822" t="s">
        <v>2179</v>
      </c>
      <c r="J2216" s="822" t="s">
        <v>2180</v>
      </c>
      <c r="K2216" s="822" t="s">
        <v>2181</v>
      </c>
      <c r="L2216" s="825">
        <v>11.48</v>
      </c>
      <c r="M2216" s="825">
        <v>34.44</v>
      </c>
      <c r="N2216" s="822">
        <v>3</v>
      </c>
      <c r="O2216" s="826">
        <v>1.5</v>
      </c>
      <c r="P2216" s="825">
        <v>34.44</v>
      </c>
      <c r="Q2216" s="827">
        <v>1</v>
      </c>
      <c r="R2216" s="822">
        <v>3</v>
      </c>
      <c r="S2216" s="827">
        <v>1</v>
      </c>
      <c r="T2216" s="826">
        <v>1.5</v>
      </c>
      <c r="U2216" s="828">
        <v>1</v>
      </c>
    </row>
    <row r="2217" spans="1:21" ht="14.45" customHeight="1" x14ac:dyDescent="0.2">
      <c r="A2217" s="821">
        <v>1</v>
      </c>
      <c r="B2217" s="822" t="s">
        <v>2676</v>
      </c>
      <c r="C2217" s="822" t="s">
        <v>2682</v>
      </c>
      <c r="D2217" s="823" t="s">
        <v>4395</v>
      </c>
      <c r="E2217" s="824" t="s">
        <v>2710</v>
      </c>
      <c r="F2217" s="822" t="s">
        <v>2677</v>
      </c>
      <c r="G2217" s="822" t="s">
        <v>2777</v>
      </c>
      <c r="H2217" s="822" t="s">
        <v>329</v>
      </c>
      <c r="I2217" s="822" t="s">
        <v>3764</v>
      </c>
      <c r="J2217" s="822" t="s">
        <v>2779</v>
      </c>
      <c r="K2217" s="822" t="s">
        <v>3765</v>
      </c>
      <c r="L2217" s="825">
        <v>1437.73</v>
      </c>
      <c r="M2217" s="825">
        <v>2875.46</v>
      </c>
      <c r="N2217" s="822">
        <v>2</v>
      </c>
      <c r="O2217" s="826">
        <v>2</v>
      </c>
      <c r="P2217" s="825">
        <v>2875.46</v>
      </c>
      <c r="Q2217" s="827">
        <v>1</v>
      </c>
      <c r="R2217" s="822">
        <v>2</v>
      </c>
      <c r="S2217" s="827">
        <v>1</v>
      </c>
      <c r="T2217" s="826">
        <v>2</v>
      </c>
      <c r="U2217" s="828">
        <v>1</v>
      </c>
    </row>
    <row r="2218" spans="1:21" ht="14.45" customHeight="1" x14ac:dyDescent="0.2">
      <c r="A2218" s="821">
        <v>1</v>
      </c>
      <c r="B2218" s="822" t="s">
        <v>2676</v>
      </c>
      <c r="C2218" s="822" t="s">
        <v>2682</v>
      </c>
      <c r="D2218" s="823" t="s">
        <v>4395</v>
      </c>
      <c r="E2218" s="824" t="s">
        <v>2710</v>
      </c>
      <c r="F2218" s="822" t="s">
        <v>2677</v>
      </c>
      <c r="G2218" s="822" t="s">
        <v>2777</v>
      </c>
      <c r="H2218" s="822" t="s">
        <v>329</v>
      </c>
      <c r="I2218" s="822" t="s">
        <v>2778</v>
      </c>
      <c r="J2218" s="822" t="s">
        <v>2779</v>
      </c>
      <c r="K2218" s="822" t="s">
        <v>2780</v>
      </c>
      <c r="L2218" s="825">
        <v>4472.93</v>
      </c>
      <c r="M2218" s="825">
        <v>44729.3</v>
      </c>
      <c r="N2218" s="822">
        <v>10</v>
      </c>
      <c r="O2218" s="826">
        <v>7</v>
      </c>
      <c r="P2218" s="825">
        <v>31310.510000000002</v>
      </c>
      <c r="Q2218" s="827">
        <v>0.7</v>
      </c>
      <c r="R2218" s="822">
        <v>7</v>
      </c>
      <c r="S2218" s="827">
        <v>0.7</v>
      </c>
      <c r="T2218" s="826">
        <v>5</v>
      </c>
      <c r="U2218" s="828">
        <v>0.7142857142857143</v>
      </c>
    </row>
    <row r="2219" spans="1:21" ht="14.45" customHeight="1" x14ac:dyDescent="0.2">
      <c r="A2219" s="821">
        <v>1</v>
      </c>
      <c r="B2219" s="822" t="s">
        <v>2676</v>
      </c>
      <c r="C2219" s="822" t="s">
        <v>2682</v>
      </c>
      <c r="D2219" s="823" t="s">
        <v>4395</v>
      </c>
      <c r="E2219" s="824" t="s">
        <v>2710</v>
      </c>
      <c r="F2219" s="822" t="s">
        <v>2677</v>
      </c>
      <c r="G2219" s="822" t="s">
        <v>2777</v>
      </c>
      <c r="H2219" s="822" t="s">
        <v>329</v>
      </c>
      <c r="I2219" s="822" t="s">
        <v>3551</v>
      </c>
      <c r="J2219" s="822" t="s">
        <v>2779</v>
      </c>
      <c r="K2219" s="822" t="s">
        <v>3552</v>
      </c>
      <c r="L2219" s="825">
        <v>3354.7</v>
      </c>
      <c r="M2219" s="825">
        <v>3354.7</v>
      </c>
      <c r="N2219" s="822">
        <v>1</v>
      </c>
      <c r="O2219" s="826">
        <v>0.5</v>
      </c>
      <c r="P2219" s="825">
        <v>3354.7</v>
      </c>
      <c r="Q2219" s="827">
        <v>1</v>
      </c>
      <c r="R2219" s="822">
        <v>1</v>
      </c>
      <c r="S2219" s="827">
        <v>1</v>
      </c>
      <c r="T2219" s="826">
        <v>0.5</v>
      </c>
      <c r="U2219" s="828">
        <v>1</v>
      </c>
    </row>
    <row r="2220" spans="1:21" ht="14.45" customHeight="1" x14ac:dyDescent="0.2">
      <c r="A2220" s="821">
        <v>1</v>
      </c>
      <c r="B2220" s="822" t="s">
        <v>2676</v>
      </c>
      <c r="C2220" s="822" t="s">
        <v>2682</v>
      </c>
      <c r="D2220" s="823" t="s">
        <v>4395</v>
      </c>
      <c r="E2220" s="824" t="s">
        <v>2710</v>
      </c>
      <c r="F2220" s="822" t="s">
        <v>2677</v>
      </c>
      <c r="G2220" s="822" t="s">
        <v>2777</v>
      </c>
      <c r="H2220" s="822" t="s">
        <v>329</v>
      </c>
      <c r="I2220" s="822" t="s">
        <v>4192</v>
      </c>
      <c r="J2220" s="822" t="s">
        <v>2779</v>
      </c>
      <c r="K2220" s="822" t="s">
        <v>4193</v>
      </c>
      <c r="L2220" s="825">
        <v>6226.48</v>
      </c>
      <c r="M2220" s="825">
        <v>6226.48</v>
      </c>
      <c r="N2220" s="822">
        <v>1</v>
      </c>
      <c r="O2220" s="826">
        <v>1</v>
      </c>
      <c r="P2220" s="825">
        <v>6226.48</v>
      </c>
      <c r="Q2220" s="827">
        <v>1</v>
      </c>
      <c r="R2220" s="822">
        <v>1</v>
      </c>
      <c r="S2220" s="827">
        <v>1</v>
      </c>
      <c r="T2220" s="826">
        <v>1</v>
      </c>
      <c r="U2220" s="828">
        <v>1</v>
      </c>
    </row>
    <row r="2221" spans="1:21" ht="14.45" customHeight="1" x14ac:dyDescent="0.2">
      <c r="A2221" s="821">
        <v>1</v>
      </c>
      <c r="B2221" s="822" t="s">
        <v>2676</v>
      </c>
      <c r="C2221" s="822" t="s">
        <v>2682</v>
      </c>
      <c r="D2221" s="823" t="s">
        <v>4395</v>
      </c>
      <c r="E2221" s="824" t="s">
        <v>2710</v>
      </c>
      <c r="F2221" s="822" t="s">
        <v>2677</v>
      </c>
      <c r="G2221" s="822" t="s">
        <v>2785</v>
      </c>
      <c r="H2221" s="822" t="s">
        <v>329</v>
      </c>
      <c r="I2221" s="822" t="s">
        <v>2786</v>
      </c>
      <c r="J2221" s="822" t="s">
        <v>1377</v>
      </c>
      <c r="K2221" s="822" t="s">
        <v>2787</v>
      </c>
      <c r="L2221" s="825">
        <v>26.12</v>
      </c>
      <c r="M2221" s="825">
        <v>78.36</v>
      </c>
      <c r="N2221" s="822">
        <v>3</v>
      </c>
      <c r="O2221" s="826">
        <v>2</v>
      </c>
      <c r="P2221" s="825">
        <v>52.24</v>
      </c>
      <c r="Q2221" s="827">
        <v>0.66666666666666674</v>
      </c>
      <c r="R2221" s="822">
        <v>2</v>
      </c>
      <c r="S2221" s="827">
        <v>0.66666666666666663</v>
      </c>
      <c r="T2221" s="826">
        <v>1.5</v>
      </c>
      <c r="U2221" s="828">
        <v>0.75</v>
      </c>
    </row>
    <row r="2222" spans="1:21" ht="14.45" customHeight="1" x14ac:dyDescent="0.2">
      <c r="A2222" s="821">
        <v>1</v>
      </c>
      <c r="B2222" s="822" t="s">
        <v>2676</v>
      </c>
      <c r="C2222" s="822" t="s">
        <v>2682</v>
      </c>
      <c r="D2222" s="823" t="s">
        <v>4395</v>
      </c>
      <c r="E2222" s="824" t="s">
        <v>2710</v>
      </c>
      <c r="F2222" s="822" t="s">
        <v>2677</v>
      </c>
      <c r="G2222" s="822" t="s">
        <v>2788</v>
      </c>
      <c r="H2222" s="822" t="s">
        <v>329</v>
      </c>
      <c r="I2222" s="822" t="s">
        <v>3279</v>
      </c>
      <c r="J2222" s="822" t="s">
        <v>3277</v>
      </c>
      <c r="K2222" s="822" t="s">
        <v>3280</v>
      </c>
      <c r="L2222" s="825">
        <v>150.13999999999999</v>
      </c>
      <c r="M2222" s="825">
        <v>150.13999999999999</v>
      </c>
      <c r="N2222" s="822">
        <v>1</v>
      </c>
      <c r="O2222" s="826">
        <v>0.5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1</v>
      </c>
      <c r="B2223" s="822" t="s">
        <v>2676</v>
      </c>
      <c r="C2223" s="822" t="s">
        <v>2682</v>
      </c>
      <c r="D2223" s="823" t="s">
        <v>4395</v>
      </c>
      <c r="E2223" s="824" t="s">
        <v>2710</v>
      </c>
      <c r="F2223" s="822" t="s">
        <v>2677</v>
      </c>
      <c r="G2223" s="822" t="s">
        <v>2953</v>
      </c>
      <c r="H2223" s="822" t="s">
        <v>329</v>
      </c>
      <c r="I2223" s="822" t="s">
        <v>3290</v>
      </c>
      <c r="J2223" s="822" t="s">
        <v>2955</v>
      </c>
      <c r="K2223" s="822" t="s">
        <v>3291</v>
      </c>
      <c r="L2223" s="825">
        <v>93.43</v>
      </c>
      <c r="M2223" s="825">
        <v>280.29000000000002</v>
      </c>
      <c r="N2223" s="822">
        <v>3</v>
      </c>
      <c r="O2223" s="826">
        <v>2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</v>
      </c>
      <c r="B2224" s="822" t="s">
        <v>2676</v>
      </c>
      <c r="C2224" s="822" t="s">
        <v>2682</v>
      </c>
      <c r="D2224" s="823" t="s">
        <v>4395</v>
      </c>
      <c r="E2224" s="824" t="s">
        <v>2710</v>
      </c>
      <c r="F2224" s="822" t="s">
        <v>2677</v>
      </c>
      <c r="G2224" s="822" t="s">
        <v>2789</v>
      </c>
      <c r="H2224" s="822" t="s">
        <v>673</v>
      </c>
      <c r="I2224" s="822" t="s">
        <v>2977</v>
      </c>
      <c r="J2224" s="822" t="s">
        <v>2503</v>
      </c>
      <c r="K2224" s="822" t="s">
        <v>2978</v>
      </c>
      <c r="L2224" s="825">
        <v>5339.52</v>
      </c>
      <c r="M2224" s="825">
        <v>21358.080000000002</v>
      </c>
      <c r="N2224" s="822">
        <v>4</v>
      </c>
      <c r="O2224" s="826">
        <v>3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</v>
      </c>
      <c r="B2225" s="822" t="s">
        <v>2676</v>
      </c>
      <c r="C2225" s="822" t="s">
        <v>2682</v>
      </c>
      <c r="D2225" s="823" t="s">
        <v>4395</v>
      </c>
      <c r="E2225" s="824" t="s">
        <v>2710</v>
      </c>
      <c r="F2225" s="822" t="s">
        <v>2677</v>
      </c>
      <c r="G2225" s="822" t="s">
        <v>2789</v>
      </c>
      <c r="H2225" s="822" t="s">
        <v>673</v>
      </c>
      <c r="I2225" s="822" t="s">
        <v>2790</v>
      </c>
      <c r="J2225" s="822" t="s">
        <v>2503</v>
      </c>
      <c r="K2225" s="822" t="s">
        <v>2791</v>
      </c>
      <c r="L2225" s="825">
        <v>1906.97</v>
      </c>
      <c r="M2225" s="825">
        <v>1906.97</v>
      </c>
      <c r="N2225" s="822">
        <v>1</v>
      </c>
      <c r="O2225" s="826">
        <v>0.5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</v>
      </c>
      <c r="B2226" s="822" t="s">
        <v>2676</v>
      </c>
      <c r="C2226" s="822" t="s">
        <v>2682</v>
      </c>
      <c r="D2226" s="823" t="s">
        <v>4395</v>
      </c>
      <c r="E2226" s="824" t="s">
        <v>2710</v>
      </c>
      <c r="F2226" s="822" t="s">
        <v>2677</v>
      </c>
      <c r="G2226" s="822" t="s">
        <v>2792</v>
      </c>
      <c r="H2226" s="822" t="s">
        <v>329</v>
      </c>
      <c r="I2226" s="822" t="s">
        <v>2981</v>
      </c>
      <c r="J2226" s="822" t="s">
        <v>2794</v>
      </c>
      <c r="K2226" s="822" t="s">
        <v>2982</v>
      </c>
      <c r="L2226" s="825">
        <v>544.38</v>
      </c>
      <c r="M2226" s="825">
        <v>544.38</v>
      </c>
      <c r="N2226" s="822">
        <v>1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</v>
      </c>
      <c r="B2227" s="822" t="s">
        <v>2676</v>
      </c>
      <c r="C2227" s="822" t="s">
        <v>2682</v>
      </c>
      <c r="D2227" s="823" t="s">
        <v>4395</v>
      </c>
      <c r="E2227" s="824" t="s">
        <v>2710</v>
      </c>
      <c r="F2227" s="822" t="s">
        <v>2677</v>
      </c>
      <c r="G2227" s="822" t="s">
        <v>4346</v>
      </c>
      <c r="H2227" s="822" t="s">
        <v>673</v>
      </c>
      <c r="I2227" s="822" t="s">
        <v>4347</v>
      </c>
      <c r="J2227" s="822" t="s">
        <v>4348</v>
      </c>
      <c r="K2227" s="822" t="s">
        <v>4349</v>
      </c>
      <c r="L2227" s="825">
        <v>905.66</v>
      </c>
      <c r="M2227" s="825">
        <v>4528.3</v>
      </c>
      <c r="N2227" s="822">
        <v>5</v>
      </c>
      <c r="O2227" s="826">
        <v>1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</v>
      </c>
      <c r="B2228" s="822" t="s">
        <v>2676</v>
      </c>
      <c r="C2228" s="822" t="s">
        <v>2682</v>
      </c>
      <c r="D2228" s="823" t="s">
        <v>4395</v>
      </c>
      <c r="E2228" s="824" t="s">
        <v>2710</v>
      </c>
      <c r="F2228" s="822" t="s">
        <v>2677</v>
      </c>
      <c r="G2228" s="822" t="s">
        <v>3702</v>
      </c>
      <c r="H2228" s="822" t="s">
        <v>329</v>
      </c>
      <c r="I2228" s="822" t="s">
        <v>3703</v>
      </c>
      <c r="J2228" s="822" t="s">
        <v>3704</v>
      </c>
      <c r="K2228" s="822" t="s">
        <v>2327</v>
      </c>
      <c r="L2228" s="825">
        <v>3687.57</v>
      </c>
      <c r="M2228" s="825">
        <v>7375.14</v>
      </c>
      <c r="N2228" s="822">
        <v>2</v>
      </c>
      <c r="O2228" s="826">
        <v>1</v>
      </c>
      <c r="P2228" s="825">
        <v>3687.57</v>
      </c>
      <c r="Q2228" s="827">
        <v>0.5</v>
      </c>
      <c r="R2228" s="822">
        <v>1</v>
      </c>
      <c r="S2228" s="827">
        <v>0.5</v>
      </c>
      <c r="T2228" s="826">
        <v>0.5</v>
      </c>
      <c r="U2228" s="828">
        <v>0.5</v>
      </c>
    </row>
    <row r="2229" spans="1:21" ht="14.45" customHeight="1" x14ac:dyDescent="0.2">
      <c r="A2229" s="821">
        <v>1</v>
      </c>
      <c r="B2229" s="822" t="s">
        <v>2676</v>
      </c>
      <c r="C2229" s="822" t="s">
        <v>2682</v>
      </c>
      <c r="D2229" s="823" t="s">
        <v>4395</v>
      </c>
      <c r="E2229" s="824" t="s">
        <v>2710</v>
      </c>
      <c r="F2229" s="822" t="s">
        <v>2677</v>
      </c>
      <c r="G2229" s="822" t="s">
        <v>2796</v>
      </c>
      <c r="H2229" s="822" t="s">
        <v>329</v>
      </c>
      <c r="I2229" s="822" t="s">
        <v>3711</v>
      </c>
      <c r="J2229" s="822" t="s">
        <v>3712</v>
      </c>
      <c r="K2229" s="822" t="s">
        <v>3713</v>
      </c>
      <c r="L2229" s="825">
        <v>209.32</v>
      </c>
      <c r="M2229" s="825">
        <v>627.96</v>
      </c>
      <c r="N2229" s="822">
        <v>3</v>
      </c>
      <c r="O2229" s="826">
        <v>0.5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</v>
      </c>
      <c r="B2230" s="822" t="s">
        <v>2676</v>
      </c>
      <c r="C2230" s="822" t="s">
        <v>2682</v>
      </c>
      <c r="D2230" s="823" t="s">
        <v>4395</v>
      </c>
      <c r="E2230" s="824" t="s">
        <v>2710</v>
      </c>
      <c r="F2230" s="822" t="s">
        <v>2677</v>
      </c>
      <c r="G2230" s="822" t="s">
        <v>2796</v>
      </c>
      <c r="H2230" s="822" t="s">
        <v>673</v>
      </c>
      <c r="I2230" s="822" t="s">
        <v>2524</v>
      </c>
      <c r="J2230" s="822" t="s">
        <v>1695</v>
      </c>
      <c r="K2230" s="822" t="s">
        <v>1697</v>
      </c>
      <c r="L2230" s="825">
        <v>209.32</v>
      </c>
      <c r="M2230" s="825">
        <v>418.64</v>
      </c>
      <c r="N2230" s="822">
        <v>2</v>
      </c>
      <c r="O2230" s="826">
        <v>1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</v>
      </c>
      <c r="B2231" s="822" t="s">
        <v>2676</v>
      </c>
      <c r="C2231" s="822" t="s">
        <v>2682</v>
      </c>
      <c r="D2231" s="823" t="s">
        <v>4395</v>
      </c>
      <c r="E2231" s="824" t="s">
        <v>2710</v>
      </c>
      <c r="F2231" s="822" t="s">
        <v>2677</v>
      </c>
      <c r="G2231" s="822" t="s">
        <v>2796</v>
      </c>
      <c r="H2231" s="822" t="s">
        <v>673</v>
      </c>
      <c r="I2231" s="822" t="s">
        <v>3619</v>
      </c>
      <c r="J2231" s="822" t="s">
        <v>1695</v>
      </c>
      <c r="K2231" s="822" t="s">
        <v>3620</v>
      </c>
      <c r="L2231" s="825">
        <v>255</v>
      </c>
      <c r="M2231" s="825">
        <v>510</v>
      </c>
      <c r="N2231" s="822">
        <v>2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</v>
      </c>
      <c r="B2232" s="822" t="s">
        <v>2676</v>
      </c>
      <c r="C2232" s="822" t="s">
        <v>2682</v>
      </c>
      <c r="D2232" s="823" t="s">
        <v>4395</v>
      </c>
      <c r="E2232" s="824" t="s">
        <v>2710</v>
      </c>
      <c r="F2232" s="822" t="s">
        <v>2677</v>
      </c>
      <c r="G2232" s="822" t="s">
        <v>2799</v>
      </c>
      <c r="H2232" s="822" t="s">
        <v>329</v>
      </c>
      <c r="I2232" s="822" t="s">
        <v>2800</v>
      </c>
      <c r="J2232" s="822" t="s">
        <v>724</v>
      </c>
      <c r="K2232" s="822" t="s">
        <v>1565</v>
      </c>
      <c r="L2232" s="825">
        <v>3317.7</v>
      </c>
      <c r="M2232" s="825">
        <v>9953.0999999999985</v>
      </c>
      <c r="N2232" s="822">
        <v>3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</v>
      </c>
      <c r="B2233" s="822" t="s">
        <v>2676</v>
      </c>
      <c r="C2233" s="822" t="s">
        <v>2682</v>
      </c>
      <c r="D2233" s="823" t="s">
        <v>4395</v>
      </c>
      <c r="E2233" s="824" t="s">
        <v>2710</v>
      </c>
      <c r="F2233" s="822" t="s">
        <v>2677</v>
      </c>
      <c r="G2233" s="822" t="s">
        <v>2799</v>
      </c>
      <c r="H2233" s="822" t="s">
        <v>329</v>
      </c>
      <c r="I2233" s="822" t="s">
        <v>2801</v>
      </c>
      <c r="J2233" s="822" t="s">
        <v>724</v>
      </c>
      <c r="K2233" s="822" t="s">
        <v>725</v>
      </c>
      <c r="L2233" s="825">
        <v>1704.59</v>
      </c>
      <c r="M2233" s="825">
        <v>6818.36</v>
      </c>
      <c r="N2233" s="822">
        <v>4</v>
      </c>
      <c r="O2233" s="826">
        <v>2.5</v>
      </c>
      <c r="P2233" s="825">
        <v>3409.18</v>
      </c>
      <c r="Q2233" s="827">
        <v>0.5</v>
      </c>
      <c r="R2233" s="822">
        <v>2</v>
      </c>
      <c r="S2233" s="827">
        <v>0.5</v>
      </c>
      <c r="T2233" s="826">
        <v>1</v>
      </c>
      <c r="U2233" s="828">
        <v>0.4</v>
      </c>
    </row>
    <row r="2234" spans="1:21" ht="14.45" customHeight="1" x14ac:dyDescent="0.2">
      <c r="A2234" s="821">
        <v>1</v>
      </c>
      <c r="B2234" s="822" t="s">
        <v>2676</v>
      </c>
      <c r="C2234" s="822" t="s">
        <v>2682</v>
      </c>
      <c r="D2234" s="823" t="s">
        <v>4395</v>
      </c>
      <c r="E2234" s="824" t="s">
        <v>2710</v>
      </c>
      <c r="F2234" s="822" t="s">
        <v>2677</v>
      </c>
      <c r="G2234" s="822" t="s">
        <v>2802</v>
      </c>
      <c r="H2234" s="822" t="s">
        <v>329</v>
      </c>
      <c r="I2234" s="822" t="s">
        <v>2803</v>
      </c>
      <c r="J2234" s="822" t="s">
        <v>703</v>
      </c>
      <c r="K2234" s="822" t="s">
        <v>2804</v>
      </c>
      <c r="L2234" s="825">
        <v>83.38</v>
      </c>
      <c r="M2234" s="825">
        <v>166.76</v>
      </c>
      <c r="N2234" s="822">
        <v>2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</v>
      </c>
      <c r="B2235" s="822" t="s">
        <v>2676</v>
      </c>
      <c r="C2235" s="822" t="s">
        <v>2682</v>
      </c>
      <c r="D2235" s="823" t="s">
        <v>4395</v>
      </c>
      <c r="E2235" s="824" t="s">
        <v>2710</v>
      </c>
      <c r="F2235" s="822" t="s">
        <v>2677</v>
      </c>
      <c r="G2235" s="822" t="s">
        <v>2983</v>
      </c>
      <c r="H2235" s="822" t="s">
        <v>673</v>
      </c>
      <c r="I2235" s="822" t="s">
        <v>2196</v>
      </c>
      <c r="J2235" s="822" t="s">
        <v>928</v>
      </c>
      <c r="K2235" s="822" t="s">
        <v>2197</v>
      </c>
      <c r="L2235" s="825">
        <v>154.36000000000001</v>
      </c>
      <c r="M2235" s="825">
        <v>308.72000000000003</v>
      </c>
      <c r="N2235" s="822">
        <v>2</v>
      </c>
      <c r="O2235" s="826">
        <v>1</v>
      </c>
      <c r="P2235" s="825">
        <v>154.36000000000001</v>
      </c>
      <c r="Q2235" s="827">
        <v>0.5</v>
      </c>
      <c r="R2235" s="822">
        <v>1</v>
      </c>
      <c r="S2235" s="827">
        <v>0.5</v>
      </c>
      <c r="T2235" s="826">
        <v>0.5</v>
      </c>
      <c r="U2235" s="828">
        <v>0.5</v>
      </c>
    </row>
    <row r="2236" spans="1:21" ht="14.45" customHeight="1" x14ac:dyDescent="0.2">
      <c r="A2236" s="821">
        <v>1</v>
      </c>
      <c r="B2236" s="822" t="s">
        <v>2676</v>
      </c>
      <c r="C2236" s="822" t="s">
        <v>2682</v>
      </c>
      <c r="D2236" s="823" t="s">
        <v>4395</v>
      </c>
      <c r="E2236" s="824" t="s">
        <v>2710</v>
      </c>
      <c r="F2236" s="822" t="s">
        <v>2677</v>
      </c>
      <c r="G2236" s="822" t="s">
        <v>2809</v>
      </c>
      <c r="H2236" s="822" t="s">
        <v>329</v>
      </c>
      <c r="I2236" s="822" t="s">
        <v>2810</v>
      </c>
      <c r="J2236" s="822" t="s">
        <v>822</v>
      </c>
      <c r="K2236" s="822" t="s">
        <v>823</v>
      </c>
      <c r="L2236" s="825">
        <v>121.92</v>
      </c>
      <c r="M2236" s="825">
        <v>365.76</v>
      </c>
      <c r="N2236" s="822">
        <v>3</v>
      </c>
      <c r="O2236" s="826">
        <v>0.5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</v>
      </c>
      <c r="B2237" s="822" t="s">
        <v>2676</v>
      </c>
      <c r="C2237" s="822" t="s">
        <v>2682</v>
      </c>
      <c r="D2237" s="823" t="s">
        <v>4395</v>
      </c>
      <c r="E2237" s="824" t="s">
        <v>2710</v>
      </c>
      <c r="F2237" s="822" t="s">
        <v>2677</v>
      </c>
      <c r="G2237" s="822" t="s">
        <v>2809</v>
      </c>
      <c r="H2237" s="822" t="s">
        <v>329</v>
      </c>
      <c r="I2237" s="822" t="s">
        <v>3641</v>
      </c>
      <c r="J2237" s="822" t="s">
        <v>822</v>
      </c>
      <c r="K2237" s="822" t="s">
        <v>823</v>
      </c>
      <c r="L2237" s="825">
        <v>121.92</v>
      </c>
      <c r="M2237" s="825">
        <v>1463.04</v>
      </c>
      <c r="N2237" s="822">
        <v>12</v>
      </c>
      <c r="O2237" s="826">
        <v>2.5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</v>
      </c>
      <c r="B2238" s="822" t="s">
        <v>2676</v>
      </c>
      <c r="C2238" s="822" t="s">
        <v>2682</v>
      </c>
      <c r="D2238" s="823" t="s">
        <v>4395</v>
      </c>
      <c r="E2238" s="824" t="s">
        <v>2709</v>
      </c>
      <c r="F2238" s="822" t="s">
        <v>2677</v>
      </c>
      <c r="G2238" s="822" t="s">
        <v>2858</v>
      </c>
      <c r="H2238" s="822" t="s">
        <v>673</v>
      </c>
      <c r="I2238" s="822" t="s">
        <v>2185</v>
      </c>
      <c r="J2238" s="822" t="s">
        <v>2186</v>
      </c>
      <c r="K2238" s="822" t="s">
        <v>2187</v>
      </c>
      <c r="L2238" s="825">
        <v>130.51</v>
      </c>
      <c r="M2238" s="825">
        <v>1044.08</v>
      </c>
      <c r="N2238" s="822">
        <v>8</v>
      </c>
      <c r="O2238" s="826">
        <v>2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</v>
      </c>
      <c r="B2239" s="822" t="s">
        <v>2676</v>
      </c>
      <c r="C2239" s="822" t="s">
        <v>2682</v>
      </c>
      <c r="D2239" s="823" t="s">
        <v>4395</v>
      </c>
      <c r="E2239" s="824" t="s">
        <v>2709</v>
      </c>
      <c r="F2239" s="822" t="s">
        <v>2677</v>
      </c>
      <c r="G2239" s="822" t="s">
        <v>2858</v>
      </c>
      <c r="H2239" s="822" t="s">
        <v>329</v>
      </c>
      <c r="I2239" s="822" t="s">
        <v>3013</v>
      </c>
      <c r="J2239" s="822" t="s">
        <v>2189</v>
      </c>
      <c r="K2239" s="822" t="s">
        <v>3014</v>
      </c>
      <c r="L2239" s="825">
        <v>84.83</v>
      </c>
      <c r="M2239" s="825">
        <v>84.83</v>
      </c>
      <c r="N2239" s="822">
        <v>1</v>
      </c>
      <c r="O2239" s="826">
        <v>0.5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</v>
      </c>
      <c r="B2240" s="822" t="s">
        <v>2676</v>
      </c>
      <c r="C2240" s="822" t="s">
        <v>2682</v>
      </c>
      <c r="D2240" s="823" t="s">
        <v>4395</v>
      </c>
      <c r="E2240" s="824" t="s">
        <v>2709</v>
      </c>
      <c r="F2240" s="822" t="s">
        <v>2677</v>
      </c>
      <c r="G2240" s="822" t="s">
        <v>3047</v>
      </c>
      <c r="H2240" s="822" t="s">
        <v>329</v>
      </c>
      <c r="I2240" s="822" t="s">
        <v>3050</v>
      </c>
      <c r="J2240" s="822" t="s">
        <v>1665</v>
      </c>
      <c r="K2240" s="822" t="s">
        <v>1666</v>
      </c>
      <c r="L2240" s="825">
        <v>124.49</v>
      </c>
      <c r="M2240" s="825">
        <v>248.98</v>
      </c>
      <c r="N2240" s="822">
        <v>2</v>
      </c>
      <c r="O2240" s="826">
        <v>0.5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</v>
      </c>
      <c r="B2241" s="822" t="s">
        <v>2676</v>
      </c>
      <c r="C2241" s="822" t="s">
        <v>2682</v>
      </c>
      <c r="D2241" s="823" t="s">
        <v>4395</v>
      </c>
      <c r="E2241" s="824" t="s">
        <v>2709</v>
      </c>
      <c r="F2241" s="822" t="s">
        <v>2677</v>
      </c>
      <c r="G2241" s="822" t="s">
        <v>2749</v>
      </c>
      <c r="H2241" s="822" t="s">
        <v>673</v>
      </c>
      <c r="I2241" s="822" t="s">
        <v>2272</v>
      </c>
      <c r="J2241" s="822" t="s">
        <v>2270</v>
      </c>
      <c r="K2241" s="822" t="s">
        <v>2273</v>
      </c>
      <c r="L2241" s="825">
        <v>85.02</v>
      </c>
      <c r="M2241" s="825">
        <v>85.02</v>
      </c>
      <c r="N2241" s="822">
        <v>1</v>
      </c>
      <c r="O2241" s="826">
        <v>0.5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</v>
      </c>
      <c r="B2242" s="822" t="s">
        <v>2676</v>
      </c>
      <c r="C2242" s="822" t="s">
        <v>2682</v>
      </c>
      <c r="D2242" s="823" t="s">
        <v>4395</v>
      </c>
      <c r="E2242" s="824" t="s">
        <v>2709</v>
      </c>
      <c r="F2242" s="822" t="s">
        <v>2677</v>
      </c>
      <c r="G2242" s="822" t="s">
        <v>2750</v>
      </c>
      <c r="H2242" s="822" t="s">
        <v>329</v>
      </c>
      <c r="I2242" s="822" t="s">
        <v>2879</v>
      </c>
      <c r="J2242" s="822" t="s">
        <v>787</v>
      </c>
      <c r="K2242" s="822" t="s">
        <v>2880</v>
      </c>
      <c r="L2242" s="825">
        <v>59.33</v>
      </c>
      <c r="M2242" s="825">
        <v>59.33</v>
      </c>
      <c r="N2242" s="822">
        <v>1</v>
      </c>
      <c r="O2242" s="826">
        <v>0.5</v>
      </c>
      <c r="P2242" s="825"/>
      <c r="Q2242" s="827">
        <v>0</v>
      </c>
      <c r="R2242" s="822"/>
      <c r="S2242" s="827">
        <v>0</v>
      </c>
      <c r="T2242" s="826"/>
      <c r="U2242" s="828">
        <v>0</v>
      </c>
    </row>
    <row r="2243" spans="1:21" ht="14.45" customHeight="1" x14ac:dyDescent="0.2">
      <c r="A2243" s="821">
        <v>1</v>
      </c>
      <c r="B2243" s="822" t="s">
        <v>2676</v>
      </c>
      <c r="C2243" s="822" t="s">
        <v>2682</v>
      </c>
      <c r="D2243" s="823" t="s">
        <v>4395</v>
      </c>
      <c r="E2243" s="824" t="s">
        <v>2709</v>
      </c>
      <c r="F2243" s="822" t="s">
        <v>2677</v>
      </c>
      <c r="G2243" s="822" t="s">
        <v>3093</v>
      </c>
      <c r="H2243" s="822" t="s">
        <v>329</v>
      </c>
      <c r="I2243" s="822" t="s">
        <v>3433</v>
      </c>
      <c r="J2243" s="822" t="s">
        <v>3434</v>
      </c>
      <c r="K2243" s="822" t="s">
        <v>3435</v>
      </c>
      <c r="L2243" s="825">
        <v>166.1</v>
      </c>
      <c r="M2243" s="825">
        <v>332.2</v>
      </c>
      <c r="N2243" s="822">
        <v>2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</v>
      </c>
      <c r="B2244" s="822" t="s">
        <v>2676</v>
      </c>
      <c r="C2244" s="822" t="s">
        <v>2682</v>
      </c>
      <c r="D2244" s="823" t="s">
        <v>4395</v>
      </c>
      <c r="E2244" s="824" t="s">
        <v>2709</v>
      </c>
      <c r="F2244" s="822" t="s">
        <v>2677</v>
      </c>
      <c r="G2244" s="822" t="s">
        <v>2761</v>
      </c>
      <c r="H2244" s="822" t="s">
        <v>673</v>
      </c>
      <c r="I2244" s="822" t="s">
        <v>2157</v>
      </c>
      <c r="J2244" s="822" t="s">
        <v>2158</v>
      </c>
      <c r="K2244" s="822" t="s">
        <v>2159</v>
      </c>
      <c r="L2244" s="825">
        <v>186.87</v>
      </c>
      <c r="M2244" s="825">
        <v>560.61</v>
      </c>
      <c r="N2244" s="822">
        <v>3</v>
      </c>
      <c r="O2244" s="826">
        <v>1.5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</v>
      </c>
      <c r="B2245" s="822" t="s">
        <v>2676</v>
      </c>
      <c r="C2245" s="822" t="s">
        <v>2682</v>
      </c>
      <c r="D2245" s="823" t="s">
        <v>4395</v>
      </c>
      <c r="E2245" s="824" t="s">
        <v>2709</v>
      </c>
      <c r="F2245" s="822" t="s">
        <v>2677</v>
      </c>
      <c r="G2245" s="822" t="s">
        <v>2762</v>
      </c>
      <c r="H2245" s="822" t="s">
        <v>329</v>
      </c>
      <c r="I2245" s="822" t="s">
        <v>3747</v>
      </c>
      <c r="J2245" s="822" t="s">
        <v>3130</v>
      </c>
      <c r="K2245" s="822" t="s">
        <v>3748</v>
      </c>
      <c r="L2245" s="825">
        <v>31.65</v>
      </c>
      <c r="M2245" s="825">
        <v>31.65</v>
      </c>
      <c r="N2245" s="822">
        <v>1</v>
      </c>
      <c r="O2245" s="826">
        <v>0.5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1</v>
      </c>
      <c r="B2246" s="822" t="s">
        <v>2676</v>
      </c>
      <c r="C2246" s="822" t="s">
        <v>2682</v>
      </c>
      <c r="D2246" s="823" t="s">
        <v>4395</v>
      </c>
      <c r="E2246" s="824" t="s">
        <v>2709</v>
      </c>
      <c r="F2246" s="822" t="s">
        <v>2677</v>
      </c>
      <c r="G2246" s="822" t="s">
        <v>2762</v>
      </c>
      <c r="H2246" s="822" t="s">
        <v>329</v>
      </c>
      <c r="I2246" s="822" t="s">
        <v>2763</v>
      </c>
      <c r="J2246" s="822" t="s">
        <v>684</v>
      </c>
      <c r="K2246" s="822" t="s">
        <v>2764</v>
      </c>
      <c r="L2246" s="825">
        <v>31.65</v>
      </c>
      <c r="M2246" s="825">
        <v>63.3</v>
      </c>
      <c r="N2246" s="822">
        <v>2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</v>
      </c>
      <c r="B2247" s="822" t="s">
        <v>2676</v>
      </c>
      <c r="C2247" s="822" t="s">
        <v>2682</v>
      </c>
      <c r="D2247" s="823" t="s">
        <v>4395</v>
      </c>
      <c r="E2247" s="824" t="s">
        <v>2709</v>
      </c>
      <c r="F2247" s="822" t="s">
        <v>2677</v>
      </c>
      <c r="G2247" s="822" t="s">
        <v>2762</v>
      </c>
      <c r="H2247" s="822" t="s">
        <v>329</v>
      </c>
      <c r="I2247" s="822" t="s">
        <v>2836</v>
      </c>
      <c r="J2247" s="822" t="s">
        <v>684</v>
      </c>
      <c r="K2247" s="822" t="s">
        <v>972</v>
      </c>
      <c r="L2247" s="825">
        <v>31.65</v>
      </c>
      <c r="M2247" s="825">
        <v>31.65</v>
      </c>
      <c r="N2247" s="822">
        <v>1</v>
      </c>
      <c r="O2247" s="826">
        <v>0.5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</v>
      </c>
      <c r="B2248" s="822" t="s">
        <v>2676</v>
      </c>
      <c r="C2248" s="822" t="s">
        <v>2682</v>
      </c>
      <c r="D2248" s="823" t="s">
        <v>4395</v>
      </c>
      <c r="E2248" s="824" t="s">
        <v>2709</v>
      </c>
      <c r="F2248" s="822" t="s">
        <v>2677</v>
      </c>
      <c r="G2248" s="822" t="s">
        <v>2774</v>
      </c>
      <c r="H2248" s="822" t="s">
        <v>673</v>
      </c>
      <c r="I2248" s="822" t="s">
        <v>2510</v>
      </c>
      <c r="J2248" s="822" t="s">
        <v>690</v>
      </c>
      <c r="K2248" s="822" t="s">
        <v>1520</v>
      </c>
      <c r="L2248" s="825">
        <v>10.65</v>
      </c>
      <c r="M2248" s="825">
        <v>21.3</v>
      </c>
      <c r="N2248" s="822">
        <v>2</v>
      </c>
      <c r="O2248" s="826">
        <v>0.5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</v>
      </c>
      <c r="B2249" s="822" t="s">
        <v>2676</v>
      </c>
      <c r="C2249" s="822" t="s">
        <v>2682</v>
      </c>
      <c r="D2249" s="823" t="s">
        <v>4395</v>
      </c>
      <c r="E2249" s="824" t="s">
        <v>2709</v>
      </c>
      <c r="F2249" s="822" t="s">
        <v>2677</v>
      </c>
      <c r="G2249" s="822" t="s">
        <v>2774</v>
      </c>
      <c r="H2249" s="822" t="s">
        <v>673</v>
      </c>
      <c r="I2249" s="822" t="s">
        <v>2282</v>
      </c>
      <c r="J2249" s="822" t="s">
        <v>690</v>
      </c>
      <c r="K2249" s="822" t="s">
        <v>990</v>
      </c>
      <c r="L2249" s="825">
        <v>17.559999999999999</v>
      </c>
      <c r="M2249" s="825">
        <v>17.559999999999999</v>
      </c>
      <c r="N2249" s="822">
        <v>1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</v>
      </c>
      <c r="B2250" s="822" t="s">
        <v>2676</v>
      </c>
      <c r="C2250" s="822" t="s">
        <v>2682</v>
      </c>
      <c r="D2250" s="823" t="s">
        <v>4395</v>
      </c>
      <c r="E2250" s="824" t="s">
        <v>2709</v>
      </c>
      <c r="F2250" s="822" t="s">
        <v>2677</v>
      </c>
      <c r="G2250" s="822" t="s">
        <v>2913</v>
      </c>
      <c r="H2250" s="822" t="s">
        <v>329</v>
      </c>
      <c r="I2250" s="822" t="s">
        <v>2914</v>
      </c>
      <c r="J2250" s="822" t="s">
        <v>2915</v>
      </c>
      <c r="K2250" s="822" t="s">
        <v>2916</v>
      </c>
      <c r="L2250" s="825">
        <v>27.37</v>
      </c>
      <c r="M2250" s="825">
        <v>54.74</v>
      </c>
      <c r="N2250" s="822">
        <v>2</v>
      </c>
      <c r="O2250" s="826">
        <v>0.5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</v>
      </c>
      <c r="B2251" s="822" t="s">
        <v>2676</v>
      </c>
      <c r="C2251" s="822" t="s">
        <v>2682</v>
      </c>
      <c r="D2251" s="823" t="s">
        <v>4395</v>
      </c>
      <c r="E2251" s="824" t="s">
        <v>2709</v>
      </c>
      <c r="F2251" s="822" t="s">
        <v>2677</v>
      </c>
      <c r="G2251" s="822" t="s">
        <v>2917</v>
      </c>
      <c r="H2251" s="822" t="s">
        <v>329</v>
      </c>
      <c r="I2251" s="822" t="s">
        <v>3521</v>
      </c>
      <c r="J2251" s="822" t="s">
        <v>1033</v>
      </c>
      <c r="K2251" s="822" t="s">
        <v>3522</v>
      </c>
      <c r="L2251" s="825">
        <v>27.37</v>
      </c>
      <c r="M2251" s="825">
        <v>164.22</v>
      </c>
      <c r="N2251" s="822">
        <v>6</v>
      </c>
      <c r="O2251" s="826">
        <v>1.5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</v>
      </c>
      <c r="B2252" s="822" t="s">
        <v>2676</v>
      </c>
      <c r="C2252" s="822" t="s">
        <v>2682</v>
      </c>
      <c r="D2252" s="823" t="s">
        <v>4395</v>
      </c>
      <c r="E2252" s="824" t="s">
        <v>2709</v>
      </c>
      <c r="F2252" s="822" t="s">
        <v>2677</v>
      </c>
      <c r="G2252" s="822" t="s">
        <v>2775</v>
      </c>
      <c r="H2252" s="822" t="s">
        <v>673</v>
      </c>
      <c r="I2252" s="822" t="s">
        <v>2512</v>
      </c>
      <c r="J2252" s="822" t="s">
        <v>850</v>
      </c>
      <c r="K2252" s="822" t="s">
        <v>696</v>
      </c>
      <c r="L2252" s="825">
        <v>34.47</v>
      </c>
      <c r="M2252" s="825">
        <v>34.47</v>
      </c>
      <c r="N2252" s="822">
        <v>1</v>
      </c>
      <c r="O2252" s="826">
        <v>0.5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</v>
      </c>
      <c r="B2253" s="822" t="s">
        <v>2676</v>
      </c>
      <c r="C2253" s="822" t="s">
        <v>2682</v>
      </c>
      <c r="D2253" s="823" t="s">
        <v>4395</v>
      </c>
      <c r="E2253" s="824" t="s">
        <v>2709</v>
      </c>
      <c r="F2253" s="822" t="s">
        <v>2677</v>
      </c>
      <c r="G2253" s="822" t="s">
        <v>2837</v>
      </c>
      <c r="H2253" s="822" t="s">
        <v>673</v>
      </c>
      <c r="I2253" s="822" t="s">
        <v>2923</v>
      </c>
      <c r="J2253" s="822" t="s">
        <v>2317</v>
      </c>
      <c r="K2253" s="822" t="s">
        <v>2924</v>
      </c>
      <c r="L2253" s="825">
        <v>704.73</v>
      </c>
      <c r="M2253" s="825">
        <v>704.73</v>
      </c>
      <c r="N2253" s="822">
        <v>1</v>
      </c>
      <c r="O2253" s="826">
        <v>0.5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</v>
      </c>
      <c r="B2254" s="822" t="s">
        <v>2676</v>
      </c>
      <c r="C2254" s="822" t="s">
        <v>2682</v>
      </c>
      <c r="D2254" s="823" t="s">
        <v>4395</v>
      </c>
      <c r="E2254" s="824" t="s">
        <v>2709</v>
      </c>
      <c r="F2254" s="822" t="s">
        <v>2677</v>
      </c>
      <c r="G2254" s="822" t="s">
        <v>2776</v>
      </c>
      <c r="H2254" s="822" t="s">
        <v>673</v>
      </c>
      <c r="I2254" s="822" t="s">
        <v>2313</v>
      </c>
      <c r="J2254" s="822" t="s">
        <v>2180</v>
      </c>
      <c r="K2254" s="822" t="s">
        <v>2314</v>
      </c>
      <c r="L2254" s="825">
        <v>7.47</v>
      </c>
      <c r="M2254" s="825">
        <v>22.41</v>
      </c>
      <c r="N2254" s="822">
        <v>3</v>
      </c>
      <c r="O2254" s="826">
        <v>2</v>
      </c>
      <c r="P2254" s="825">
        <v>7.47</v>
      </c>
      <c r="Q2254" s="827">
        <v>0.33333333333333331</v>
      </c>
      <c r="R2254" s="822">
        <v>1</v>
      </c>
      <c r="S2254" s="827">
        <v>0.33333333333333331</v>
      </c>
      <c r="T2254" s="826">
        <v>1</v>
      </c>
      <c r="U2254" s="828">
        <v>0.5</v>
      </c>
    </row>
    <row r="2255" spans="1:21" ht="14.45" customHeight="1" x14ac:dyDescent="0.2">
      <c r="A2255" s="821">
        <v>1</v>
      </c>
      <c r="B2255" s="822" t="s">
        <v>2676</v>
      </c>
      <c r="C2255" s="822" t="s">
        <v>2682</v>
      </c>
      <c r="D2255" s="823" t="s">
        <v>4395</v>
      </c>
      <c r="E2255" s="824" t="s">
        <v>2709</v>
      </c>
      <c r="F2255" s="822" t="s">
        <v>2677</v>
      </c>
      <c r="G2255" s="822" t="s">
        <v>2776</v>
      </c>
      <c r="H2255" s="822" t="s">
        <v>673</v>
      </c>
      <c r="I2255" s="822" t="s">
        <v>2179</v>
      </c>
      <c r="J2255" s="822" t="s">
        <v>2180</v>
      </c>
      <c r="K2255" s="822" t="s">
        <v>2181</v>
      </c>
      <c r="L2255" s="825">
        <v>11.48</v>
      </c>
      <c r="M2255" s="825">
        <v>34.44</v>
      </c>
      <c r="N2255" s="822">
        <v>3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</v>
      </c>
      <c r="B2256" s="822" t="s">
        <v>2676</v>
      </c>
      <c r="C2256" s="822" t="s">
        <v>2682</v>
      </c>
      <c r="D2256" s="823" t="s">
        <v>4395</v>
      </c>
      <c r="E2256" s="824" t="s">
        <v>2709</v>
      </c>
      <c r="F2256" s="822" t="s">
        <v>2677</v>
      </c>
      <c r="G2256" s="822" t="s">
        <v>3254</v>
      </c>
      <c r="H2256" s="822" t="s">
        <v>673</v>
      </c>
      <c r="I2256" s="822" t="s">
        <v>2413</v>
      </c>
      <c r="J2256" s="822" t="s">
        <v>1254</v>
      </c>
      <c r="K2256" s="822" t="s">
        <v>1255</v>
      </c>
      <c r="L2256" s="825">
        <v>0</v>
      </c>
      <c r="M2256" s="825">
        <v>0</v>
      </c>
      <c r="N2256" s="822">
        <v>1</v>
      </c>
      <c r="O2256" s="826">
        <v>1</v>
      </c>
      <c r="P2256" s="825"/>
      <c r="Q2256" s="827"/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</v>
      </c>
      <c r="B2257" s="822" t="s">
        <v>2676</v>
      </c>
      <c r="C2257" s="822" t="s">
        <v>2682</v>
      </c>
      <c r="D2257" s="823" t="s">
        <v>4395</v>
      </c>
      <c r="E2257" s="824" t="s">
        <v>2709</v>
      </c>
      <c r="F2257" s="822" t="s">
        <v>2677</v>
      </c>
      <c r="G2257" s="822" t="s">
        <v>2785</v>
      </c>
      <c r="H2257" s="822" t="s">
        <v>329</v>
      </c>
      <c r="I2257" s="822" t="s">
        <v>2786</v>
      </c>
      <c r="J2257" s="822" t="s">
        <v>1377</v>
      </c>
      <c r="K2257" s="822" t="s">
        <v>2787</v>
      </c>
      <c r="L2257" s="825">
        <v>26.12</v>
      </c>
      <c r="M2257" s="825">
        <v>52.24</v>
      </c>
      <c r="N2257" s="822">
        <v>2</v>
      </c>
      <c r="O2257" s="826">
        <v>0.5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</v>
      </c>
      <c r="B2258" s="822" t="s">
        <v>2676</v>
      </c>
      <c r="C2258" s="822" t="s">
        <v>2682</v>
      </c>
      <c r="D2258" s="823" t="s">
        <v>4395</v>
      </c>
      <c r="E2258" s="824" t="s">
        <v>2709</v>
      </c>
      <c r="F2258" s="822" t="s">
        <v>2677</v>
      </c>
      <c r="G2258" s="822" t="s">
        <v>3259</v>
      </c>
      <c r="H2258" s="822" t="s">
        <v>329</v>
      </c>
      <c r="I2258" s="822" t="s">
        <v>4350</v>
      </c>
      <c r="J2258" s="822" t="s">
        <v>1436</v>
      </c>
      <c r="K2258" s="822" t="s">
        <v>4351</v>
      </c>
      <c r="L2258" s="825">
        <v>66.88</v>
      </c>
      <c r="M2258" s="825">
        <v>66.88</v>
      </c>
      <c r="N2258" s="822">
        <v>1</v>
      </c>
      <c r="O2258" s="826">
        <v>1</v>
      </c>
      <c r="P2258" s="825">
        <v>66.88</v>
      </c>
      <c r="Q2258" s="827">
        <v>1</v>
      </c>
      <c r="R2258" s="822">
        <v>1</v>
      </c>
      <c r="S2258" s="827">
        <v>1</v>
      </c>
      <c r="T2258" s="826">
        <v>1</v>
      </c>
      <c r="U2258" s="828">
        <v>1</v>
      </c>
    </row>
    <row r="2259" spans="1:21" ht="14.45" customHeight="1" x14ac:dyDescent="0.2">
      <c r="A2259" s="821">
        <v>1</v>
      </c>
      <c r="B2259" s="822" t="s">
        <v>2676</v>
      </c>
      <c r="C2259" s="822" t="s">
        <v>2682</v>
      </c>
      <c r="D2259" s="823" t="s">
        <v>4395</v>
      </c>
      <c r="E2259" s="824" t="s">
        <v>2709</v>
      </c>
      <c r="F2259" s="822" t="s">
        <v>2677</v>
      </c>
      <c r="G2259" s="822" t="s">
        <v>2953</v>
      </c>
      <c r="H2259" s="822" t="s">
        <v>329</v>
      </c>
      <c r="I2259" s="822" t="s">
        <v>3290</v>
      </c>
      <c r="J2259" s="822" t="s">
        <v>2955</v>
      </c>
      <c r="K2259" s="822" t="s">
        <v>3291</v>
      </c>
      <c r="L2259" s="825">
        <v>93.43</v>
      </c>
      <c r="M2259" s="825">
        <v>186.86</v>
      </c>
      <c r="N2259" s="822">
        <v>2</v>
      </c>
      <c r="O2259" s="826">
        <v>0.5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</v>
      </c>
      <c r="B2260" s="822" t="s">
        <v>2676</v>
      </c>
      <c r="C2260" s="822" t="s">
        <v>2682</v>
      </c>
      <c r="D2260" s="823" t="s">
        <v>4395</v>
      </c>
      <c r="E2260" s="824" t="s">
        <v>2709</v>
      </c>
      <c r="F2260" s="822" t="s">
        <v>2677</v>
      </c>
      <c r="G2260" s="822" t="s">
        <v>2789</v>
      </c>
      <c r="H2260" s="822" t="s">
        <v>673</v>
      </c>
      <c r="I2260" s="822" t="s">
        <v>2977</v>
      </c>
      <c r="J2260" s="822" t="s">
        <v>2503</v>
      </c>
      <c r="K2260" s="822" t="s">
        <v>2978</v>
      </c>
      <c r="L2260" s="825">
        <v>5339.52</v>
      </c>
      <c r="M2260" s="825">
        <v>5339.52</v>
      </c>
      <c r="N2260" s="822">
        <v>1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</v>
      </c>
      <c r="B2261" s="822" t="s">
        <v>2676</v>
      </c>
      <c r="C2261" s="822" t="s">
        <v>2682</v>
      </c>
      <c r="D2261" s="823" t="s">
        <v>4395</v>
      </c>
      <c r="E2261" s="824" t="s">
        <v>2709</v>
      </c>
      <c r="F2261" s="822" t="s">
        <v>2677</v>
      </c>
      <c r="G2261" s="822" t="s">
        <v>2789</v>
      </c>
      <c r="H2261" s="822" t="s">
        <v>673</v>
      </c>
      <c r="I2261" s="822" t="s">
        <v>2790</v>
      </c>
      <c r="J2261" s="822" t="s">
        <v>2503</v>
      </c>
      <c r="K2261" s="822" t="s">
        <v>2791</v>
      </c>
      <c r="L2261" s="825">
        <v>1369.26</v>
      </c>
      <c r="M2261" s="825">
        <v>1369.26</v>
      </c>
      <c r="N2261" s="822">
        <v>1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</v>
      </c>
      <c r="B2262" s="822" t="s">
        <v>2676</v>
      </c>
      <c r="C2262" s="822" t="s">
        <v>2682</v>
      </c>
      <c r="D2262" s="823" t="s">
        <v>4395</v>
      </c>
      <c r="E2262" s="824" t="s">
        <v>2709</v>
      </c>
      <c r="F2262" s="822" t="s">
        <v>2677</v>
      </c>
      <c r="G2262" s="822" t="s">
        <v>2796</v>
      </c>
      <c r="H2262" s="822" t="s">
        <v>673</v>
      </c>
      <c r="I2262" s="822" t="s">
        <v>3619</v>
      </c>
      <c r="J2262" s="822" t="s">
        <v>1695</v>
      </c>
      <c r="K2262" s="822" t="s">
        <v>3620</v>
      </c>
      <c r="L2262" s="825">
        <v>345.02</v>
      </c>
      <c r="M2262" s="825">
        <v>690.04</v>
      </c>
      <c r="N2262" s="822">
        <v>2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</v>
      </c>
      <c r="B2263" s="822" t="s">
        <v>2676</v>
      </c>
      <c r="C2263" s="822" t="s">
        <v>2682</v>
      </c>
      <c r="D2263" s="823" t="s">
        <v>4395</v>
      </c>
      <c r="E2263" s="824" t="s">
        <v>2709</v>
      </c>
      <c r="F2263" s="822" t="s">
        <v>2677</v>
      </c>
      <c r="G2263" s="822" t="s">
        <v>2802</v>
      </c>
      <c r="H2263" s="822" t="s">
        <v>329</v>
      </c>
      <c r="I2263" s="822" t="s">
        <v>2803</v>
      </c>
      <c r="J2263" s="822" t="s">
        <v>703</v>
      </c>
      <c r="K2263" s="822" t="s">
        <v>2804</v>
      </c>
      <c r="L2263" s="825">
        <v>83.38</v>
      </c>
      <c r="M2263" s="825">
        <v>83.38</v>
      </c>
      <c r="N2263" s="822">
        <v>1</v>
      </c>
      <c r="O2263" s="826">
        <v>1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2676</v>
      </c>
      <c r="C2264" s="822" t="s">
        <v>2682</v>
      </c>
      <c r="D2264" s="823" t="s">
        <v>4395</v>
      </c>
      <c r="E2264" s="824" t="s">
        <v>2709</v>
      </c>
      <c r="F2264" s="822" t="s">
        <v>2677</v>
      </c>
      <c r="G2264" s="822" t="s">
        <v>2984</v>
      </c>
      <c r="H2264" s="822" t="s">
        <v>673</v>
      </c>
      <c r="I2264" s="822" t="s">
        <v>2338</v>
      </c>
      <c r="J2264" s="822" t="s">
        <v>1099</v>
      </c>
      <c r="K2264" s="822" t="s">
        <v>1102</v>
      </c>
      <c r="L2264" s="825">
        <v>63.14</v>
      </c>
      <c r="M2264" s="825">
        <v>63.14</v>
      </c>
      <c r="N2264" s="822">
        <v>1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</v>
      </c>
      <c r="B2265" s="822" t="s">
        <v>2676</v>
      </c>
      <c r="C2265" s="822" t="s">
        <v>2682</v>
      </c>
      <c r="D2265" s="823" t="s">
        <v>4395</v>
      </c>
      <c r="E2265" s="824" t="s">
        <v>2707</v>
      </c>
      <c r="F2265" s="822" t="s">
        <v>2677</v>
      </c>
      <c r="G2265" s="822" t="s">
        <v>2815</v>
      </c>
      <c r="H2265" s="822" t="s">
        <v>673</v>
      </c>
      <c r="I2265" s="822" t="s">
        <v>3023</v>
      </c>
      <c r="J2265" s="822" t="s">
        <v>998</v>
      </c>
      <c r="K2265" s="822" t="s">
        <v>677</v>
      </c>
      <c r="L2265" s="825">
        <v>117.03</v>
      </c>
      <c r="M2265" s="825">
        <v>117.03</v>
      </c>
      <c r="N2265" s="822">
        <v>1</v>
      </c>
      <c r="O2265" s="826">
        <v>1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</v>
      </c>
      <c r="B2266" s="822" t="s">
        <v>2676</v>
      </c>
      <c r="C2266" s="822" t="s">
        <v>2682</v>
      </c>
      <c r="D2266" s="823" t="s">
        <v>4395</v>
      </c>
      <c r="E2266" s="824" t="s">
        <v>2707</v>
      </c>
      <c r="F2266" s="822" t="s">
        <v>2677</v>
      </c>
      <c r="G2266" s="822" t="s">
        <v>2739</v>
      </c>
      <c r="H2266" s="822" t="s">
        <v>329</v>
      </c>
      <c r="I2266" s="822" t="s">
        <v>3030</v>
      </c>
      <c r="J2266" s="822" t="s">
        <v>2741</v>
      </c>
      <c r="K2266" s="822" t="s">
        <v>3031</v>
      </c>
      <c r="L2266" s="825">
        <v>1891.17</v>
      </c>
      <c r="M2266" s="825">
        <v>5673.51</v>
      </c>
      <c r="N2266" s="822">
        <v>3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</v>
      </c>
      <c r="B2267" s="822" t="s">
        <v>2676</v>
      </c>
      <c r="C2267" s="822" t="s">
        <v>2682</v>
      </c>
      <c r="D2267" s="823" t="s">
        <v>4395</v>
      </c>
      <c r="E2267" s="824" t="s">
        <v>2707</v>
      </c>
      <c r="F2267" s="822" t="s">
        <v>2677</v>
      </c>
      <c r="G2267" s="822" t="s">
        <v>3034</v>
      </c>
      <c r="H2267" s="822" t="s">
        <v>329</v>
      </c>
      <c r="I2267" s="822" t="s">
        <v>4352</v>
      </c>
      <c r="J2267" s="822" t="s">
        <v>3039</v>
      </c>
      <c r="K2267" s="822" t="s">
        <v>4353</v>
      </c>
      <c r="L2267" s="825">
        <v>117.47</v>
      </c>
      <c r="M2267" s="825">
        <v>117.47</v>
      </c>
      <c r="N2267" s="822">
        <v>1</v>
      </c>
      <c r="O2267" s="826">
        <v>0.5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</v>
      </c>
      <c r="B2268" s="822" t="s">
        <v>2676</v>
      </c>
      <c r="C2268" s="822" t="s">
        <v>2682</v>
      </c>
      <c r="D2268" s="823" t="s">
        <v>4395</v>
      </c>
      <c r="E2268" s="824" t="s">
        <v>2707</v>
      </c>
      <c r="F2268" s="822" t="s">
        <v>2677</v>
      </c>
      <c r="G2268" s="822" t="s">
        <v>4213</v>
      </c>
      <c r="H2268" s="822" t="s">
        <v>329</v>
      </c>
      <c r="I2268" s="822" t="s">
        <v>4214</v>
      </c>
      <c r="J2268" s="822" t="s">
        <v>4215</v>
      </c>
      <c r="K2268" s="822" t="s">
        <v>4001</v>
      </c>
      <c r="L2268" s="825">
        <v>78.48</v>
      </c>
      <c r="M2268" s="825">
        <v>156.96</v>
      </c>
      <c r="N2268" s="822">
        <v>2</v>
      </c>
      <c r="O2268" s="826">
        <v>0.5</v>
      </c>
      <c r="P2268" s="825">
        <v>156.96</v>
      </c>
      <c r="Q2268" s="827">
        <v>1</v>
      </c>
      <c r="R2268" s="822">
        <v>2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1</v>
      </c>
      <c r="B2269" s="822" t="s">
        <v>2676</v>
      </c>
      <c r="C2269" s="822" t="s">
        <v>2682</v>
      </c>
      <c r="D2269" s="823" t="s">
        <v>4395</v>
      </c>
      <c r="E2269" s="824" t="s">
        <v>2707</v>
      </c>
      <c r="F2269" s="822" t="s">
        <v>2677</v>
      </c>
      <c r="G2269" s="822" t="s">
        <v>2768</v>
      </c>
      <c r="H2269" s="822" t="s">
        <v>329</v>
      </c>
      <c r="I2269" s="822" t="s">
        <v>2769</v>
      </c>
      <c r="J2269" s="822" t="s">
        <v>719</v>
      </c>
      <c r="K2269" s="822" t="s">
        <v>2259</v>
      </c>
      <c r="L2269" s="825">
        <v>38.56</v>
      </c>
      <c r="M2269" s="825">
        <v>38.56</v>
      </c>
      <c r="N2269" s="822">
        <v>1</v>
      </c>
      <c r="O2269" s="826">
        <v>0.5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</v>
      </c>
      <c r="B2270" s="822" t="s">
        <v>2676</v>
      </c>
      <c r="C2270" s="822" t="s">
        <v>2682</v>
      </c>
      <c r="D2270" s="823" t="s">
        <v>4395</v>
      </c>
      <c r="E2270" s="824" t="s">
        <v>2707</v>
      </c>
      <c r="F2270" s="822" t="s">
        <v>2677</v>
      </c>
      <c r="G2270" s="822" t="s">
        <v>2774</v>
      </c>
      <c r="H2270" s="822" t="s">
        <v>673</v>
      </c>
      <c r="I2270" s="822" t="s">
        <v>2170</v>
      </c>
      <c r="J2270" s="822" t="s">
        <v>690</v>
      </c>
      <c r="K2270" s="822" t="s">
        <v>691</v>
      </c>
      <c r="L2270" s="825">
        <v>38.04</v>
      </c>
      <c r="M2270" s="825">
        <v>38.04</v>
      </c>
      <c r="N2270" s="822">
        <v>1</v>
      </c>
      <c r="O2270" s="826">
        <v>0.5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</v>
      </c>
      <c r="B2271" s="822" t="s">
        <v>2676</v>
      </c>
      <c r="C2271" s="822" t="s">
        <v>2682</v>
      </c>
      <c r="D2271" s="823" t="s">
        <v>4395</v>
      </c>
      <c r="E2271" s="824" t="s">
        <v>2707</v>
      </c>
      <c r="F2271" s="822" t="s">
        <v>2677</v>
      </c>
      <c r="G2271" s="822" t="s">
        <v>2774</v>
      </c>
      <c r="H2271" s="822" t="s">
        <v>673</v>
      </c>
      <c r="I2271" s="822" t="s">
        <v>2283</v>
      </c>
      <c r="J2271" s="822" t="s">
        <v>690</v>
      </c>
      <c r="K2271" s="822" t="s">
        <v>989</v>
      </c>
      <c r="L2271" s="825">
        <v>58.52</v>
      </c>
      <c r="M2271" s="825">
        <v>58.52</v>
      </c>
      <c r="N2271" s="822">
        <v>1</v>
      </c>
      <c r="O2271" s="826">
        <v>0.5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1</v>
      </c>
      <c r="B2272" s="822" t="s">
        <v>2676</v>
      </c>
      <c r="C2272" s="822" t="s">
        <v>2682</v>
      </c>
      <c r="D2272" s="823" t="s">
        <v>4395</v>
      </c>
      <c r="E2272" s="824" t="s">
        <v>2707</v>
      </c>
      <c r="F2272" s="822" t="s">
        <v>2677</v>
      </c>
      <c r="G2272" s="822" t="s">
        <v>3511</v>
      </c>
      <c r="H2272" s="822" t="s">
        <v>673</v>
      </c>
      <c r="I2272" s="822" t="s">
        <v>2154</v>
      </c>
      <c r="J2272" s="822" t="s">
        <v>740</v>
      </c>
      <c r="K2272" s="822" t="s">
        <v>2155</v>
      </c>
      <c r="L2272" s="825">
        <v>490.89</v>
      </c>
      <c r="M2272" s="825">
        <v>490.89</v>
      </c>
      <c r="N2272" s="822">
        <v>1</v>
      </c>
      <c r="O2272" s="826">
        <v>0.5</v>
      </c>
      <c r="P2272" s="825">
        <v>490.89</v>
      </c>
      <c r="Q2272" s="827">
        <v>1</v>
      </c>
      <c r="R2272" s="822">
        <v>1</v>
      </c>
      <c r="S2272" s="827">
        <v>1</v>
      </c>
      <c r="T2272" s="826">
        <v>0.5</v>
      </c>
      <c r="U2272" s="828">
        <v>1</v>
      </c>
    </row>
    <row r="2273" spans="1:21" ht="14.45" customHeight="1" x14ac:dyDescent="0.2">
      <c r="A2273" s="821">
        <v>1</v>
      </c>
      <c r="B2273" s="822" t="s">
        <v>2676</v>
      </c>
      <c r="C2273" s="822" t="s">
        <v>2682</v>
      </c>
      <c r="D2273" s="823" t="s">
        <v>4395</v>
      </c>
      <c r="E2273" s="824" t="s">
        <v>2707</v>
      </c>
      <c r="F2273" s="822" t="s">
        <v>2677</v>
      </c>
      <c r="G2273" s="822" t="s">
        <v>3511</v>
      </c>
      <c r="H2273" s="822" t="s">
        <v>673</v>
      </c>
      <c r="I2273" s="822" t="s">
        <v>2148</v>
      </c>
      <c r="J2273" s="822" t="s">
        <v>740</v>
      </c>
      <c r="K2273" s="822" t="s">
        <v>2149</v>
      </c>
      <c r="L2273" s="825">
        <v>923.74</v>
      </c>
      <c r="M2273" s="825">
        <v>923.74</v>
      </c>
      <c r="N2273" s="822">
        <v>1</v>
      </c>
      <c r="O2273" s="826">
        <v>0.5</v>
      </c>
      <c r="P2273" s="825">
        <v>923.74</v>
      </c>
      <c r="Q2273" s="827">
        <v>1</v>
      </c>
      <c r="R2273" s="822">
        <v>1</v>
      </c>
      <c r="S2273" s="827">
        <v>1</v>
      </c>
      <c r="T2273" s="826">
        <v>0.5</v>
      </c>
      <c r="U2273" s="828">
        <v>1</v>
      </c>
    </row>
    <row r="2274" spans="1:21" ht="14.45" customHeight="1" x14ac:dyDescent="0.2">
      <c r="A2274" s="821">
        <v>1</v>
      </c>
      <c r="B2274" s="822" t="s">
        <v>2676</v>
      </c>
      <c r="C2274" s="822" t="s">
        <v>2682</v>
      </c>
      <c r="D2274" s="823" t="s">
        <v>4395</v>
      </c>
      <c r="E2274" s="824" t="s">
        <v>2707</v>
      </c>
      <c r="F2274" s="822" t="s">
        <v>2677</v>
      </c>
      <c r="G2274" s="822" t="s">
        <v>2913</v>
      </c>
      <c r="H2274" s="822" t="s">
        <v>329</v>
      </c>
      <c r="I2274" s="822" t="s">
        <v>3174</v>
      </c>
      <c r="J2274" s="822" t="s">
        <v>2915</v>
      </c>
      <c r="K2274" s="822" t="s">
        <v>3175</v>
      </c>
      <c r="L2274" s="825">
        <v>87.98</v>
      </c>
      <c r="M2274" s="825">
        <v>87.98</v>
      </c>
      <c r="N2274" s="822">
        <v>1</v>
      </c>
      <c r="O2274" s="826">
        <v>0.5</v>
      </c>
      <c r="P2274" s="825">
        <v>87.98</v>
      </c>
      <c r="Q2274" s="827">
        <v>1</v>
      </c>
      <c r="R2274" s="822">
        <v>1</v>
      </c>
      <c r="S2274" s="827">
        <v>1</v>
      </c>
      <c r="T2274" s="826">
        <v>0.5</v>
      </c>
      <c r="U2274" s="828">
        <v>1</v>
      </c>
    </row>
    <row r="2275" spans="1:21" ht="14.45" customHeight="1" x14ac:dyDescent="0.2">
      <c r="A2275" s="821">
        <v>1</v>
      </c>
      <c r="B2275" s="822" t="s">
        <v>2676</v>
      </c>
      <c r="C2275" s="822" t="s">
        <v>2682</v>
      </c>
      <c r="D2275" s="823" t="s">
        <v>4395</v>
      </c>
      <c r="E2275" s="824" t="s">
        <v>2707</v>
      </c>
      <c r="F2275" s="822" t="s">
        <v>2677</v>
      </c>
      <c r="G2275" s="822" t="s">
        <v>2776</v>
      </c>
      <c r="H2275" s="822" t="s">
        <v>673</v>
      </c>
      <c r="I2275" s="822" t="s">
        <v>2313</v>
      </c>
      <c r="J2275" s="822" t="s">
        <v>2180</v>
      </c>
      <c r="K2275" s="822" t="s">
        <v>2314</v>
      </c>
      <c r="L2275" s="825">
        <v>7.47</v>
      </c>
      <c r="M2275" s="825">
        <v>29.88</v>
      </c>
      <c r="N2275" s="822">
        <v>4</v>
      </c>
      <c r="O2275" s="826">
        <v>0.5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</v>
      </c>
      <c r="B2276" s="822" t="s">
        <v>2676</v>
      </c>
      <c r="C2276" s="822" t="s">
        <v>2682</v>
      </c>
      <c r="D2276" s="823" t="s">
        <v>4395</v>
      </c>
      <c r="E2276" s="824" t="s">
        <v>2707</v>
      </c>
      <c r="F2276" s="822" t="s">
        <v>2677</v>
      </c>
      <c r="G2276" s="822" t="s">
        <v>2777</v>
      </c>
      <c r="H2276" s="822" t="s">
        <v>329</v>
      </c>
      <c r="I2276" s="822" t="s">
        <v>3551</v>
      </c>
      <c r="J2276" s="822" t="s">
        <v>2779</v>
      </c>
      <c r="K2276" s="822" t="s">
        <v>3552</v>
      </c>
      <c r="L2276" s="825">
        <v>3354.7</v>
      </c>
      <c r="M2276" s="825">
        <v>3354.7</v>
      </c>
      <c r="N2276" s="822">
        <v>1</v>
      </c>
      <c r="O2276" s="826">
        <v>1</v>
      </c>
      <c r="P2276" s="825">
        <v>3354.7</v>
      </c>
      <c r="Q2276" s="827">
        <v>1</v>
      </c>
      <c r="R2276" s="822">
        <v>1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1</v>
      </c>
      <c r="B2277" s="822" t="s">
        <v>2676</v>
      </c>
      <c r="C2277" s="822" t="s">
        <v>2682</v>
      </c>
      <c r="D2277" s="823" t="s">
        <v>4395</v>
      </c>
      <c r="E2277" s="824" t="s">
        <v>2707</v>
      </c>
      <c r="F2277" s="822" t="s">
        <v>2677</v>
      </c>
      <c r="G2277" s="822" t="s">
        <v>2781</v>
      </c>
      <c r="H2277" s="822" t="s">
        <v>329</v>
      </c>
      <c r="I2277" s="822" t="s">
        <v>2936</v>
      </c>
      <c r="J2277" s="822" t="s">
        <v>2783</v>
      </c>
      <c r="K2277" s="822" t="s">
        <v>2937</v>
      </c>
      <c r="L2277" s="825">
        <v>391.5</v>
      </c>
      <c r="M2277" s="825">
        <v>391.5</v>
      </c>
      <c r="N2277" s="822">
        <v>1</v>
      </c>
      <c r="O2277" s="826">
        <v>0.5</v>
      </c>
      <c r="P2277" s="825">
        <v>391.5</v>
      </c>
      <c r="Q2277" s="827">
        <v>1</v>
      </c>
      <c r="R2277" s="822">
        <v>1</v>
      </c>
      <c r="S2277" s="827">
        <v>1</v>
      </c>
      <c r="T2277" s="826">
        <v>0.5</v>
      </c>
      <c r="U2277" s="828">
        <v>1</v>
      </c>
    </row>
    <row r="2278" spans="1:21" ht="14.45" customHeight="1" x14ac:dyDescent="0.2">
      <c r="A2278" s="821">
        <v>1</v>
      </c>
      <c r="B2278" s="822" t="s">
        <v>2676</v>
      </c>
      <c r="C2278" s="822" t="s">
        <v>2682</v>
      </c>
      <c r="D2278" s="823" t="s">
        <v>4395</v>
      </c>
      <c r="E2278" s="824" t="s">
        <v>2707</v>
      </c>
      <c r="F2278" s="822" t="s">
        <v>2677</v>
      </c>
      <c r="G2278" s="822" t="s">
        <v>2785</v>
      </c>
      <c r="H2278" s="822" t="s">
        <v>329</v>
      </c>
      <c r="I2278" s="822" t="s">
        <v>2786</v>
      </c>
      <c r="J2278" s="822" t="s">
        <v>1377</v>
      </c>
      <c r="K2278" s="822" t="s">
        <v>2787</v>
      </c>
      <c r="L2278" s="825">
        <v>26.12</v>
      </c>
      <c r="M2278" s="825">
        <v>26.12</v>
      </c>
      <c r="N2278" s="822">
        <v>1</v>
      </c>
      <c r="O2278" s="826">
        <v>0.5</v>
      </c>
      <c r="P2278" s="825">
        <v>26.12</v>
      </c>
      <c r="Q2278" s="827">
        <v>1</v>
      </c>
      <c r="R2278" s="822">
        <v>1</v>
      </c>
      <c r="S2278" s="827">
        <v>1</v>
      </c>
      <c r="T2278" s="826">
        <v>0.5</v>
      </c>
      <c r="U2278" s="828">
        <v>1</v>
      </c>
    </row>
    <row r="2279" spans="1:21" ht="14.45" customHeight="1" x14ac:dyDescent="0.2">
      <c r="A2279" s="821">
        <v>1</v>
      </c>
      <c r="B2279" s="822" t="s">
        <v>2676</v>
      </c>
      <c r="C2279" s="822" t="s">
        <v>2682</v>
      </c>
      <c r="D2279" s="823" t="s">
        <v>4395</v>
      </c>
      <c r="E2279" s="824" t="s">
        <v>2707</v>
      </c>
      <c r="F2279" s="822" t="s">
        <v>2677</v>
      </c>
      <c r="G2279" s="822" t="s">
        <v>3259</v>
      </c>
      <c r="H2279" s="822" t="s">
        <v>329</v>
      </c>
      <c r="I2279" s="822" t="s">
        <v>3260</v>
      </c>
      <c r="J2279" s="822" t="s">
        <v>3261</v>
      </c>
      <c r="K2279" s="822" t="s">
        <v>3262</v>
      </c>
      <c r="L2279" s="825">
        <v>59.56</v>
      </c>
      <c r="M2279" s="825">
        <v>59.56</v>
      </c>
      <c r="N2279" s="822">
        <v>1</v>
      </c>
      <c r="O2279" s="826">
        <v>1</v>
      </c>
      <c r="P2279" s="825">
        <v>59.56</v>
      </c>
      <c r="Q2279" s="827">
        <v>1</v>
      </c>
      <c r="R2279" s="822">
        <v>1</v>
      </c>
      <c r="S2279" s="827">
        <v>1</v>
      </c>
      <c r="T2279" s="826">
        <v>1</v>
      </c>
      <c r="U2279" s="828">
        <v>1</v>
      </c>
    </row>
    <row r="2280" spans="1:21" ht="14.45" customHeight="1" x14ac:dyDescent="0.2">
      <c r="A2280" s="821">
        <v>1</v>
      </c>
      <c r="B2280" s="822" t="s">
        <v>2676</v>
      </c>
      <c r="C2280" s="822" t="s">
        <v>2682</v>
      </c>
      <c r="D2280" s="823" t="s">
        <v>4395</v>
      </c>
      <c r="E2280" s="824" t="s">
        <v>2707</v>
      </c>
      <c r="F2280" s="822" t="s">
        <v>2677</v>
      </c>
      <c r="G2280" s="822" t="s">
        <v>3581</v>
      </c>
      <c r="H2280" s="822" t="s">
        <v>329</v>
      </c>
      <c r="I2280" s="822" t="s">
        <v>3812</v>
      </c>
      <c r="J2280" s="822" t="s">
        <v>3583</v>
      </c>
      <c r="K2280" s="822" t="s">
        <v>2212</v>
      </c>
      <c r="L2280" s="825">
        <v>192.28</v>
      </c>
      <c r="M2280" s="825">
        <v>384.56</v>
      </c>
      <c r="N2280" s="822">
        <v>2</v>
      </c>
      <c r="O2280" s="826">
        <v>0.5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</v>
      </c>
      <c r="B2281" s="822" t="s">
        <v>2676</v>
      </c>
      <c r="C2281" s="822" t="s">
        <v>2682</v>
      </c>
      <c r="D2281" s="823" t="s">
        <v>4395</v>
      </c>
      <c r="E2281" s="824" t="s">
        <v>2723</v>
      </c>
      <c r="F2281" s="822" t="s">
        <v>2677</v>
      </c>
      <c r="G2281" s="822" t="s">
        <v>2814</v>
      </c>
      <c r="H2281" s="822" t="s">
        <v>673</v>
      </c>
      <c r="I2281" s="822" t="s">
        <v>2991</v>
      </c>
      <c r="J2281" s="822" t="s">
        <v>961</v>
      </c>
      <c r="K2281" s="822" t="s">
        <v>2992</v>
      </c>
      <c r="L2281" s="825">
        <v>21.76</v>
      </c>
      <c r="M2281" s="825">
        <v>43.52</v>
      </c>
      <c r="N2281" s="822">
        <v>2</v>
      </c>
      <c r="O2281" s="826">
        <v>0.5</v>
      </c>
      <c r="P2281" s="825">
        <v>43.52</v>
      </c>
      <c r="Q2281" s="827">
        <v>1</v>
      </c>
      <c r="R2281" s="822">
        <v>2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1</v>
      </c>
      <c r="B2282" s="822" t="s">
        <v>2676</v>
      </c>
      <c r="C2282" s="822" t="s">
        <v>2682</v>
      </c>
      <c r="D2282" s="823" t="s">
        <v>4395</v>
      </c>
      <c r="E2282" s="824" t="s">
        <v>2723</v>
      </c>
      <c r="F2282" s="822" t="s">
        <v>2677</v>
      </c>
      <c r="G2282" s="822" t="s">
        <v>2854</v>
      </c>
      <c r="H2282" s="822" t="s">
        <v>673</v>
      </c>
      <c r="I2282" s="822" t="s">
        <v>2855</v>
      </c>
      <c r="J2282" s="822" t="s">
        <v>1042</v>
      </c>
      <c r="K2282" s="822" t="s">
        <v>2856</v>
      </c>
      <c r="L2282" s="825">
        <v>160.03</v>
      </c>
      <c r="M2282" s="825">
        <v>1440.27</v>
      </c>
      <c r="N2282" s="822">
        <v>9</v>
      </c>
      <c r="O2282" s="826">
        <v>2.5</v>
      </c>
      <c r="P2282" s="825">
        <v>640.12</v>
      </c>
      <c r="Q2282" s="827">
        <v>0.44444444444444448</v>
      </c>
      <c r="R2282" s="822">
        <v>4</v>
      </c>
      <c r="S2282" s="827">
        <v>0.44444444444444442</v>
      </c>
      <c r="T2282" s="826">
        <v>1</v>
      </c>
      <c r="U2282" s="828">
        <v>0.4</v>
      </c>
    </row>
    <row r="2283" spans="1:21" ht="14.45" customHeight="1" x14ac:dyDescent="0.2">
      <c r="A2283" s="821">
        <v>1</v>
      </c>
      <c r="B2283" s="822" t="s">
        <v>2676</v>
      </c>
      <c r="C2283" s="822" t="s">
        <v>2682</v>
      </c>
      <c r="D2283" s="823" t="s">
        <v>4395</v>
      </c>
      <c r="E2283" s="824" t="s">
        <v>2723</v>
      </c>
      <c r="F2283" s="822" t="s">
        <v>2677</v>
      </c>
      <c r="G2283" s="822" t="s">
        <v>2858</v>
      </c>
      <c r="H2283" s="822" t="s">
        <v>673</v>
      </c>
      <c r="I2283" s="822" t="s">
        <v>2185</v>
      </c>
      <c r="J2283" s="822" t="s">
        <v>2186</v>
      </c>
      <c r="K2283" s="822" t="s">
        <v>2187</v>
      </c>
      <c r="L2283" s="825">
        <v>130.51</v>
      </c>
      <c r="M2283" s="825">
        <v>3393.2599999999998</v>
      </c>
      <c r="N2283" s="822">
        <v>26</v>
      </c>
      <c r="O2283" s="826">
        <v>9.5</v>
      </c>
      <c r="P2283" s="825">
        <v>1957.6499999999999</v>
      </c>
      <c r="Q2283" s="827">
        <v>0.57692307692307687</v>
      </c>
      <c r="R2283" s="822">
        <v>15</v>
      </c>
      <c r="S2283" s="827">
        <v>0.57692307692307687</v>
      </c>
      <c r="T2283" s="826">
        <v>6</v>
      </c>
      <c r="U2283" s="828">
        <v>0.63157894736842102</v>
      </c>
    </row>
    <row r="2284" spans="1:21" ht="14.45" customHeight="1" x14ac:dyDescent="0.2">
      <c r="A2284" s="821">
        <v>1</v>
      </c>
      <c r="B2284" s="822" t="s">
        <v>2676</v>
      </c>
      <c r="C2284" s="822" t="s">
        <v>2682</v>
      </c>
      <c r="D2284" s="823" t="s">
        <v>4395</v>
      </c>
      <c r="E2284" s="824" t="s">
        <v>2723</v>
      </c>
      <c r="F2284" s="822" t="s">
        <v>2677</v>
      </c>
      <c r="G2284" s="822" t="s">
        <v>2858</v>
      </c>
      <c r="H2284" s="822" t="s">
        <v>673</v>
      </c>
      <c r="I2284" s="822" t="s">
        <v>2328</v>
      </c>
      <c r="J2284" s="822" t="s">
        <v>2189</v>
      </c>
      <c r="K2284" s="822" t="s">
        <v>2329</v>
      </c>
      <c r="L2284" s="825">
        <v>55.14</v>
      </c>
      <c r="M2284" s="825">
        <v>55.14</v>
      </c>
      <c r="N2284" s="822">
        <v>1</v>
      </c>
      <c r="O2284" s="826">
        <v>1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</v>
      </c>
      <c r="B2285" s="822" t="s">
        <v>2676</v>
      </c>
      <c r="C2285" s="822" t="s">
        <v>2682</v>
      </c>
      <c r="D2285" s="823" t="s">
        <v>4395</v>
      </c>
      <c r="E2285" s="824" t="s">
        <v>2723</v>
      </c>
      <c r="F2285" s="822" t="s">
        <v>2677</v>
      </c>
      <c r="G2285" s="822" t="s">
        <v>2858</v>
      </c>
      <c r="H2285" s="822" t="s">
        <v>329</v>
      </c>
      <c r="I2285" s="822" t="s">
        <v>3013</v>
      </c>
      <c r="J2285" s="822" t="s">
        <v>2189</v>
      </c>
      <c r="K2285" s="822" t="s">
        <v>3014</v>
      </c>
      <c r="L2285" s="825">
        <v>84.83</v>
      </c>
      <c r="M2285" s="825">
        <v>1102.79</v>
      </c>
      <c r="N2285" s="822">
        <v>13</v>
      </c>
      <c r="O2285" s="826">
        <v>6</v>
      </c>
      <c r="P2285" s="825">
        <v>424.15</v>
      </c>
      <c r="Q2285" s="827">
        <v>0.38461538461538458</v>
      </c>
      <c r="R2285" s="822">
        <v>5</v>
      </c>
      <c r="S2285" s="827">
        <v>0.38461538461538464</v>
      </c>
      <c r="T2285" s="826">
        <v>2.5</v>
      </c>
      <c r="U2285" s="828">
        <v>0.41666666666666669</v>
      </c>
    </row>
    <row r="2286" spans="1:21" ht="14.45" customHeight="1" x14ac:dyDescent="0.2">
      <c r="A2286" s="821">
        <v>1</v>
      </c>
      <c r="B2286" s="822" t="s">
        <v>2676</v>
      </c>
      <c r="C2286" s="822" t="s">
        <v>2682</v>
      </c>
      <c r="D2286" s="823" t="s">
        <v>4395</v>
      </c>
      <c r="E2286" s="824" t="s">
        <v>2723</v>
      </c>
      <c r="F2286" s="822" t="s">
        <v>2677</v>
      </c>
      <c r="G2286" s="822" t="s">
        <v>2858</v>
      </c>
      <c r="H2286" s="822" t="s">
        <v>329</v>
      </c>
      <c r="I2286" s="822" t="s">
        <v>3723</v>
      </c>
      <c r="J2286" s="822" t="s">
        <v>3012</v>
      </c>
      <c r="K2286" s="822" t="s">
        <v>1025</v>
      </c>
      <c r="L2286" s="825">
        <v>55.14</v>
      </c>
      <c r="M2286" s="825">
        <v>110.28</v>
      </c>
      <c r="N2286" s="822">
        <v>2</v>
      </c>
      <c r="O2286" s="826">
        <v>0.5</v>
      </c>
      <c r="P2286" s="825">
        <v>110.28</v>
      </c>
      <c r="Q2286" s="827">
        <v>1</v>
      </c>
      <c r="R2286" s="822">
        <v>2</v>
      </c>
      <c r="S2286" s="827">
        <v>1</v>
      </c>
      <c r="T2286" s="826">
        <v>0.5</v>
      </c>
      <c r="U2286" s="828">
        <v>1</v>
      </c>
    </row>
    <row r="2287" spans="1:21" ht="14.45" customHeight="1" x14ac:dyDescent="0.2">
      <c r="A2287" s="821">
        <v>1</v>
      </c>
      <c r="B2287" s="822" t="s">
        <v>2676</v>
      </c>
      <c r="C2287" s="822" t="s">
        <v>2682</v>
      </c>
      <c r="D2287" s="823" t="s">
        <v>4395</v>
      </c>
      <c r="E2287" s="824" t="s">
        <v>2723</v>
      </c>
      <c r="F2287" s="822" t="s">
        <v>2677</v>
      </c>
      <c r="G2287" s="822" t="s">
        <v>2815</v>
      </c>
      <c r="H2287" s="822" t="s">
        <v>329</v>
      </c>
      <c r="I2287" s="822" t="s">
        <v>3726</v>
      </c>
      <c r="J2287" s="822" t="s">
        <v>2817</v>
      </c>
      <c r="K2287" s="822" t="s">
        <v>3727</v>
      </c>
      <c r="L2287" s="825">
        <v>16.38</v>
      </c>
      <c r="M2287" s="825">
        <v>180.18</v>
      </c>
      <c r="N2287" s="822">
        <v>11</v>
      </c>
      <c r="O2287" s="826">
        <v>2.5</v>
      </c>
      <c r="P2287" s="825">
        <v>114.66</v>
      </c>
      <c r="Q2287" s="827">
        <v>0.63636363636363635</v>
      </c>
      <c r="R2287" s="822">
        <v>7</v>
      </c>
      <c r="S2287" s="827">
        <v>0.63636363636363635</v>
      </c>
      <c r="T2287" s="826">
        <v>1.5</v>
      </c>
      <c r="U2287" s="828">
        <v>0.6</v>
      </c>
    </row>
    <row r="2288" spans="1:21" ht="14.45" customHeight="1" x14ac:dyDescent="0.2">
      <c r="A2288" s="821">
        <v>1</v>
      </c>
      <c r="B2288" s="822" t="s">
        <v>2676</v>
      </c>
      <c r="C2288" s="822" t="s">
        <v>2682</v>
      </c>
      <c r="D2288" s="823" t="s">
        <v>4395</v>
      </c>
      <c r="E2288" s="824" t="s">
        <v>2723</v>
      </c>
      <c r="F2288" s="822" t="s">
        <v>2677</v>
      </c>
      <c r="G2288" s="822" t="s">
        <v>2815</v>
      </c>
      <c r="H2288" s="822" t="s">
        <v>329</v>
      </c>
      <c r="I2288" s="822" t="s">
        <v>3728</v>
      </c>
      <c r="J2288" s="822" t="s">
        <v>2817</v>
      </c>
      <c r="K2288" s="822" t="s">
        <v>1070</v>
      </c>
      <c r="L2288" s="825">
        <v>32.76</v>
      </c>
      <c r="M2288" s="825">
        <v>98.28</v>
      </c>
      <c r="N2288" s="822">
        <v>3</v>
      </c>
      <c r="O2288" s="826">
        <v>0.5</v>
      </c>
      <c r="P2288" s="825">
        <v>98.28</v>
      </c>
      <c r="Q2288" s="827">
        <v>1</v>
      </c>
      <c r="R2288" s="822">
        <v>3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1</v>
      </c>
      <c r="B2289" s="822" t="s">
        <v>2676</v>
      </c>
      <c r="C2289" s="822" t="s">
        <v>2682</v>
      </c>
      <c r="D2289" s="823" t="s">
        <v>4395</v>
      </c>
      <c r="E2289" s="824" t="s">
        <v>2723</v>
      </c>
      <c r="F2289" s="822" t="s">
        <v>2677</v>
      </c>
      <c r="G2289" s="822" t="s">
        <v>2815</v>
      </c>
      <c r="H2289" s="822" t="s">
        <v>673</v>
      </c>
      <c r="I2289" s="822" t="s">
        <v>2174</v>
      </c>
      <c r="J2289" s="822" t="s">
        <v>998</v>
      </c>
      <c r="K2289" s="822" t="s">
        <v>696</v>
      </c>
      <c r="L2289" s="825">
        <v>35.11</v>
      </c>
      <c r="M2289" s="825">
        <v>70.22</v>
      </c>
      <c r="N2289" s="822">
        <v>2</v>
      </c>
      <c r="O2289" s="826">
        <v>0.5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</v>
      </c>
      <c r="B2290" s="822" t="s">
        <v>2676</v>
      </c>
      <c r="C2290" s="822" t="s">
        <v>2682</v>
      </c>
      <c r="D2290" s="823" t="s">
        <v>4395</v>
      </c>
      <c r="E2290" s="824" t="s">
        <v>2723</v>
      </c>
      <c r="F2290" s="822" t="s">
        <v>2677</v>
      </c>
      <c r="G2290" s="822" t="s">
        <v>4275</v>
      </c>
      <c r="H2290" s="822" t="s">
        <v>329</v>
      </c>
      <c r="I2290" s="822" t="s">
        <v>4354</v>
      </c>
      <c r="J2290" s="822" t="s">
        <v>4277</v>
      </c>
      <c r="K2290" s="822" t="s">
        <v>2356</v>
      </c>
      <c r="L2290" s="825">
        <v>78.33</v>
      </c>
      <c r="M2290" s="825">
        <v>156.66</v>
      </c>
      <c r="N2290" s="822">
        <v>2</v>
      </c>
      <c r="O2290" s="826">
        <v>1.5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</v>
      </c>
      <c r="B2291" s="822" t="s">
        <v>2676</v>
      </c>
      <c r="C2291" s="822" t="s">
        <v>2682</v>
      </c>
      <c r="D2291" s="823" t="s">
        <v>4395</v>
      </c>
      <c r="E2291" s="824" t="s">
        <v>2723</v>
      </c>
      <c r="F2291" s="822" t="s">
        <v>2677</v>
      </c>
      <c r="G2291" s="822" t="s">
        <v>4275</v>
      </c>
      <c r="H2291" s="822" t="s">
        <v>329</v>
      </c>
      <c r="I2291" s="822" t="s">
        <v>4355</v>
      </c>
      <c r="J2291" s="822" t="s">
        <v>4356</v>
      </c>
      <c r="K2291" s="822" t="s">
        <v>4357</v>
      </c>
      <c r="L2291" s="825">
        <v>75.819999999999993</v>
      </c>
      <c r="M2291" s="825">
        <v>75.819999999999993</v>
      </c>
      <c r="N2291" s="822">
        <v>1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</v>
      </c>
      <c r="B2292" s="822" t="s">
        <v>2676</v>
      </c>
      <c r="C2292" s="822" t="s">
        <v>2682</v>
      </c>
      <c r="D2292" s="823" t="s">
        <v>4395</v>
      </c>
      <c r="E2292" s="824" t="s">
        <v>2723</v>
      </c>
      <c r="F2292" s="822" t="s">
        <v>2677</v>
      </c>
      <c r="G2292" s="822" t="s">
        <v>2739</v>
      </c>
      <c r="H2292" s="822" t="s">
        <v>329</v>
      </c>
      <c r="I2292" s="822" t="s">
        <v>3030</v>
      </c>
      <c r="J2292" s="822" t="s">
        <v>2741</v>
      </c>
      <c r="K2292" s="822" t="s">
        <v>3031</v>
      </c>
      <c r="L2292" s="825">
        <v>1369.26</v>
      </c>
      <c r="M2292" s="825">
        <v>1369.26</v>
      </c>
      <c r="N2292" s="822">
        <v>1</v>
      </c>
      <c r="O2292" s="826">
        <v>0.5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</v>
      </c>
      <c r="B2293" s="822" t="s">
        <v>2676</v>
      </c>
      <c r="C2293" s="822" t="s">
        <v>2682</v>
      </c>
      <c r="D2293" s="823" t="s">
        <v>4395</v>
      </c>
      <c r="E2293" s="824" t="s">
        <v>2723</v>
      </c>
      <c r="F2293" s="822" t="s">
        <v>2677</v>
      </c>
      <c r="G2293" s="822" t="s">
        <v>2743</v>
      </c>
      <c r="H2293" s="822" t="s">
        <v>329</v>
      </c>
      <c r="I2293" s="822" t="s">
        <v>2747</v>
      </c>
      <c r="J2293" s="822" t="s">
        <v>2745</v>
      </c>
      <c r="K2293" s="822" t="s">
        <v>2748</v>
      </c>
      <c r="L2293" s="825">
        <v>23.72</v>
      </c>
      <c r="M2293" s="825">
        <v>94.88</v>
      </c>
      <c r="N2293" s="822">
        <v>4</v>
      </c>
      <c r="O2293" s="826">
        <v>1.5</v>
      </c>
      <c r="P2293" s="825">
        <v>71.16</v>
      </c>
      <c r="Q2293" s="827">
        <v>0.75</v>
      </c>
      <c r="R2293" s="822">
        <v>3</v>
      </c>
      <c r="S2293" s="827">
        <v>0.75</v>
      </c>
      <c r="T2293" s="826">
        <v>0.5</v>
      </c>
      <c r="U2293" s="828">
        <v>0.33333333333333331</v>
      </c>
    </row>
    <row r="2294" spans="1:21" ht="14.45" customHeight="1" x14ac:dyDescent="0.2">
      <c r="A2294" s="821">
        <v>1</v>
      </c>
      <c r="B2294" s="822" t="s">
        <v>2676</v>
      </c>
      <c r="C2294" s="822" t="s">
        <v>2682</v>
      </c>
      <c r="D2294" s="823" t="s">
        <v>4395</v>
      </c>
      <c r="E2294" s="824" t="s">
        <v>2723</v>
      </c>
      <c r="F2294" s="822" t="s">
        <v>2677</v>
      </c>
      <c r="G2294" s="822" t="s">
        <v>4358</v>
      </c>
      <c r="H2294" s="822" t="s">
        <v>673</v>
      </c>
      <c r="I2294" s="822" t="s">
        <v>2461</v>
      </c>
      <c r="J2294" s="822" t="s">
        <v>1069</v>
      </c>
      <c r="K2294" s="822" t="s">
        <v>1070</v>
      </c>
      <c r="L2294" s="825">
        <v>264.22000000000003</v>
      </c>
      <c r="M2294" s="825">
        <v>264.22000000000003</v>
      </c>
      <c r="N2294" s="822">
        <v>1</v>
      </c>
      <c r="O2294" s="826">
        <v>0.5</v>
      </c>
      <c r="P2294" s="825">
        <v>264.22000000000003</v>
      </c>
      <c r="Q2294" s="827">
        <v>1</v>
      </c>
      <c r="R2294" s="822">
        <v>1</v>
      </c>
      <c r="S2294" s="827">
        <v>1</v>
      </c>
      <c r="T2294" s="826">
        <v>0.5</v>
      </c>
      <c r="U2294" s="828">
        <v>1</v>
      </c>
    </row>
    <row r="2295" spans="1:21" ht="14.45" customHeight="1" x14ac:dyDescent="0.2">
      <c r="A2295" s="821">
        <v>1</v>
      </c>
      <c r="B2295" s="822" t="s">
        <v>2676</v>
      </c>
      <c r="C2295" s="822" t="s">
        <v>2682</v>
      </c>
      <c r="D2295" s="823" t="s">
        <v>4395</v>
      </c>
      <c r="E2295" s="824" t="s">
        <v>2723</v>
      </c>
      <c r="F2295" s="822" t="s">
        <v>2677</v>
      </c>
      <c r="G2295" s="822" t="s">
        <v>3047</v>
      </c>
      <c r="H2295" s="822" t="s">
        <v>329</v>
      </c>
      <c r="I2295" s="822" t="s">
        <v>3730</v>
      </c>
      <c r="J2295" s="822" t="s">
        <v>1105</v>
      </c>
      <c r="K2295" s="822" t="s">
        <v>1106</v>
      </c>
      <c r="L2295" s="825">
        <v>124.49</v>
      </c>
      <c r="M2295" s="825">
        <v>497.96</v>
      </c>
      <c r="N2295" s="822">
        <v>4</v>
      </c>
      <c r="O2295" s="826">
        <v>1</v>
      </c>
      <c r="P2295" s="825">
        <v>497.96</v>
      </c>
      <c r="Q2295" s="827">
        <v>1</v>
      </c>
      <c r="R2295" s="822">
        <v>4</v>
      </c>
      <c r="S2295" s="827">
        <v>1</v>
      </c>
      <c r="T2295" s="826">
        <v>1</v>
      </c>
      <c r="U2295" s="828">
        <v>1</v>
      </c>
    </row>
    <row r="2296" spans="1:21" ht="14.45" customHeight="1" x14ac:dyDescent="0.2">
      <c r="A2296" s="821">
        <v>1</v>
      </c>
      <c r="B2296" s="822" t="s">
        <v>2676</v>
      </c>
      <c r="C2296" s="822" t="s">
        <v>2682</v>
      </c>
      <c r="D2296" s="823" t="s">
        <v>4395</v>
      </c>
      <c r="E2296" s="824" t="s">
        <v>2723</v>
      </c>
      <c r="F2296" s="822" t="s">
        <v>2677</v>
      </c>
      <c r="G2296" s="822" t="s">
        <v>2749</v>
      </c>
      <c r="H2296" s="822" t="s">
        <v>673</v>
      </c>
      <c r="I2296" s="822" t="s">
        <v>2269</v>
      </c>
      <c r="J2296" s="822" t="s">
        <v>2270</v>
      </c>
      <c r="K2296" s="822" t="s">
        <v>2271</v>
      </c>
      <c r="L2296" s="825">
        <v>42.51</v>
      </c>
      <c r="M2296" s="825">
        <v>212.55</v>
      </c>
      <c r="N2296" s="822">
        <v>5</v>
      </c>
      <c r="O2296" s="826">
        <v>3</v>
      </c>
      <c r="P2296" s="825">
        <v>85.02</v>
      </c>
      <c r="Q2296" s="827">
        <v>0.39999999999999997</v>
      </c>
      <c r="R2296" s="822">
        <v>2</v>
      </c>
      <c r="S2296" s="827">
        <v>0.4</v>
      </c>
      <c r="T2296" s="826">
        <v>1.5</v>
      </c>
      <c r="U2296" s="828">
        <v>0.5</v>
      </c>
    </row>
    <row r="2297" spans="1:21" ht="14.45" customHeight="1" x14ac:dyDescent="0.2">
      <c r="A2297" s="821">
        <v>1</v>
      </c>
      <c r="B2297" s="822" t="s">
        <v>2676</v>
      </c>
      <c r="C2297" s="822" t="s">
        <v>2682</v>
      </c>
      <c r="D2297" s="823" t="s">
        <v>4395</v>
      </c>
      <c r="E2297" s="824" t="s">
        <v>2723</v>
      </c>
      <c r="F2297" s="822" t="s">
        <v>2677</v>
      </c>
      <c r="G2297" s="822" t="s">
        <v>2749</v>
      </c>
      <c r="H2297" s="822" t="s">
        <v>673</v>
      </c>
      <c r="I2297" s="822" t="s">
        <v>2272</v>
      </c>
      <c r="J2297" s="822" t="s">
        <v>2270</v>
      </c>
      <c r="K2297" s="822" t="s">
        <v>2273</v>
      </c>
      <c r="L2297" s="825">
        <v>85.02</v>
      </c>
      <c r="M2297" s="825">
        <v>170.04</v>
      </c>
      <c r="N2297" s="822">
        <v>2</v>
      </c>
      <c r="O2297" s="826">
        <v>1</v>
      </c>
      <c r="P2297" s="825">
        <v>85.02</v>
      </c>
      <c r="Q2297" s="827">
        <v>0.5</v>
      </c>
      <c r="R2297" s="822">
        <v>1</v>
      </c>
      <c r="S2297" s="827">
        <v>0.5</v>
      </c>
      <c r="T2297" s="826">
        <v>0.5</v>
      </c>
      <c r="U2297" s="828">
        <v>0.5</v>
      </c>
    </row>
    <row r="2298" spans="1:21" ht="14.45" customHeight="1" x14ac:dyDescent="0.2">
      <c r="A2298" s="821">
        <v>1</v>
      </c>
      <c r="B2298" s="822" t="s">
        <v>2676</v>
      </c>
      <c r="C2298" s="822" t="s">
        <v>2682</v>
      </c>
      <c r="D2298" s="823" t="s">
        <v>4395</v>
      </c>
      <c r="E2298" s="824" t="s">
        <v>2723</v>
      </c>
      <c r="F2298" s="822" t="s">
        <v>2677</v>
      </c>
      <c r="G2298" s="822" t="s">
        <v>2749</v>
      </c>
      <c r="H2298" s="822" t="s">
        <v>673</v>
      </c>
      <c r="I2298" s="822" t="s">
        <v>3841</v>
      </c>
      <c r="J2298" s="822" t="s">
        <v>2270</v>
      </c>
      <c r="K2298" s="822" t="s">
        <v>3842</v>
      </c>
      <c r="L2298" s="825">
        <v>98.29</v>
      </c>
      <c r="M2298" s="825">
        <v>98.29</v>
      </c>
      <c r="N2298" s="822">
        <v>1</v>
      </c>
      <c r="O2298" s="826">
        <v>0.5</v>
      </c>
      <c r="P2298" s="825">
        <v>98.29</v>
      </c>
      <c r="Q2298" s="827">
        <v>1</v>
      </c>
      <c r="R2298" s="822">
        <v>1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1</v>
      </c>
      <c r="B2299" s="822" t="s">
        <v>2676</v>
      </c>
      <c r="C2299" s="822" t="s">
        <v>2682</v>
      </c>
      <c r="D2299" s="823" t="s">
        <v>4395</v>
      </c>
      <c r="E2299" s="824" t="s">
        <v>2723</v>
      </c>
      <c r="F2299" s="822" t="s">
        <v>2677</v>
      </c>
      <c r="G2299" s="822" t="s">
        <v>4359</v>
      </c>
      <c r="H2299" s="822" t="s">
        <v>329</v>
      </c>
      <c r="I2299" s="822" t="s">
        <v>4360</v>
      </c>
      <c r="J2299" s="822" t="s">
        <v>1177</v>
      </c>
      <c r="K2299" s="822" t="s">
        <v>1178</v>
      </c>
      <c r="L2299" s="825">
        <v>105.63</v>
      </c>
      <c r="M2299" s="825">
        <v>105.63</v>
      </c>
      <c r="N2299" s="822">
        <v>1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</v>
      </c>
      <c r="B2300" s="822" t="s">
        <v>2676</v>
      </c>
      <c r="C2300" s="822" t="s">
        <v>2682</v>
      </c>
      <c r="D2300" s="823" t="s">
        <v>4395</v>
      </c>
      <c r="E2300" s="824" t="s">
        <v>2723</v>
      </c>
      <c r="F2300" s="822" t="s">
        <v>2677</v>
      </c>
      <c r="G2300" s="822" t="s">
        <v>2750</v>
      </c>
      <c r="H2300" s="822" t="s">
        <v>329</v>
      </c>
      <c r="I2300" s="822" t="s">
        <v>2751</v>
      </c>
      <c r="J2300" s="822" t="s">
        <v>1171</v>
      </c>
      <c r="K2300" s="822" t="s">
        <v>2752</v>
      </c>
      <c r="L2300" s="825">
        <v>98.89</v>
      </c>
      <c r="M2300" s="825">
        <v>98.89</v>
      </c>
      <c r="N2300" s="822">
        <v>1</v>
      </c>
      <c r="O2300" s="826">
        <v>1</v>
      </c>
      <c r="P2300" s="825">
        <v>98.89</v>
      </c>
      <c r="Q2300" s="827">
        <v>1</v>
      </c>
      <c r="R2300" s="822">
        <v>1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1</v>
      </c>
      <c r="B2301" s="822" t="s">
        <v>2676</v>
      </c>
      <c r="C2301" s="822" t="s">
        <v>2682</v>
      </c>
      <c r="D2301" s="823" t="s">
        <v>4395</v>
      </c>
      <c r="E2301" s="824" t="s">
        <v>2723</v>
      </c>
      <c r="F2301" s="822" t="s">
        <v>2677</v>
      </c>
      <c r="G2301" s="822" t="s">
        <v>2750</v>
      </c>
      <c r="H2301" s="822" t="s">
        <v>329</v>
      </c>
      <c r="I2301" s="822" t="s">
        <v>2879</v>
      </c>
      <c r="J2301" s="822" t="s">
        <v>787</v>
      </c>
      <c r="K2301" s="822" t="s">
        <v>2880</v>
      </c>
      <c r="L2301" s="825">
        <v>59.33</v>
      </c>
      <c r="M2301" s="825">
        <v>237.32</v>
      </c>
      <c r="N2301" s="822">
        <v>4</v>
      </c>
      <c r="O2301" s="826">
        <v>1</v>
      </c>
      <c r="P2301" s="825">
        <v>118.66</v>
      </c>
      <c r="Q2301" s="827">
        <v>0.5</v>
      </c>
      <c r="R2301" s="822">
        <v>2</v>
      </c>
      <c r="S2301" s="827">
        <v>0.5</v>
      </c>
      <c r="T2301" s="826">
        <v>0.5</v>
      </c>
      <c r="U2301" s="828">
        <v>0.5</v>
      </c>
    </row>
    <row r="2302" spans="1:21" ht="14.45" customHeight="1" x14ac:dyDescent="0.2">
      <c r="A2302" s="821">
        <v>1</v>
      </c>
      <c r="B2302" s="822" t="s">
        <v>2676</v>
      </c>
      <c r="C2302" s="822" t="s">
        <v>2682</v>
      </c>
      <c r="D2302" s="823" t="s">
        <v>4395</v>
      </c>
      <c r="E2302" s="824" t="s">
        <v>2723</v>
      </c>
      <c r="F2302" s="822" t="s">
        <v>2677</v>
      </c>
      <c r="G2302" s="822" t="s">
        <v>3426</v>
      </c>
      <c r="H2302" s="822" t="s">
        <v>329</v>
      </c>
      <c r="I2302" s="822" t="s">
        <v>4212</v>
      </c>
      <c r="J2302" s="822" t="s">
        <v>1799</v>
      </c>
      <c r="K2302" s="822" t="s">
        <v>766</v>
      </c>
      <c r="L2302" s="825">
        <v>0</v>
      </c>
      <c r="M2302" s="825">
        <v>0</v>
      </c>
      <c r="N2302" s="822">
        <v>4</v>
      </c>
      <c r="O2302" s="826">
        <v>1.5</v>
      </c>
      <c r="P2302" s="825">
        <v>0</v>
      </c>
      <c r="Q2302" s="827"/>
      <c r="R2302" s="822">
        <v>2</v>
      </c>
      <c r="S2302" s="827">
        <v>0.5</v>
      </c>
      <c r="T2302" s="826">
        <v>0.5</v>
      </c>
      <c r="U2302" s="828">
        <v>0.33333333333333331</v>
      </c>
    </row>
    <row r="2303" spans="1:21" ht="14.45" customHeight="1" x14ac:dyDescent="0.2">
      <c r="A2303" s="821">
        <v>1</v>
      </c>
      <c r="B2303" s="822" t="s">
        <v>2676</v>
      </c>
      <c r="C2303" s="822" t="s">
        <v>2682</v>
      </c>
      <c r="D2303" s="823" t="s">
        <v>4395</v>
      </c>
      <c r="E2303" s="824" t="s">
        <v>2723</v>
      </c>
      <c r="F2303" s="822" t="s">
        <v>2677</v>
      </c>
      <c r="G2303" s="822" t="s">
        <v>2829</v>
      </c>
      <c r="H2303" s="822" t="s">
        <v>673</v>
      </c>
      <c r="I2303" s="822" t="s">
        <v>2403</v>
      </c>
      <c r="J2303" s="822" t="s">
        <v>1161</v>
      </c>
      <c r="K2303" s="822" t="s">
        <v>2404</v>
      </c>
      <c r="L2303" s="825">
        <v>773.45</v>
      </c>
      <c r="M2303" s="825">
        <v>773.45</v>
      </c>
      <c r="N2303" s="822">
        <v>1</v>
      </c>
      <c r="O2303" s="826">
        <v>1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</v>
      </c>
      <c r="B2304" s="822" t="s">
        <v>2676</v>
      </c>
      <c r="C2304" s="822" t="s">
        <v>2682</v>
      </c>
      <c r="D2304" s="823" t="s">
        <v>4395</v>
      </c>
      <c r="E2304" s="824" t="s">
        <v>2723</v>
      </c>
      <c r="F2304" s="822" t="s">
        <v>2677</v>
      </c>
      <c r="G2304" s="822" t="s">
        <v>3105</v>
      </c>
      <c r="H2304" s="822" t="s">
        <v>329</v>
      </c>
      <c r="I2304" s="822" t="s">
        <v>3451</v>
      </c>
      <c r="J2304" s="822" t="s">
        <v>3110</v>
      </c>
      <c r="K2304" s="822" t="s">
        <v>3452</v>
      </c>
      <c r="L2304" s="825">
        <v>129.19999999999999</v>
      </c>
      <c r="M2304" s="825">
        <v>129.19999999999999</v>
      </c>
      <c r="N2304" s="822">
        <v>1</v>
      </c>
      <c r="O2304" s="826">
        <v>0.5</v>
      </c>
      <c r="P2304" s="825">
        <v>129.19999999999999</v>
      </c>
      <c r="Q2304" s="827">
        <v>1</v>
      </c>
      <c r="R2304" s="822">
        <v>1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1</v>
      </c>
      <c r="B2305" s="822" t="s">
        <v>2676</v>
      </c>
      <c r="C2305" s="822" t="s">
        <v>2682</v>
      </c>
      <c r="D2305" s="823" t="s">
        <v>4395</v>
      </c>
      <c r="E2305" s="824" t="s">
        <v>2723</v>
      </c>
      <c r="F2305" s="822" t="s">
        <v>2677</v>
      </c>
      <c r="G2305" s="822" t="s">
        <v>2757</v>
      </c>
      <c r="H2305" s="822" t="s">
        <v>329</v>
      </c>
      <c r="I2305" s="822" t="s">
        <v>4260</v>
      </c>
      <c r="J2305" s="822" t="s">
        <v>3739</v>
      </c>
      <c r="K2305" s="822" t="s">
        <v>2760</v>
      </c>
      <c r="L2305" s="825">
        <v>8.7899999999999991</v>
      </c>
      <c r="M2305" s="825">
        <v>8.7899999999999991</v>
      </c>
      <c r="N2305" s="822">
        <v>1</v>
      </c>
      <c r="O2305" s="826">
        <v>0.5</v>
      </c>
      <c r="P2305" s="825">
        <v>8.7899999999999991</v>
      </c>
      <c r="Q2305" s="827">
        <v>1</v>
      </c>
      <c r="R2305" s="822">
        <v>1</v>
      </c>
      <c r="S2305" s="827">
        <v>1</v>
      </c>
      <c r="T2305" s="826">
        <v>0.5</v>
      </c>
      <c r="U2305" s="828">
        <v>1</v>
      </c>
    </row>
    <row r="2306" spans="1:21" ht="14.45" customHeight="1" x14ac:dyDescent="0.2">
      <c r="A2306" s="821">
        <v>1</v>
      </c>
      <c r="B2306" s="822" t="s">
        <v>2676</v>
      </c>
      <c r="C2306" s="822" t="s">
        <v>2682</v>
      </c>
      <c r="D2306" s="823" t="s">
        <v>4395</v>
      </c>
      <c r="E2306" s="824" t="s">
        <v>2723</v>
      </c>
      <c r="F2306" s="822" t="s">
        <v>2677</v>
      </c>
      <c r="G2306" s="822" t="s">
        <v>2761</v>
      </c>
      <c r="H2306" s="822" t="s">
        <v>673</v>
      </c>
      <c r="I2306" s="822" t="s">
        <v>2255</v>
      </c>
      <c r="J2306" s="822" t="s">
        <v>2158</v>
      </c>
      <c r="K2306" s="822" t="s">
        <v>2256</v>
      </c>
      <c r="L2306" s="825">
        <v>93.43</v>
      </c>
      <c r="M2306" s="825">
        <v>280.29000000000002</v>
      </c>
      <c r="N2306" s="822">
        <v>3</v>
      </c>
      <c r="O2306" s="826">
        <v>1</v>
      </c>
      <c r="P2306" s="825">
        <v>280.29000000000002</v>
      </c>
      <c r="Q2306" s="827">
        <v>1</v>
      </c>
      <c r="R2306" s="822">
        <v>3</v>
      </c>
      <c r="S2306" s="827">
        <v>1</v>
      </c>
      <c r="T2306" s="826">
        <v>1</v>
      </c>
      <c r="U2306" s="828">
        <v>1</v>
      </c>
    </row>
    <row r="2307" spans="1:21" ht="14.45" customHeight="1" x14ac:dyDescent="0.2">
      <c r="A2307" s="821">
        <v>1</v>
      </c>
      <c r="B2307" s="822" t="s">
        <v>2676</v>
      </c>
      <c r="C2307" s="822" t="s">
        <v>2682</v>
      </c>
      <c r="D2307" s="823" t="s">
        <v>4395</v>
      </c>
      <c r="E2307" s="824" t="s">
        <v>2723</v>
      </c>
      <c r="F2307" s="822" t="s">
        <v>2677</v>
      </c>
      <c r="G2307" s="822" t="s">
        <v>2761</v>
      </c>
      <c r="H2307" s="822" t="s">
        <v>673</v>
      </c>
      <c r="I2307" s="822" t="s">
        <v>2157</v>
      </c>
      <c r="J2307" s="822" t="s">
        <v>2158</v>
      </c>
      <c r="K2307" s="822" t="s">
        <v>2159</v>
      </c>
      <c r="L2307" s="825">
        <v>186.87</v>
      </c>
      <c r="M2307" s="825">
        <v>1494.96</v>
      </c>
      <c r="N2307" s="822">
        <v>8</v>
      </c>
      <c r="O2307" s="826">
        <v>4</v>
      </c>
      <c r="P2307" s="825">
        <v>560.61</v>
      </c>
      <c r="Q2307" s="827">
        <v>0.375</v>
      </c>
      <c r="R2307" s="822">
        <v>3</v>
      </c>
      <c r="S2307" s="827">
        <v>0.375</v>
      </c>
      <c r="T2307" s="826">
        <v>1.5</v>
      </c>
      <c r="U2307" s="828">
        <v>0.375</v>
      </c>
    </row>
    <row r="2308" spans="1:21" ht="14.45" customHeight="1" x14ac:dyDescent="0.2">
      <c r="A2308" s="821">
        <v>1</v>
      </c>
      <c r="B2308" s="822" t="s">
        <v>2676</v>
      </c>
      <c r="C2308" s="822" t="s">
        <v>2682</v>
      </c>
      <c r="D2308" s="823" t="s">
        <v>4395</v>
      </c>
      <c r="E2308" s="824" t="s">
        <v>2723</v>
      </c>
      <c r="F2308" s="822" t="s">
        <v>2677</v>
      </c>
      <c r="G2308" s="822" t="s">
        <v>2898</v>
      </c>
      <c r="H2308" s="822" t="s">
        <v>329</v>
      </c>
      <c r="I2308" s="822" t="s">
        <v>2899</v>
      </c>
      <c r="J2308" s="822" t="s">
        <v>1534</v>
      </c>
      <c r="K2308" s="822" t="s">
        <v>2900</v>
      </c>
      <c r="L2308" s="825">
        <v>577.88</v>
      </c>
      <c r="M2308" s="825">
        <v>1733.6399999999999</v>
      </c>
      <c r="N2308" s="822">
        <v>3</v>
      </c>
      <c r="O2308" s="826">
        <v>0.5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</v>
      </c>
      <c r="B2309" s="822" t="s">
        <v>2676</v>
      </c>
      <c r="C2309" s="822" t="s">
        <v>2682</v>
      </c>
      <c r="D2309" s="823" t="s">
        <v>4395</v>
      </c>
      <c r="E2309" s="824" t="s">
        <v>2723</v>
      </c>
      <c r="F2309" s="822" t="s">
        <v>2677</v>
      </c>
      <c r="G2309" s="822" t="s">
        <v>2762</v>
      </c>
      <c r="H2309" s="822" t="s">
        <v>329</v>
      </c>
      <c r="I2309" s="822" t="s">
        <v>3132</v>
      </c>
      <c r="J2309" s="822" t="s">
        <v>3133</v>
      </c>
      <c r="K2309" s="822" t="s">
        <v>3134</v>
      </c>
      <c r="L2309" s="825">
        <v>51.69</v>
      </c>
      <c r="M2309" s="825">
        <v>206.76</v>
      </c>
      <c r="N2309" s="822">
        <v>4</v>
      </c>
      <c r="O2309" s="826">
        <v>2</v>
      </c>
      <c r="P2309" s="825">
        <v>51.69</v>
      </c>
      <c r="Q2309" s="827">
        <v>0.25</v>
      </c>
      <c r="R2309" s="822">
        <v>1</v>
      </c>
      <c r="S2309" s="827">
        <v>0.25</v>
      </c>
      <c r="T2309" s="826">
        <v>0.5</v>
      </c>
      <c r="U2309" s="828">
        <v>0.25</v>
      </c>
    </row>
    <row r="2310" spans="1:21" ht="14.45" customHeight="1" x14ac:dyDescent="0.2">
      <c r="A2310" s="821">
        <v>1</v>
      </c>
      <c r="B2310" s="822" t="s">
        <v>2676</v>
      </c>
      <c r="C2310" s="822" t="s">
        <v>2682</v>
      </c>
      <c r="D2310" s="823" t="s">
        <v>4395</v>
      </c>
      <c r="E2310" s="824" t="s">
        <v>2723</v>
      </c>
      <c r="F2310" s="822" t="s">
        <v>2677</v>
      </c>
      <c r="G2310" s="822" t="s">
        <v>2762</v>
      </c>
      <c r="H2310" s="822" t="s">
        <v>329</v>
      </c>
      <c r="I2310" s="822" t="s">
        <v>2763</v>
      </c>
      <c r="J2310" s="822" t="s">
        <v>684</v>
      </c>
      <c r="K2310" s="822" t="s">
        <v>2764</v>
      </c>
      <c r="L2310" s="825">
        <v>31.65</v>
      </c>
      <c r="M2310" s="825">
        <v>348.15</v>
      </c>
      <c r="N2310" s="822">
        <v>11</v>
      </c>
      <c r="O2310" s="826">
        <v>7</v>
      </c>
      <c r="P2310" s="825">
        <v>158.25</v>
      </c>
      <c r="Q2310" s="827">
        <v>0.45454545454545459</v>
      </c>
      <c r="R2310" s="822">
        <v>5</v>
      </c>
      <c r="S2310" s="827">
        <v>0.45454545454545453</v>
      </c>
      <c r="T2310" s="826">
        <v>3.5</v>
      </c>
      <c r="U2310" s="828">
        <v>0.5</v>
      </c>
    </row>
    <row r="2311" spans="1:21" ht="14.45" customHeight="1" x14ac:dyDescent="0.2">
      <c r="A2311" s="821">
        <v>1</v>
      </c>
      <c r="B2311" s="822" t="s">
        <v>2676</v>
      </c>
      <c r="C2311" s="822" t="s">
        <v>2682</v>
      </c>
      <c r="D2311" s="823" t="s">
        <v>4395</v>
      </c>
      <c r="E2311" s="824" t="s">
        <v>2723</v>
      </c>
      <c r="F2311" s="822" t="s">
        <v>2677</v>
      </c>
      <c r="G2311" s="822" t="s">
        <v>4361</v>
      </c>
      <c r="H2311" s="822" t="s">
        <v>329</v>
      </c>
      <c r="I2311" s="822" t="s">
        <v>4362</v>
      </c>
      <c r="J2311" s="822" t="s">
        <v>4363</v>
      </c>
      <c r="K2311" s="822" t="s">
        <v>4364</v>
      </c>
      <c r="L2311" s="825">
        <v>7119.15</v>
      </c>
      <c r="M2311" s="825">
        <v>14238.3</v>
      </c>
      <c r="N2311" s="822">
        <v>2</v>
      </c>
      <c r="O2311" s="826">
        <v>0.5</v>
      </c>
      <c r="P2311" s="825">
        <v>14238.3</v>
      </c>
      <c r="Q2311" s="827">
        <v>1</v>
      </c>
      <c r="R2311" s="822">
        <v>2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1</v>
      </c>
      <c r="B2312" s="822" t="s">
        <v>2676</v>
      </c>
      <c r="C2312" s="822" t="s">
        <v>2682</v>
      </c>
      <c r="D2312" s="823" t="s">
        <v>4395</v>
      </c>
      <c r="E2312" s="824" t="s">
        <v>2723</v>
      </c>
      <c r="F2312" s="822" t="s">
        <v>2677</v>
      </c>
      <c r="G2312" s="822" t="s">
        <v>3857</v>
      </c>
      <c r="H2312" s="822" t="s">
        <v>329</v>
      </c>
      <c r="I2312" s="822" t="s">
        <v>3925</v>
      </c>
      <c r="J2312" s="822" t="s">
        <v>820</v>
      </c>
      <c r="K2312" s="822" t="s">
        <v>3926</v>
      </c>
      <c r="L2312" s="825">
        <v>0</v>
      </c>
      <c r="M2312" s="825">
        <v>0</v>
      </c>
      <c r="N2312" s="822">
        <v>1</v>
      </c>
      <c r="O2312" s="826">
        <v>0.5</v>
      </c>
      <c r="P2312" s="825">
        <v>0</v>
      </c>
      <c r="Q2312" s="827"/>
      <c r="R2312" s="822">
        <v>1</v>
      </c>
      <c r="S2312" s="827">
        <v>1</v>
      </c>
      <c r="T2312" s="826">
        <v>0.5</v>
      </c>
      <c r="U2312" s="828">
        <v>1</v>
      </c>
    </row>
    <row r="2313" spans="1:21" ht="14.45" customHeight="1" x14ac:dyDescent="0.2">
      <c r="A2313" s="821">
        <v>1</v>
      </c>
      <c r="B2313" s="822" t="s">
        <v>2676</v>
      </c>
      <c r="C2313" s="822" t="s">
        <v>2682</v>
      </c>
      <c r="D2313" s="823" t="s">
        <v>4395</v>
      </c>
      <c r="E2313" s="824" t="s">
        <v>2723</v>
      </c>
      <c r="F2313" s="822" t="s">
        <v>2677</v>
      </c>
      <c r="G2313" s="822" t="s">
        <v>2774</v>
      </c>
      <c r="H2313" s="822" t="s">
        <v>673</v>
      </c>
      <c r="I2313" s="822" t="s">
        <v>3157</v>
      </c>
      <c r="J2313" s="822" t="s">
        <v>690</v>
      </c>
      <c r="K2313" s="822" t="s">
        <v>3152</v>
      </c>
      <c r="L2313" s="825">
        <v>117.03</v>
      </c>
      <c r="M2313" s="825">
        <v>117.03</v>
      </c>
      <c r="N2313" s="822">
        <v>1</v>
      </c>
      <c r="O2313" s="826">
        <v>0.5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</v>
      </c>
      <c r="B2314" s="822" t="s">
        <v>2676</v>
      </c>
      <c r="C2314" s="822" t="s">
        <v>2682</v>
      </c>
      <c r="D2314" s="823" t="s">
        <v>4395</v>
      </c>
      <c r="E2314" s="824" t="s">
        <v>2723</v>
      </c>
      <c r="F2314" s="822" t="s">
        <v>2677</v>
      </c>
      <c r="G2314" s="822" t="s">
        <v>2774</v>
      </c>
      <c r="H2314" s="822" t="s">
        <v>673</v>
      </c>
      <c r="I2314" s="822" t="s">
        <v>2170</v>
      </c>
      <c r="J2314" s="822" t="s">
        <v>690</v>
      </c>
      <c r="K2314" s="822" t="s">
        <v>691</v>
      </c>
      <c r="L2314" s="825">
        <v>38.04</v>
      </c>
      <c r="M2314" s="825">
        <v>76.08</v>
      </c>
      <c r="N2314" s="822">
        <v>2</v>
      </c>
      <c r="O2314" s="826">
        <v>2</v>
      </c>
      <c r="P2314" s="825">
        <v>38.04</v>
      </c>
      <c r="Q2314" s="827">
        <v>0.5</v>
      </c>
      <c r="R2314" s="822">
        <v>1</v>
      </c>
      <c r="S2314" s="827">
        <v>0.5</v>
      </c>
      <c r="T2314" s="826">
        <v>1</v>
      </c>
      <c r="U2314" s="828">
        <v>0.5</v>
      </c>
    </row>
    <row r="2315" spans="1:21" ht="14.45" customHeight="1" x14ac:dyDescent="0.2">
      <c r="A2315" s="821">
        <v>1</v>
      </c>
      <c r="B2315" s="822" t="s">
        <v>2676</v>
      </c>
      <c r="C2315" s="822" t="s">
        <v>2682</v>
      </c>
      <c r="D2315" s="823" t="s">
        <v>4395</v>
      </c>
      <c r="E2315" s="824" t="s">
        <v>2723</v>
      </c>
      <c r="F2315" s="822" t="s">
        <v>2677</v>
      </c>
      <c r="G2315" s="822" t="s">
        <v>2774</v>
      </c>
      <c r="H2315" s="822" t="s">
        <v>673</v>
      </c>
      <c r="I2315" s="822" t="s">
        <v>2510</v>
      </c>
      <c r="J2315" s="822" t="s">
        <v>690</v>
      </c>
      <c r="K2315" s="822" t="s">
        <v>1520</v>
      </c>
      <c r="L2315" s="825">
        <v>10.65</v>
      </c>
      <c r="M2315" s="825">
        <v>127.80000000000001</v>
      </c>
      <c r="N2315" s="822">
        <v>12</v>
      </c>
      <c r="O2315" s="826">
        <v>3</v>
      </c>
      <c r="P2315" s="825">
        <v>63.900000000000006</v>
      </c>
      <c r="Q2315" s="827">
        <v>0.5</v>
      </c>
      <c r="R2315" s="822">
        <v>6</v>
      </c>
      <c r="S2315" s="827">
        <v>0.5</v>
      </c>
      <c r="T2315" s="826">
        <v>1.5</v>
      </c>
      <c r="U2315" s="828">
        <v>0.5</v>
      </c>
    </row>
    <row r="2316" spans="1:21" ht="14.45" customHeight="1" x14ac:dyDescent="0.2">
      <c r="A2316" s="821">
        <v>1</v>
      </c>
      <c r="B2316" s="822" t="s">
        <v>2676</v>
      </c>
      <c r="C2316" s="822" t="s">
        <v>2682</v>
      </c>
      <c r="D2316" s="823" t="s">
        <v>4395</v>
      </c>
      <c r="E2316" s="824" t="s">
        <v>2723</v>
      </c>
      <c r="F2316" s="822" t="s">
        <v>2677</v>
      </c>
      <c r="G2316" s="822" t="s">
        <v>2774</v>
      </c>
      <c r="H2316" s="822" t="s">
        <v>673</v>
      </c>
      <c r="I2316" s="822" t="s">
        <v>2282</v>
      </c>
      <c r="J2316" s="822" t="s">
        <v>690</v>
      </c>
      <c r="K2316" s="822" t="s">
        <v>990</v>
      </c>
      <c r="L2316" s="825">
        <v>17.559999999999999</v>
      </c>
      <c r="M2316" s="825">
        <v>87.799999999999983</v>
      </c>
      <c r="N2316" s="822">
        <v>5</v>
      </c>
      <c r="O2316" s="826">
        <v>1</v>
      </c>
      <c r="P2316" s="825">
        <v>87.799999999999983</v>
      </c>
      <c r="Q2316" s="827">
        <v>1</v>
      </c>
      <c r="R2316" s="822">
        <v>5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1</v>
      </c>
      <c r="B2317" s="822" t="s">
        <v>2676</v>
      </c>
      <c r="C2317" s="822" t="s">
        <v>2682</v>
      </c>
      <c r="D2317" s="823" t="s">
        <v>4395</v>
      </c>
      <c r="E2317" s="824" t="s">
        <v>2723</v>
      </c>
      <c r="F2317" s="822" t="s">
        <v>2677</v>
      </c>
      <c r="G2317" s="822" t="s">
        <v>2774</v>
      </c>
      <c r="H2317" s="822" t="s">
        <v>673</v>
      </c>
      <c r="I2317" s="822" t="s">
        <v>2508</v>
      </c>
      <c r="J2317" s="822" t="s">
        <v>690</v>
      </c>
      <c r="K2317" s="822" t="s">
        <v>2509</v>
      </c>
      <c r="L2317" s="825">
        <v>35.11</v>
      </c>
      <c r="M2317" s="825">
        <v>70.22</v>
      </c>
      <c r="N2317" s="822">
        <v>2</v>
      </c>
      <c r="O2317" s="826">
        <v>0.5</v>
      </c>
      <c r="P2317" s="825">
        <v>70.22</v>
      </c>
      <c r="Q2317" s="827">
        <v>1</v>
      </c>
      <c r="R2317" s="822">
        <v>2</v>
      </c>
      <c r="S2317" s="827">
        <v>1</v>
      </c>
      <c r="T2317" s="826">
        <v>0.5</v>
      </c>
      <c r="U2317" s="828">
        <v>1</v>
      </c>
    </row>
    <row r="2318" spans="1:21" ht="14.45" customHeight="1" x14ac:dyDescent="0.2">
      <c r="A2318" s="821">
        <v>1</v>
      </c>
      <c r="B2318" s="822" t="s">
        <v>2676</v>
      </c>
      <c r="C2318" s="822" t="s">
        <v>2682</v>
      </c>
      <c r="D2318" s="823" t="s">
        <v>4395</v>
      </c>
      <c r="E2318" s="824" t="s">
        <v>2723</v>
      </c>
      <c r="F2318" s="822" t="s">
        <v>2677</v>
      </c>
      <c r="G2318" s="822" t="s">
        <v>2909</v>
      </c>
      <c r="H2318" s="822" t="s">
        <v>329</v>
      </c>
      <c r="I2318" s="822" t="s">
        <v>2910</v>
      </c>
      <c r="J2318" s="822" t="s">
        <v>2911</v>
      </c>
      <c r="K2318" s="822" t="s">
        <v>2912</v>
      </c>
      <c r="L2318" s="825">
        <v>32.76</v>
      </c>
      <c r="M2318" s="825">
        <v>32.76</v>
      </c>
      <c r="N2318" s="822">
        <v>1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</v>
      </c>
      <c r="B2319" s="822" t="s">
        <v>2676</v>
      </c>
      <c r="C2319" s="822" t="s">
        <v>2682</v>
      </c>
      <c r="D2319" s="823" t="s">
        <v>4395</v>
      </c>
      <c r="E2319" s="824" t="s">
        <v>2723</v>
      </c>
      <c r="F2319" s="822" t="s">
        <v>2677</v>
      </c>
      <c r="G2319" s="822" t="s">
        <v>2913</v>
      </c>
      <c r="H2319" s="822" t="s">
        <v>329</v>
      </c>
      <c r="I2319" s="822" t="s">
        <v>2914</v>
      </c>
      <c r="J2319" s="822" t="s">
        <v>2915</v>
      </c>
      <c r="K2319" s="822" t="s">
        <v>2916</v>
      </c>
      <c r="L2319" s="825">
        <v>27.37</v>
      </c>
      <c r="M2319" s="825">
        <v>54.74</v>
      </c>
      <c r="N2319" s="822">
        <v>2</v>
      </c>
      <c r="O2319" s="826">
        <v>0.5</v>
      </c>
      <c r="P2319" s="825">
        <v>54.74</v>
      </c>
      <c r="Q2319" s="827">
        <v>1</v>
      </c>
      <c r="R2319" s="822">
        <v>2</v>
      </c>
      <c r="S2319" s="827">
        <v>1</v>
      </c>
      <c r="T2319" s="826">
        <v>0.5</v>
      </c>
      <c r="U2319" s="828">
        <v>1</v>
      </c>
    </row>
    <row r="2320" spans="1:21" ht="14.45" customHeight="1" x14ac:dyDescent="0.2">
      <c r="A2320" s="821">
        <v>1</v>
      </c>
      <c r="B2320" s="822" t="s">
        <v>2676</v>
      </c>
      <c r="C2320" s="822" t="s">
        <v>2682</v>
      </c>
      <c r="D2320" s="823" t="s">
        <v>4395</v>
      </c>
      <c r="E2320" s="824" t="s">
        <v>2723</v>
      </c>
      <c r="F2320" s="822" t="s">
        <v>2677</v>
      </c>
      <c r="G2320" s="822" t="s">
        <v>2917</v>
      </c>
      <c r="H2320" s="822" t="s">
        <v>329</v>
      </c>
      <c r="I2320" s="822" t="s">
        <v>3521</v>
      </c>
      <c r="J2320" s="822" t="s">
        <v>1033</v>
      </c>
      <c r="K2320" s="822" t="s">
        <v>3522</v>
      </c>
      <c r="L2320" s="825">
        <v>27.37</v>
      </c>
      <c r="M2320" s="825">
        <v>355.81</v>
      </c>
      <c r="N2320" s="822">
        <v>13</v>
      </c>
      <c r="O2320" s="826">
        <v>5</v>
      </c>
      <c r="P2320" s="825">
        <v>136.85</v>
      </c>
      <c r="Q2320" s="827">
        <v>0.38461538461538458</v>
      </c>
      <c r="R2320" s="822">
        <v>5</v>
      </c>
      <c r="S2320" s="827">
        <v>0.38461538461538464</v>
      </c>
      <c r="T2320" s="826">
        <v>2</v>
      </c>
      <c r="U2320" s="828">
        <v>0.4</v>
      </c>
    </row>
    <row r="2321" spans="1:21" ht="14.45" customHeight="1" x14ac:dyDescent="0.2">
      <c r="A2321" s="821">
        <v>1</v>
      </c>
      <c r="B2321" s="822" t="s">
        <v>2676</v>
      </c>
      <c r="C2321" s="822" t="s">
        <v>2682</v>
      </c>
      <c r="D2321" s="823" t="s">
        <v>4395</v>
      </c>
      <c r="E2321" s="824" t="s">
        <v>2723</v>
      </c>
      <c r="F2321" s="822" t="s">
        <v>2677</v>
      </c>
      <c r="G2321" s="822" t="s">
        <v>2917</v>
      </c>
      <c r="H2321" s="822" t="s">
        <v>673</v>
      </c>
      <c r="I2321" s="822" t="s">
        <v>2236</v>
      </c>
      <c r="J2321" s="822" t="s">
        <v>1033</v>
      </c>
      <c r="K2321" s="822" t="s">
        <v>2237</v>
      </c>
      <c r="L2321" s="825">
        <v>48.89</v>
      </c>
      <c r="M2321" s="825">
        <v>48.89</v>
      </c>
      <c r="N2321" s="822">
        <v>1</v>
      </c>
      <c r="O2321" s="826">
        <v>0.5</v>
      </c>
      <c r="P2321" s="825">
        <v>48.89</v>
      </c>
      <c r="Q2321" s="827">
        <v>1</v>
      </c>
      <c r="R2321" s="822">
        <v>1</v>
      </c>
      <c r="S2321" s="827">
        <v>1</v>
      </c>
      <c r="T2321" s="826">
        <v>0.5</v>
      </c>
      <c r="U2321" s="828">
        <v>1</v>
      </c>
    </row>
    <row r="2322" spans="1:21" ht="14.45" customHeight="1" x14ac:dyDescent="0.2">
      <c r="A2322" s="821">
        <v>1</v>
      </c>
      <c r="B2322" s="822" t="s">
        <v>2676</v>
      </c>
      <c r="C2322" s="822" t="s">
        <v>2682</v>
      </c>
      <c r="D2322" s="823" t="s">
        <v>4395</v>
      </c>
      <c r="E2322" s="824" t="s">
        <v>2723</v>
      </c>
      <c r="F2322" s="822" t="s">
        <v>2677</v>
      </c>
      <c r="G2322" s="822" t="s">
        <v>2775</v>
      </c>
      <c r="H2322" s="822" t="s">
        <v>673</v>
      </c>
      <c r="I2322" s="822" t="s">
        <v>2512</v>
      </c>
      <c r="J2322" s="822" t="s">
        <v>850</v>
      </c>
      <c r="K2322" s="822" t="s">
        <v>696</v>
      </c>
      <c r="L2322" s="825">
        <v>34.47</v>
      </c>
      <c r="M2322" s="825">
        <v>68.94</v>
      </c>
      <c r="N2322" s="822">
        <v>2</v>
      </c>
      <c r="O2322" s="826">
        <v>0.5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</v>
      </c>
      <c r="B2323" s="822" t="s">
        <v>2676</v>
      </c>
      <c r="C2323" s="822" t="s">
        <v>2682</v>
      </c>
      <c r="D2323" s="823" t="s">
        <v>4395</v>
      </c>
      <c r="E2323" s="824" t="s">
        <v>2723</v>
      </c>
      <c r="F2323" s="822" t="s">
        <v>2677</v>
      </c>
      <c r="G2323" s="822" t="s">
        <v>2775</v>
      </c>
      <c r="H2323" s="822" t="s">
        <v>329</v>
      </c>
      <c r="I2323" s="822" t="s">
        <v>3980</v>
      </c>
      <c r="J2323" s="822" t="s">
        <v>3188</v>
      </c>
      <c r="K2323" s="822" t="s">
        <v>3981</v>
      </c>
      <c r="L2323" s="825">
        <v>68.930000000000007</v>
      </c>
      <c r="M2323" s="825">
        <v>137.86000000000001</v>
      </c>
      <c r="N2323" s="822">
        <v>2</v>
      </c>
      <c r="O2323" s="826">
        <v>0.5</v>
      </c>
      <c r="P2323" s="825">
        <v>137.86000000000001</v>
      </c>
      <c r="Q2323" s="827">
        <v>1</v>
      </c>
      <c r="R2323" s="822">
        <v>2</v>
      </c>
      <c r="S2323" s="827">
        <v>1</v>
      </c>
      <c r="T2323" s="826">
        <v>0.5</v>
      </c>
      <c r="U2323" s="828">
        <v>1</v>
      </c>
    </row>
    <row r="2324" spans="1:21" ht="14.45" customHeight="1" x14ac:dyDescent="0.2">
      <c r="A2324" s="821">
        <v>1</v>
      </c>
      <c r="B2324" s="822" t="s">
        <v>2676</v>
      </c>
      <c r="C2324" s="822" t="s">
        <v>2682</v>
      </c>
      <c r="D2324" s="823" t="s">
        <v>4395</v>
      </c>
      <c r="E2324" s="824" t="s">
        <v>2723</v>
      </c>
      <c r="F2324" s="822" t="s">
        <v>2677</v>
      </c>
      <c r="G2324" s="822" t="s">
        <v>2837</v>
      </c>
      <c r="H2324" s="822" t="s">
        <v>673</v>
      </c>
      <c r="I2324" s="822" t="s">
        <v>2316</v>
      </c>
      <c r="J2324" s="822" t="s">
        <v>2317</v>
      </c>
      <c r="K2324" s="822" t="s">
        <v>2318</v>
      </c>
      <c r="L2324" s="825">
        <v>117.46</v>
      </c>
      <c r="M2324" s="825">
        <v>234.92</v>
      </c>
      <c r="N2324" s="822">
        <v>2</v>
      </c>
      <c r="O2324" s="826">
        <v>0.5</v>
      </c>
      <c r="P2324" s="825">
        <v>234.92</v>
      </c>
      <c r="Q2324" s="827">
        <v>1</v>
      </c>
      <c r="R2324" s="822">
        <v>2</v>
      </c>
      <c r="S2324" s="827">
        <v>1</v>
      </c>
      <c r="T2324" s="826">
        <v>0.5</v>
      </c>
      <c r="U2324" s="828">
        <v>1</v>
      </c>
    </row>
    <row r="2325" spans="1:21" ht="14.45" customHeight="1" x14ac:dyDescent="0.2">
      <c r="A2325" s="821">
        <v>1</v>
      </c>
      <c r="B2325" s="822" t="s">
        <v>2676</v>
      </c>
      <c r="C2325" s="822" t="s">
        <v>2682</v>
      </c>
      <c r="D2325" s="823" t="s">
        <v>4395</v>
      </c>
      <c r="E2325" s="824" t="s">
        <v>2723</v>
      </c>
      <c r="F2325" s="822" t="s">
        <v>2677</v>
      </c>
      <c r="G2325" s="822" t="s">
        <v>3209</v>
      </c>
      <c r="H2325" s="822" t="s">
        <v>329</v>
      </c>
      <c r="I2325" s="822" t="s">
        <v>3210</v>
      </c>
      <c r="J2325" s="822" t="s">
        <v>682</v>
      </c>
      <c r="K2325" s="822" t="s">
        <v>3211</v>
      </c>
      <c r="L2325" s="825">
        <v>127.91</v>
      </c>
      <c r="M2325" s="825">
        <v>255.82</v>
      </c>
      <c r="N2325" s="822">
        <v>2</v>
      </c>
      <c r="O2325" s="826">
        <v>0.5</v>
      </c>
      <c r="P2325" s="825">
        <v>255.82</v>
      </c>
      <c r="Q2325" s="827">
        <v>1</v>
      </c>
      <c r="R2325" s="822">
        <v>2</v>
      </c>
      <c r="S2325" s="827">
        <v>1</v>
      </c>
      <c r="T2325" s="826">
        <v>0.5</v>
      </c>
      <c r="U2325" s="828">
        <v>1</v>
      </c>
    </row>
    <row r="2326" spans="1:21" ht="14.45" customHeight="1" x14ac:dyDescent="0.2">
      <c r="A2326" s="821">
        <v>1</v>
      </c>
      <c r="B2326" s="822" t="s">
        <v>2676</v>
      </c>
      <c r="C2326" s="822" t="s">
        <v>2682</v>
      </c>
      <c r="D2326" s="823" t="s">
        <v>4395</v>
      </c>
      <c r="E2326" s="824" t="s">
        <v>2723</v>
      </c>
      <c r="F2326" s="822" t="s">
        <v>2677</v>
      </c>
      <c r="G2326" s="822" t="s">
        <v>2776</v>
      </c>
      <c r="H2326" s="822" t="s">
        <v>673</v>
      </c>
      <c r="I2326" s="822" t="s">
        <v>2313</v>
      </c>
      <c r="J2326" s="822" t="s">
        <v>2180</v>
      </c>
      <c r="K2326" s="822" t="s">
        <v>2314</v>
      </c>
      <c r="L2326" s="825">
        <v>7.47</v>
      </c>
      <c r="M2326" s="825">
        <v>119.52</v>
      </c>
      <c r="N2326" s="822">
        <v>16</v>
      </c>
      <c r="O2326" s="826">
        <v>3.5</v>
      </c>
      <c r="P2326" s="825">
        <v>89.64</v>
      </c>
      <c r="Q2326" s="827">
        <v>0.75</v>
      </c>
      <c r="R2326" s="822">
        <v>12</v>
      </c>
      <c r="S2326" s="827">
        <v>0.75</v>
      </c>
      <c r="T2326" s="826">
        <v>2.5</v>
      </c>
      <c r="U2326" s="828">
        <v>0.7142857142857143</v>
      </c>
    </row>
    <row r="2327" spans="1:21" ht="14.45" customHeight="1" x14ac:dyDescent="0.2">
      <c r="A2327" s="821">
        <v>1</v>
      </c>
      <c r="B2327" s="822" t="s">
        <v>2676</v>
      </c>
      <c r="C2327" s="822" t="s">
        <v>2682</v>
      </c>
      <c r="D2327" s="823" t="s">
        <v>4395</v>
      </c>
      <c r="E2327" s="824" t="s">
        <v>2723</v>
      </c>
      <c r="F2327" s="822" t="s">
        <v>2677</v>
      </c>
      <c r="G2327" s="822" t="s">
        <v>2776</v>
      </c>
      <c r="H2327" s="822" t="s">
        <v>673</v>
      </c>
      <c r="I2327" s="822" t="s">
        <v>2179</v>
      </c>
      <c r="J2327" s="822" t="s">
        <v>2180</v>
      </c>
      <c r="K2327" s="822" t="s">
        <v>2181</v>
      </c>
      <c r="L2327" s="825">
        <v>11.48</v>
      </c>
      <c r="M2327" s="825">
        <v>34.44</v>
      </c>
      <c r="N2327" s="822">
        <v>3</v>
      </c>
      <c r="O2327" s="826">
        <v>0.5</v>
      </c>
      <c r="P2327" s="825">
        <v>34.44</v>
      </c>
      <c r="Q2327" s="827">
        <v>1</v>
      </c>
      <c r="R2327" s="822">
        <v>3</v>
      </c>
      <c r="S2327" s="827">
        <v>1</v>
      </c>
      <c r="T2327" s="826">
        <v>0.5</v>
      </c>
      <c r="U2327" s="828">
        <v>1</v>
      </c>
    </row>
    <row r="2328" spans="1:21" ht="14.45" customHeight="1" x14ac:dyDescent="0.2">
      <c r="A2328" s="821">
        <v>1</v>
      </c>
      <c r="B2328" s="822" t="s">
        <v>2676</v>
      </c>
      <c r="C2328" s="822" t="s">
        <v>2682</v>
      </c>
      <c r="D2328" s="823" t="s">
        <v>4395</v>
      </c>
      <c r="E2328" s="824" t="s">
        <v>2723</v>
      </c>
      <c r="F2328" s="822" t="s">
        <v>2677</v>
      </c>
      <c r="G2328" s="822" t="s">
        <v>2777</v>
      </c>
      <c r="H2328" s="822" t="s">
        <v>329</v>
      </c>
      <c r="I2328" s="822" t="s">
        <v>2778</v>
      </c>
      <c r="J2328" s="822" t="s">
        <v>2779</v>
      </c>
      <c r="K2328" s="822" t="s">
        <v>2780</v>
      </c>
      <c r="L2328" s="825">
        <v>4472.93</v>
      </c>
      <c r="M2328" s="825">
        <v>17891.72</v>
      </c>
      <c r="N2328" s="822">
        <v>4</v>
      </c>
      <c r="O2328" s="826">
        <v>2</v>
      </c>
      <c r="P2328" s="825">
        <v>17891.72</v>
      </c>
      <c r="Q2328" s="827">
        <v>1</v>
      </c>
      <c r="R2328" s="822">
        <v>4</v>
      </c>
      <c r="S2328" s="827">
        <v>1</v>
      </c>
      <c r="T2328" s="826">
        <v>2</v>
      </c>
      <c r="U2328" s="828">
        <v>1</v>
      </c>
    </row>
    <row r="2329" spans="1:21" ht="14.45" customHeight="1" x14ac:dyDescent="0.2">
      <c r="A2329" s="821">
        <v>1</v>
      </c>
      <c r="B2329" s="822" t="s">
        <v>2676</v>
      </c>
      <c r="C2329" s="822" t="s">
        <v>2682</v>
      </c>
      <c r="D2329" s="823" t="s">
        <v>4395</v>
      </c>
      <c r="E2329" s="824" t="s">
        <v>2723</v>
      </c>
      <c r="F2329" s="822" t="s">
        <v>2677</v>
      </c>
      <c r="G2329" s="822" t="s">
        <v>2777</v>
      </c>
      <c r="H2329" s="822" t="s">
        <v>329</v>
      </c>
      <c r="I2329" s="822" t="s">
        <v>3551</v>
      </c>
      <c r="J2329" s="822" t="s">
        <v>2779</v>
      </c>
      <c r="K2329" s="822" t="s">
        <v>3552</v>
      </c>
      <c r="L2329" s="825">
        <v>3354.7</v>
      </c>
      <c r="M2329" s="825">
        <v>6709.4</v>
      </c>
      <c r="N2329" s="822">
        <v>2</v>
      </c>
      <c r="O2329" s="826">
        <v>1</v>
      </c>
      <c r="P2329" s="825">
        <v>6709.4</v>
      </c>
      <c r="Q2329" s="827">
        <v>1</v>
      </c>
      <c r="R2329" s="822">
        <v>2</v>
      </c>
      <c r="S2329" s="827">
        <v>1</v>
      </c>
      <c r="T2329" s="826">
        <v>1</v>
      </c>
      <c r="U2329" s="828">
        <v>1</v>
      </c>
    </row>
    <row r="2330" spans="1:21" ht="14.45" customHeight="1" x14ac:dyDescent="0.2">
      <c r="A2330" s="821">
        <v>1</v>
      </c>
      <c r="B2330" s="822" t="s">
        <v>2676</v>
      </c>
      <c r="C2330" s="822" t="s">
        <v>2682</v>
      </c>
      <c r="D2330" s="823" t="s">
        <v>4395</v>
      </c>
      <c r="E2330" s="824" t="s">
        <v>2723</v>
      </c>
      <c r="F2330" s="822" t="s">
        <v>2677</v>
      </c>
      <c r="G2330" s="822" t="s">
        <v>2781</v>
      </c>
      <c r="H2330" s="822" t="s">
        <v>329</v>
      </c>
      <c r="I2330" s="822" t="s">
        <v>3869</v>
      </c>
      <c r="J2330" s="822" t="s">
        <v>2939</v>
      </c>
      <c r="K2330" s="822" t="s">
        <v>1025</v>
      </c>
      <c r="L2330" s="825">
        <v>84.83</v>
      </c>
      <c r="M2330" s="825">
        <v>169.66</v>
      </c>
      <c r="N2330" s="822">
        <v>2</v>
      </c>
      <c r="O2330" s="826">
        <v>0.5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</v>
      </c>
      <c r="B2331" s="822" t="s">
        <v>2676</v>
      </c>
      <c r="C2331" s="822" t="s">
        <v>2682</v>
      </c>
      <c r="D2331" s="823" t="s">
        <v>4395</v>
      </c>
      <c r="E2331" s="824" t="s">
        <v>2723</v>
      </c>
      <c r="F2331" s="822" t="s">
        <v>2677</v>
      </c>
      <c r="G2331" s="822" t="s">
        <v>2781</v>
      </c>
      <c r="H2331" s="822" t="s">
        <v>329</v>
      </c>
      <c r="I2331" s="822" t="s">
        <v>3228</v>
      </c>
      <c r="J2331" s="822" t="s">
        <v>2939</v>
      </c>
      <c r="K2331" s="822" t="s">
        <v>2784</v>
      </c>
      <c r="L2331" s="825">
        <v>130.51</v>
      </c>
      <c r="M2331" s="825">
        <v>391.53</v>
      </c>
      <c r="N2331" s="822">
        <v>3</v>
      </c>
      <c r="O2331" s="826">
        <v>2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</v>
      </c>
      <c r="B2332" s="822" t="s">
        <v>2676</v>
      </c>
      <c r="C2332" s="822" t="s">
        <v>2682</v>
      </c>
      <c r="D2332" s="823" t="s">
        <v>4395</v>
      </c>
      <c r="E2332" s="824" t="s">
        <v>2723</v>
      </c>
      <c r="F2332" s="822" t="s">
        <v>2677</v>
      </c>
      <c r="G2332" s="822" t="s">
        <v>3254</v>
      </c>
      <c r="H2332" s="822" t="s">
        <v>673</v>
      </c>
      <c r="I2332" s="822" t="s">
        <v>2413</v>
      </c>
      <c r="J2332" s="822" t="s">
        <v>1254</v>
      </c>
      <c r="K2332" s="822" t="s">
        <v>1255</v>
      </c>
      <c r="L2332" s="825">
        <v>0</v>
      </c>
      <c r="M2332" s="825">
        <v>0</v>
      </c>
      <c r="N2332" s="822">
        <v>8</v>
      </c>
      <c r="O2332" s="826">
        <v>3.5</v>
      </c>
      <c r="P2332" s="825">
        <v>0</v>
      </c>
      <c r="Q2332" s="827"/>
      <c r="R2332" s="822">
        <v>7</v>
      </c>
      <c r="S2332" s="827">
        <v>0.875</v>
      </c>
      <c r="T2332" s="826">
        <v>2.5</v>
      </c>
      <c r="U2332" s="828">
        <v>0.7142857142857143</v>
      </c>
    </row>
    <row r="2333" spans="1:21" ht="14.45" customHeight="1" x14ac:dyDescent="0.2">
      <c r="A2333" s="821">
        <v>1</v>
      </c>
      <c r="B2333" s="822" t="s">
        <v>2676</v>
      </c>
      <c r="C2333" s="822" t="s">
        <v>2682</v>
      </c>
      <c r="D2333" s="823" t="s">
        <v>4395</v>
      </c>
      <c r="E2333" s="824" t="s">
        <v>2723</v>
      </c>
      <c r="F2333" s="822" t="s">
        <v>2677</v>
      </c>
      <c r="G2333" s="822" t="s">
        <v>2785</v>
      </c>
      <c r="H2333" s="822" t="s">
        <v>329</v>
      </c>
      <c r="I2333" s="822" t="s">
        <v>2948</v>
      </c>
      <c r="J2333" s="822" t="s">
        <v>1377</v>
      </c>
      <c r="K2333" s="822" t="s">
        <v>2835</v>
      </c>
      <c r="L2333" s="825">
        <v>130.57</v>
      </c>
      <c r="M2333" s="825">
        <v>130.57</v>
      </c>
      <c r="N2333" s="822">
        <v>1</v>
      </c>
      <c r="O2333" s="826">
        <v>0.5</v>
      </c>
      <c r="P2333" s="825">
        <v>130.57</v>
      </c>
      <c r="Q2333" s="827">
        <v>1</v>
      </c>
      <c r="R2333" s="822">
        <v>1</v>
      </c>
      <c r="S2333" s="827">
        <v>1</v>
      </c>
      <c r="T2333" s="826">
        <v>0.5</v>
      </c>
      <c r="U2333" s="828">
        <v>1</v>
      </c>
    </row>
    <row r="2334" spans="1:21" ht="14.45" customHeight="1" x14ac:dyDescent="0.2">
      <c r="A2334" s="821">
        <v>1</v>
      </c>
      <c r="B2334" s="822" t="s">
        <v>2676</v>
      </c>
      <c r="C2334" s="822" t="s">
        <v>2682</v>
      </c>
      <c r="D2334" s="823" t="s">
        <v>4395</v>
      </c>
      <c r="E2334" s="824" t="s">
        <v>2723</v>
      </c>
      <c r="F2334" s="822" t="s">
        <v>2677</v>
      </c>
      <c r="G2334" s="822" t="s">
        <v>2785</v>
      </c>
      <c r="H2334" s="822" t="s">
        <v>329</v>
      </c>
      <c r="I2334" s="822" t="s">
        <v>2786</v>
      </c>
      <c r="J2334" s="822" t="s">
        <v>1377</v>
      </c>
      <c r="K2334" s="822" t="s">
        <v>2787</v>
      </c>
      <c r="L2334" s="825">
        <v>26.12</v>
      </c>
      <c r="M2334" s="825">
        <v>992.56</v>
      </c>
      <c r="N2334" s="822">
        <v>38</v>
      </c>
      <c r="O2334" s="826">
        <v>10.5</v>
      </c>
      <c r="P2334" s="825">
        <v>548.52</v>
      </c>
      <c r="Q2334" s="827">
        <v>0.55263157894736847</v>
      </c>
      <c r="R2334" s="822">
        <v>21</v>
      </c>
      <c r="S2334" s="827">
        <v>0.55263157894736847</v>
      </c>
      <c r="T2334" s="826">
        <v>5</v>
      </c>
      <c r="U2334" s="828">
        <v>0.47619047619047616</v>
      </c>
    </row>
    <row r="2335" spans="1:21" ht="14.45" customHeight="1" x14ac:dyDescent="0.2">
      <c r="A2335" s="821">
        <v>1</v>
      </c>
      <c r="B2335" s="822" t="s">
        <v>2676</v>
      </c>
      <c r="C2335" s="822" t="s">
        <v>2682</v>
      </c>
      <c r="D2335" s="823" t="s">
        <v>4395</v>
      </c>
      <c r="E2335" s="824" t="s">
        <v>2723</v>
      </c>
      <c r="F2335" s="822" t="s">
        <v>2677</v>
      </c>
      <c r="G2335" s="822" t="s">
        <v>2949</v>
      </c>
      <c r="H2335" s="822" t="s">
        <v>329</v>
      </c>
      <c r="I2335" s="822" t="s">
        <v>3272</v>
      </c>
      <c r="J2335" s="822" t="s">
        <v>2951</v>
      </c>
      <c r="K2335" s="822" t="s">
        <v>3273</v>
      </c>
      <c r="L2335" s="825">
        <v>237.31</v>
      </c>
      <c r="M2335" s="825">
        <v>237.31</v>
      </c>
      <c r="N2335" s="822">
        <v>1</v>
      </c>
      <c r="O2335" s="826">
        <v>0.5</v>
      </c>
      <c r="P2335" s="825">
        <v>237.31</v>
      </c>
      <c r="Q2335" s="827">
        <v>1</v>
      </c>
      <c r="R2335" s="822">
        <v>1</v>
      </c>
      <c r="S2335" s="827">
        <v>1</v>
      </c>
      <c r="T2335" s="826">
        <v>0.5</v>
      </c>
      <c r="U2335" s="828">
        <v>1</v>
      </c>
    </row>
    <row r="2336" spans="1:21" ht="14.45" customHeight="1" x14ac:dyDescent="0.2">
      <c r="A2336" s="821">
        <v>1</v>
      </c>
      <c r="B2336" s="822" t="s">
        <v>2676</v>
      </c>
      <c r="C2336" s="822" t="s">
        <v>2682</v>
      </c>
      <c r="D2336" s="823" t="s">
        <v>4395</v>
      </c>
      <c r="E2336" s="824" t="s">
        <v>2723</v>
      </c>
      <c r="F2336" s="822" t="s">
        <v>2677</v>
      </c>
      <c r="G2336" s="822" t="s">
        <v>2949</v>
      </c>
      <c r="H2336" s="822" t="s">
        <v>329</v>
      </c>
      <c r="I2336" s="822" t="s">
        <v>2950</v>
      </c>
      <c r="J2336" s="822" t="s">
        <v>2951</v>
      </c>
      <c r="K2336" s="822" t="s">
        <v>2952</v>
      </c>
      <c r="L2336" s="825">
        <v>118.65</v>
      </c>
      <c r="M2336" s="825">
        <v>118.65</v>
      </c>
      <c r="N2336" s="822">
        <v>1</v>
      </c>
      <c r="O2336" s="826">
        <v>0.5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</v>
      </c>
      <c r="B2337" s="822" t="s">
        <v>2676</v>
      </c>
      <c r="C2337" s="822" t="s">
        <v>2682</v>
      </c>
      <c r="D2337" s="823" t="s">
        <v>4395</v>
      </c>
      <c r="E2337" s="824" t="s">
        <v>2723</v>
      </c>
      <c r="F2337" s="822" t="s">
        <v>2677</v>
      </c>
      <c r="G2337" s="822" t="s">
        <v>3281</v>
      </c>
      <c r="H2337" s="822" t="s">
        <v>329</v>
      </c>
      <c r="I2337" s="822" t="s">
        <v>3579</v>
      </c>
      <c r="J2337" s="822" t="s">
        <v>3283</v>
      </c>
      <c r="K2337" s="822" t="s">
        <v>3580</v>
      </c>
      <c r="L2337" s="825">
        <v>59.88</v>
      </c>
      <c r="M2337" s="825">
        <v>179.64000000000001</v>
      </c>
      <c r="N2337" s="822">
        <v>3</v>
      </c>
      <c r="O2337" s="826">
        <v>1</v>
      </c>
      <c r="P2337" s="825">
        <v>179.64000000000001</v>
      </c>
      <c r="Q2337" s="827">
        <v>1</v>
      </c>
      <c r="R2337" s="822">
        <v>3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1</v>
      </c>
      <c r="B2338" s="822" t="s">
        <v>2676</v>
      </c>
      <c r="C2338" s="822" t="s">
        <v>2682</v>
      </c>
      <c r="D2338" s="823" t="s">
        <v>4395</v>
      </c>
      <c r="E2338" s="824" t="s">
        <v>2723</v>
      </c>
      <c r="F2338" s="822" t="s">
        <v>2677</v>
      </c>
      <c r="G2338" s="822" t="s">
        <v>3776</v>
      </c>
      <c r="H2338" s="822" t="s">
        <v>329</v>
      </c>
      <c r="I2338" s="822" t="s">
        <v>3777</v>
      </c>
      <c r="J2338" s="822" t="s">
        <v>1348</v>
      </c>
      <c r="K2338" s="822" t="s">
        <v>3718</v>
      </c>
      <c r="L2338" s="825">
        <v>137.88</v>
      </c>
      <c r="M2338" s="825">
        <v>275.76</v>
      </c>
      <c r="N2338" s="822">
        <v>2</v>
      </c>
      <c r="O2338" s="826">
        <v>0.5</v>
      </c>
      <c r="P2338" s="825">
        <v>275.76</v>
      </c>
      <c r="Q2338" s="827">
        <v>1</v>
      </c>
      <c r="R2338" s="822">
        <v>2</v>
      </c>
      <c r="S2338" s="827">
        <v>1</v>
      </c>
      <c r="T2338" s="826">
        <v>0.5</v>
      </c>
      <c r="U2338" s="828">
        <v>1</v>
      </c>
    </row>
    <row r="2339" spans="1:21" ht="14.45" customHeight="1" x14ac:dyDescent="0.2">
      <c r="A2339" s="821">
        <v>1</v>
      </c>
      <c r="B2339" s="822" t="s">
        <v>2676</v>
      </c>
      <c r="C2339" s="822" t="s">
        <v>2682</v>
      </c>
      <c r="D2339" s="823" t="s">
        <v>4395</v>
      </c>
      <c r="E2339" s="824" t="s">
        <v>2723</v>
      </c>
      <c r="F2339" s="822" t="s">
        <v>2677</v>
      </c>
      <c r="G2339" s="822" t="s">
        <v>2953</v>
      </c>
      <c r="H2339" s="822" t="s">
        <v>329</v>
      </c>
      <c r="I2339" s="822" t="s">
        <v>3290</v>
      </c>
      <c r="J2339" s="822" t="s">
        <v>2955</v>
      </c>
      <c r="K2339" s="822" t="s">
        <v>3291</v>
      </c>
      <c r="L2339" s="825">
        <v>93.43</v>
      </c>
      <c r="M2339" s="825">
        <v>1121.1600000000001</v>
      </c>
      <c r="N2339" s="822">
        <v>12</v>
      </c>
      <c r="O2339" s="826">
        <v>5</v>
      </c>
      <c r="P2339" s="825">
        <v>280.29000000000002</v>
      </c>
      <c r="Q2339" s="827">
        <v>0.25</v>
      </c>
      <c r="R2339" s="822">
        <v>3</v>
      </c>
      <c r="S2339" s="827">
        <v>0.25</v>
      </c>
      <c r="T2339" s="826">
        <v>1.5</v>
      </c>
      <c r="U2339" s="828">
        <v>0.3</v>
      </c>
    </row>
    <row r="2340" spans="1:21" ht="14.45" customHeight="1" x14ac:dyDescent="0.2">
      <c r="A2340" s="821">
        <v>1</v>
      </c>
      <c r="B2340" s="822" t="s">
        <v>2676</v>
      </c>
      <c r="C2340" s="822" t="s">
        <v>2682</v>
      </c>
      <c r="D2340" s="823" t="s">
        <v>4395</v>
      </c>
      <c r="E2340" s="824" t="s">
        <v>2723</v>
      </c>
      <c r="F2340" s="822" t="s">
        <v>2677</v>
      </c>
      <c r="G2340" s="822" t="s">
        <v>4365</v>
      </c>
      <c r="H2340" s="822" t="s">
        <v>673</v>
      </c>
      <c r="I2340" s="822" t="s">
        <v>4366</v>
      </c>
      <c r="J2340" s="822" t="s">
        <v>4367</v>
      </c>
      <c r="K2340" s="822" t="s">
        <v>4368</v>
      </c>
      <c r="L2340" s="825">
        <v>64.33</v>
      </c>
      <c r="M2340" s="825">
        <v>128.66</v>
      </c>
      <c r="N2340" s="822">
        <v>2</v>
      </c>
      <c r="O2340" s="826">
        <v>0.5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1</v>
      </c>
      <c r="B2341" s="822" t="s">
        <v>2676</v>
      </c>
      <c r="C2341" s="822" t="s">
        <v>2682</v>
      </c>
      <c r="D2341" s="823" t="s">
        <v>4395</v>
      </c>
      <c r="E2341" s="824" t="s">
        <v>2723</v>
      </c>
      <c r="F2341" s="822" t="s">
        <v>2677</v>
      </c>
      <c r="G2341" s="822" t="s">
        <v>3595</v>
      </c>
      <c r="H2341" s="822" t="s">
        <v>329</v>
      </c>
      <c r="I2341" s="822" t="s">
        <v>3596</v>
      </c>
      <c r="J2341" s="822" t="s">
        <v>3597</v>
      </c>
      <c r="K2341" s="822" t="s">
        <v>3598</v>
      </c>
      <c r="L2341" s="825">
        <v>311.02</v>
      </c>
      <c r="M2341" s="825">
        <v>311.02</v>
      </c>
      <c r="N2341" s="822">
        <v>1</v>
      </c>
      <c r="O2341" s="826">
        <v>0.5</v>
      </c>
      <c r="P2341" s="825">
        <v>311.02</v>
      </c>
      <c r="Q2341" s="827">
        <v>1</v>
      </c>
      <c r="R2341" s="822">
        <v>1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1</v>
      </c>
      <c r="B2342" s="822" t="s">
        <v>2676</v>
      </c>
      <c r="C2342" s="822" t="s">
        <v>2682</v>
      </c>
      <c r="D2342" s="823" t="s">
        <v>4395</v>
      </c>
      <c r="E2342" s="824" t="s">
        <v>2723</v>
      </c>
      <c r="F2342" s="822" t="s">
        <v>2677</v>
      </c>
      <c r="G2342" s="822" t="s">
        <v>2971</v>
      </c>
      <c r="H2342" s="822" t="s">
        <v>673</v>
      </c>
      <c r="I2342" s="822" t="s">
        <v>2209</v>
      </c>
      <c r="J2342" s="822" t="s">
        <v>910</v>
      </c>
      <c r="K2342" s="822" t="s">
        <v>2210</v>
      </c>
      <c r="L2342" s="825">
        <v>0</v>
      </c>
      <c r="M2342" s="825">
        <v>0</v>
      </c>
      <c r="N2342" s="822">
        <v>1</v>
      </c>
      <c r="O2342" s="826">
        <v>1</v>
      </c>
      <c r="P2342" s="825">
        <v>0</v>
      </c>
      <c r="Q2342" s="827"/>
      <c r="R2342" s="822">
        <v>1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1</v>
      </c>
      <c r="B2343" s="822" t="s">
        <v>2676</v>
      </c>
      <c r="C2343" s="822" t="s">
        <v>2682</v>
      </c>
      <c r="D2343" s="823" t="s">
        <v>4395</v>
      </c>
      <c r="E2343" s="824" t="s">
        <v>2723</v>
      </c>
      <c r="F2343" s="822" t="s">
        <v>2677</v>
      </c>
      <c r="G2343" s="822" t="s">
        <v>2789</v>
      </c>
      <c r="H2343" s="822" t="s">
        <v>673</v>
      </c>
      <c r="I2343" s="822" t="s">
        <v>2977</v>
      </c>
      <c r="J2343" s="822" t="s">
        <v>2503</v>
      </c>
      <c r="K2343" s="822" t="s">
        <v>2978</v>
      </c>
      <c r="L2343" s="825">
        <v>3833.94</v>
      </c>
      <c r="M2343" s="825">
        <v>7667.88</v>
      </c>
      <c r="N2343" s="822">
        <v>2</v>
      </c>
      <c r="O2343" s="826">
        <v>2</v>
      </c>
      <c r="P2343" s="825">
        <v>3833.94</v>
      </c>
      <c r="Q2343" s="827">
        <v>0.5</v>
      </c>
      <c r="R2343" s="822">
        <v>1</v>
      </c>
      <c r="S2343" s="827">
        <v>0.5</v>
      </c>
      <c r="T2343" s="826">
        <v>1</v>
      </c>
      <c r="U2343" s="828">
        <v>0.5</v>
      </c>
    </row>
    <row r="2344" spans="1:21" ht="14.45" customHeight="1" x14ac:dyDescent="0.2">
      <c r="A2344" s="821">
        <v>1</v>
      </c>
      <c r="B2344" s="822" t="s">
        <v>2676</v>
      </c>
      <c r="C2344" s="822" t="s">
        <v>2682</v>
      </c>
      <c r="D2344" s="823" t="s">
        <v>4395</v>
      </c>
      <c r="E2344" s="824" t="s">
        <v>2723</v>
      </c>
      <c r="F2344" s="822" t="s">
        <v>2677</v>
      </c>
      <c r="G2344" s="822" t="s">
        <v>2789</v>
      </c>
      <c r="H2344" s="822" t="s">
        <v>673</v>
      </c>
      <c r="I2344" s="822" t="s">
        <v>2790</v>
      </c>
      <c r="J2344" s="822" t="s">
        <v>2503</v>
      </c>
      <c r="K2344" s="822" t="s">
        <v>2791</v>
      </c>
      <c r="L2344" s="825">
        <v>1906.97</v>
      </c>
      <c r="M2344" s="825">
        <v>3813.94</v>
      </c>
      <c r="N2344" s="822">
        <v>2</v>
      </c>
      <c r="O2344" s="826">
        <v>0.5</v>
      </c>
      <c r="P2344" s="825">
        <v>3813.94</v>
      </c>
      <c r="Q2344" s="827">
        <v>1</v>
      </c>
      <c r="R2344" s="822">
        <v>2</v>
      </c>
      <c r="S2344" s="827">
        <v>1</v>
      </c>
      <c r="T2344" s="826">
        <v>0.5</v>
      </c>
      <c r="U2344" s="828">
        <v>1</v>
      </c>
    </row>
    <row r="2345" spans="1:21" ht="14.45" customHeight="1" x14ac:dyDescent="0.2">
      <c r="A2345" s="821">
        <v>1</v>
      </c>
      <c r="B2345" s="822" t="s">
        <v>2676</v>
      </c>
      <c r="C2345" s="822" t="s">
        <v>2682</v>
      </c>
      <c r="D2345" s="823" t="s">
        <v>4395</v>
      </c>
      <c r="E2345" s="824" t="s">
        <v>2723</v>
      </c>
      <c r="F2345" s="822" t="s">
        <v>2677</v>
      </c>
      <c r="G2345" s="822" t="s">
        <v>2792</v>
      </c>
      <c r="H2345" s="822" t="s">
        <v>329</v>
      </c>
      <c r="I2345" s="822" t="s">
        <v>2981</v>
      </c>
      <c r="J2345" s="822" t="s">
        <v>2794</v>
      </c>
      <c r="K2345" s="822" t="s">
        <v>2982</v>
      </c>
      <c r="L2345" s="825">
        <v>544.38</v>
      </c>
      <c r="M2345" s="825">
        <v>1088.76</v>
      </c>
      <c r="N2345" s="822">
        <v>2</v>
      </c>
      <c r="O2345" s="826">
        <v>0.5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</v>
      </c>
      <c r="B2346" s="822" t="s">
        <v>2676</v>
      </c>
      <c r="C2346" s="822" t="s">
        <v>2682</v>
      </c>
      <c r="D2346" s="823" t="s">
        <v>4395</v>
      </c>
      <c r="E2346" s="824" t="s">
        <v>2723</v>
      </c>
      <c r="F2346" s="822" t="s">
        <v>2677</v>
      </c>
      <c r="G2346" s="822" t="s">
        <v>2792</v>
      </c>
      <c r="H2346" s="822" t="s">
        <v>329</v>
      </c>
      <c r="I2346" s="822" t="s">
        <v>3700</v>
      </c>
      <c r="J2346" s="822" t="s">
        <v>2794</v>
      </c>
      <c r="K2346" s="822" t="s">
        <v>3701</v>
      </c>
      <c r="L2346" s="825">
        <v>109.17</v>
      </c>
      <c r="M2346" s="825">
        <v>436.68</v>
      </c>
      <c r="N2346" s="822">
        <v>4</v>
      </c>
      <c r="O2346" s="826">
        <v>1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</v>
      </c>
      <c r="B2347" s="822" t="s">
        <v>2676</v>
      </c>
      <c r="C2347" s="822" t="s">
        <v>2682</v>
      </c>
      <c r="D2347" s="823" t="s">
        <v>4395</v>
      </c>
      <c r="E2347" s="824" t="s">
        <v>2723</v>
      </c>
      <c r="F2347" s="822" t="s">
        <v>2677</v>
      </c>
      <c r="G2347" s="822" t="s">
        <v>3616</v>
      </c>
      <c r="H2347" s="822" t="s">
        <v>329</v>
      </c>
      <c r="I2347" s="822" t="s">
        <v>4049</v>
      </c>
      <c r="J2347" s="822" t="s">
        <v>4050</v>
      </c>
      <c r="K2347" s="822" t="s">
        <v>4051</v>
      </c>
      <c r="L2347" s="825">
        <v>414.07</v>
      </c>
      <c r="M2347" s="825">
        <v>414.07</v>
      </c>
      <c r="N2347" s="822">
        <v>1</v>
      </c>
      <c r="O2347" s="826">
        <v>0.5</v>
      </c>
      <c r="P2347" s="825">
        <v>414.07</v>
      </c>
      <c r="Q2347" s="827">
        <v>1</v>
      </c>
      <c r="R2347" s="822">
        <v>1</v>
      </c>
      <c r="S2347" s="827">
        <v>1</v>
      </c>
      <c r="T2347" s="826">
        <v>0.5</v>
      </c>
      <c r="U2347" s="828">
        <v>1</v>
      </c>
    </row>
    <row r="2348" spans="1:21" ht="14.45" customHeight="1" x14ac:dyDescent="0.2">
      <c r="A2348" s="821">
        <v>1</v>
      </c>
      <c r="B2348" s="822" t="s">
        <v>2676</v>
      </c>
      <c r="C2348" s="822" t="s">
        <v>2682</v>
      </c>
      <c r="D2348" s="823" t="s">
        <v>4395</v>
      </c>
      <c r="E2348" s="824" t="s">
        <v>2723</v>
      </c>
      <c r="F2348" s="822" t="s">
        <v>2677</v>
      </c>
      <c r="G2348" s="822" t="s">
        <v>2796</v>
      </c>
      <c r="H2348" s="822" t="s">
        <v>673</v>
      </c>
      <c r="I2348" s="822" t="s">
        <v>3619</v>
      </c>
      <c r="J2348" s="822" t="s">
        <v>1695</v>
      </c>
      <c r="K2348" s="822" t="s">
        <v>3620</v>
      </c>
      <c r="L2348" s="825">
        <v>345.02</v>
      </c>
      <c r="M2348" s="825">
        <v>690.04</v>
      </c>
      <c r="N2348" s="822">
        <v>2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</v>
      </c>
      <c r="B2349" s="822" t="s">
        <v>2676</v>
      </c>
      <c r="C2349" s="822" t="s">
        <v>2682</v>
      </c>
      <c r="D2349" s="823" t="s">
        <v>4395</v>
      </c>
      <c r="E2349" s="824" t="s">
        <v>2723</v>
      </c>
      <c r="F2349" s="822" t="s">
        <v>2677</v>
      </c>
      <c r="G2349" s="822" t="s">
        <v>2796</v>
      </c>
      <c r="H2349" s="822" t="s">
        <v>673</v>
      </c>
      <c r="I2349" s="822" t="s">
        <v>3619</v>
      </c>
      <c r="J2349" s="822" t="s">
        <v>1695</v>
      </c>
      <c r="K2349" s="822" t="s">
        <v>3620</v>
      </c>
      <c r="L2349" s="825">
        <v>255</v>
      </c>
      <c r="M2349" s="825">
        <v>1275</v>
      </c>
      <c r="N2349" s="822">
        <v>5</v>
      </c>
      <c r="O2349" s="826">
        <v>1.5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</v>
      </c>
      <c r="B2350" s="822" t="s">
        <v>2676</v>
      </c>
      <c r="C2350" s="822" t="s">
        <v>2682</v>
      </c>
      <c r="D2350" s="823" t="s">
        <v>4395</v>
      </c>
      <c r="E2350" s="824" t="s">
        <v>2723</v>
      </c>
      <c r="F2350" s="822" t="s">
        <v>2677</v>
      </c>
      <c r="G2350" s="822" t="s">
        <v>2799</v>
      </c>
      <c r="H2350" s="822" t="s">
        <v>329</v>
      </c>
      <c r="I2350" s="822" t="s">
        <v>2800</v>
      </c>
      <c r="J2350" s="822" t="s">
        <v>724</v>
      </c>
      <c r="K2350" s="822" t="s">
        <v>1565</v>
      </c>
      <c r="L2350" s="825">
        <v>3317.7</v>
      </c>
      <c r="M2350" s="825">
        <v>19906.199999999997</v>
      </c>
      <c r="N2350" s="822">
        <v>6</v>
      </c>
      <c r="O2350" s="826">
        <v>2</v>
      </c>
      <c r="P2350" s="825">
        <v>13270.8</v>
      </c>
      <c r="Q2350" s="827">
        <v>0.66666666666666674</v>
      </c>
      <c r="R2350" s="822">
        <v>4</v>
      </c>
      <c r="S2350" s="827">
        <v>0.66666666666666663</v>
      </c>
      <c r="T2350" s="826">
        <v>1.5</v>
      </c>
      <c r="U2350" s="828">
        <v>0.75</v>
      </c>
    </row>
    <row r="2351" spans="1:21" ht="14.45" customHeight="1" x14ac:dyDescent="0.2">
      <c r="A2351" s="821">
        <v>1</v>
      </c>
      <c r="B2351" s="822" t="s">
        <v>2676</v>
      </c>
      <c r="C2351" s="822" t="s">
        <v>2682</v>
      </c>
      <c r="D2351" s="823" t="s">
        <v>4395</v>
      </c>
      <c r="E2351" s="824" t="s">
        <v>2723</v>
      </c>
      <c r="F2351" s="822" t="s">
        <v>2677</v>
      </c>
      <c r="G2351" s="822" t="s">
        <v>2799</v>
      </c>
      <c r="H2351" s="822" t="s">
        <v>329</v>
      </c>
      <c r="I2351" s="822" t="s">
        <v>2801</v>
      </c>
      <c r="J2351" s="822" t="s">
        <v>724</v>
      </c>
      <c r="K2351" s="822" t="s">
        <v>725</v>
      </c>
      <c r="L2351" s="825">
        <v>1704.59</v>
      </c>
      <c r="M2351" s="825">
        <v>15341.309999999998</v>
      </c>
      <c r="N2351" s="822">
        <v>9</v>
      </c>
      <c r="O2351" s="826">
        <v>2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</v>
      </c>
      <c r="B2352" s="822" t="s">
        <v>2676</v>
      </c>
      <c r="C2352" s="822" t="s">
        <v>2682</v>
      </c>
      <c r="D2352" s="823" t="s">
        <v>4395</v>
      </c>
      <c r="E2352" s="824" t="s">
        <v>2723</v>
      </c>
      <c r="F2352" s="822" t="s">
        <v>2677</v>
      </c>
      <c r="G2352" s="822" t="s">
        <v>2802</v>
      </c>
      <c r="H2352" s="822" t="s">
        <v>329</v>
      </c>
      <c r="I2352" s="822" t="s">
        <v>2803</v>
      </c>
      <c r="J2352" s="822" t="s">
        <v>703</v>
      </c>
      <c r="K2352" s="822" t="s">
        <v>2804</v>
      </c>
      <c r="L2352" s="825">
        <v>83.38</v>
      </c>
      <c r="M2352" s="825">
        <v>500.28</v>
      </c>
      <c r="N2352" s="822">
        <v>6</v>
      </c>
      <c r="O2352" s="826">
        <v>2.5</v>
      </c>
      <c r="P2352" s="825">
        <v>166.76</v>
      </c>
      <c r="Q2352" s="827">
        <v>0.33333333333333331</v>
      </c>
      <c r="R2352" s="822">
        <v>2</v>
      </c>
      <c r="S2352" s="827">
        <v>0.33333333333333331</v>
      </c>
      <c r="T2352" s="826">
        <v>1</v>
      </c>
      <c r="U2352" s="828">
        <v>0.4</v>
      </c>
    </row>
    <row r="2353" spans="1:21" ht="14.45" customHeight="1" x14ac:dyDescent="0.2">
      <c r="A2353" s="821">
        <v>1</v>
      </c>
      <c r="B2353" s="822" t="s">
        <v>2676</v>
      </c>
      <c r="C2353" s="822" t="s">
        <v>2682</v>
      </c>
      <c r="D2353" s="823" t="s">
        <v>4395</v>
      </c>
      <c r="E2353" s="824" t="s">
        <v>2723</v>
      </c>
      <c r="F2353" s="822" t="s">
        <v>2677</v>
      </c>
      <c r="G2353" s="822" t="s">
        <v>2802</v>
      </c>
      <c r="H2353" s="822" t="s">
        <v>329</v>
      </c>
      <c r="I2353" s="822" t="s">
        <v>3337</v>
      </c>
      <c r="J2353" s="822" t="s">
        <v>703</v>
      </c>
      <c r="K2353" s="822" t="s">
        <v>2864</v>
      </c>
      <c r="L2353" s="825">
        <v>166.76</v>
      </c>
      <c r="M2353" s="825">
        <v>333.52</v>
      </c>
      <c r="N2353" s="822">
        <v>2</v>
      </c>
      <c r="O2353" s="826">
        <v>0.5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</v>
      </c>
      <c r="B2354" s="822" t="s">
        <v>2676</v>
      </c>
      <c r="C2354" s="822" t="s">
        <v>2682</v>
      </c>
      <c r="D2354" s="823" t="s">
        <v>4395</v>
      </c>
      <c r="E2354" s="824" t="s">
        <v>2723</v>
      </c>
      <c r="F2354" s="822" t="s">
        <v>2677</v>
      </c>
      <c r="G2354" s="822" t="s">
        <v>2983</v>
      </c>
      <c r="H2354" s="822" t="s">
        <v>673</v>
      </c>
      <c r="I2354" s="822" t="s">
        <v>2196</v>
      </c>
      <c r="J2354" s="822" t="s">
        <v>928</v>
      </c>
      <c r="K2354" s="822" t="s">
        <v>2197</v>
      </c>
      <c r="L2354" s="825">
        <v>154.36000000000001</v>
      </c>
      <c r="M2354" s="825">
        <v>617.44000000000005</v>
      </c>
      <c r="N2354" s="822">
        <v>4</v>
      </c>
      <c r="O2354" s="826">
        <v>3</v>
      </c>
      <c r="P2354" s="825">
        <v>154.36000000000001</v>
      </c>
      <c r="Q2354" s="827">
        <v>0.25</v>
      </c>
      <c r="R2354" s="822">
        <v>1</v>
      </c>
      <c r="S2354" s="827">
        <v>0.25</v>
      </c>
      <c r="T2354" s="826">
        <v>1</v>
      </c>
      <c r="U2354" s="828">
        <v>0.33333333333333331</v>
      </c>
    </row>
    <row r="2355" spans="1:21" ht="14.45" customHeight="1" x14ac:dyDescent="0.2">
      <c r="A2355" s="821">
        <v>1</v>
      </c>
      <c r="B2355" s="822" t="s">
        <v>2676</v>
      </c>
      <c r="C2355" s="822" t="s">
        <v>2682</v>
      </c>
      <c r="D2355" s="823" t="s">
        <v>4395</v>
      </c>
      <c r="E2355" s="824" t="s">
        <v>2723</v>
      </c>
      <c r="F2355" s="822" t="s">
        <v>2677</v>
      </c>
      <c r="G2355" s="822" t="s">
        <v>2984</v>
      </c>
      <c r="H2355" s="822" t="s">
        <v>673</v>
      </c>
      <c r="I2355" s="822" t="s">
        <v>3627</v>
      </c>
      <c r="J2355" s="822" t="s">
        <v>2986</v>
      </c>
      <c r="K2355" s="822" t="s">
        <v>3628</v>
      </c>
      <c r="L2355" s="825">
        <v>84.18</v>
      </c>
      <c r="M2355" s="825">
        <v>84.18</v>
      </c>
      <c r="N2355" s="822">
        <v>1</v>
      </c>
      <c r="O2355" s="826">
        <v>0.5</v>
      </c>
      <c r="P2355" s="825">
        <v>84.18</v>
      </c>
      <c r="Q2355" s="827">
        <v>1</v>
      </c>
      <c r="R2355" s="822">
        <v>1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1</v>
      </c>
      <c r="B2356" s="822" t="s">
        <v>2676</v>
      </c>
      <c r="C2356" s="822" t="s">
        <v>2682</v>
      </c>
      <c r="D2356" s="823" t="s">
        <v>4395</v>
      </c>
      <c r="E2356" s="824" t="s">
        <v>2723</v>
      </c>
      <c r="F2356" s="822" t="s">
        <v>2677</v>
      </c>
      <c r="G2356" s="822" t="s">
        <v>3635</v>
      </c>
      <c r="H2356" s="822" t="s">
        <v>329</v>
      </c>
      <c r="I2356" s="822" t="s">
        <v>4334</v>
      </c>
      <c r="J2356" s="822" t="s">
        <v>3637</v>
      </c>
      <c r="K2356" s="822" t="s">
        <v>3713</v>
      </c>
      <c r="L2356" s="825">
        <v>255</v>
      </c>
      <c r="M2356" s="825">
        <v>510</v>
      </c>
      <c r="N2356" s="822">
        <v>2</v>
      </c>
      <c r="O2356" s="826">
        <v>0.5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</v>
      </c>
      <c r="B2357" s="822" t="s">
        <v>2676</v>
      </c>
      <c r="C2357" s="822" t="s">
        <v>2682</v>
      </c>
      <c r="D2357" s="823" t="s">
        <v>4395</v>
      </c>
      <c r="E2357" s="824" t="s">
        <v>2723</v>
      </c>
      <c r="F2357" s="822" t="s">
        <v>2677</v>
      </c>
      <c r="G2357" s="822" t="s">
        <v>2809</v>
      </c>
      <c r="H2357" s="822" t="s">
        <v>329</v>
      </c>
      <c r="I2357" s="822" t="s">
        <v>2810</v>
      </c>
      <c r="J2357" s="822" t="s">
        <v>822</v>
      </c>
      <c r="K2357" s="822" t="s">
        <v>823</v>
      </c>
      <c r="L2357" s="825">
        <v>121.92</v>
      </c>
      <c r="M2357" s="825">
        <v>121.92</v>
      </c>
      <c r="N2357" s="822">
        <v>1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</v>
      </c>
      <c r="B2358" s="822" t="s">
        <v>2676</v>
      </c>
      <c r="C2358" s="822" t="s">
        <v>2682</v>
      </c>
      <c r="D2358" s="823" t="s">
        <v>4395</v>
      </c>
      <c r="E2358" s="824" t="s">
        <v>2732</v>
      </c>
      <c r="F2358" s="822" t="s">
        <v>2677</v>
      </c>
      <c r="G2358" s="822" t="s">
        <v>2854</v>
      </c>
      <c r="H2358" s="822" t="s">
        <v>673</v>
      </c>
      <c r="I2358" s="822" t="s">
        <v>2258</v>
      </c>
      <c r="J2358" s="822" t="s">
        <v>1042</v>
      </c>
      <c r="K2358" s="822" t="s">
        <v>2259</v>
      </c>
      <c r="L2358" s="825">
        <v>80.010000000000005</v>
      </c>
      <c r="M2358" s="825">
        <v>240.03000000000003</v>
      </c>
      <c r="N2358" s="822">
        <v>3</v>
      </c>
      <c r="O2358" s="826">
        <v>0.5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</v>
      </c>
      <c r="B2359" s="822" t="s">
        <v>2676</v>
      </c>
      <c r="C2359" s="822" t="s">
        <v>2682</v>
      </c>
      <c r="D2359" s="823" t="s">
        <v>4395</v>
      </c>
      <c r="E2359" s="824" t="s">
        <v>2732</v>
      </c>
      <c r="F2359" s="822" t="s">
        <v>2677</v>
      </c>
      <c r="G2359" s="822" t="s">
        <v>2857</v>
      </c>
      <c r="H2359" s="822" t="s">
        <v>673</v>
      </c>
      <c r="I2359" s="822" t="s">
        <v>2300</v>
      </c>
      <c r="J2359" s="822" t="s">
        <v>2296</v>
      </c>
      <c r="K2359" s="822" t="s">
        <v>2301</v>
      </c>
      <c r="L2359" s="825">
        <v>31.09</v>
      </c>
      <c r="M2359" s="825">
        <v>279.81</v>
      </c>
      <c r="N2359" s="822">
        <v>9</v>
      </c>
      <c r="O2359" s="826">
        <v>7</v>
      </c>
      <c r="P2359" s="825">
        <v>93.27</v>
      </c>
      <c r="Q2359" s="827">
        <v>0.33333333333333331</v>
      </c>
      <c r="R2359" s="822">
        <v>3</v>
      </c>
      <c r="S2359" s="827">
        <v>0.33333333333333331</v>
      </c>
      <c r="T2359" s="826">
        <v>2.5</v>
      </c>
      <c r="U2359" s="828">
        <v>0.35714285714285715</v>
      </c>
    </row>
    <row r="2360" spans="1:21" ht="14.45" customHeight="1" x14ac:dyDescent="0.2">
      <c r="A2360" s="821">
        <v>1</v>
      </c>
      <c r="B2360" s="822" t="s">
        <v>2676</v>
      </c>
      <c r="C2360" s="822" t="s">
        <v>2682</v>
      </c>
      <c r="D2360" s="823" t="s">
        <v>4395</v>
      </c>
      <c r="E2360" s="824" t="s">
        <v>2732</v>
      </c>
      <c r="F2360" s="822" t="s">
        <v>2677</v>
      </c>
      <c r="G2360" s="822" t="s">
        <v>2857</v>
      </c>
      <c r="H2360" s="822" t="s">
        <v>673</v>
      </c>
      <c r="I2360" s="822" t="s">
        <v>2302</v>
      </c>
      <c r="J2360" s="822" t="s">
        <v>2296</v>
      </c>
      <c r="K2360" s="822" t="s">
        <v>1106</v>
      </c>
      <c r="L2360" s="825">
        <v>62.18</v>
      </c>
      <c r="M2360" s="825">
        <v>62.18</v>
      </c>
      <c r="N2360" s="822">
        <v>1</v>
      </c>
      <c r="O2360" s="826">
        <v>0.5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</v>
      </c>
      <c r="B2361" s="822" t="s">
        <v>2676</v>
      </c>
      <c r="C2361" s="822" t="s">
        <v>2682</v>
      </c>
      <c r="D2361" s="823" t="s">
        <v>4395</v>
      </c>
      <c r="E2361" s="824" t="s">
        <v>2732</v>
      </c>
      <c r="F2361" s="822" t="s">
        <v>2677</v>
      </c>
      <c r="G2361" s="822" t="s">
        <v>2858</v>
      </c>
      <c r="H2361" s="822" t="s">
        <v>673</v>
      </c>
      <c r="I2361" s="822" t="s">
        <v>2185</v>
      </c>
      <c r="J2361" s="822" t="s">
        <v>2186</v>
      </c>
      <c r="K2361" s="822" t="s">
        <v>2187</v>
      </c>
      <c r="L2361" s="825">
        <v>130.51</v>
      </c>
      <c r="M2361" s="825">
        <v>4437.3400000000011</v>
      </c>
      <c r="N2361" s="822">
        <v>34</v>
      </c>
      <c r="O2361" s="826">
        <v>19</v>
      </c>
      <c r="P2361" s="825">
        <v>1696.6299999999999</v>
      </c>
      <c r="Q2361" s="827">
        <v>0.38235294117647045</v>
      </c>
      <c r="R2361" s="822">
        <v>13</v>
      </c>
      <c r="S2361" s="827">
        <v>0.38235294117647056</v>
      </c>
      <c r="T2361" s="826">
        <v>6</v>
      </c>
      <c r="U2361" s="828">
        <v>0.31578947368421051</v>
      </c>
    </row>
    <row r="2362" spans="1:21" ht="14.45" customHeight="1" x14ac:dyDescent="0.2">
      <c r="A2362" s="821">
        <v>1</v>
      </c>
      <c r="B2362" s="822" t="s">
        <v>2676</v>
      </c>
      <c r="C2362" s="822" t="s">
        <v>2682</v>
      </c>
      <c r="D2362" s="823" t="s">
        <v>4395</v>
      </c>
      <c r="E2362" s="824" t="s">
        <v>2732</v>
      </c>
      <c r="F2362" s="822" t="s">
        <v>2677</v>
      </c>
      <c r="G2362" s="822" t="s">
        <v>2858</v>
      </c>
      <c r="H2362" s="822" t="s">
        <v>329</v>
      </c>
      <c r="I2362" s="822" t="s">
        <v>3007</v>
      </c>
      <c r="J2362" s="822" t="s">
        <v>2189</v>
      </c>
      <c r="K2362" s="822" t="s">
        <v>3008</v>
      </c>
      <c r="L2362" s="825">
        <v>254.49</v>
      </c>
      <c r="M2362" s="825">
        <v>1781.43</v>
      </c>
      <c r="N2362" s="822">
        <v>7</v>
      </c>
      <c r="O2362" s="826">
        <v>4.5</v>
      </c>
      <c r="P2362" s="825">
        <v>508.98</v>
      </c>
      <c r="Q2362" s="827">
        <v>0.2857142857142857</v>
      </c>
      <c r="R2362" s="822">
        <v>2</v>
      </c>
      <c r="S2362" s="827">
        <v>0.2857142857142857</v>
      </c>
      <c r="T2362" s="826">
        <v>1</v>
      </c>
      <c r="U2362" s="828">
        <v>0.22222222222222221</v>
      </c>
    </row>
    <row r="2363" spans="1:21" ht="14.45" customHeight="1" x14ac:dyDescent="0.2">
      <c r="A2363" s="821">
        <v>1</v>
      </c>
      <c r="B2363" s="822" t="s">
        <v>2676</v>
      </c>
      <c r="C2363" s="822" t="s">
        <v>2682</v>
      </c>
      <c r="D2363" s="823" t="s">
        <v>4395</v>
      </c>
      <c r="E2363" s="824" t="s">
        <v>2732</v>
      </c>
      <c r="F2363" s="822" t="s">
        <v>2677</v>
      </c>
      <c r="G2363" s="822" t="s">
        <v>2858</v>
      </c>
      <c r="H2363" s="822" t="s">
        <v>673</v>
      </c>
      <c r="I2363" s="822" t="s">
        <v>2326</v>
      </c>
      <c r="J2363" s="822" t="s">
        <v>2189</v>
      </c>
      <c r="K2363" s="822" t="s">
        <v>2327</v>
      </c>
      <c r="L2363" s="825">
        <v>82.7</v>
      </c>
      <c r="M2363" s="825">
        <v>82.7</v>
      </c>
      <c r="N2363" s="822">
        <v>1</v>
      </c>
      <c r="O2363" s="826">
        <v>0.5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</v>
      </c>
      <c r="B2364" s="822" t="s">
        <v>2676</v>
      </c>
      <c r="C2364" s="822" t="s">
        <v>2682</v>
      </c>
      <c r="D2364" s="823" t="s">
        <v>4395</v>
      </c>
      <c r="E2364" s="824" t="s">
        <v>2732</v>
      </c>
      <c r="F2364" s="822" t="s">
        <v>2677</v>
      </c>
      <c r="G2364" s="822" t="s">
        <v>2858</v>
      </c>
      <c r="H2364" s="822" t="s">
        <v>673</v>
      </c>
      <c r="I2364" s="822" t="s">
        <v>2188</v>
      </c>
      <c r="J2364" s="822" t="s">
        <v>2189</v>
      </c>
      <c r="K2364" s="822" t="s">
        <v>2190</v>
      </c>
      <c r="L2364" s="825">
        <v>165.41</v>
      </c>
      <c r="M2364" s="825">
        <v>330.82</v>
      </c>
      <c r="N2364" s="822">
        <v>2</v>
      </c>
      <c r="O2364" s="826">
        <v>2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</v>
      </c>
      <c r="B2365" s="822" t="s">
        <v>2676</v>
      </c>
      <c r="C2365" s="822" t="s">
        <v>2682</v>
      </c>
      <c r="D2365" s="823" t="s">
        <v>4395</v>
      </c>
      <c r="E2365" s="824" t="s">
        <v>2732</v>
      </c>
      <c r="F2365" s="822" t="s">
        <v>2677</v>
      </c>
      <c r="G2365" s="822" t="s">
        <v>2858</v>
      </c>
      <c r="H2365" s="822" t="s">
        <v>329</v>
      </c>
      <c r="I2365" s="822" t="s">
        <v>3722</v>
      </c>
      <c r="J2365" s="822" t="s">
        <v>3012</v>
      </c>
      <c r="K2365" s="822" t="s">
        <v>2187</v>
      </c>
      <c r="L2365" s="825">
        <v>130.51</v>
      </c>
      <c r="M2365" s="825">
        <v>130.51</v>
      </c>
      <c r="N2365" s="822">
        <v>1</v>
      </c>
      <c r="O2365" s="826">
        <v>0.5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</v>
      </c>
      <c r="B2366" s="822" t="s">
        <v>2676</v>
      </c>
      <c r="C2366" s="822" t="s">
        <v>2682</v>
      </c>
      <c r="D2366" s="823" t="s">
        <v>4395</v>
      </c>
      <c r="E2366" s="824" t="s">
        <v>2732</v>
      </c>
      <c r="F2366" s="822" t="s">
        <v>2677</v>
      </c>
      <c r="G2366" s="822" t="s">
        <v>2858</v>
      </c>
      <c r="H2366" s="822" t="s">
        <v>329</v>
      </c>
      <c r="I2366" s="822" t="s">
        <v>3013</v>
      </c>
      <c r="J2366" s="822" t="s">
        <v>2189</v>
      </c>
      <c r="K2366" s="822" t="s">
        <v>3014</v>
      </c>
      <c r="L2366" s="825">
        <v>84.83</v>
      </c>
      <c r="M2366" s="825">
        <v>678.6400000000001</v>
      </c>
      <c r="N2366" s="822">
        <v>8</v>
      </c>
      <c r="O2366" s="826">
        <v>5.5</v>
      </c>
      <c r="P2366" s="825">
        <v>84.83</v>
      </c>
      <c r="Q2366" s="827">
        <v>0.12499999999999997</v>
      </c>
      <c r="R2366" s="822">
        <v>1</v>
      </c>
      <c r="S2366" s="827">
        <v>0.125</v>
      </c>
      <c r="T2366" s="826">
        <v>0.5</v>
      </c>
      <c r="U2366" s="828">
        <v>9.0909090909090912E-2</v>
      </c>
    </row>
    <row r="2367" spans="1:21" ht="14.45" customHeight="1" x14ac:dyDescent="0.2">
      <c r="A2367" s="821">
        <v>1</v>
      </c>
      <c r="B2367" s="822" t="s">
        <v>2676</v>
      </c>
      <c r="C2367" s="822" t="s">
        <v>2682</v>
      </c>
      <c r="D2367" s="823" t="s">
        <v>4395</v>
      </c>
      <c r="E2367" s="824" t="s">
        <v>2732</v>
      </c>
      <c r="F2367" s="822" t="s">
        <v>2677</v>
      </c>
      <c r="G2367" s="822" t="s">
        <v>2858</v>
      </c>
      <c r="H2367" s="822" t="s">
        <v>673</v>
      </c>
      <c r="I2367" s="822" t="s">
        <v>2565</v>
      </c>
      <c r="J2367" s="822" t="s">
        <v>2189</v>
      </c>
      <c r="K2367" s="822" t="s">
        <v>2566</v>
      </c>
      <c r="L2367" s="825">
        <v>27.56</v>
      </c>
      <c r="M2367" s="825">
        <v>27.56</v>
      </c>
      <c r="N2367" s="822">
        <v>1</v>
      </c>
      <c r="O2367" s="826">
        <v>0.5</v>
      </c>
      <c r="P2367" s="825">
        <v>27.56</v>
      </c>
      <c r="Q2367" s="827">
        <v>1</v>
      </c>
      <c r="R2367" s="822">
        <v>1</v>
      </c>
      <c r="S2367" s="827">
        <v>1</v>
      </c>
      <c r="T2367" s="826">
        <v>0.5</v>
      </c>
      <c r="U2367" s="828">
        <v>1</v>
      </c>
    </row>
    <row r="2368" spans="1:21" ht="14.45" customHeight="1" x14ac:dyDescent="0.2">
      <c r="A2368" s="821">
        <v>1</v>
      </c>
      <c r="B2368" s="822" t="s">
        <v>2676</v>
      </c>
      <c r="C2368" s="822" t="s">
        <v>2682</v>
      </c>
      <c r="D2368" s="823" t="s">
        <v>4395</v>
      </c>
      <c r="E2368" s="824" t="s">
        <v>2732</v>
      </c>
      <c r="F2368" s="822" t="s">
        <v>2677</v>
      </c>
      <c r="G2368" s="822" t="s">
        <v>2858</v>
      </c>
      <c r="H2368" s="822" t="s">
        <v>673</v>
      </c>
      <c r="I2368" s="822" t="s">
        <v>4210</v>
      </c>
      <c r="J2368" s="822" t="s">
        <v>2189</v>
      </c>
      <c r="K2368" s="822" t="s">
        <v>4211</v>
      </c>
      <c r="L2368" s="825">
        <v>286.69</v>
      </c>
      <c r="M2368" s="825">
        <v>1720.14</v>
      </c>
      <c r="N2368" s="822">
        <v>6</v>
      </c>
      <c r="O2368" s="826">
        <v>4</v>
      </c>
      <c r="P2368" s="825">
        <v>1433.45</v>
      </c>
      <c r="Q2368" s="827">
        <v>0.83333333333333326</v>
      </c>
      <c r="R2368" s="822">
        <v>5</v>
      </c>
      <c r="S2368" s="827">
        <v>0.83333333333333337</v>
      </c>
      <c r="T2368" s="826">
        <v>3.5</v>
      </c>
      <c r="U2368" s="828">
        <v>0.875</v>
      </c>
    </row>
    <row r="2369" spans="1:21" ht="14.45" customHeight="1" x14ac:dyDescent="0.2">
      <c r="A2369" s="821">
        <v>1</v>
      </c>
      <c r="B2369" s="822" t="s">
        <v>2676</v>
      </c>
      <c r="C2369" s="822" t="s">
        <v>2682</v>
      </c>
      <c r="D2369" s="823" t="s">
        <v>4395</v>
      </c>
      <c r="E2369" s="824" t="s">
        <v>2732</v>
      </c>
      <c r="F2369" s="822" t="s">
        <v>2677</v>
      </c>
      <c r="G2369" s="822" t="s">
        <v>2861</v>
      </c>
      <c r="H2369" s="822" t="s">
        <v>673</v>
      </c>
      <c r="I2369" s="822" t="s">
        <v>4369</v>
      </c>
      <c r="J2369" s="822" t="s">
        <v>4370</v>
      </c>
      <c r="K2369" s="822" t="s">
        <v>4371</v>
      </c>
      <c r="L2369" s="825">
        <v>372.8</v>
      </c>
      <c r="M2369" s="825">
        <v>372.8</v>
      </c>
      <c r="N2369" s="822">
        <v>1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1</v>
      </c>
      <c r="B2370" s="822" t="s">
        <v>2676</v>
      </c>
      <c r="C2370" s="822" t="s">
        <v>2682</v>
      </c>
      <c r="D2370" s="823" t="s">
        <v>4395</v>
      </c>
      <c r="E2370" s="824" t="s">
        <v>2732</v>
      </c>
      <c r="F2370" s="822" t="s">
        <v>2677</v>
      </c>
      <c r="G2370" s="822" t="s">
        <v>2815</v>
      </c>
      <c r="H2370" s="822" t="s">
        <v>329</v>
      </c>
      <c r="I2370" s="822" t="s">
        <v>3726</v>
      </c>
      <c r="J2370" s="822" t="s">
        <v>2817</v>
      </c>
      <c r="K2370" s="822" t="s">
        <v>3727</v>
      </c>
      <c r="L2370" s="825">
        <v>16.38</v>
      </c>
      <c r="M2370" s="825">
        <v>98.28</v>
      </c>
      <c r="N2370" s="822">
        <v>6</v>
      </c>
      <c r="O2370" s="826">
        <v>3.5</v>
      </c>
      <c r="P2370" s="825">
        <v>65.52</v>
      </c>
      <c r="Q2370" s="827">
        <v>0.66666666666666663</v>
      </c>
      <c r="R2370" s="822">
        <v>4</v>
      </c>
      <c r="S2370" s="827">
        <v>0.66666666666666663</v>
      </c>
      <c r="T2370" s="826">
        <v>2.5</v>
      </c>
      <c r="U2370" s="828">
        <v>0.7142857142857143</v>
      </c>
    </row>
    <row r="2371" spans="1:21" ht="14.45" customHeight="1" x14ac:dyDescent="0.2">
      <c r="A2371" s="821">
        <v>1</v>
      </c>
      <c r="B2371" s="822" t="s">
        <v>2676</v>
      </c>
      <c r="C2371" s="822" t="s">
        <v>2682</v>
      </c>
      <c r="D2371" s="823" t="s">
        <v>4395</v>
      </c>
      <c r="E2371" s="824" t="s">
        <v>2732</v>
      </c>
      <c r="F2371" s="822" t="s">
        <v>2677</v>
      </c>
      <c r="G2371" s="822" t="s">
        <v>2815</v>
      </c>
      <c r="H2371" s="822" t="s">
        <v>329</v>
      </c>
      <c r="I2371" s="822" t="s">
        <v>3828</v>
      </c>
      <c r="J2371" s="822" t="s">
        <v>2817</v>
      </c>
      <c r="K2371" s="822" t="s">
        <v>3829</v>
      </c>
      <c r="L2371" s="825">
        <v>58.52</v>
      </c>
      <c r="M2371" s="825">
        <v>58.52</v>
      </c>
      <c r="N2371" s="822">
        <v>1</v>
      </c>
      <c r="O2371" s="826">
        <v>0.5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</v>
      </c>
      <c r="B2372" s="822" t="s">
        <v>2676</v>
      </c>
      <c r="C2372" s="822" t="s">
        <v>2682</v>
      </c>
      <c r="D2372" s="823" t="s">
        <v>4395</v>
      </c>
      <c r="E2372" s="824" t="s">
        <v>2732</v>
      </c>
      <c r="F2372" s="822" t="s">
        <v>2677</v>
      </c>
      <c r="G2372" s="822" t="s">
        <v>2815</v>
      </c>
      <c r="H2372" s="822" t="s">
        <v>673</v>
      </c>
      <c r="I2372" s="822" t="s">
        <v>2174</v>
      </c>
      <c r="J2372" s="822" t="s">
        <v>998</v>
      </c>
      <c r="K2372" s="822" t="s">
        <v>696</v>
      </c>
      <c r="L2372" s="825">
        <v>35.11</v>
      </c>
      <c r="M2372" s="825">
        <v>35.11</v>
      </c>
      <c r="N2372" s="822">
        <v>1</v>
      </c>
      <c r="O2372" s="826">
        <v>0.5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</v>
      </c>
      <c r="B2373" s="822" t="s">
        <v>2676</v>
      </c>
      <c r="C2373" s="822" t="s">
        <v>2682</v>
      </c>
      <c r="D2373" s="823" t="s">
        <v>4395</v>
      </c>
      <c r="E2373" s="824" t="s">
        <v>2732</v>
      </c>
      <c r="F2373" s="822" t="s">
        <v>2677</v>
      </c>
      <c r="G2373" s="822" t="s">
        <v>2815</v>
      </c>
      <c r="H2373" s="822" t="s">
        <v>329</v>
      </c>
      <c r="I2373" s="822" t="s">
        <v>4372</v>
      </c>
      <c r="J2373" s="822" t="s">
        <v>2817</v>
      </c>
      <c r="K2373" s="822" t="s">
        <v>3727</v>
      </c>
      <c r="L2373" s="825">
        <v>16.38</v>
      </c>
      <c r="M2373" s="825">
        <v>16.38</v>
      </c>
      <c r="N2373" s="822">
        <v>1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</v>
      </c>
      <c r="B2374" s="822" t="s">
        <v>2676</v>
      </c>
      <c r="C2374" s="822" t="s">
        <v>2682</v>
      </c>
      <c r="D2374" s="823" t="s">
        <v>4395</v>
      </c>
      <c r="E2374" s="824" t="s">
        <v>2732</v>
      </c>
      <c r="F2374" s="822" t="s">
        <v>2677</v>
      </c>
      <c r="G2374" s="822" t="s">
        <v>3998</v>
      </c>
      <c r="H2374" s="822" t="s">
        <v>329</v>
      </c>
      <c r="I2374" s="822" t="s">
        <v>4373</v>
      </c>
      <c r="J2374" s="822" t="s">
        <v>2355</v>
      </c>
      <c r="K2374" s="822" t="s">
        <v>4001</v>
      </c>
      <c r="L2374" s="825">
        <v>235.78</v>
      </c>
      <c r="M2374" s="825">
        <v>471.56</v>
      </c>
      <c r="N2374" s="822">
        <v>2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</v>
      </c>
      <c r="B2375" s="822" t="s">
        <v>2676</v>
      </c>
      <c r="C2375" s="822" t="s">
        <v>2682</v>
      </c>
      <c r="D2375" s="823" t="s">
        <v>4395</v>
      </c>
      <c r="E2375" s="824" t="s">
        <v>2732</v>
      </c>
      <c r="F2375" s="822" t="s">
        <v>2677</v>
      </c>
      <c r="G2375" s="822" t="s">
        <v>4275</v>
      </c>
      <c r="H2375" s="822" t="s">
        <v>329</v>
      </c>
      <c r="I2375" s="822" t="s">
        <v>4374</v>
      </c>
      <c r="J2375" s="822" t="s">
        <v>4277</v>
      </c>
      <c r="K2375" s="822" t="s">
        <v>1599</v>
      </c>
      <c r="L2375" s="825">
        <v>39.17</v>
      </c>
      <c r="M2375" s="825">
        <v>39.17</v>
      </c>
      <c r="N2375" s="822">
        <v>1</v>
      </c>
      <c r="O2375" s="826">
        <v>1</v>
      </c>
      <c r="P2375" s="825">
        <v>39.17</v>
      </c>
      <c r="Q2375" s="827">
        <v>1</v>
      </c>
      <c r="R2375" s="822">
        <v>1</v>
      </c>
      <c r="S2375" s="827">
        <v>1</v>
      </c>
      <c r="T2375" s="826">
        <v>1</v>
      </c>
      <c r="U2375" s="828">
        <v>1</v>
      </c>
    </row>
    <row r="2376" spans="1:21" ht="14.45" customHeight="1" x14ac:dyDescent="0.2">
      <c r="A2376" s="821">
        <v>1</v>
      </c>
      <c r="B2376" s="822" t="s">
        <v>2676</v>
      </c>
      <c r="C2376" s="822" t="s">
        <v>2682</v>
      </c>
      <c r="D2376" s="823" t="s">
        <v>4395</v>
      </c>
      <c r="E2376" s="824" t="s">
        <v>2732</v>
      </c>
      <c r="F2376" s="822" t="s">
        <v>2677</v>
      </c>
      <c r="G2376" s="822" t="s">
        <v>3373</v>
      </c>
      <c r="H2376" s="822" t="s">
        <v>673</v>
      </c>
      <c r="I2376" s="822" t="s">
        <v>2473</v>
      </c>
      <c r="J2376" s="822" t="s">
        <v>2474</v>
      </c>
      <c r="K2376" s="822" t="s">
        <v>2475</v>
      </c>
      <c r="L2376" s="825">
        <v>176.32</v>
      </c>
      <c r="M2376" s="825">
        <v>176.32</v>
      </c>
      <c r="N2376" s="822">
        <v>1</v>
      </c>
      <c r="O2376" s="826">
        <v>1</v>
      </c>
      <c r="P2376" s="825">
        <v>176.32</v>
      </c>
      <c r="Q2376" s="827">
        <v>1</v>
      </c>
      <c r="R2376" s="822">
        <v>1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1</v>
      </c>
      <c r="B2377" s="822" t="s">
        <v>2676</v>
      </c>
      <c r="C2377" s="822" t="s">
        <v>2682</v>
      </c>
      <c r="D2377" s="823" t="s">
        <v>4395</v>
      </c>
      <c r="E2377" s="824" t="s">
        <v>2732</v>
      </c>
      <c r="F2377" s="822" t="s">
        <v>2677</v>
      </c>
      <c r="G2377" s="822" t="s">
        <v>2743</v>
      </c>
      <c r="H2377" s="822" t="s">
        <v>329</v>
      </c>
      <c r="I2377" s="822" t="s">
        <v>2744</v>
      </c>
      <c r="J2377" s="822" t="s">
        <v>2745</v>
      </c>
      <c r="K2377" s="822" t="s">
        <v>2746</v>
      </c>
      <c r="L2377" s="825">
        <v>47.46</v>
      </c>
      <c r="M2377" s="825">
        <v>47.46</v>
      </c>
      <c r="N2377" s="822">
        <v>1</v>
      </c>
      <c r="O2377" s="826">
        <v>0.5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</v>
      </c>
      <c r="B2378" s="822" t="s">
        <v>2676</v>
      </c>
      <c r="C2378" s="822" t="s">
        <v>2682</v>
      </c>
      <c r="D2378" s="823" t="s">
        <v>4395</v>
      </c>
      <c r="E2378" s="824" t="s">
        <v>2732</v>
      </c>
      <c r="F2378" s="822" t="s">
        <v>2677</v>
      </c>
      <c r="G2378" s="822" t="s">
        <v>2743</v>
      </c>
      <c r="H2378" s="822" t="s">
        <v>329</v>
      </c>
      <c r="I2378" s="822" t="s">
        <v>2747</v>
      </c>
      <c r="J2378" s="822" t="s">
        <v>2745</v>
      </c>
      <c r="K2378" s="822" t="s">
        <v>2748</v>
      </c>
      <c r="L2378" s="825">
        <v>23.72</v>
      </c>
      <c r="M2378" s="825">
        <v>47.44</v>
      </c>
      <c r="N2378" s="822">
        <v>2</v>
      </c>
      <c r="O2378" s="826">
        <v>1.5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</v>
      </c>
      <c r="B2379" s="822" t="s">
        <v>2676</v>
      </c>
      <c r="C2379" s="822" t="s">
        <v>2682</v>
      </c>
      <c r="D2379" s="823" t="s">
        <v>4395</v>
      </c>
      <c r="E2379" s="824" t="s">
        <v>2732</v>
      </c>
      <c r="F2379" s="822" t="s">
        <v>2677</v>
      </c>
      <c r="G2379" s="822" t="s">
        <v>3047</v>
      </c>
      <c r="H2379" s="822" t="s">
        <v>329</v>
      </c>
      <c r="I2379" s="822" t="s">
        <v>3730</v>
      </c>
      <c r="J2379" s="822" t="s">
        <v>1105</v>
      </c>
      <c r="K2379" s="822" t="s">
        <v>1106</v>
      </c>
      <c r="L2379" s="825">
        <v>124.49</v>
      </c>
      <c r="M2379" s="825">
        <v>124.49</v>
      </c>
      <c r="N2379" s="822">
        <v>1</v>
      </c>
      <c r="O2379" s="826">
        <v>1</v>
      </c>
      <c r="P2379" s="825">
        <v>124.49</v>
      </c>
      <c r="Q2379" s="827">
        <v>1</v>
      </c>
      <c r="R2379" s="822">
        <v>1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1</v>
      </c>
      <c r="B2380" s="822" t="s">
        <v>2676</v>
      </c>
      <c r="C2380" s="822" t="s">
        <v>2682</v>
      </c>
      <c r="D2380" s="823" t="s">
        <v>4395</v>
      </c>
      <c r="E2380" s="824" t="s">
        <v>2732</v>
      </c>
      <c r="F2380" s="822" t="s">
        <v>2677</v>
      </c>
      <c r="G2380" s="822" t="s">
        <v>3047</v>
      </c>
      <c r="H2380" s="822" t="s">
        <v>329</v>
      </c>
      <c r="I2380" s="822" t="s">
        <v>3050</v>
      </c>
      <c r="J2380" s="822" t="s">
        <v>1665</v>
      </c>
      <c r="K2380" s="822" t="s">
        <v>1666</v>
      </c>
      <c r="L2380" s="825">
        <v>124.49</v>
      </c>
      <c r="M2380" s="825">
        <v>248.98</v>
      </c>
      <c r="N2380" s="822">
        <v>2</v>
      </c>
      <c r="O2380" s="826">
        <v>1.5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</v>
      </c>
      <c r="B2381" s="822" t="s">
        <v>2676</v>
      </c>
      <c r="C2381" s="822" t="s">
        <v>2682</v>
      </c>
      <c r="D2381" s="823" t="s">
        <v>4395</v>
      </c>
      <c r="E2381" s="824" t="s">
        <v>2732</v>
      </c>
      <c r="F2381" s="822" t="s">
        <v>2677</v>
      </c>
      <c r="G2381" s="822" t="s">
        <v>3058</v>
      </c>
      <c r="H2381" s="822" t="s">
        <v>673</v>
      </c>
      <c r="I2381" s="822" t="s">
        <v>4375</v>
      </c>
      <c r="J2381" s="822" t="s">
        <v>814</v>
      </c>
      <c r="K2381" s="822" t="s">
        <v>815</v>
      </c>
      <c r="L2381" s="825">
        <v>139.72999999999999</v>
      </c>
      <c r="M2381" s="825">
        <v>139.72999999999999</v>
      </c>
      <c r="N2381" s="822">
        <v>1</v>
      </c>
      <c r="O2381" s="826">
        <v>1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</v>
      </c>
      <c r="B2382" s="822" t="s">
        <v>2676</v>
      </c>
      <c r="C2382" s="822" t="s">
        <v>2682</v>
      </c>
      <c r="D2382" s="823" t="s">
        <v>4395</v>
      </c>
      <c r="E2382" s="824" t="s">
        <v>2732</v>
      </c>
      <c r="F2382" s="822" t="s">
        <v>2677</v>
      </c>
      <c r="G2382" s="822" t="s">
        <v>3058</v>
      </c>
      <c r="H2382" s="822" t="s">
        <v>673</v>
      </c>
      <c r="I2382" s="822" t="s">
        <v>4376</v>
      </c>
      <c r="J2382" s="822" t="s">
        <v>3060</v>
      </c>
      <c r="K2382" s="822" t="s">
        <v>4377</v>
      </c>
      <c r="L2382" s="825">
        <v>140.65</v>
      </c>
      <c r="M2382" s="825">
        <v>140.65</v>
      </c>
      <c r="N2382" s="822">
        <v>1</v>
      </c>
      <c r="O2382" s="826">
        <v>0.5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1</v>
      </c>
      <c r="B2383" s="822" t="s">
        <v>2676</v>
      </c>
      <c r="C2383" s="822" t="s">
        <v>2682</v>
      </c>
      <c r="D2383" s="823" t="s">
        <v>4395</v>
      </c>
      <c r="E2383" s="824" t="s">
        <v>2732</v>
      </c>
      <c r="F2383" s="822" t="s">
        <v>2677</v>
      </c>
      <c r="G2383" s="822" t="s">
        <v>2749</v>
      </c>
      <c r="H2383" s="822" t="s">
        <v>673</v>
      </c>
      <c r="I2383" s="822" t="s">
        <v>2269</v>
      </c>
      <c r="J2383" s="822" t="s">
        <v>2270</v>
      </c>
      <c r="K2383" s="822" t="s">
        <v>2271</v>
      </c>
      <c r="L2383" s="825">
        <v>42.51</v>
      </c>
      <c r="M2383" s="825">
        <v>212.55</v>
      </c>
      <c r="N2383" s="822">
        <v>5</v>
      </c>
      <c r="O2383" s="826">
        <v>2.5</v>
      </c>
      <c r="P2383" s="825">
        <v>127.53</v>
      </c>
      <c r="Q2383" s="827">
        <v>0.6</v>
      </c>
      <c r="R2383" s="822">
        <v>3</v>
      </c>
      <c r="S2383" s="827">
        <v>0.6</v>
      </c>
      <c r="T2383" s="826">
        <v>1.5</v>
      </c>
      <c r="U2383" s="828">
        <v>0.6</v>
      </c>
    </row>
    <row r="2384" spans="1:21" ht="14.45" customHeight="1" x14ac:dyDescent="0.2">
      <c r="A2384" s="821">
        <v>1</v>
      </c>
      <c r="B2384" s="822" t="s">
        <v>2676</v>
      </c>
      <c r="C2384" s="822" t="s">
        <v>2682</v>
      </c>
      <c r="D2384" s="823" t="s">
        <v>4395</v>
      </c>
      <c r="E2384" s="824" t="s">
        <v>2732</v>
      </c>
      <c r="F2384" s="822" t="s">
        <v>2677</v>
      </c>
      <c r="G2384" s="822" t="s">
        <v>2749</v>
      </c>
      <c r="H2384" s="822" t="s">
        <v>673</v>
      </c>
      <c r="I2384" s="822" t="s">
        <v>2272</v>
      </c>
      <c r="J2384" s="822" t="s">
        <v>2270</v>
      </c>
      <c r="K2384" s="822" t="s">
        <v>2273</v>
      </c>
      <c r="L2384" s="825">
        <v>85.02</v>
      </c>
      <c r="M2384" s="825">
        <v>255.06</v>
      </c>
      <c r="N2384" s="822">
        <v>3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</v>
      </c>
      <c r="B2385" s="822" t="s">
        <v>2676</v>
      </c>
      <c r="C2385" s="822" t="s">
        <v>2682</v>
      </c>
      <c r="D2385" s="823" t="s">
        <v>4395</v>
      </c>
      <c r="E2385" s="824" t="s">
        <v>2732</v>
      </c>
      <c r="F2385" s="822" t="s">
        <v>2677</v>
      </c>
      <c r="G2385" s="822" t="s">
        <v>2750</v>
      </c>
      <c r="H2385" s="822" t="s">
        <v>329</v>
      </c>
      <c r="I2385" s="822" t="s">
        <v>2879</v>
      </c>
      <c r="J2385" s="822" t="s">
        <v>787</v>
      </c>
      <c r="K2385" s="822" t="s">
        <v>2880</v>
      </c>
      <c r="L2385" s="825">
        <v>59.33</v>
      </c>
      <c r="M2385" s="825">
        <v>237.32</v>
      </c>
      <c r="N2385" s="822">
        <v>4</v>
      </c>
      <c r="O2385" s="826">
        <v>1.5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</v>
      </c>
      <c r="B2386" s="822" t="s">
        <v>2676</v>
      </c>
      <c r="C2386" s="822" t="s">
        <v>2682</v>
      </c>
      <c r="D2386" s="823" t="s">
        <v>4395</v>
      </c>
      <c r="E2386" s="824" t="s">
        <v>2732</v>
      </c>
      <c r="F2386" s="822" t="s">
        <v>2677</v>
      </c>
      <c r="G2386" s="822" t="s">
        <v>2753</v>
      </c>
      <c r="H2386" s="822" t="s">
        <v>329</v>
      </c>
      <c r="I2386" s="822" t="s">
        <v>3419</v>
      </c>
      <c r="J2386" s="822" t="s">
        <v>2755</v>
      </c>
      <c r="K2386" s="822" t="s">
        <v>3420</v>
      </c>
      <c r="L2386" s="825">
        <v>49.04</v>
      </c>
      <c r="M2386" s="825">
        <v>49.04</v>
      </c>
      <c r="N2386" s="822">
        <v>1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</v>
      </c>
      <c r="B2387" s="822" t="s">
        <v>2676</v>
      </c>
      <c r="C2387" s="822" t="s">
        <v>2682</v>
      </c>
      <c r="D2387" s="823" t="s">
        <v>4395</v>
      </c>
      <c r="E2387" s="824" t="s">
        <v>2732</v>
      </c>
      <c r="F2387" s="822" t="s">
        <v>2677</v>
      </c>
      <c r="G2387" s="822" t="s">
        <v>2881</v>
      </c>
      <c r="H2387" s="822" t="s">
        <v>329</v>
      </c>
      <c r="I2387" s="822" t="s">
        <v>3736</v>
      </c>
      <c r="J2387" s="822" t="s">
        <v>3077</v>
      </c>
      <c r="K2387" s="822" t="s">
        <v>2999</v>
      </c>
      <c r="L2387" s="825">
        <v>49.2</v>
      </c>
      <c r="M2387" s="825">
        <v>49.2</v>
      </c>
      <c r="N2387" s="822">
        <v>1</v>
      </c>
      <c r="O2387" s="826">
        <v>0.5</v>
      </c>
      <c r="P2387" s="825">
        <v>49.2</v>
      </c>
      <c r="Q2387" s="827">
        <v>1</v>
      </c>
      <c r="R2387" s="822">
        <v>1</v>
      </c>
      <c r="S2387" s="827">
        <v>1</v>
      </c>
      <c r="T2387" s="826">
        <v>0.5</v>
      </c>
      <c r="U2387" s="828">
        <v>1</v>
      </c>
    </row>
    <row r="2388" spans="1:21" ht="14.45" customHeight="1" x14ac:dyDescent="0.2">
      <c r="A2388" s="821">
        <v>1</v>
      </c>
      <c r="B2388" s="822" t="s">
        <v>2676</v>
      </c>
      <c r="C2388" s="822" t="s">
        <v>2682</v>
      </c>
      <c r="D2388" s="823" t="s">
        <v>4395</v>
      </c>
      <c r="E2388" s="824" t="s">
        <v>2732</v>
      </c>
      <c r="F2388" s="822" t="s">
        <v>2677</v>
      </c>
      <c r="G2388" s="822" t="s">
        <v>3093</v>
      </c>
      <c r="H2388" s="822" t="s">
        <v>329</v>
      </c>
      <c r="I2388" s="822" t="s">
        <v>4378</v>
      </c>
      <c r="J2388" s="822" t="s">
        <v>3434</v>
      </c>
      <c r="K2388" s="822" t="s">
        <v>3435</v>
      </c>
      <c r="L2388" s="825">
        <v>166.1</v>
      </c>
      <c r="M2388" s="825">
        <v>166.1</v>
      </c>
      <c r="N2388" s="822">
        <v>1</v>
      </c>
      <c r="O2388" s="826">
        <v>0.5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</v>
      </c>
      <c r="B2389" s="822" t="s">
        <v>2676</v>
      </c>
      <c r="C2389" s="822" t="s">
        <v>2682</v>
      </c>
      <c r="D2389" s="823" t="s">
        <v>4395</v>
      </c>
      <c r="E2389" s="824" t="s">
        <v>2732</v>
      </c>
      <c r="F2389" s="822" t="s">
        <v>2677</v>
      </c>
      <c r="G2389" s="822" t="s">
        <v>3093</v>
      </c>
      <c r="H2389" s="822" t="s">
        <v>329</v>
      </c>
      <c r="I2389" s="822" t="s">
        <v>3433</v>
      </c>
      <c r="J2389" s="822" t="s">
        <v>3434</v>
      </c>
      <c r="K2389" s="822" t="s">
        <v>3435</v>
      </c>
      <c r="L2389" s="825">
        <v>166.1</v>
      </c>
      <c r="M2389" s="825">
        <v>166.1</v>
      </c>
      <c r="N2389" s="822">
        <v>1</v>
      </c>
      <c r="O2389" s="826">
        <v>1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</v>
      </c>
      <c r="B2390" s="822" t="s">
        <v>2676</v>
      </c>
      <c r="C2390" s="822" t="s">
        <v>2682</v>
      </c>
      <c r="D2390" s="823" t="s">
        <v>4395</v>
      </c>
      <c r="E2390" s="824" t="s">
        <v>2732</v>
      </c>
      <c r="F2390" s="822" t="s">
        <v>2677</v>
      </c>
      <c r="G2390" s="822" t="s">
        <v>2761</v>
      </c>
      <c r="H2390" s="822" t="s">
        <v>673</v>
      </c>
      <c r="I2390" s="822" t="s">
        <v>2255</v>
      </c>
      <c r="J2390" s="822" t="s">
        <v>2158</v>
      </c>
      <c r="K2390" s="822" t="s">
        <v>2256</v>
      </c>
      <c r="L2390" s="825">
        <v>93.43</v>
      </c>
      <c r="M2390" s="825">
        <v>93.43</v>
      </c>
      <c r="N2390" s="822">
        <v>1</v>
      </c>
      <c r="O2390" s="826">
        <v>1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</v>
      </c>
      <c r="B2391" s="822" t="s">
        <v>2676</v>
      </c>
      <c r="C2391" s="822" t="s">
        <v>2682</v>
      </c>
      <c r="D2391" s="823" t="s">
        <v>4395</v>
      </c>
      <c r="E2391" s="824" t="s">
        <v>2732</v>
      </c>
      <c r="F2391" s="822" t="s">
        <v>2677</v>
      </c>
      <c r="G2391" s="822" t="s">
        <v>2761</v>
      </c>
      <c r="H2391" s="822" t="s">
        <v>329</v>
      </c>
      <c r="I2391" s="822" t="s">
        <v>3970</v>
      </c>
      <c r="J2391" s="822" t="s">
        <v>3971</v>
      </c>
      <c r="K2391" s="822" t="s">
        <v>3972</v>
      </c>
      <c r="L2391" s="825">
        <v>300.33</v>
      </c>
      <c r="M2391" s="825">
        <v>300.33</v>
      </c>
      <c r="N2391" s="822">
        <v>1</v>
      </c>
      <c r="O2391" s="826">
        <v>1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</v>
      </c>
      <c r="B2392" s="822" t="s">
        <v>2676</v>
      </c>
      <c r="C2392" s="822" t="s">
        <v>2682</v>
      </c>
      <c r="D2392" s="823" t="s">
        <v>4395</v>
      </c>
      <c r="E2392" s="824" t="s">
        <v>2732</v>
      </c>
      <c r="F2392" s="822" t="s">
        <v>2677</v>
      </c>
      <c r="G2392" s="822" t="s">
        <v>2761</v>
      </c>
      <c r="H2392" s="822" t="s">
        <v>673</v>
      </c>
      <c r="I2392" s="822" t="s">
        <v>2157</v>
      </c>
      <c r="J2392" s="822" t="s">
        <v>2158</v>
      </c>
      <c r="K2392" s="822" t="s">
        <v>2159</v>
      </c>
      <c r="L2392" s="825">
        <v>186.87</v>
      </c>
      <c r="M2392" s="825">
        <v>6353.5799999999981</v>
      </c>
      <c r="N2392" s="822">
        <v>34</v>
      </c>
      <c r="O2392" s="826">
        <v>22.5</v>
      </c>
      <c r="P2392" s="825">
        <v>3176.7899999999991</v>
      </c>
      <c r="Q2392" s="827">
        <v>0.5</v>
      </c>
      <c r="R2392" s="822">
        <v>17</v>
      </c>
      <c r="S2392" s="827">
        <v>0.5</v>
      </c>
      <c r="T2392" s="826">
        <v>10</v>
      </c>
      <c r="U2392" s="828">
        <v>0.44444444444444442</v>
      </c>
    </row>
    <row r="2393" spans="1:21" ht="14.45" customHeight="1" x14ac:dyDescent="0.2">
      <c r="A2393" s="821">
        <v>1</v>
      </c>
      <c r="B2393" s="822" t="s">
        <v>2676</v>
      </c>
      <c r="C2393" s="822" t="s">
        <v>2682</v>
      </c>
      <c r="D2393" s="823" t="s">
        <v>4395</v>
      </c>
      <c r="E2393" s="824" t="s">
        <v>2732</v>
      </c>
      <c r="F2393" s="822" t="s">
        <v>2677</v>
      </c>
      <c r="G2393" s="822" t="s">
        <v>2762</v>
      </c>
      <c r="H2393" s="822" t="s">
        <v>329</v>
      </c>
      <c r="I2393" s="822" t="s">
        <v>3129</v>
      </c>
      <c r="J2393" s="822" t="s">
        <v>3130</v>
      </c>
      <c r="K2393" s="822" t="s">
        <v>3131</v>
      </c>
      <c r="L2393" s="825">
        <v>52.75</v>
      </c>
      <c r="M2393" s="825">
        <v>52.75</v>
      </c>
      <c r="N2393" s="822">
        <v>1</v>
      </c>
      <c r="O2393" s="826">
        <v>0.5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</v>
      </c>
      <c r="B2394" s="822" t="s">
        <v>2676</v>
      </c>
      <c r="C2394" s="822" t="s">
        <v>2682</v>
      </c>
      <c r="D2394" s="823" t="s">
        <v>4395</v>
      </c>
      <c r="E2394" s="824" t="s">
        <v>2732</v>
      </c>
      <c r="F2394" s="822" t="s">
        <v>2677</v>
      </c>
      <c r="G2394" s="822" t="s">
        <v>2762</v>
      </c>
      <c r="H2394" s="822" t="s">
        <v>329</v>
      </c>
      <c r="I2394" s="822" t="s">
        <v>3132</v>
      </c>
      <c r="J2394" s="822" t="s">
        <v>3133</v>
      </c>
      <c r="K2394" s="822" t="s">
        <v>3134</v>
      </c>
      <c r="L2394" s="825">
        <v>51.69</v>
      </c>
      <c r="M2394" s="825">
        <v>51.69</v>
      </c>
      <c r="N2394" s="822">
        <v>1</v>
      </c>
      <c r="O2394" s="826">
        <v>0.5</v>
      </c>
      <c r="P2394" s="825">
        <v>51.69</v>
      </c>
      <c r="Q2394" s="827">
        <v>1</v>
      </c>
      <c r="R2394" s="822">
        <v>1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1</v>
      </c>
      <c r="B2395" s="822" t="s">
        <v>2676</v>
      </c>
      <c r="C2395" s="822" t="s">
        <v>2682</v>
      </c>
      <c r="D2395" s="823" t="s">
        <v>4395</v>
      </c>
      <c r="E2395" s="824" t="s">
        <v>2732</v>
      </c>
      <c r="F2395" s="822" t="s">
        <v>2677</v>
      </c>
      <c r="G2395" s="822" t="s">
        <v>2762</v>
      </c>
      <c r="H2395" s="822" t="s">
        <v>329</v>
      </c>
      <c r="I2395" s="822" t="s">
        <v>2763</v>
      </c>
      <c r="J2395" s="822" t="s">
        <v>684</v>
      </c>
      <c r="K2395" s="822" t="s">
        <v>2764</v>
      </c>
      <c r="L2395" s="825">
        <v>31.65</v>
      </c>
      <c r="M2395" s="825">
        <v>538.04999999999995</v>
      </c>
      <c r="N2395" s="822">
        <v>17</v>
      </c>
      <c r="O2395" s="826">
        <v>10</v>
      </c>
      <c r="P2395" s="825">
        <v>158.25</v>
      </c>
      <c r="Q2395" s="827">
        <v>0.29411764705882354</v>
      </c>
      <c r="R2395" s="822">
        <v>5</v>
      </c>
      <c r="S2395" s="827">
        <v>0.29411764705882354</v>
      </c>
      <c r="T2395" s="826">
        <v>3</v>
      </c>
      <c r="U2395" s="828">
        <v>0.3</v>
      </c>
    </row>
    <row r="2396" spans="1:21" ht="14.45" customHeight="1" x14ac:dyDescent="0.2">
      <c r="A2396" s="821">
        <v>1</v>
      </c>
      <c r="B2396" s="822" t="s">
        <v>2676</v>
      </c>
      <c r="C2396" s="822" t="s">
        <v>2682</v>
      </c>
      <c r="D2396" s="823" t="s">
        <v>4395</v>
      </c>
      <c r="E2396" s="824" t="s">
        <v>2732</v>
      </c>
      <c r="F2396" s="822" t="s">
        <v>2677</v>
      </c>
      <c r="G2396" s="822" t="s">
        <v>3857</v>
      </c>
      <c r="H2396" s="822" t="s">
        <v>329</v>
      </c>
      <c r="I2396" s="822" t="s">
        <v>4379</v>
      </c>
      <c r="J2396" s="822" t="s">
        <v>820</v>
      </c>
      <c r="K2396" s="822" t="s">
        <v>1526</v>
      </c>
      <c r="L2396" s="825">
        <v>0</v>
      </c>
      <c r="M2396" s="825">
        <v>0</v>
      </c>
      <c r="N2396" s="822">
        <v>2</v>
      </c>
      <c r="O2396" s="826">
        <v>1</v>
      </c>
      <c r="P2396" s="825"/>
      <c r="Q2396" s="827"/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</v>
      </c>
      <c r="B2397" s="822" t="s">
        <v>2676</v>
      </c>
      <c r="C2397" s="822" t="s">
        <v>2682</v>
      </c>
      <c r="D2397" s="823" t="s">
        <v>4395</v>
      </c>
      <c r="E2397" s="824" t="s">
        <v>2732</v>
      </c>
      <c r="F2397" s="822" t="s">
        <v>2677</v>
      </c>
      <c r="G2397" s="822" t="s">
        <v>3150</v>
      </c>
      <c r="H2397" s="822" t="s">
        <v>673</v>
      </c>
      <c r="I2397" s="822" t="s">
        <v>2140</v>
      </c>
      <c r="J2397" s="822" t="s">
        <v>2141</v>
      </c>
      <c r="K2397" s="822" t="s">
        <v>2142</v>
      </c>
      <c r="L2397" s="825">
        <v>43.21</v>
      </c>
      <c r="M2397" s="825">
        <v>43.21</v>
      </c>
      <c r="N2397" s="822">
        <v>1</v>
      </c>
      <c r="O2397" s="826">
        <v>0.5</v>
      </c>
      <c r="P2397" s="825">
        <v>43.21</v>
      </c>
      <c r="Q2397" s="827">
        <v>1</v>
      </c>
      <c r="R2397" s="822">
        <v>1</v>
      </c>
      <c r="S2397" s="827">
        <v>1</v>
      </c>
      <c r="T2397" s="826">
        <v>0.5</v>
      </c>
      <c r="U2397" s="828">
        <v>1</v>
      </c>
    </row>
    <row r="2398" spans="1:21" ht="14.45" customHeight="1" x14ac:dyDescent="0.2">
      <c r="A2398" s="821">
        <v>1</v>
      </c>
      <c r="B2398" s="822" t="s">
        <v>2676</v>
      </c>
      <c r="C2398" s="822" t="s">
        <v>2682</v>
      </c>
      <c r="D2398" s="823" t="s">
        <v>4395</v>
      </c>
      <c r="E2398" s="824" t="s">
        <v>2732</v>
      </c>
      <c r="F2398" s="822" t="s">
        <v>2677</v>
      </c>
      <c r="G2398" s="822" t="s">
        <v>3150</v>
      </c>
      <c r="H2398" s="822" t="s">
        <v>673</v>
      </c>
      <c r="I2398" s="822" t="s">
        <v>2248</v>
      </c>
      <c r="J2398" s="822" t="s">
        <v>2141</v>
      </c>
      <c r="K2398" s="822" t="s">
        <v>2249</v>
      </c>
      <c r="L2398" s="825">
        <v>73.45</v>
      </c>
      <c r="M2398" s="825">
        <v>146.9</v>
      </c>
      <c r="N2398" s="822">
        <v>2</v>
      </c>
      <c r="O2398" s="826">
        <v>0.5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</v>
      </c>
      <c r="B2399" s="822" t="s">
        <v>2676</v>
      </c>
      <c r="C2399" s="822" t="s">
        <v>2682</v>
      </c>
      <c r="D2399" s="823" t="s">
        <v>4395</v>
      </c>
      <c r="E2399" s="824" t="s">
        <v>2732</v>
      </c>
      <c r="F2399" s="822" t="s">
        <v>2677</v>
      </c>
      <c r="G2399" s="822" t="s">
        <v>2774</v>
      </c>
      <c r="H2399" s="822" t="s">
        <v>673</v>
      </c>
      <c r="I2399" s="822" t="s">
        <v>2170</v>
      </c>
      <c r="J2399" s="822" t="s">
        <v>690</v>
      </c>
      <c r="K2399" s="822" t="s">
        <v>691</v>
      </c>
      <c r="L2399" s="825">
        <v>38.04</v>
      </c>
      <c r="M2399" s="825">
        <v>38.04</v>
      </c>
      <c r="N2399" s="822">
        <v>1</v>
      </c>
      <c r="O2399" s="826">
        <v>0.5</v>
      </c>
      <c r="P2399" s="825">
        <v>38.04</v>
      </c>
      <c r="Q2399" s="827">
        <v>1</v>
      </c>
      <c r="R2399" s="822">
        <v>1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1</v>
      </c>
      <c r="B2400" s="822" t="s">
        <v>2676</v>
      </c>
      <c r="C2400" s="822" t="s">
        <v>2682</v>
      </c>
      <c r="D2400" s="823" t="s">
        <v>4395</v>
      </c>
      <c r="E2400" s="824" t="s">
        <v>2732</v>
      </c>
      <c r="F2400" s="822" t="s">
        <v>2677</v>
      </c>
      <c r="G2400" s="822" t="s">
        <v>2774</v>
      </c>
      <c r="H2400" s="822" t="s">
        <v>673</v>
      </c>
      <c r="I2400" s="822" t="s">
        <v>2510</v>
      </c>
      <c r="J2400" s="822" t="s">
        <v>690</v>
      </c>
      <c r="K2400" s="822" t="s">
        <v>1520</v>
      </c>
      <c r="L2400" s="825">
        <v>10.65</v>
      </c>
      <c r="M2400" s="825">
        <v>42.6</v>
      </c>
      <c r="N2400" s="822">
        <v>4</v>
      </c>
      <c r="O2400" s="826">
        <v>2</v>
      </c>
      <c r="P2400" s="825">
        <v>31.950000000000003</v>
      </c>
      <c r="Q2400" s="827">
        <v>0.75</v>
      </c>
      <c r="R2400" s="822">
        <v>3</v>
      </c>
      <c r="S2400" s="827">
        <v>0.75</v>
      </c>
      <c r="T2400" s="826">
        <v>1.5</v>
      </c>
      <c r="U2400" s="828">
        <v>0.75</v>
      </c>
    </row>
    <row r="2401" spans="1:21" ht="14.45" customHeight="1" x14ac:dyDescent="0.2">
      <c r="A2401" s="821">
        <v>1</v>
      </c>
      <c r="B2401" s="822" t="s">
        <v>2676</v>
      </c>
      <c r="C2401" s="822" t="s">
        <v>2682</v>
      </c>
      <c r="D2401" s="823" t="s">
        <v>4395</v>
      </c>
      <c r="E2401" s="824" t="s">
        <v>2732</v>
      </c>
      <c r="F2401" s="822" t="s">
        <v>2677</v>
      </c>
      <c r="G2401" s="822" t="s">
        <v>4036</v>
      </c>
      <c r="H2401" s="822" t="s">
        <v>329</v>
      </c>
      <c r="I2401" s="822" t="s">
        <v>4037</v>
      </c>
      <c r="J2401" s="822" t="s">
        <v>1438</v>
      </c>
      <c r="K2401" s="822" t="s">
        <v>4038</v>
      </c>
      <c r="L2401" s="825">
        <v>34.19</v>
      </c>
      <c r="M2401" s="825">
        <v>34.19</v>
      </c>
      <c r="N2401" s="822">
        <v>1</v>
      </c>
      <c r="O2401" s="826"/>
      <c r="P2401" s="825"/>
      <c r="Q2401" s="827">
        <v>0</v>
      </c>
      <c r="R2401" s="822"/>
      <c r="S2401" s="827">
        <v>0</v>
      </c>
      <c r="T2401" s="826"/>
      <c r="U2401" s="828"/>
    </row>
    <row r="2402" spans="1:21" ht="14.45" customHeight="1" x14ac:dyDescent="0.2">
      <c r="A2402" s="821">
        <v>1</v>
      </c>
      <c r="B2402" s="822" t="s">
        <v>2676</v>
      </c>
      <c r="C2402" s="822" t="s">
        <v>2682</v>
      </c>
      <c r="D2402" s="823" t="s">
        <v>4395</v>
      </c>
      <c r="E2402" s="824" t="s">
        <v>2732</v>
      </c>
      <c r="F2402" s="822" t="s">
        <v>2677</v>
      </c>
      <c r="G2402" s="822" t="s">
        <v>2913</v>
      </c>
      <c r="H2402" s="822" t="s">
        <v>329</v>
      </c>
      <c r="I2402" s="822" t="s">
        <v>3174</v>
      </c>
      <c r="J2402" s="822" t="s">
        <v>2915</v>
      </c>
      <c r="K2402" s="822" t="s">
        <v>3175</v>
      </c>
      <c r="L2402" s="825">
        <v>87.98</v>
      </c>
      <c r="M2402" s="825">
        <v>87.98</v>
      </c>
      <c r="N2402" s="822">
        <v>1</v>
      </c>
      <c r="O2402" s="826">
        <v>1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1</v>
      </c>
      <c r="B2403" s="822" t="s">
        <v>2676</v>
      </c>
      <c r="C2403" s="822" t="s">
        <v>2682</v>
      </c>
      <c r="D2403" s="823" t="s">
        <v>4395</v>
      </c>
      <c r="E2403" s="824" t="s">
        <v>2732</v>
      </c>
      <c r="F2403" s="822" t="s">
        <v>2677</v>
      </c>
      <c r="G2403" s="822" t="s">
        <v>2913</v>
      </c>
      <c r="H2403" s="822" t="s">
        <v>329</v>
      </c>
      <c r="I2403" s="822" t="s">
        <v>3932</v>
      </c>
      <c r="J2403" s="822" t="s">
        <v>2915</v>
      </c>
      <c r="K2403" s="822" t="s">
        <v>3933</v>
      </c>
      <c r="L2403" s="825">
        <v>54.75</v>
      </c>
      <c r="M2403" s="825">
        <v>109.5</v>
      </c>
      <c r="N2403" s="822">
        <v>2</v>
      </c>
      <c r="O2403" s="826">
        <v>0.5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</v>
      </c>
      <c r="B2404" s="822" t="s">
        <v>2676</v>
      </c>
      <c r="C2404" s="822" t="s">
        <v>2682</v>
      </c>
      <c r="D2404" s="823" t="s">
        <v>4395</v>
      </c>
      <c r="E2404" s="824" t="s">
        <v>2732</v>
      </c>
      <c r="F2404" s="822" t="s">
        <v>2677</v>
      </c>
      <c r="G2404" s="822" t="s">
        <v>2917</v>
      </c>
      <c r="H2404" s="822" t="s">
        <v>329</v>
      </c>
      <c r="I2404" s="822" t="s">
        <v>3521</v>
      </c>
      <c r="J2404" s="822" t="s">
        <v>1033</v>
      </c>
      <c r="K2404" s="822" t="s">
        <v>3522</v>
      </c>
      <c r="L2404" s="825">
        <v>27.37</v>
      </c>
      <c r="M2404" s="825">
        <v>164.22</v>
      </c>
      <c r="N2404" s="822">
        <v>6</v>
      </c>
      <c r="O2404" s="826">
        <v>2.5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</v>
      </c>
      <c r="B2405" s="822" t="s">
        <v>2676</v>
      </c>
      <c r="C2405" s="822" t="s">
        <v>2682</v>
      </c>
      <c r="D2405" s="823" t="s">
        <v>4395</v>
      </c>
      <c r="E2405" s="824" t="s">
        <v>2732</v>
      </c>
      <c r="F2405" s="822" t="s">
        <v>2677</v>
      </c>
      <c r="G2405" s="822" t="s">
        <v>2917</v>
      </c>
      <c r="H2405" s="822" t="s">
        <v>329</v>
      </c>
      <c r="I2405" s="822" t="s">
        <v>3178</v>
      </c>
      <c r="J2405" s="822" t="s">
        <v>1033</v>
      </c>
      <c r="K2405" s="822" t="s">
        <v>1034</v>
      </c>
      <c r="L2405" s="825">
        <v>97.76</v>
      </c>
      <c r="M2405" s="825">
        <v>97.76</v>
      </c>
      <c r="N2405" s="822">
        <v>1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</v>
      </c>
      <c r="B2406" s="822" t="s">
        <v>2676</v>
      </c>
      <c r="C2406" s="822" t="s">
        <v>2682</v>
      </c>
      <c r="D2406" s="823" t="s">
        <v>4395</v>
      </c>
      <c r="E2406" s="824" t="s">
        <v>2732</v>
      </c>
      <c r="F2406" s="822" t="s">
        <v>2677</v>
      </c>
      <c r="G2406" s="822" t="s">
        <v>2775</v>
      </c>
      <c r="H2406" s="822" t="s">
        <v>673</v>
      </c>
      <c r="I2406" s="822" t="s">
        <v>2512</v>
      </c>
      <c r="J2406" s="822" t="s">
        <v>850</v>
      </c>
      <c r="K2406" s="822" t="s">
        <v>696</v>
      </c>
      <c r="L2406" s="825">
        <v>34.47</v>
      </c>
      <c r="M2406" s="825">
        <v>34.47</v>
      </c>
      <c r="N2406" s="822">
        <v>1</v>
      </c>
      <c r="O2406" s="826">
        <v>0.5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1</v>
      </c>
      <c r="B2407" s="822" t="s">
        <v>2676</v>
      </c>
      <c r="C2407" s="822" t="s">
        <v>2682</v>
      </c>
      <c r="D2407" s="823" t="s">
        <v>4395</v>
      </c>
      <c r="E2407" s="824" t="s">
        <v>2732</v>
      </c>
      <c r="F2407" s="822" t="s">
        <v>2677</v>
      </c>
      <c r="G2407" s="822" t="s">
        <v>2837</v>
      </c>
      <c r="H2407" s="822" t="s">
        <v>673</v>
      </c>
      <c r="I2407" s="822" t="s">
        <v>2316</v>
      </c>
      <c r="J2407" s="822" t="s">
        <v>2317</v>
      </c>
      <c r="K2407" s="822" t="s">
        <v>2318</v>
      </c>
      <c r="L2407" s="825">
        <v>117.46</v>
      </c>
      <c r="M2407" s="825">
        <v>352.38</v>
      </c>
      <c r="N2407" s="822">
        <v>3</v>
      </c>
      <c r="O2407" s="826">
        <v>1.5</v>
      </c>
      <c r="P2407" s="825">
        <v>117.46</v>
      </c>
      <c r="Q2407" s="827">
        <v>0.33333333333333331</v>
      </c>
      <c r="R2407" s="822">
        <v>1</v>
      </c>
      <c r="S2407" s="827">
        <v>0.33333333333333331</v>
      </c>
      <c r="T2407" s="826">
        <v>1</v>
      </c>
      <c r="U2407" s="828">
        <v>0.66666666666666663</v>
      </c>
    </row>
    <row r="2408" spans="1:21" ht="14.45" customHeight="1" x14ac:dyDescent="0.2">
      <c r="A2408" s="821">
        <v>1</v>
      </c>
      <c r="B2408" s="822" t="s">
        <v>2676</v>
      </c>
      <c r="C2408" s="822" t="s">
        <v>2682</v>
      </c>
      <c r="D2408" s="823" t="s">
        <v>4395</v>
      </c>
      <c r="E2408" s="824" t="s">
        <v>2732</v>
      </c>
      <c r="F2408" s="822" t="s">
        <v>2677</v>
      </c>
      <c r="G2408" s="822" t="s">
        <v>2925</v>
      </c>
      <c r="H2408" s="822" t="s">
        <v>329</v>
      </c>
      <c r="I2408" s="822" t="s">
        <v>2931</v>
      </c>
      <c r="J2408" s="822" t="s">
        <v>2927</v>
      </c>
      <c r="K2408" s="822" t="s">
        <v>2932</v>
      </c>
      <c r="L2408" s="825">
        <v>437.23</v>
      </c>
      <c r="M2408" s="825">
        <v>437.23</v>
      </c>
      <c r="N2408" s="822">
        <v>1</v>
      </c>
      <c r="O2408" s="826">
        <v>0.5</v>
      </c>
      <c r="P2408" s="825">
        <v>437.23</v>
      </c>
      <c r="Q2408" s="827">
        <v>1</v>
      </c>
      <c r="R2408" s="822">
        <v>1</v>
      </c>
      <c r="S2408" s="827">
        <v>1</v>
      </c>
      <c r="T2408" s="826">
        <v>0.5</v>
      </c>
      <c r="U2408" s="828">
        <v>1</v>
      </c>
    </row>
    <row r="2409" spans="1:21" ht="14.45" customHeight="1" x14ac:dyDescent="0.2">
      <c r="A2409" s="821">
        <v>1</v>
      </c>
      <c r="B2409" s="822" t="s">
        <v>2676</v>
      </c>
      <c r="C2409" s="822" t="s">
        <v>2682</v>
      </c>
      <c r="D2409" s="823" t="s">
        <v>4395</v>
      </c>
      <c r="E2409" s="824" t="s">
        <v>2732</v>
      </c>
      <c r="F2409" s="822" t="s">
        <v>2677</v>
      </c>
      <c r="G2409" s="822" t="s">
        <v>2776</v>
      </c>
      <c r="H2409" s="822" t="s">
        <v>673</v>
      </c>
      <c r="I2409" s="822" t="s">
        <v>2313</v>
      </c>
      <c r="J2409" s="822" t="s">
        <v>2180</v>
      </c>
      <c r="K2409" s="822" t="s">
        <v>2314</v>
      </c>
      <c r="L2409" s="825">
        <v>7.47</v>
      </c>
      <c r="M2409" s="825">
        <v>29.88</v>
      </c>
      <c r="N2409" s="822">
        <v>4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</v>
      </c>
      <c r="B2410" s="822" t="s">
        <v>2676</v>
      </c>
      <c r="C2410" s="822" t="s">
        <v>2682</v>
      </c>
      <c r="D2410" s="823" t="s">
        <v>4395</v>
      </c>
      <c r="E2410" s="824" t="s">
        <v>2732</v>
      </c>
      <c r="F2410" s="822" t="s">
        <v>2677</v>
      </c>
      <c r="G2410" s="822" t="s">
        <v>2776</v>
      </c>
      <c r="H2410" s="822" t="s">
        <v>673</v>
      </c>
      <c r="I2410" s="822" t="s">
        <v>2179</v>
      </c>
      <c r="J2410" s="822" t="s">
        <v>2180</v>
      </c>
      <c r="K2410" s="822" t="s">
        <v>2181</v>
      </c>
      <c r="L2410" s="825">
        <v>11.48</v>
      </c>
      <c r="M2410" s="825">
        <v>68.88</v>
      </c>
      <c r="N2410" s="822">
        <v>6</v>
      </c>
      <c r="O2410" s="826">
        <v>1.5</v>
      </c>
      <c r="P2410" s="825">
        <v>34.44</v>
      </c>
      <c r="Q2410" s="827">
        <v>0.5</v>
      </c>
      <c r="R2410" s="822">
        <v>3</v>
      </c>
      <c r="S2410" s="827">
        <v>0.5</v>
      </c>
      <c r="T2410" s="826">
        <v>1</v>
      </c>
      <c r="U2410" s="828">
        <v>0.66666666666666663</v>
      </c>
    </row>
    <row r="2411" spans="1:21" ht="14.45" customHeight="1" x14ac:dyDescent="0.2">
      <c r="A2411" s="821">
        <v>1</v>
      </c>
      <c r="B2411" s="822" t="s">
        <v>2676</v>
      </c>
      <c r="C2411" s="822" t="s">
        <v>2682</v>
      </c>
      <c r="D2411" s="823" t="s">
        <v>4395</v>
      </c>
      <c r="E2411" s="824" t="s">
        <v>2732</v>
      </c>
      <c r="F2411" s="822" t="s">
        <v>2677</v>
      </c>
      <c r="G2411" s="822" t="s">
        <v>2777</v>
      </c>
      <c r="H2411" s="822" t="s">
        <v>329</v>
      </c>
      <c r="I2411" s="822" t="s">
        <v>3764</v>
      </c>
      <c r="J2411" s="822" t="s">
        <v>2779</v>
      </c>
      <c r="K2411" s="822" t="s">
        <v>3765</v>
      </c>
      <c r="L2411" s="825">
        <v>1437.73</v>
      </c>
      <c r="M2411" s="825">
        <v>1437.73</v>
      </c>
      <c r="N2411" s="822">
        <v>1</v>
      </c>
      <c r="O2411" s="826">
        <v>0.5</v>
      </c>
      <c r="P2411" s="825">
        <v>1437.73</v>
      </c>
      <c r="Q2411" s="827">
        <v>1</v>
      </c>
      <c r="R2411" s="822">
        <v>1</v>
      </c>
      <c r="S2411" s="827">
        <v>1</v>
      </c>
      <c r="T2411" s="826">
        <v>0.5</v>
      </c>
      <c r="U2411" s="828">
        <v>1</v>
      </c>
    </row>
    <row r="2412" spans="1:21" ht="14.45" customHeight="1" x14ac:dyDescent="0.2">
      <c r="A2412" s="821">
        <v>1</v>
      </c>
      <c r="B2412" s="822" t="s">
        <v>2676</v>
      </c>
      <c r="C2412" s="822" t="s">
        <v>2682</v>
      </c>
      <c r="D2412" s="823" t="s">
        <v>4395</v>
      </c>
      <c r="E2412" s="824" t="s">
        <v>2732</v>
      </c>
      <c r="F2412" s="822" t="s">
        <v>2677</v>
      </c>
      <c r="G2412" s="822" t="s">
        <v>2777</v>
      </c>
      <c r="H2412" s="822" t="s">
        <v>329</v>
      </c>
      <c r="I2412" s="822" t="s">
        <v>2778</v>
      </c>
      <c r="J2412" s="822" t="s">
        <v>2779</v>
      </c>
      <c r="K2412" s="822" t="s">
        <v>2780</v>
      </c>
      <c r="L2412" s="825">
        <v>4472.93</v>
      </c>
      <c r="M2412" s="825">
        <v>44729.3</v>
      </c>
      <c r="N2412" s="822">
        <v>10</v>
      </c>
      <c r="O2412" s="826">
        <v>6.5</v>
      </c>
      <c r="P2412" s="825">
        <v>13418.79</v>
      </c>
      <c r="Q2412" s="827">
        <v>0.3</v>
      </c>
      <c r="R2412" s="822">
        <v>3</v>
      </c>
      <c r="S2412" s="827">
        <v>0.3</v>
      </c>
      <c r="T2412" s="826">
        <v>1.5</v>
      </c>
      <c r="U2412" s="828">
        <v>0.23076923076923078</v>
      </c>
    </row>
    <row r="2413" spans="1:21" ht="14.45" customHeight="1" x14ac:dyDescent="0.2">
      <c r="A2413" s="821">
        <v>1</v>
      </c>
      <c r="B2413" s="822" t="s">
        <v>2676</v>
      </c>
      <c r="C2413" s="822" t="s">
        <v>2682</v>
      </c>
      <c r="D2413" s="823" t="s">
        <v>4395</v>
      </c>
      <c r="E2413" s="824" t="s">
        <v>2732</v>
      </c>
      <c r="F2413" s="822" t="s">
        <v>2677</v>
      </c>
      <c r="G2413" s="822" t="s">
        <v>2777</v>
      </c>
      <c r="H2413" s="822" t="s">
        <v>329</v>
      </c>
      <c r="I2413" s="822" t="s">
        <v>3939</v>
      </c>
      <c r="J2413" s="822" t="s">
        <v>2779</v>
      </c>
      <c r="K2413" s="822" t="s">
        <v>3940</v>
      </c>
      <c r="L2413" s="825">
        <v>0</v>
      </c>
      <c r="M2413" s="825">
        <v>0</v>
      </c>
      <c r="N2413" s="822">
        <v>2</v>
      </c>
      <c r="O2413" s="826">
        <v>1</v>
      </c>
      <c r="P2413" s="825"/>
      <c r="Q2413" s="827"/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</v>
      </c>
      <c r="B2414" s="822" t="s">
        <v>2676</v>
      </c>
      <c r="C2414" s="822" t="s">
        <v>2682</v>
      </c>
      <c r="D2414" s="823" t="s">
        <v>4395</v>
      </c>
      <c r="E2414" s="824" t="s">
        <v>2732</v>
      </c>
      <c r="F2414" s="822" t="s">
        <v>2677</v>
      </c>
      <c r="G2414" s="822" t="s">
        <v>2781</v>
      </c>
      <c r="H2414" s="822" t="s">
        <v>329</v>
      </c>
      <c r="I2414" s="822" t="s">
        <v>2782</v>
      </c>
      <c r="J2414" s="822" t="s">
        <v>2783</v>
      </c>
      <c r="K2414" s="822" t="s">
        <v>2784</v>
      </c>
      <c r="L2414" s="825">
        <v>130.51</v>
      </c>
      <c r="M2414" s="825">
        <v>130.51</v>
      </c>
      <c r="N2414" s="822">
        <v>1</v>
      </c>
      <c r="O2414" s="826">
        <v>1</v>
      </c>
      <c r="P2414" s="825">
        <v>130.51</v>
      </c>
      <c r="Q2414" s="827">
        <v>1</v>
      </c>
      <c r="R2414" s="822">
        <v>1</v>
      </c>
      <c r="S2414" s="827">
        <v>1</v>
      </c>
      <c r="T2414" s="826">
        <v>1</v>
      </c>
      <c r="U2414" s="828">
        <v>1</v>
      </c>
    </row>
    <row r="2415" spans="1:21" ht="14.45" customHeight="1" x14ac:dyDescent="0.2">
      <c r="A2415" s="821">
        <v>1</v>
      </c>
      <c r="B2415" s="822" t="s">
        <v>2676</v>
      </c>
      <c r="C2415" s="822" t="s">
        <v>2682</v>
      </c>
      <c r="D2415" s="823" t="s">
        <v>4395</v>
      </c>
      <c r="E2415" s="824" t="s">
        <v>2732</v>
      </c>
      <c r="F2415" s="822" t="s">
        <v>2677</v>
      </c>
      <c r="G2415" s="822" t="s">
        <v>2781</v>
      </c>
      <c r="H2415" s="822" t="s">
        <v>329</v>
      </c>
      <c r="I2415" s="822" t="s">
        <v>3228</v>
      </c>
      <c r="J2415" s="822" t="s">
        <v>2939</v>
      </c>
      <c r="K2415" s="822" t="s">
        <v>2784</v>
      </c>
      <c r="L2415" s="825">
        <v>130.51</v>
      </c>
      <c r="M2415" s="825">
        <v>130.51</v>
      </c>
      <c r="N2415" s="822">
        <v>1</v>
      </c>
      <c r="O2415" s="826">
        <v>1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</v>
      </c>
      <c r="B2416" s="822" t="s">
        <v>2676</v>
      </c>
      <c r="C2416" s="822" t="s">
        <v>2682</v>
      </c>
      <c r="D2416" s="823" t="s">
        <v>4395</v>
      </c>
      <c r="E2416" s="824" t="s">
        <v>2732</v>
      </c>
      <c r="F2416" s="822" t="s">
        <v>2677</v>
      </c>
      <c r="G2416" s="822" t="s">
        <v>3231</v>
      </c>
      <c r="H2416" s="822" t="s">
        <v>329</v>
      </c>
      <c r="I2416" s="822" t="s">
        <v>4380</v>
      </c>
      <c r="J2416" s="822" t="s">
        <v>868</v>
      </c>
      <c r="K2416" s="822" t="s">
        <v>4381</v>
      </c>
      <c r="L2416" s="825">
        <v>128.69999999999999</v>
      </c>
      <c r="M2416" s="825">
        <v>386.09999999999997</v>
      </c>
      <c r="N2416" s="822">
        <v>3</v>
      </c>
      <c r="O2416" s="826">
        <v>0.5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1</v>
      </c>
      <c r="B2417" s="822" t="s">
        <v>2676</v>
      </c>
      <c r="C2417" s="822" t="s">
        <v>2682</v>
      </c>
      <c r="D2417" s="823" t="s">
        <v>4395</v>
      </c>
      <c r="E2417" s="824" t="s">
        <v>2732</v>
      </c>
      <c r="F2417" s="822" t="s">
        <v>2677</v>
      </c>
      <c r="G2417" s="822" t="s">
        <v>2785</v>
      </c>
      <c r="H2417" s="822" t="s">
        <v>329</v>
      </c>
      <c r="I2417" s="822" t="s">
        <v>2948</v>
      </c>
      <c r="J2417" s="822" t="s">
        <v>1377</v>
      </c>
      <c r="K2417" s="822" t="s">
        <v>2835</v>
      </c>
      <c r="L2417" s="825">
        <v>130.57</v>
      </c>
      <c r="M2417" s="825">
        <v>130.57</v>
      </c>
      <c r="N2417" s="822">
        <v>1</v>
      </c>
      <c r="O2417" s="826">
        <v>0.5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</v>
      </c>
      <c r="B2418" s="822" t="s">
        <v>2676</v>
      </c>
      <c r="C2418" s="822" t="s">
        <v>2682</v>
      </c>
      <c r="D2418" s="823" t="s">
        <v>4395</v>
      </c>
      <c r="E2418" s="824" t="s">
        <v>2732</v>
      </c>
      <c r="F2418" s="822" t="s">
        <v>2677</v>
      </c>
      <c r="G2418" s="822" t="s">
        <v>2785</v>
      </c>
      <c r="H2418" s="822" t="s">
        <v>329</v>
      </c>
      <c r="I2418" s="822" t="s">
        <v>2786</v>
      </c>
      <c r="J2418" s="822" t="s">
        <v>1377</v>
      </c>
      <c r="K2418" s="822" t="s">
        <v>2787</v>
      </c>
      <c r="L2418" s="825">
        <v>26.12</v>
      </c>
      <c r="M2418" s="825">
        <v>182.84</v>
      </c>
      <c r="N2418" s="822">
        <v>7</v>
      </c>
      <c r="O2418" s="826">
        <v>2.5</v>
      </c>
      <c r="P2418" s="825">
        <v>52.24</v>
      </c>
      <c r="Q2418" s="827">
        <v>0.2857142857142857</v>
      </c>
      <c r="R2418" s="822">
        <v>2</v>
      </c>
      <c r="S2418" s="827">
        <v>0.2857142857142857</v>
      </c>
      <c r="T2418" s="826">
        <v>0.5</v>
      </c>
      <c r="U2418" s="828">
        <v>0.2</v>
      </c>
    </row>
    <row r="2419" spans="1:21" ht="14.45" customHeight="1" x14ac:dyDescent="0.2">
      <c r="A2419" s="821">
        <v>1</v>
      </c>
      <c r="B2419" s="822" t="s">
        <v>2676</v>
      </c>
      <c r="C2419" s="822" t="s">
        <v>2682</v>
      </c>
      <c r="D2419" s="823" t="s">
        <v>4395</v>
      </c>
      <c r="E2419" s="824" t="s">
        <v>2732</v>
      </c>
      <c r="F2419" s="822" t="s">
        <v>2677</v>
      </c>
      <c r="G2419" s="822" t="s">
        <v>4264</v>
      </c>
      <c r="H2419" s="822" t="s">
        <v>329</v>
      </c>
      <c r="I2419" s="822" t="s">
        <v>4382</v>
      </c>
      <c r="J2419" s="822" t="s">
        <v>4383</v>
      </c>
      <c r="K2419" s="822" t="s">
        <v>4384</v>
      </c>
      <c r="L2419" s="825">
        <v>936.81</v>
      </c>
      <c r="M2419" s="825">
        <v>4684.0499999999993</v>
      </c>
      <c r="N2419" s="822">
        <v>5</v>
      </c>
      <c r="O2419" s="826">
        <v>2</v>
      </c>
      <c r="P2419" s="825">
        <v>4684.0499999999993</v>
      </c>
      <c r="Q2419" s="827">
        <v>1</v>
      </c>
      <c r="R2419" s="822">
        <v>5</v>
      </c>
      <c r="S2419" s="827">
        <v>1</v>
      </c>
      <c r="T2419" s="826">
        <v>2</v>
      </c>
      <c r="U2419" s="828">
        <v>1</v>
      </c>
    </row>
    <row r="2420" spans="1:21" ht="14.45" customHeight="1" x14ac:dyDescent="0.2">
      <c r="A2420" s="821">
        <v>1</v>
      </c>
      <c r="B2420" s="822" t="s">
        <v>2676</v>
      </c>
      <c r="C2420" s="822" t="s">
        <v>2682</v>
      </c>
      <c r="D2420" s="823" t="s">
        <v>4395</v>
      </c>
      <c r="E2420" s="824" t="s">
        <v>2732</v>
      </c>
      <c r="F2420" s="822" t="s">
        <v>2677</v>
      </c>
      <c r="G2420" s="822" t="s">
        <v>2788</v>
      </c>
      <c r="H2420" s="822" t="s">
        <v>673</v>
      </c>
      <c r="I2420" s="822" t="s">
        <v>3577</v>
      </c>
      <c r="J2420" s="822" t="s">
        <v>2520</v>
      </c>
      <c r="K2420" s="822" t="s">
        <v>3578</v>
      </c>
      <c r="L2420" s="825">
        <v>131.86000000000001</v>
      </c>
      <c r="M2420" s="825">
        <v>131.86000000000001</v>
      </c>
      <c r="N2420" s="822">
        <v>1</v>
      </c>
      <c r="O2420" s="826">
        <v>0.5</v>
      </c>
      <c r="P2420" s="825">
        <v>131.86000000000001</v>
      </c>
      <c r="Q2420" s="827">
        <v>1</v>
      </c>
      <c r="R2420" s="822">
        <v>1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1</v>
      </c>
      <c r="B2421" s="822" t="s">
        <v>2676</v>
      </c>
      <c r="C2421" s="822" t="s">
        <v>2682</v>
      </c>
      <c r="D2421" s="823" t="s">
        <v>4395</v>
      </c>
      <c r="E2421" s="824" t="s">
        <v>2732</v>
      </c>
      <c r="F2421" s="822" t="s">
        <v>2677</v>
      </c>
      <c r="G2421" s="822" t="s">
        <v>3281</v>
      </c>
      <c r="H2421" s="822" t="s">
        <v>329</v>
      </c>
      <c r="I2421" s="822" t="s">
        <v>4385</v>
      </c>
      <c r="J2421" s="822" t="s">
        <v>3283</v>
      </c>
      <c r="K2421" s="822" t="s">
        <v>4386</v>
      </c>
      <c r="L2421" s="825">
        <v>96.8</v>
      </c>
      <c r="M2421" s="825">
        <v>96.8</v>
      </c>
      <c r="N2421" s="822">
        <v>1</v>
      </c>
      <c r="O2421" s="826">
        <v>1</v>
      </c>
      <c r="P2421" s="825">
        <v>96.8</v>
      </c>
      <c r="Q2421" s="827">
        <v>1</v>
      </c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</v>
      </c>
      <c r="B2422" s="822" t="s">
        <v>2676</v>
      </c>
      <c r="C2422" s="822" t="s">
        <v>2682</v>
      </c>
      <c r="D2422" s="823" t="s">
        <v>4395</v>
      </c>
      <c r="E2422" s="824" t="s">
        <v>2732</v>
      </c>
      <c r="F2422" s="822" t="s">
        <v>2677</v>
      </c>
      <c r="G2422" s="822" t="s">
        <v>3281</v>
      </c>
      <c r="H2422" s="822" t="s">
        <v>329</v>
      </c>
      <c r="I2422" s="822" t="s">
        <v>3579</v>
      </c>
      <c r="J2422" s="822" t="s">
        <v>3283</v>
      </c>
      <c r="K2422" s="822" t="s">
        <v>3580</v>
      </c>
      <c r="L2422" s="825">
        <v>59.88</v>
      </c>
      <c r="M2422" s="825">
        <v>119.76</v>
      </c>
      <c r="N2422" s="822">
        <v>2</v>
      </c>
      <c r="O2422" s="826">
        <v>1.5</v>
      </c>
      <c r="P2422" s="825">
        <v>59.88</v>
      </c>
      <c r="Q2422" s="827">
        <v>0.5</v>
      </c>
      <c r="R2422" s="822">
        <v>1</v>
      </c>
      <c r="S2422" s="827">
        <v>0.5</v>
      </c>
      <c r="T2422" s="826">
        <v>0.5</v>
      </c>
      <c r="U2422" s="828">
        <v>0.33333333333333331</v>
      </c>
    </row>
    <row r="2423" spans="1:21" ht="14.45" customHeight="1" x14ac:dyDescent="0.2">
      <c r="A2423" s="821">
        <v>1</v>
      </c>
      <c r="B2423" s="822" t="s">
        <v>2676</v>
      </c>
      <c r="C2423" s="822" t="s">
        <v>2682</v>
      </c>
      <c r="D2423" s="823" t="s">
        <v>4395</v>
      </c>
      <c r="E2423" s="824" t="s">
        <v>2732</v>
      </c>
      <c r="F2423" s="822" t="s">
        <v>2677</v>
      </c>
      <c r="G2423" s="822" t="s">
        <v>3776</v>
      </c>
      <c r="H2423" s="822" t="s">
        <v>329</v>
      </c>
      <c r="I2423" s="822" t="s">
        <v>3777</v>
      </c>
      <c r="J2423" s="822" t="s">
        <v>1348</v>
      </c>
      <c r="K2423" s="822" t="s">
        <v>3718</v>
      </c>
      <c r="L2423" s="825">
        <v>137.88</v>
      </c>
      <c r="M2423" s="825">
        <v>137.88</v>
      </c>
      <c r="N2423" s="822">
        <v>1</v>
      </c>
      <c r="O2423" s="826">
        <v>0.5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</v>
      </c>
      <c r="B2424" s="822" t="s">
        <v>2676</v>
      </c>
      <c r="C2424" s="822" t="s">
        <v>2682</v>
      </c>
      <c r="D2424" s="823" t="s">
        <v>4395</v>
      </c>
      <c r="E2424" s="824" t="s">
        <v>2732</v>
      </c>
      <c r="F2424" s="822" t="s">
        <v>2677</v>
      </c>
      <c r="G2424" s="822" t="s">
        <v>2953</v>
      </c>
      <c r="H2424" s="822" t="s">
        <v>329</v>
      </c>
      <c r="I2424" s="822" t="s">
        <v>3290</v>
      </c>
      <c r="J2424" s="822" t="s">
        <v>2955</v>
      </c>
      <c r="K2424" s="822" t="s">
        <v>3291</v>
      </c>
      <c r="L2424" s="825">
        <v>93.43</v>
      </c>
      <c r="M2424" s="825">
        <v>840.87</v>
      </c>
      <c r="N2424" s="822">
        <v>9</v>
      </c>
      <c r="O2424" s="826">
        <v>2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</v>
      </c>
      <c r="B2425" s="822" t="s">
        <v>2676</v>
      </c>
      <c r="C2425" s="822" t="s">
        <v>2682</v>
      </c>
      <c r="D2425" s="823" t="s">
        <v>4395</v>
      </c>
      <c r="E2425" s="824" t="s">
        <v>2732</v>
      </c>
      <c r="F2425" s="822" t="s">
        <v>2677</v>
      </c>
      <c r="G2425" s="822" t="s">
        <v>2789</v>
      </c>
      <c r="H2425" s="822" t="s">
        <v>673</v>
      </c>
      <c r="I2425" s="822" t="s">
        <v>2977</v>
      </c>
      <c r="J2425" s="822" t="s">
        <v>2503</v>
      </c>
      <c r="K2425" s="822" t="s">
        <v>2978</v>
      </c>
      <c r="L2425" s="825">
        <v>3833.94</v>
      </c>
      <c r="M2425" s="825">
        <v>3833.94</v>
      </c>
      <c r="N2425" s="822">
        <v>1</v>
      </c>
      <c r="O2425" s="826">
        <v>0.5</v>
      </c>
      <c r="P2425" s="825">
        <v>3833.94</v>
      </c>
      <c r="Q2425" s="827">
        <v>1</v>
      </c>
      <c r="R2425" s="822">
        <v>1</v>
      </c>
      <c r="S2425" s="827">
        <v>1</v>
      </c>
      <c r="T2425" s="826">
        <v>0.5</v>
      </c>
      <c r="U2425" s="828">
        <v>1</v>
      </c>
    </row>
    <row r="2426" spans="1:21" ht="14.45" customHeight="1" x14ac:dyDescent="0.2">
      <c r="A2426" s="821">
        <v>1</v>
      </c>
      <c r="B2426" s="822" t="s">
        <v>2676</v>
      </c>
      <c r="C2426" s="822" t="s">
        <v>2682</v>
      </c>
      <c r="D2426" s="823" t="s">
        <v>4395</v>
      </c>
      <c r="E2426" s="824" t="s">
        <v>2732</v>
      </c>
      <c r="F2426" s="822" t="s">
        <v>2677</v>
      </c>
      <c r="G2426" s="822" t="s">
        <v>2789</v>
      </c>
      <c r="H2426" s="822" t="s">
        <v>673</v>
      </c>
      <c r="I2426" s="822" t="s">
        <v>2790</v>
      </c>
      <c r="J2426" s="822" t="s">
        <v>2503</v>
      </c>
      <c r="K2426" s="822" t="s">
        <v>2791</v>
      </c>
      <c r="L2426" s="825">
        <v>1906.97</v>
      </c>
      <c r="M2426" s="825">
        <v>3813.94</v>
      </c>
      <c r="N2426" s="822">
        <v>2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</v>
      </c>
      <c r="B2427" s="822" t="s">
        <v>2676</v>
      </c>
      <c r="C2427" s="822" t="s">
        <v>2682</v>
      </c>
      <c r="D2427" s="823" t="s">
        <v>4395</v>
      </c>
      <c r="E2427" s="824" t="s">
        <v>2732</v>
      </c>
      <c r="F2427" s="822" t="s">
        <v>2677</v>
      </c>
      <c r="G2427" s="822" t="s">
        <v>2789</v>
      </c>
      <c r="H2427" s="822" t="s">
        <v>673</v>
      </c>
      <c r="I2427" s="822" t="s">
        <v>2979</v>
      </c>
      <c r="J2427" s="822" t="s">
        <v>2503</v>
      </c>
      <c r="K2427" s="822" t="s">
        <v>2980</v>
      </c>
      <c r="L2427" s="825">
        <v>1544.99</v>
      </c>
      <c r="M2427" s="825">
        <v>7724.9500000000007</v>
      </c>
      <c r="N2427" s="822">
        <v>5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</v>
      </c>
      <c r="B2428" s="822" t="s">
        <v>2676</v>
      </c>
      <c r="C2428" s="822" t="s">
        <v>2682</v>
      </c>
      <c r="D2428" s="823" t="s">
        <v>4395</v>
      </c>
      <c r="E2428" s="824" t="s">
        <v>2732</v>
      </c>
      <c r="F2428" s="822" t="s">
        <v>2677</v>
      </c>
      <c r="G2428" s="822" t="s">
        <v>2789</v>
      </c>
      <c r="H2428" s="822" t="s">
        <v>673</v>
      </c>
      <c r="I2428" s="822" t="s">
        <v>2575</v>
      </c>
      <c r="J2428" s="822" t="s">
        <v>2503</v>
      </c>
      <c r="K2428" s="822" t="s">
        <v>2576</v>
      </c>
      <c r="L2428" s="825">
        <v>2669.75</v>
      </c>
      <c r="M2428" s="825">
        <v>2669.75</v>
      </c>
      <c r="N2428" s="822">
        <v>1</v>
      </c>
      <c r="O2428" s="826">
        <v>1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1</v>
      </c>
      <c r="B2429" s="822" t="s">
        <v>2676</v>
      </c>
      <c r="C2429" s="822" t="s">
        <v>2682</v>
      </c>
      <c r="D2429" s="823" t="s">
        <v>4395</v>
      </c>
      <c r="E2429" s="824" t="s">
        <v>2732</v>
      </c>
      <c r="F2429" s="822" t="s">
        <v>2677</v>
      </c>
      <c r="G2429" s="822" t="s">
        <v>2792</v>
      </c>
      <c r="H2429" s="822" t="s">
        <v>329</v>
      </c>
      <c r="I2429" s="822" t="s">
        <v>3784</v>
      </c>
      <c r="J2429" s="822" t="s">
        <v>2794</v>
      </c>
      <c r="K2429" s="822" t="s">
        <v>3785</v>
      </c>
      <c r="L2429" s="825">
        <v>181.45</v>
      </c>
      <c r="M2429" s="825">
        <v>181.45</v>
      </c>
      <c r="N2429" s="822">
        <v>1</v>
      </c>
      <c r="O2429" s="826">
        <v>1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1</v>
      </c>
      <c r="B2430" s="822" t="s">
        <v>2676</v>
      </c>
      <c r="C2430" s="822" t="s">
        <v>2682</v>
      </c>
      <c r="D2430" s="823" t="s">
        <v>4395</v>
      </c>
      <c r="E2430" s="824" t="s">
        <v>2732</v>
      </c>
      <c r="F2430" s="822" t="s">
        <v>2677</v>
      </c>
      <c r="G2430" s="822" t="s">
        <v>3702</v>
      </c>
      <c r="H2430" s="822" t="s">
        <v>329</v>
      </c>
      <c r="I2430" s="822" t="s">
        <v>4284</v>
      </c>
      <c r="J2430" s="822" t="s">
        <v>3704</v>
      </c>
      <c r="K2430" s="822" t="s">
        <v>2566</v>
      </c>
      <c r="L2430" s="825">
        <v>1229.19</v>
      </c>
      <c r="M2430" s="825">
        <v>1229.19</v>
      </c>
      <c r="N2430" s="822">
        <v>1</v>
      </c>
      <c r="O2430" s="826">
        <v>0.5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1</v>
      </c>
      <c r="B2431" s="822" t="s">
        <v>2676</v>
      </c>
      <c r="C2431" s="822" t="s">
        <v>2682</v>
      </c>
      <c r="D2431" s="823" t="s">
        <v>4395</v>
      </c>
      <c r="E2431" s="824" t="s">
        <v>2732</v>
      </c>
      <c r="F2431" s="822" t="s">
        <v>2677</v>
      </c>
      <c r="G2431" s="822" t="s">
        <v>3788</v>
      </c>
      <c r="H2431" s="822" t="s">
        <v>329</v>
      </c>
      <c r="I2431" s="822" t="s">
        <v>3792</v>
      </c>
      <c r="J2431" s="822" t="s">
        <v>3790</v>
      </c>
      <c r="K2431" s="822" t="s">
        <v>3793</v>
      </c>
      <c r="L2431" s="825">
        <v>395.57</v>
      </c>
      <c r="M2431" s="825">
        <v>395.57</v>
      </c>
      <c r="N2431" s="822">
        <v>1</v>
      </c>
      <c r="O2431" s="826">
        <v>1</v>
      </c>
      <c r="P2431" s="825">
        <v>395.57</v>
      </c>
      <c r="Q2431" s="827">
        <v>1</v>
      </c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1</v>
      </c>
      <c r="B2432" s="822" t="s">
        <v>2676</v>
      </c>
      <c r="C2432" s="822" t="s">
        <v>2682</v>
      </c>
      <c r="D2432" s="823" t="s">
        <v>4395</v>
      </c>
      <c r="E2432" s="824" t="s">
        <v>2732</v>
      </c>
      <c r="F2432" s="822" t="s">
        <v>2677</v>
      </c>
      <c r="G2432" s="822" t="s">
        <v>2796</v>
      </c>
      <c r="H2432" s="822" t="s">
        <v>673</v>
      </c>
      <c r="I2432" s="822" t="s">
        <v>2524</v>
      </c>
      <c r="J2432" s="822" t="s">
        <v>1695</v>
      </c>
      <c r="K2432" s="822" t="s">
        <v>1697</v>
      </c>
      <c r="L2432" s="825">
        <v>755.17</v>
      </c>
      <c r="M2432" s="825">
        <v>755.17</v>
      </c>
      <c r="N2432" s="822">
        <v>1</v>
      </c>
      <c r="O2432" s="826">
        <v>0.5</v>
      </c>
      <c r="P2432" s="825">
        <v>755.17</v>
      </c>
      <c r="Q2432" s="827">
        <v>1</v>
      </c>
      <c r="R2432" s="822">
        <v>1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1</v>
      </c>
      <c r="B2433" s="822" t="s">
        <v>2676</v>
      </c>
      <c r="C2433" s="822" t="s">
        <v>2682</v>
      </c>
      <c r="D2433" s="823" t="s">
        <v>4395</v>
      </c>
      <c r="E2433" s="824" t="s">
        <v>2732</v>
      </c>
      <c r="F2433" s="822" t="s">
        <v>2677</v>
      </c>
      <c r="G2433" s="822" t="s">
        <v>2796</v>
      </c>
      <c r="H2433" s="822" t="s">
        <v>673</v>
      </c>
      <c r="I2433" s="822" t="s">
        <v>3619</v>
      </c>
      <c r="J2433" s="822" t="s">
        <v>1695</v>
      </c>
      <c r="K2433" s="822" t="s">
        <v>3620</v>
      </c>
      <c r="L2433" s="825">
        <v>345.02</v>
      </c>
      <c r="M2433" s="825">
        <v>3795.22</v>
      </c>
      <c r="N2433" s="822">
        <v>11</v>
      </c>
      <c r="O2433" s="826">
        <v>5.5</v>
      </c>
      <c r="P2433" s="825">
        <v>1380.08</v>
      </c>
      <c r="Q2433" s="827">
        <v>0.36363636363636365</v>
      </c>
      <c r="R2433" s="822">
        <v>4</v>
      </c>
      <c r="S2433" s="827">
        <v>0.36363636363636365</v>
      </c>
      <c r="T2433" s="826">
        <v>2</v>
      </c>
      <c r="U2433" s="828">
        <v>0.36363636363636365</v>
      </c>
    </row>
    <row r="2434" spans="1:21" ht="14.45" customHeight="1" x14ac:dyDescent="0.2">
      <c r="A2434" s="821">
        <v>1</v>
      </c>
      <c r="B2434" s="822" t="s">
        <v>2676</v>
      </c>
      <c r="C2434" s="822" t="s">
        <v>2682</v>
      </c>
      <c r="D2434" s="823" t="s">
        <v>4395</v>
      </c>
      <c r="E2434" s="824" t="s">
        <v>2732</v>
      </c>
      <c r="F2434" s="822" t="s">
        <v>2677</v>
      </c>
      <c r="G2434" s="822" t="s">
        <v>2796</v>
      </c>
      <c r="H2434" s="822" t="s">
        <v>673</v>
      </c>
      <c r="I2434" s="822" t="s">
        <v>3619</v>
      </c>
      <c r="J2434" s="822" t="s">
        <v>1695</v>
      </c>
      <c r="K2434" s="822" t="s">
        <v>3620</v>
      </c>
      <c r="L2434" s="825">
        <v>255</v>
      </c>
      <c r="M2434" s="825">
        <v>2805</v>
      </c>
      <c r="N2434" s="822">
        <v>11</v>
      </c>
      <c r="O2434" s="826">
        <v>5.5</v>
      </c>
      <c r="P2434" s="825">
        <v>1275</v>
      </c>
      <c r="Q2434" s="827">
        <v>0.45454545454545453</v>
      </c>
      <c r="R2434" s="822">
        <v>5</v>
      </c>
      <c r="S2434" s="827">
        <v>0.45454545454545453</v>
      </c>
      <c r="T2434" s="826">
        <v>1.5</v>
      </c>
      <c r="U2434" s="828">
        <v>0.27272727272727271</v>
      </c>
    </row>
    <row r="2435" spans="1:21" ht="14.45" customHeight="1" x14ac:dyDescent="0.2">
      <c r="A2435" s="821">
        <v>1</v>
      </c>
      <c r="B2435" s="822" t="s">
        <v>2676</v>
      </c>
      <c r="C2435" s="822" t="s">
        <v>2682</v>
      </c>
      <c r="D2435" s="823" t="s">
        <v>4395</v>
      </c>
      <c r="E2435" s="824" t="s">
        <v>2732</v>
      </c>
      <c r="F2435" s="822" t="s">
        <v>2677</v>
      </c>
      <c r="G2435" s="822" t="s">
        <v>2799</v>
      </c>
      <c r="H2435" s="822" t="s">
        <v>329</v>
      </c>
      <c r="I2435" s="822" t="s">
        <v>2800</v>
      </c>
      <c r="J2435" s="822" t="s">
        <v>724</v>
      </c>
      <c r="K2435" s="822" t="s">
        <v>1565</v>
      </c>
      <c r="L2435" s="825">
        <v>3317.7</v>
      </c>
      <c r="M2435" s="825">
        <v>26541.599999999999</v>
      </c>
      <c r="N2435" s="822">
        <v>8</v>
      </c>
      <c r="O2435" s="826">
        <v>3.5</v>
      </c>
      <c r="P2435" s="825">
        <v>9953.0999999999985</v>
      </c>
      <c r="Q2435" s="827">
        <v>0.37499999999999994</v>
      </c>
      <c r="R2435" s="822">
        <v>3</v>
      </c>
      <c r="S2435" s="827">
        <v>0.375</v>
      </c>
      <c r="T2435" s="826">
        <v>1.5</v>
      </c>
      <c r="U2435" s="828">
        <v>0.42857142857142855</v>
      </c>
    </row>
    <row r="2436" spans="1:21" ht="14.45" customHeight="1" x14ac:dyDescent="0.2">
      <c r="A2436" s="821">
        <v>1</v>
      </c>
      <c r="B2436" s="822" t="s">
        <v>2676</v>
      </c>
      <c r="C2436" s="822" t="s">
        <v>2682</v>
      </c>
      <c r="D2436" s="823" t="s">
        <v>4395</v>
      </c>
      <c r="E2436" s="824" t="s">
        <v>2732</v>
      </c>
      <c r="F2436" s="822" t="s">
        <v>2677</v>
      </c>
      <c r="G2436" s="822" t="s">
        <v>2799</v>
      </c>
      <c r="H2436" s="822" t="s">
        <v>329</v>
      </c>
      <c r="I2436" s="822" t="s">
        <v>2801</v>
      </c>
      <c r="J2436" s="822" t="s">
        <v>724</v>
      </c>
      <c r="K2436" s="822" t="s">
        <v>725</v>
      </c>
      <c r="L2436" s="825">
        <v>1704.59</v>
      </c>
      <c r="M2436" s="825">
        <v>23864.26</v>
      </c>
      <c r="N2436" s="822">
        <v>14</v>
      </c>
      <c r="O2436" s="826">
        <v>5</v>
      </c>
      <c r="P2436" s="825">
        <v>6818.36</v>
      </c>
      <c r="Q2436" s="827">
        <v>0.2857142857142857</v>
      </c>
      <c r="R2436" s="822">
        <v>4</v>
      </c>
      <c r="S2436" s="827">
        <v>0.2857142857142857</v>
      </c>
      <c r="T2436" s="826">
        <v>1.5</v>
      </c>
      <c r="U2436" s="828">
        <v>0.3</v>
      </c>
    </row>
    <row r="2437" spans="1:21" ht="14.45" customHeight="1" x14ac:dyDescent="0.2">
      <c r="A2437" s="821">
        <v>1</v>
      </c>
      <c r="B2437" s="822" t="s">
        <v>2676</v>
      </c>
      <c r="C2437" s="822" t="s">
        <v>2682</v>
      </c>
      <c r="D2437" s="823" t="s">
        <v>4395</v>
      </c>
      <c r="E2437" s="824" t="s">
        <v>2732</v>
      </c>
      <c r="F2437" s="822" t="s">
        <v>2677</v>
      </c>
      <c r="G2437" s="822" t="s">
        <v>2802</v>
      </c>
      <c r="H2437" s="822" t="s">
        <v>329</v>
      </c>
      <c r="I2437" s="822" t="s">
        <v>2803</v>
      </c>
      <c r="J2437" s="822" t="s">
        <v>703</v>
      </c>
      <c r="K2437" s="822" t="s">
        <v>2804</v>
      </c>
      <c r="L2437" s="825">
        <v>83.38</v>
      </c>
      <c r="M2437" s="825">
        <v>667.04</v>
      </c>
      <c r="N2437" s="822">
        <v>8</v>
      </c>
      <c r="O2437" s="826">
        <v>3.5</v>
      </c>
      <c r="P2437" s="825">
        <v>166.76</v>
      </c>
      <c r="Q2437" s="827">
        <v>0.25</v>
      </c>
      <c r="R2437" s="822">
        <v>2</v>
      </c>
      <c r="S2437" s="827">
        <v>0.25</v>
      </c>
      <c r="T2437" s="826">
        <v>1</v>
      </c>
      <c r="U2437" s="828">
        <v>0.2857142857142857</v>
      </c>
    </row>
    <row r="2438" spans="1:21" ht="14.45" customHeight="1" x14ac:dyDescent="0.2">
      <c r="A2438" s="821">
        <v>1</v>
      </c>
      <c r="B2438" s="822" t="s">
        <v>2676</v>
      </c>
      <c r="C2438" s="822" t="s">
        <v>2682</v>
      </c>
      <c r="D2438" s="823" t="s">
        <v>4395</v>
      </c>
      <c r="E2438" s="824" t="s">
        <v>2732</v>
      </c>
      <c r="F2438" s="822" t="s">
        <v>2677</v>
      </c>
      <c r="G2438" s="822" t="s">
        <v>2802</v>
      </c>
      <c r="H2438" s="822" t="s">
        <v>329</v>
      </c>
      <c r="I2438" s="822" t="s">
        <v>4179</v>
      </c>
      <c r="J2438" s="822" t="s">
        <v>703</v>
      </c>
      <c r="K2438" s="822" t="s">
        <v>704</v>
      </c>
      <c r="L2438" s="825">
        <v>118.5</v>
      </c>
      <c r="M2438" s="825">
        <v>237</v>
      </c>
      <c r="N2438" s="822">
        <v>2</v>
      </c>
      <c r="O2438" s="826">
        <v>1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</v>
      </c>
      <c r="B2439" s="822" t="s">
        <v>2676</v>
      </c>
      <c r="C2439" s="822" t="s">
        <v>2682</v>
      </c>
      <c r="D2439" s="823" t="s">
        <v>4395</v>
      </c>
      <c r="E2439" s="824" t="s">
        <v>2732</v>
      </c>
      <c r="F2439" s="822" t="s">
        <v>2677</v>
      </c>
      <c r="G2439" s="822" t="s">
        <v>2983</v>
      </c>
      <c r="H2439" s="822" t="s">
        <v>673</v>
      </c>
      <c r="I2439" s="822" t="s">
        <v>2196</v>
      </c>
      <c r="J2439" s="822" t="s">
        <v>928</v>
      </c>
      <c r="K2439" s="822" t="s">
        <v>2197</v>
      </c>
      <c r="L2439" s="825">
        <v>154.36000000000001</v>
      </c>
      <c r="M2439" s="825">
        <v>154.36000000000001</v>
      </c>
      <c r="N2439" s="822">
        <v>1</v>
      </c>
      <c r="O2439" s="826">
        <v>1</v>
      </c>
      <c r="P2439" s="825">
        <v>154.36000000000001</v>
      </c>
      <c r="Q2439" s="827">
        <v>1</v>
      </c>
      <c r="R2439" s="822">
        <v>1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1</v>
      </c>
      <c r="B2440" s="822" t="s">
        <v>2676</v>
      </c>
      <c r="C2440" s="822" t="s">
        <v>2682</v>
      </c>
      <c r="D2440" s="823" t="s">
        <v>4395</v>
      </c>
      <c r="E2440" s="824" t="s">
        <v>2732</v>
      </c>
      <c r="F2440" s="822" t="s">
        <v>2677</v>
      </c>
      <c r="G2440" s="822" t="s">
        <v>3635</v>
      </c>
      <c r="H2440" s="822" t="s">
        <v>673</v>
      </c>
      <c r="I2440" s="822" t="s">
        <v>4387</v>
      </c>
      <c r="J2440" s="822" t="s">
        <v>4181</v>
      </c>
      <c r="K2440" s="822" t="s">
        <v>2864</v>
      </c>
      <c r="L2440" s="825">
        <v>162.36000000000001</v>
      </c>
      <c r="M2440" s="825">
        <v>162.36000000000001</v>
      </c>
      <c r="N2440" s="822">
        <v>1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</v>
      </c>
      <c r="B2441" s="822" t="s">
        <v>2676</v>
      </c>
      <c r="C2441" s="822" t="s">
        <v>2680</v>
      </c>
      <c r="D2441" s="823" t="s">
        <v>4396</v>
      </c>
      <c r="E2441" s="824" t="s">
        <v>2695</v>
      </c>
      <c r="F2441" s="822" t="s">
        <v>2677</v>
      </c>
      <c r="G2441" s="822" t="s">
        <v>3921</v>
      </c>
      <c r="H2441" s="822" t="s">
        <v>329</v>
      </c>
      <c r="I2441" s="822" t="s">
        <v>3922</v>
      </c>
      <c r="J2441" s="822" t="s">
        <v>1094</v>
      </c>
      <c r="K2441" s="822" t="s">
        <v>1095</v>
      </c>
      <c r="L2441" s="825">
        <v>0</v>
      </c>
      <c r="M2441" s="825">
        <v>0</v>
      </c>
      <c r="N2441" s="822">
        <v>3</v>
      </c>
      <c r="O2441" s="826">
        <v>1</v>
      </c>
      <c r="P2441" s="825"/>
      <c r="Q2441" s="827"/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</v>
      </c>
      <c r="B2442" s="822" t="s">
        <v>2676</v>
      </c>
      <c r="C2442" s="822" t="s">
        <v>2680</v>
      </c>
      <c r="D2442" s="823" t="s">
        <v>4396</v>
      </c>
      <c r="E2442" s="824" t="s">
        <v>2706</v>
      </c>
      <c r="F2442" s="822" t="s">
        <v>2677</v>
      </c>
      <c r="G2442" s="822" t="s">
        <v>2858</v>
      </c>
      <c r="H2442" s="822" t="s">
        <v>329</v>
      </c>
      <c r="I2442" s="822" t="s">
        <v>3722</v>
      </c>
      <c r="J2442" s="822" t="s">
        <v>3012</v>
      </c>
      <c r="K2442" s="822" t="s">
        <v>2187</v>
      </c>
      <c r="L2442" s="825">
        <v>130.51</v>
      </c>
      <c r="M2442" s="825">
        <v>130.51</v>
      </c>
      <c r="N2442" s="822">
        <v>1</v>
      </c>
      <c r="O2442" s="826">
        <v>1</v>
      </c>
      <c r="P2442" s="825">
        <v>130.51</v>
      </c>
      <c r="Q2442" s="827">
        <v>1</v>
      </c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1</v>
      </c>
      <c r="B2443" s="822" t="s">
        <v>2676</v>
      </c>
      <c r="C2443" s="822" t="s">
        <v>2680</v>
      </c>
      <c r="D2443" s="823" t="s">
        <v>4396</v>
      </c>
      <c r="E2443" s="824" t="s">
        <v>2706</v>
      </c>
      <c r="F2443" s="822" t="s">
        <v>2677</v>
      </c>
      <c r="G2443" s="822" t="s">
        <v>2739</v>
      </c>
      <c r="H2443" s="822" t="s">
        <v>329</v>
      </c>
      <c r="I2443" s="822" t="s">
        <v>3030</v>
      </c>
      <c r="J2443" s="822" t="s">
        <v>2741</v>
      </c>
      <c r="K2443" s="822" t="s">
        <v>3031</v>
      </c>
      <c r="L2443" s="825">
        <v>1891.17</v>
      </c>
      <c r="M2443" s="825">
        <v>1891.17</v>
      </c>
      <c r="N2443" s="822">
        <v>1</v>
      </c>
      <c r="O2443" s="826">
        <v>1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1</v>
      </c>
      <c r="B2444" s="822" t="s">
        <v>2676</v>
      </c>
      <c r="C2444" s="822" t="s">
        <v>2680</v>
      </c>
      <c r="D2444" s="823" t="s">
        <v>4396</v>
      </c>
      <c r="E2444" s="824" t="s">
        <v>2706</v>
      </c>
      <c r="F2444" s="822" t="s">
        <v>2677</v>
      </c>
      <c r="G2444" s="822" t="s">
        <v>3047</v>
      </c>
      <c r="H2444" s="822" t="s">
        <v>329</v>
      </c>
      <c r="I2444" s="822" t="s">
        <v>3730</v>
      </c>
      <c r="J2444" s="822" t="s">
        <v>1105</v>
      </c>
      <c r="K2444" s="822" t="s">
        <v>1106</v>
      </c>
      <c r="L2444" s="825">
        <v>124.49</v>
      </c>
      <c r="M2444" s="825">
        <v>124.49</v>
      </c>
      <c r="N2444" s="822">
        <v>1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</v>
      </c>
      <c r="B2445" s="822" t="s">
        <v>2676</v>
      </c>
      <c r="C2445" s="822" t="s">
        <v>2680</v>
      </c>
      <c r="D2445" s="823" t="s">
        <v>4396</v>
      </c>
      <c r="E2445" s="824" t="s">
        <v>2706</v>
      </c>
      <c r="F2445" s="822" t="s">
        <v>2677</v>
      </c>
      <c r="G2445" s="822" t="s">
        <v>2761</v>
      </c>
      <c r="H2445" s="822" t="s">
        <v>673</v>
      </c>
      <c r="I2445" s="822" t="s">
        <v>2157</v>
      </c>
      <c r="J2445" s="822" t="s">
        <v>2158</v>
      </c>
      <c r="K2445" s="822" t="s">
        <v>2159</v>
      </c>
      <c r="L2445" s="825">
        <v>186.87</v>
      </c>
      <c r="M2445" s="825">
        <v>186.87</v>
      </c>
      <c r="N2445" s="822">
        <v>1</v>
      </c>
      <c r="O2445" s="826">
        <v>1</v>
      </c>
      <c r="P2445" s="825">
        <v>186.87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1</v>
      </c>
      <c r="B2446" s="822" t="s">
        <v>2676</v>
      </c>
      <c r="C2446" s="822" t="s">
        <v>2680</v>
      </c>
      <c r="D2446" s="823" t="s">
        <v>4396</v>
      </c>
      <c r="E2446" s="824" t="s">
        <v>2706</v>
      </c>
      <c r="F2446" s="822" t="s">
        <v>2677</v>
      </c>
      <c r="G2446" s="822" t="s">
        <v>2762</v>
      </c>
      <c r="H2446" s="822" t="s">
        <v>329</v>
      </c>
      <c r="I2446" s="822" t="s">
        <v>3461</v>
      </c>
      <c r="J2446" s="822" t="s">
        <v>3462</v>
      </c>
      <c r="K2446" s="822" t="s">
        <v>3134</v>
      </c>
      <c r="L2446" s="825">
        <v>51.69</v>
      </c>
      <c r="M2446" s="825">
        <v>51.69</v>
      </c>
      <c r="N2446" s="822">
        <v>1</v>
      </c>
      <c r="O2446" s="826">
        <v>1</v>
      </c>
      <c r="P2446" s="825">
        <v>51.69</v>
      </c>
      <c r="Q2446" s="827">
        <v>1</v>
      </c>
      <c r="R2446" s="822">
        <v>1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1</v>
      </c>
      <c r="B2447" s="822" t="s">
        <v>2676</v>
      </c>
      <c r="C2447" s="822" t="s">
        <v>2680</v>
      </c>
      <c r="D2447" s="823" t="s">
        <v>4396</v>
      </c>
      <c r="E2447" s="824" t="s">
        <v>2706</v>
      </c>
      <c r="F2447" s="822" t="s">
        <v>2677</v>
      </c>
      <c r="G2447" s="822" t="s">
        <v>3150</v>
      </c>
      <c r="H2447" s="822" t="s">
        <v>673</v>
      </c>
      <c r="I2447" s="822" t="s">
        <v>2140</v>
      </c>
      <c r="J2447" s="822" t="s">
        <v>2141</v>
      </c>
      <c r="K2447" s="822" t="s">
        <v>2142</v>
      </c>
      <c r="L2447" s="825">
        <v>43.21</v>
      </c>
      <c r="M2447" s="825">
        <v>43.21</v>
      </c>
      <c r="N2447" s="822">
        <v>1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2676</v>
      </c>
      <c r="C2448" s="822" t="s">
        <v>2680</v>
      </c>
      <c r="D2448" s="823" t="s">
        <v>4396</v>
      </c>
      <c r="E2448" s="824" t="s">
        <v>2706</v>
      </c>
      <c r="F2448" s="822" t="s">
        <v>2677</v>
      </c>
      <c r="G2448" s="822" t="s">
        <v>2913</v>
      </c>
      <c r="H2448" s="822" t="s">
        <v>329</v>
      </c>
      <c r="I2448" s="822" t="s">
        <v>4388</v>
      </c>
      <c r="J2448" s="822" t="s">
        <v>3177</v>
      </c>
      <c r="K2448" s="822" t="s">
        <v>4035</v>
      </c>
      <c r="L2448" s="825">
        <v>27.37</v>
      </c>
      <c r="M2448" s="825">
        <v>27.37</v>
      </c>
      <c r="N2448" s="822">
        <v>1</v>
      </c>
      <c r="O2448" s="826">
        <v>1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</v>
      </c>
      <c r="B2449" s="822" t="s">
        <v>2676</v>
      </c>
      <c r="C2449" s="822" t="s">
        <v>2680</v>
      </c>
      <c r="D2449" s="823" t="s">
        <v>4396</v>
      </c>
      <c r="E2449" s="824" t="s">
        <v>2706</v>
      </c>
      <c r="F2449" s="822" t="s">
        <v>2677</v>
      </c>
      <c r="G2449" s="822" t="s">
        <v>2917</v>
      </c>
      <c r="H2449" s="822" t="s">
        <v>673</v>
      </c>
      <c r="I2449" s="822" t="s">
        <v>2234</v>
      </c>
      <c r="J2449" s="822" t="s">
        <v>1033</v>
      </c>
      <c r="K2449" s="822" t="s">
        <v>2235</v>
      </c>
      <c r="L2449" s="825">
        <v>13.68</v>
      </c>
      <c r="M2449" s="825">
        <v>13.68</v>
      </c>
      <c r="N2449" s="822">
        <v>1</v>
      </c>
      <c r="O2449" s="826">
        <v>1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</v>
      </c>
      <c r="B2450" s="822" t="s">
        <v>2676</v>
      </c>
      <c r="C2450" s="822" t="s">
        <v>2680</v>
      </c>
      <c r="D2450" s="823" t="s">
        <v>4396</v>
      </c>
      <c r="E2450" s="824" t="s">
        <v>2706</v>
      </c>
      <c r="F2450" s="822" t="s">
        <v>2677</v>
      </c>
      <c r="G2450" s="822" t="s">
        <v>2775</v>
      </c>
      <c r="H2450" s="822" t="s">
        <v>673</v>
      </c>
      <c r="I2450" s="822" t="s">
        <v>2512</v>
      </c>
      <c r="J2450" s="822" t="s">
        <v>850</v>
      </c>
      <c r="K2450" s="822" t="s">
        <v>696</v>
      </c>
      <c r="L2450" s="825">
        <v>34.47</v>
      </c>
      <c r="M2450" s="825">
        <v>68.94</v>
      </c>
      <c r="N2450" s="822">
        <v>2</v>
      </c>
      <c r="O2450" s="826">
        <v>2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</v>
      </c>
      <c r="B2451" s="822" t="s">
        <v>2676</v>
      </c>
      <c r="C2451" s="822" t="s">
        <v>2680</v>
      </c>
      <c r="D2451" s="823" t="s">
        <v>4396</v>
      </c>
      <c r="E2451" s="824" t="s">
        <v>2706</v>
      </c>
      <c r="F2451" s="822" t="s">
        <v>2677</v>
      </c>
      <c r="G2451" s="822" t="s">
        <v>2837</v>
      </c>
      <c r="H2451" s="822" t="s">
        <v>673</v>
      </c>
      <c r="I2451" s="822" t="s">
        <v>2316</v>
      </c>
      <c r="J2451" s="822" t="s">
        <v>2317</v>
      </c>
      <c r="K2451" s="822" t="s">
        <v>2318</v>
      </c>
      <c r="L2451" s="825">
        <v>117.46</v>
      </c>
      <c r="M2451" s="825">
        <v>117.46</v>
      </c>
      <c r="N2451" s="822">
        <v>1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</v>
      </c>
      <c r="B2452" s="822" t="s">
        <v>2676</v>
      </c>
      <c r="C2452" s="822" t="s">
        <v>2680</v>
      </c>
      <c r="D2452" s="823" t="s">
        <v>4396</v>
      </c>
      <c r="E2452" s="824" t="s">
        <v>2731</v>
      </c>
      <c r="F2452" s="822" t="s">
        <v>2677</v>
      </c>
      <c r="G2452" s="822" t="s">
        <v>2739</v>
      </c>
      <c r="H2452" s="822" t="s">
        <v>329</v>
      </c>
      <c r="I2452" s="822" t="s">
        <v>2870</v>
      </c>
      <c r="J2452" s="822" t="s">
        <v>2741</v>
      </c>
      <c r="K2452" s="822" t="s">
        <v>2871</v>
      </c>
      <c r="L2452" s="825">
        <v>5315.52</v>
      </c>
      <c r="M2452" s="825">
        <v>5315.52</v>
      </c>
      <c r="N2452" s="822">
        <v>1</v>
      </c>
      <c r="O2452" s="826">
        <v>0.5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</v>
      </c>
      <c r="B2453" s="822" t="s">
        <v>2676</v>
      </c>
      <c r="C2453" s="822" t="s">
        <v>2680</v>
      </c>
      <c r="D2453" s="823" t="s">
        <v>4396</v>
      </c>
      <c r="E2453" s="824" t="s">
        <v>2731</v>
      </c>
      <c r="F2453" s="822" t="s">
        <v>2677</v>
      </c>
      <c r="G2453" s="822" t="s">
        <v>2743</v>
      </c>
      <c r="H2453" s="822" t="s">
        <v>329</v>
      </c>
      <c r="I2453" s="822" t="s">
        <v>2747</v>
      </c>
      <c r="J2453" s="822" t="s">
        <v>2745</v>
      </c>
      <c r="K2453" s="822" t="s">
        <v>2748</v>
      </c>
      <c r="L2453" s="825">
        <v>23.72</v>
      </c>
      <c r="M2453" s="825">
        <v>47.44</v>
      </c>
      <c r="N2453" s="822">
        <v>2</v>
      </c>
      <c r="O2453" s="826">
        <v>1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1</v>
      </c>
      <c r="B2454" s="822" t="s">
        <v>2676</v>
      </c>
      <c r="C2454" s="822" t="s">
        <v>2680</v>
      </c>
      <c r="D2454" s="823" t="s">
        <v>4396</v>
      </c>
      <c r="E2454" s="824" t="s">
        <v>2731</v>
      </c>
      <c r="F2454" s="822" t="s">
        <v>2677</v>
      </c>
      <c r="G2454" s="822" t="s">
        <v>2826</v>
      </c>
      <c r="H2454" s="822" t="s">
        <v>329</v>
      </c>
      <c r="I2454" s="822" t="s">
        <v>2827</v>
      </c>
      <c r="J2454" s="822" t="s">
        <v>2828</v>
      </c>
      <c r="K2454" s="822" t="s">
        <v>2787</v>
      </c>
      <c r="L2454" s="825">
        <v>32.81</v>
      </c>
      <c r="M2454" s="825">
        <v>98.43</v>
      </c>
      <c r="N2454" s="822">
        <v>3</v>
      </c>
      <c r="O2454" s="826">
        <v>0.5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</v>
      </c>
      <c r="B2455" s="822" t="s">
        <v>2676</v>
      </c>
      <c r="C2455" s="822" t="s">
        <v>2680</v>
      </c>
      <c r="D2455" s="823" t="s">
        <v>4396</v>
      </c>
      <c r="E2455" s="824" t="s">
        <v>2731</v>
      </c>
      <c r="F2455" s="822" t="s">
        <v>2677</v>
      </c>
      <c r="G2455" s="822" t="s">
        <v>2765</v>
      </c>
      <c r="H2455" s="822" t="s">
        <v>673</v>
      </c>
      <c r="I2455" s="822" t="s">
        <v>2766</v>
      </c>
      <c r="J2455" s="822" t="s">
        <v>2321</v>
      </c>
      <c r="K2455" s="822" t="s">
        <v>2767</v>
      </c>
      <c r="L2455" s="825">
        <v>118.65</v>
      </c>
      <c r="M2455" s="825">
        <v>118.65</v>
      </c>
      <c r="N2455" s="822">
        <v>1</v>
      </c>
      <c r="O2455" s="826">
        <v>0.5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</v>
      </c>
      <c r="B2456" s="822" t="s">
        <v>2676</v>
      </c>
      <c r="C2456" s="822" t="s">
        <v>2680</v>
      </c>
      <c r="D2456" s="823" t="s">
        <v>4396</v>
      </c>
      <c r="E2456" s="824" t="s">
        <v>2731</v>
      </c>
      <c r="F2456" s="822" t="s">
        <v>2677</v>
      </c>
      <c r="G2456" s="822" t="s">
        <v>2966</v>
      </c>
      <c r="H2456" s="822" t="s">
        <v>673</v>
      </c>
      <c r="I2456" s="822" t="s">
        <v>3783</v>
      </c>
      <c r="J2456" s="822" t="s">
        <v>1164</v>
      </c>
      <c r="K2456" s="822" t="s">
        <v>2970</v>
      </c>
      <c r="L2456" s="825">
        <v>218.73</v>
      </c>
      <c r="M2456" s="825">
        <v>656.18999999999994</v>
      </c>
      <c r="N2456" s="822">
        <v>3</v>
      </c>
      <c r="O2456" s="826">
        <v>0.5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</v>
      </c>
      <c r="B2457" s="822" t="s">
        <v>2676</v>
      </c>
      <c r="C2457" s="822" t="s">
        <v>2680</v>
      </c>
      <c r="D2457" s="823" t="s">
        <v>4396</v>
      </c>
      <c r="E2457" s="824" t="s">
        <v>2734</v>
      </c>
      <c r="F2457" s="822" t="s">
        <v>2677</v>
      </c>
      <c r="G2457" s="822" t="s">
        <v>4213</v>
      </c>
      <c r="H2457" s="822" t="s">
        <v>329</v>
      </c>
      <c r="I2457" s="822" t="s">
        <v>4214</v>
      </c>
      <c r="J2457" s="822" t="s">
        <v>4215</v>
      </c>
      <c r="K2457" s="822" t="s">
        <v>4001</v>
      </c>
      <c r="L2457" s="825">
        <v>78.48</v>
      </c>
      <c r="M2457" s="825">
        <v>156.96</v>
      </c>
      <c r="N2457" s="822">
        <v>2</v>
      </c>
      <c r="O2457" s="826">
        <v>2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</v>
      </c>
      <c r="B2458" s="822" t="s">
        <v>2676</v>
      </c>
      <c r="C2458" s="822" t="s">
        <v>2680</v>
      </c>
      <c r="D2458" s="823" t="s">
        <v>4396</v>
      </c>
      <c r="E2458" s="824" t="s">
        <v>2734</v>
      </c>
      <c r="F2458" s="822" t="s">
        <v>2677</v>
      </c>
      <c r="G2458" s="822" t="s">
        <v>2917</v>
      </c>
      <c r="H2458" s="822" t="s">
        <v>329</v>
      </c>
      <c r="I2458" s="822" t="s">
        <v>3178</v>
      </c>
      <c r="J2458" s="822" t="s">
        <v>1033</v>
      </c>
      <c r="K2458" s="822" t="s">
        <v>1034</v>
      </c>
      <c r="L2458" s="825">
        <v>97.76</v>
      </c>
      <c r="M2458" s="825">
        <v>97.76</v>
      </c>
      <c r="N2458" s="822">
        <v>1</v>
      </c>
      <c r="O2458" s="826">
        <v>1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</v>
      </c>
      <c r="B2459" s="822" t="s">
        <v>2676</v>
      </c>
      <c r="C2459" s="822" t="s">
        <v>2680</v>
      </c>
      <c r="D2459" s="823" t="s">
        <v>4396</v>
      </c>
      <c r="E2459" s="824" t="s">
        <v>2734</v>
      </c>
      <c r="F2459" s="822" t="s">
        <v>2677</v>
      </c>
      <c r="G2459" s="822" t="s">
        <v>3209</v>
      </c>
      <c r="H2459" s="822" t="s">
        <v>329</v>
      </c>
      <c r="I2459" s="822" t="s">
        <v>3210</v>
      </c>
      <c r="J2459" s="822" t="s">
        <v>682</v>
      </c>
      <c r="K2459" s="822" t="s">
        <v>3211</v>
      </c>
      <c r="L2459" s="825">
        <v>127.91</v>
      </c>
      <c r="M2459" s="825">
        <v>127.91</v>
      </c>
      <c r="N2459" s="822">
        <v>1</v>
      </c>
      <c r="O2459" s="826">
        <v>1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1</v>
      </c>
      <c r="B2460" s="822" t="s">
        <v>2676</v>
      </c>
      <c r="C2460" s="822" t="s">
        <v>2680</v>
      </c>
      <c r="D2460" s="823" t="s">
        <v>4396</v>
      </c>
      <c r="E2460" s="824" t="s">
        <v>2734</v>
      </c>
      <c r="F2460" s="822" t="s">
        <v>2677</v>
      </c>
      <c r="G2460" s="822" t="s">
        <v>2789</v>
      </c>
      <c r="H2460" s="822" t="s">
        <v>673</v>
      </c>
      <c r="I2460" s="822" t="s">
        <v>2977</v>
      </c>
      <c r="J2460" s="822" t="s">
        <v>2503</v>
      </c>
      <c r="K2460" s="822" t="s">
        <v>2978</v>
      </c>
      <c r="L2460" s="825">
        <v>3833.94</v>
      </c>
      <c r="M2460" s="825">
        <v>3833.94</v>
      </c>
      <c r="N2460" s="822">
        <v>1</v>
      </c>
      <c r="O2460" s="826">
        <v>1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</v>
      </c>
      <c r="B2461" s="822" t="s">
        <v>2676</v>
      </c>
      <c r="C2461" s="822" t="s">
        <v>2680</v>
      </c>
      <c r="D2461" s="823" t="s">
        <v>4396</v>
      </c>
      <c r="E2461" s="824" t="s">
        <v>2694</v>
      </c>
      <c r="F2461" s="822" t="s">
        <v>2677</v>
      </c>
      <c r="G2461" s="822" t="s">
        <v>2858</v>
      </c>
      <c r="H2461" s="822" t="s">
        <v>329</v>
      </c>
      <c r="I2461" s="822" t="s">
        <v>3908</v>
      </c>
      <c r="J2461" s="822" t="s">
        <v>3012</v>
      </c>
      <c r="K2461" s="822" t="s">
        <v>2784</v>
      </c>
      <c r="L2461" s="825">
        <v>84.83</v>
      </c>
      <c r="M2461" s="825">
        <v>84.83</v>
      </c>
      <c r="N2461" s="822">
        <v>1</v>
      </c>
      <c r="O2461" s="826">
        <v>1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</v>
      </c>
      <c r="B2462" s="822" t="s">
        <v>2676</v>
      </c>
      <c r="C2462" s="822" t="s">
        <v>2680</v>
      </c>
      <c r="D2462" s="823" t="s">
        <v>4396</v>
      </c>
      <c r="E2462" s="824" t="s">
        <v>2694</v>
      </c>
      <c r="F2462" s="822" t="s">
        <v>2677</v>
      </c>
      <c r="G2462" s="822" t="s">
        <v>2858</v>
      </c>
      <c r="H2462" s="822" t="s">
        <v>329</v>
      </c>
      <c r="I2462" s="822" t="s">
        <v>3013</v>
      </c>
      <c r="J2462" s="822" t="s">
        <v>2189</v>
      </c>
      <c r="K2462" s="822" t="s">
        <v>3014</v>
      </c>
      <c r="L2462" s="825">
        <v>84.83</v>
      </c>
      <c r="M2462" s="825">
        <v>84.83</v>
      </c>
      <c r="N2462" s="822">
        <v>1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</v>
      </c>
      <c r="B2463" s="822" t="s">
        <v>2676</v>
      </c>
      <c r="C2463" s="822" t="s">
        <v>2680</v>
      </c>
      <c r="D2463" s="823" t="s">
        <v>4396</v>
      </c>
      <c r="E2463" s="824" t="s">
        <v>2699</v>
      </c>
      <c r="F2463" s="822" t="s">
        <v>2677</v>
      </c>
      <c r="G2463" s="822" t="s">
        <v>4213</v>
      </c>
      <c r="H2463" s="822" t="s">
        <v>329</v>
      </c>
      <c r="I2463" s="822" t="s">
        <v>4281</v>
      </c>
      <c r="J2463" s="822" t="s">
        <v>4215</v>
      </c>
      <c r="K2463" s="822" t="s">
        <v>4001</v>
      </c>
      <c r="L2463" s="825">
        <v>78.48</v>
      </c>
      <c r="M2463" s="825">
        <v>156.96</v>
      </c>
      <c r="N2463" s="822">
        <v>2</v>
      </c>
      <c r="O2463" s="826">
        <v>2</v>
      </c>
      <c r="P2463" s="825">
        <v>78.48</v>
      </c>
      <c r="Q2463" s="827">
        <v>0.5</v>
      </c>
      <c r="R2463" s="822">
        <v>1</v>
      </c>
      <c r="S2463" s="827">
        <v>0.5</v>
      </c>
      <c r="T2463" s="826">
        <v>1</v>
      </c>
      <c r="U2463" s="828">
        <v>0.5</v>
      </c>
    </row>
    <row r="2464" spans="1:21" ht="14.45" customHeight="1" x14ac:dyDescent="0.2">
      <c r="A2464" s="821">
        <v>1</v>
      </c>
      <c r="B2464" s="822" t="s">
        <v>2676</v>
      </c>
      <c r="C2464" s="822" t="s">
        <v>2680</v>
      </c>
      <c r="D2464" s="823" t="s">
        <v>4396</v>
      </c>
      <c r="E2464" s="824" t="s">
        <v>2699</v>
      </c>
      <c r="F2464" s="822" t="s">
        <v>2677</v>
      </c>
      <c r="G2464" s="822" t="s">
        <v>3921</v>
      </c>
      <c r="H2464" s="822" t="s">
        <v>329</v>
      </c>
      <c r="I2464" s="822" t="s">
        <v>3922</v>
      </c>
      <c r="J2464" s="822" t="s">
        <v>1094</v>
      </c>
      <c r="K2464" s="822" t="s">
        <v>1095</v>
      </c>
      <c r="L2464" s="825">
        <v>0</v>
      </c>
      <c r="M2464" s="825">
        <v>0</v>
      </c>
      <c r="N2464" s="822">
        <v>2</v>
      </c>
      <c r="O2464" s="826">
        <v>1</v>
      </c>
      <c r="P2464" s="825"/>
      <c r="Q2464" s="827"/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</v>
      </c>
      <c r="B2465" s="822" t="s">
        <v>2676</v>
      </c>
      <c r="C2465" s="822" t="s">
        <v>2680</v>
      </c>
      <c r="D2465" s="823" t="s">
        <v>4396</v>
      </c>
      <c r="E2465" s="824" t="s">
        <v>2699</v>
      </c>
      <c r="F2465" s="822" t="s">
        <v>2677</v>
      </c>
      <c r="G2465" s="822" t="s">
        <v>3511</v>
      </c>
      <c r="H2465" s="822" t="s">
        <v>673</v>
      </c>
      <c r="I2465" s="822" t="s">
        <v>2154</v>
      </c>
      <c r="J2465" s="822" t="s">
        <v>740</v>
      </c>
      <c r="K2465" s="822" t="s">
        <v>2155</v>
      </c>
      <c r="L2465" s="825">
        <v>490.89</v>
      </c>
      <c r="M2465" s="825">
        <v>1963.56</v>
      </c>
      <c r="N2465" s="822">
        <v>4</v>
      </c>
      <c r="O2465" s="826">
        <v>1</v>
      </c>
      <c r="P2465" s="825">
        <v>1963.56</v>
      </c>
      <c r="Q2465" s="827">
        <v>1</v>
      </c>
      <c r="R2465" s="822">
        <v>4</v>
      </c>
      <c r="S2465" s="827">
        <v>1</v>
      </c>
      <c r="T2465" s="826">
        <v>1</v>
      </c>
      <c r="U2465" s="828">
        <v>1</v>
      </c>
    </row>
    <row r="2466" spans="1:21" ht="14.45" customHeight="1" x14ac:dyDescent="0.2">
      <c r="A2466" s="821">
        <v>1</v>
      </c>
      <c r="B2466" s="822" t="s">
        <v>2676</v>
      </c>
      <c r="C2466" s="822" t="s">
        <v>2680</v>
      </c>
      <c r="D2466" s="823" t="s">
        <v>4396</v>
      </c>
      <c r="E2466" s="824" t="s">
        <v>2699</v>
      </c>
      <c r="F2466" s="822" t="s">
        <v>2677</v>
      </c>
      <c r="G2466" s="822" t="s">
        <v>2917</v>
      </c>
      <c r="H2466" s="822" t="s">
        <v>673</v>
      </c>
      <c r="I2466" s="822" t="s">
        <v>2236</v>
      </c>
      <c r="J2466" s="822" t="s">
        <v>1033</v>
      </c>
      <c r="K2466" s="822" t="s">
        <v>2237</v>
      </c>
      <c r="L2466" s="825">
        <v>48.89</v>
      </c>
      <c r="M2466" s="825">
        <v>97.78</v>
      </c>
      <c r="N2466" s="822">
        <v>2</v>
      </c>
      <c r="O2466" s="826">
        <v>2</v>
      </c>
      <c r="P2466" s="825">
        <v>97.78</v>
      </c>
      <c r="Q2466" s="827">
        <v>1</v>
      </c>
      <c r="R2466" s="822">
        <v>2</v>
      </c>
      <c r="S2466" s="827">
        <v>1</v>
      </c>
      <c r="T2466" s="826">
        <v>2</v>
      </c>
      <c r="U2466" s="828">
        <v>1</v>
      </c>
    </row>
    <row r="2467" spans="1:21" ht="14.45" customHeight="1" x14ac:dyDescent="0.2">
      <c r="A2467" s="821">
        <v>1</v>
      </c>
      <c r="B2467" s="822" t="s">
        <v>2676</v>
      </c>
      <c r="C2467" s="822" t="s">
        <v>2680</v>
      </c>
      <c r="D2467" s="823" t="s">
        <v>4396</v>
      </c>
      <c r="E2467" s="824" t="s">
        <v>2704</v>
      </c>
      <c r="F2467" s="822" t="s">
        <v>2677</v>
      </c>
      <c r="G2467" s="822" t="s">
        <v>2777</v>
      </c>
      <c r="H2467" s="822" t="s">
        <v>329</v>
      </c>
      <c r="I2467" s="822" t="s">
        <v>2778</v>
      </c>
      <c r="J2467" s="822" t="s">
        <v>2779</v>
      </c>
      <c r="K2467" s="822" t="s">
        <v>2780</v>
      </c>
      <c r="L2467" s="825">
        <v>4472.93</v>
      </c>
      <c r="M2467" s="825">
        <v>4472.93</v>
      </c>
      <c r="N2467" s="822">
        <v>1</v>
      </c>
      <c r="O2467" s="826">
        <v>1</v>
      </c>
      <c r="P2467" s="825">
        <v>4472.93</v>
      </c>
      <c r="Q2467" s="827">
        <v>1</v>
      </c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1</v>
      </c>
      <c r="B2468" s="822" t="s">
        <v>2676</v>
      </c>
      <c r="C2468" s="822" t="s">
        <v>2680</v>
      </c>
      <c r="D2468" s="823" t="s">
        <v>4396</v>
      </c>
      <c r="E2468" s="824" t="s">
        <v>2722</v>
      </c>
      <c r="F2468" s="822" t="s">
        <v>2677</v>
      </c>
      <c r="G2468" s="822" t="s">
        <v>2858</v>
      </c>
      <c r="H2468" s="822" t="s">
        <v>329</v>
      </c>
      <c r="I2468" s="822" t="s">
        <v>4389</v>
      </c>
      <c r="J2468" s="822" t="s">
        <v>4390</v>
      </c>
      <c r="K2468" s="822" t="s">
        <v>4391</v>
      </c>
      <c r="L2468" s="825">
        <v>220.53</v>
      </c>
      <c r="M2468" s="825">
        <v>220.53</v>
      </c>
      <c r="N2468" s="822">
        <v>1</v>
      </c>
      <c r="O2468" s="826">
        <v>1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</v>
      </c>
      <c r="B2469" s="822" t="s">
        <v>2676</v>
      </c>
      <c r="C2469" s="822" t="s">
        <v>2680</v>
      </c>
      <c r="D2469" s="823" t="s">
        <v>4396</v>
      </c>
      <c r="E2469" s="824" t="s">
        <v>2722</v>
      </c>
      <c r="F2469" s="822" t="s">
        <v>2677</v>
      </c>
      <c r="G2469" s="822" t="s">
        <v>2917</v>
      </c>
      <c r="H2469" s="822" t="s">
        <v>673</v>
      </c>
      <c r="I2469" s="822" t="s">
        <v>2236</v>
      </c>
      <c r="J2469" s="822" t="s">
        <v>1033</v>
      </c>
      <c r="K2469" s="822" t="s">
        <v>2237</v>
      </c>
      <c r="L2469" s="825">
        <v>48.89</v>
      </c>
      <c r="M2469" s="825">
        <v>48.89</v>
      </c>
      <c r="N2469" s="822">
        <v>1</v>
      </c>
      <c r="O2469" s="826">
        <v>1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</v>
      </c>
      <c r="B2470" s="822" t="s">
        <v>2676</v>
      </c>
      <c r="C2470" s="822" t="s">
        <v>2680</v>
      </c>
      <c r="D2470" s="823" t="s">
        <v>4396</v>
      </c>
      <c r="E2470" s="824" t="s">
        <v>2722</v>
      </c>
      <c r="F2470" s="822" t="s">
        <v>2677</v>
      </c>
      <c r="G2470" s="822" t="s">
        <v>2776</v>
      </c>
      <c r="H2470" s="822" t="s">
        <v>673</v>
      </c>
      <c r="I2470" s="822" t="s">
        <v>2179</v>
      </c>
      <c r="J2470" s="822" t="s">
        <v>2180</v>
      </c>
      <c r="K2470" s="822" t="s">
        <v>2181</v>
      </c>
      <c r="L2470" s="825">
        <v>11.48</v>
      </c>
      <c r="M2470" s="825">
        <v>11.48</v>
      </c>
      <c r="N2470" s="822">
        <v>1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</v>
      </c>
      <c r="B2471" s="822" t="s">
        <v>2676</v>
      </c>
      <c r="C2471" s="822" t="s">
        <v>2680</v>
      </c>
      <c r="D2471" s="823" t="s">
        <v>4396</v>
      </c>
      <c r="E2471" s="824" t="s">
        <v>2722</v>
      </c>
      <c r="F2471" s="822" t="s">
        <v>2677</v>
      </c>
      <c r="G2471" s="822" t="s">
        <v>2796</v>
      </c>
      <c r="H2471" s="822" t="s">
        <v>673</v>
      </c>
      <c r="I2471" s="822" t="s">
        <v>2524</v>
      </c>
      <c r="J2471" s="822" t="s">
        <v>1695</v>
      </c>
      <c r="K2471" s="822" t="s">
        <v>1697</v>
      </c>
      <c r="L2471" s="825">
        <v>755.17</v>
      </c>
      <c r="M2471" s="825">
        <v>755.17</v>
      </c>
      <c r="N2471" s="822">
        <v>1</v>
      </c>
      <c r="O2471" s="826">
        <v>1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</v>
      </c>
      <c r="B2472" s="822" t="s">
        <v>2676</v>
      </c>
      <c r="C2472" s="822" t="s">
        <v>2680</v>
      </c>
      <c r="D2472" s="823" t="s">
        <v>4396</v>
      </c>
      <c r="E2472" s="824" t="s">
        <v>2709</v>
      </c>
      <c r="F2472" s="822" t="s">
        <v>2677</v>
      </c>
      <c r="G2472" s="822" t="s">
        <v>2858</v>
      </c>
      <c r="H2472" s="822" t="s">
        <v>329</v>
      </c>
      <c r="I2472" s="822" t="s">
        <v>3013</v>
      </c>
      <c r="J2472" s="822" t="s">
        <v>2189</v>
      </c>
      <c r="K2472" s="822" t="s">
        <v>3014</v>
      </c>
      <c r="L2472" s="825">
        <v>84.83</v>
      </c>
      <c r="M2472" s="825">
        <v>84.83</v>
      </c>
      <c r="N2472" s="822">
        <v>1</v>
      </c>
      <c r="O2472" s="826">
        <v>1</v>
      </c>
      <c r="P2472" s="825">
        <v>84.83</v>
      </c>
      <c r="Q2472" s="827">
        <v>1</v>
      </c>
      <c r="R2472" s="822">
        <v>1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1</v>
      </c>
      <c r="B2473" s="822" t="s">
        <v>2676</v>
      </c>
      <c r="C2473" s="822" t="s">
        <v>2680</v>
      </c>
      <c r="D2473" s="823" t="s">
        <v>4396</v>
      </c>
      <c r="E2473" s="824" t="s">
        <v>2709</v>
      </c>
      <c r="F2473" s="822" t="s">
        <v>2677</v>
      </c>
      <c r="G2473" s="822" t="s">
        <v>2749</v>
      </c>
      <c r="H2473" s="822" t="s">
        <v>673</v>
      </c>
      <c r="I2473" s="822" t="s">
        <v>2272</v>
      </c>
      <c r="J2473" s="822" t="s">
        <v>2270</v>
      </c>
      <c r="K2473" s="822" t="s">
        <v>2273</v>
      </c>
      <c r="L2473" s="825">
        <v>85.02</v>
      </c>
      <c r="M2473" s="825">
        <v>85.02</v>
      </c>
      <c r="N2473" s="822">
        <v>1</v>
      </c>
      <c r="O2473" s="826">
        <v>1</v>
      </c>
      <c r="P2473" s="825">
        <v>85.02</v>
      </c>
      <c r="Q2473" s="827">
        <v>1</v>
      </c>
      <c r="R2473" s="822">
        <v>1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1</v>
      </c>
      <c r="B2474" s="822" t="s">
        <v>2676</v>
      </c>
      <c r="C2474" s="822" t="s">
        <v>2680</v>
      </c>
      <c r="D2474" s="823" t="s">
        <v>4396</v>
      </c>
      <c r="E2474" s="824" t="s">
        <v>2709</v>
      </c>
      <c r="F2474" s="822" t="s">
        <v>2677</v>
      </c>
      <c r="G2474" s="822" t="s">
        <v>2789</v>
      </c>
      <c r="H2474" s="822" t="s">
        <v>673</v>
      </c>
      <c r="I2474" s="822" t="s">
        <v>2790</v>
      </c>
      <c r="J2474" s="822" t="s">
        <v>2503</v>
      </c>
      <c r="K2474" s="822" t="s">
        <v>2791</v>
      </c>
      <c r="L2474" s="825">
        <v>1369.26</v>
      </c>
      <c r="M2474" s="825">
        <v>1369.26</v>
      </c>
      <c r="N2474" s="822">
        <v>1</v>
      </c>
      <c r="O2474" s="826">
        <v>1</v>
      </c>
      <c r="P2474" s="825">
        <v>1369.26</v>
      </c>
      <c r="Q2474" s="827">
        <v>1</v>
      </c>
      <c r="R2474" s="822">
        <v>1</v>
      </c>
      <c r="S2474" s="827">
        <v>1</v>
      </c>
      <c r="T2474" s="826">
        <v>1</v>
      </c>
      <c r="U2474" s="828">
        <v>1</v>
      </c>
    </row>
    <row r="2475" spans="1:21" ht="14.45" customHeight="1" x14ac:dyDescent="0.2">
      <c r="A2475" s="821">
        <v>1</v>
      </c>
      <c r="B2475" s="822" t="s">
        <v>2676</v>
      </c>
      <c r="C2475" s="822" t="s">
        <v>2684</v>
      </c>
      <c r="D2475" s="823" t="s">
        <v>4397</v>
      </c>
      <c r="E2475" s="824" t="s">
        <v>2703</v>
      </c>
      <c r="F2475" s="822" t="s">
        <v>2677</v>
      </c>
      <c r="G2475" s="822" t="s">
        <v>4213</v>
      </c>
      <c r="H2475" s="822" t="s">
        <v>329</v>
      </c>
      <c r="I2475" s="822" t="s">
        <v>4214</v>
      </c>
      <c r="J2475" s="822" t="s">
        <v>4215</v>
      </c>
      <c r="K2475" s="822" t="s">
        <v>4001</v>
      </c>
      <c r="L2475" s="825">
        <v>78.48</v>
      </c>
      <c r="M2475" s="825">
        <v>235.44</v>
      </c>
      <c r="N2475" s="822">
        <v>3</v>
      </c>
      <c r="O2475" s="826">
        <v>1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</v>
      </c>
      <c r="B2476" s="822" t="s">
        <v>2676</v>
      </c>
      <c r="C2476" s="822" t="s">
        <v>2684</v>
      </c>
      <c r="D2476" s="823" t="s">
        <v>4397</v>
      </c>
      <c r="E2476" s="824" t="s">
        <v>2703</v>
      </c>
      <c r="F2476" s="822" t="s">
        <v>2677</v>
      </c>
      <c r="G2476" s="822" t="s">
        <v>2983</v>
      </c>
      <c r="H2476" s="822" t="s">
        <v>673</v>
      </c>
      <c r="I2476" s="822" t="s">
        <v>2196</v>
      </c>
      <c r="J2476" s="822" t="s">
        <v>928</v>
      </c>
      <c r="K2476" s="822" t="s">
        <v>2197</v>
      </c>
      <c r="L2476" s="825">
        <v>154.36000000000001</v>
      </c>
      <c r="M2476" s="825">
        <v>308.72000000000003</v>
      </c>
      <c r="N2476" s="822">
        <v>2</v>
      </c>
      <c r="O2476" s="826">
        <v>1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</v>
      </c>
      <c r="B2477" s="822" t="s">
        <v>2676</v>
      </c>
      <c r="C2477" s="822" t="s">
        <v>2686</v>
      </c>
      <c r="D2477" s="823" t="s">
        <v>4398</v>
      </c>
      <c r="E2477" s="824" t="s">
        <v>2708</v>
      </c>
      <c r="F2477" s="822" t="s">
        <v>2677</v>
      </c>
      <c r="G2477" s="822" t="s">
        <v>2872</v>
      </c>
      <c r="H2477" s="822" t="s">
        <v>329</v>
      </c>
      <c r="I2477" s="822" t="s">
        <v>2873</v>
      </c>
      <c r="J2477" s="822" t="s">
        <v>1057</v>
      </c>
      <c r="K2477" s="822" t="s">
        <v>2874</v>
      </c>
      <c r="L2477" s="825">
        <v>273.33</v>
      </c>
      <c r="M2477" s="825">
        <v>273.33</v>
      </c>
      <c r="N2477" s="822">
        <v>1</v>
      </c>
      <c r="O2477" s="826">
        <v>1</v>
      </c>
      <c r="P2477" s="825">
        <v>273.33</v>
      </c>
      <c r="Q2477" s="827">
        <v>1</v>
      </c>
      <c r="R2477" s="822">
        <v>1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1</v>
      </c>
      <c r="B2478" s="822" t="s">
        <v>2676</v>
      </c>
      <c r="C2478" s="822" t="s">
        <v>2686</v>
      </c>
      <c r="D2478" s="823" t="s">
        <v>4398</v>
      </c>
      <c r="E2478" s="824" t="s">
        <v>2708</v>
      </c>
      <c r="F2478" s="822" t="s">
        <v>2677</v>
      </c>
      <c r="G2478" s="822" t="s">
        <v>2777</v>
      </c>
      <c r="H2478" s="822" t="s">
        <v>329</v>
      </c>
      <c r="I2478" s="822" t="s">
        <v>2778</v>
      </c>
      <c r="J2478" s="822" t="s">
        <v>2779</v>
      </c>
      <c r="K2478" s="822" t="s">
        <v>2780</v>
      </c>
      <c r="L2478" s="825">
        <v>4472.93</v>
      </c>
      <c r="M2478" s="825">
        <v>4472.93</v>
      </c>
      <c r="N2478" s="822">
        <v>1</v>
      </c>
      <c r="O2478" s="826">
        <v>1</v>
      </c>
      <c r="P2478" s="825">
        <v>4472.93</v>
      </c>
      <c r="Q2478" s="827">
        <v>1</v>
      </c>
      <c r="R2478" s="822">
        <v>1</v>
      </c>
      <c r="S2478" s="827">
        <v>1</v>
      </c>
      <c r="T2478" s="826">
        <v>1</v>
      </c>
      <c r="U2478" s="828">
        <v>1</v>
      </c>
    </row>
    <row r="2479" spans="1:21" ht="14.45" customHeight="1" x14ac:dyDescent="0.2">
      <c r="A2479" s="821">
        <v>1</v>
      </c>
      <c r="B2479" s="822" t="s">
        <v>2676</v>
      </c>
      <c r="C2479" s="822" t="s">
        <v>2686</v>
      </c>
      <c r="D2479" s="823" t="s">
        <v>4398</v>
      </c>
      <c r="E2479" s="824" t="s">
        <v>2715</v>
      </c>
      <c r="F2479" s="822" t="s">
        <v>2677</v>
      </c>
      <c r="G2479" s="822" t="s">
        <v>2739</v>
      </c>
      <c r="H2479" s="822" t="s">
        <v>329</v>
      </c>
      <c r="I2479" s="822" t="s">
        <v>3030</v>
      </c>
      <c r="J2479" s="822" t="s">
        <v>2741</v>
      </c>
      <c r="K2479" s="822" t="s">
        <v>3031</v>
      </c>
      <c r="L2479" s="825">
        <v>1891.17</v>
      </c>
      <c r="M2479" s="825">
        <v>9455.85</v>
      </c>
      <c r="N2479" s="822">
        <v>5</v>
      </c>
      <c r="O2479" s="826">
        <v>2</v>
      </c>
      <c r="P2479" s="825">
        <v>5673.51</v>
      </c>
      <c r="Q2479" s="827">
        <v>0.6</v>
      </c>
      <c r="R2479" s="822">
        <v>3</v>
      </c>
      <c r="S2479" s="827">
        <v>0.6</v>
      </c>
      <c r="T2479" s="826">
        <v>1</v>
      </c>
      <c r="U2479" s="828">
        <v>0.5</v>
      </c>
    </row>
    <row r="2480" spans="1:21" ht="14.45" customHeight="1" x14ac:dyDescent="0.2">
      <c r="A2480" s="821">
        <v>1</v>
      </c>
      <c r="B2480" s="822" t="s">
        <v>2676</v>
      </c>
      <c r="C2480" s="822" t="s">
        <v>2686</v>
      </c>
      <c r="D2480" s="823" t="s">
        <v>4398</v>
      </c>
      <c r="E2480" s="824" t="s">
        <v>2715</v>
      </c>
      <c r="F2480" s="822" t="s">
        <v>2677</v>
      </c>
      <c r="G2480" s="822" t="s">
        <v>2739</v>
      </c>
      <c r="H2480" s="822" t="s">
        <v>329</v>
      </c>
      <c r="I2480" s="822" t="s">
        <v>3030</v>
      </c>
      <c r="J2480" s="822" t="s">
        <v>2741</v>
      </c>
      <c r="K2480" s="822" t="s">
        <v>3031</v>
      </c>
      <c r="L2480" s="825">
        <v>1369.26</v>
      </c>
      <c r="M2480" s="825">
        <v>6846.2999999999993</v>
      </c>
      <c r="N2480" s="822">
        <v>5</v>
      </c>
      <c r="O2480" s="826">
        <v>2</v>
      </c>
      <c r="P2480" s="825">
        <v>6846.2999999999993</v>
      </c>
      <c r="Q2480" s="827">
        <v>1</v>
      </c>
      <c r="R2480" s="822">
        <v>5</v>
      </c>
      <c r="S2480" s="827">
        <v>1</v>
      </c>
      <c r="T2480" s="826">
        <v>2</v>
      </c>
      <c r="U2480" s="828">
        <v>1</v>
      </c>
    </row>
    <row r="2481" spans="1:21" ht="14.45" customHeight="1" x14ac:dyDescent="0.2">
      <c r="A2481" s="821">
        <v>1</v>
      </c>
      <c r="B2481" s="822" t="s">
        <v>2676</v>
      </c>
      <c r="C2481" s="822" t="s">
        <v>2686</v>
      </c>
      <c r="D2481" s="823" t="s">
        <v>4398</v>
      </c>
      <c r="E2481" s="824" t="s">
        <v>2715</v>
      </c>
      <c r="F2481" s="822" t="s">
        <v>2677</v>
      </c>
      <c r="G2481" s="822" t="s">
        <v>2872</v>
      </c>
      <c r="H2481" s="822" t="s">
        <v>329</v>
      </c>
      <c r="I2481" s="822" t="s">
        <v>2873</v>
      </c>
      <c r="J2481" s="822" t="s">
        <v>1057</v>
      </c>
      <c r="K2481" s="822" t="s">
        <v>2874</v>
      </c>
      <c r="L2481" s="825">
        <v>273.33</v>
      </c>
      <c r="M2481" s="825">
        <v>546.66</v>
      </c>
      <c r="N2481" s="822">
        <v>2</v>
      </c>
      <c r="O2481" s="826">
        <v>2</v>
      </c>
      <c r="P2481" s="825">
        <v>273.33</v>
      </c>
      <c r="Q2481" s="827">
        <v>0.5</v>
      </c>
      <c r="R2481" s="822">
        <v>1</v>
      </c>
      <c r="S2481" s="827">
        <v>0.5</v>
      </c>
      <c r="T2481" s="826">
        <v>1</v>
      </c>
      <c r="U2481" s="828">
        <v>0.5</v>
      </c>
    </row>
    <row r="2482" spans="1:21" ht="14.45" customHeight="1" x14ac:dyDescent="0.2">
      <c r="A2482" s="821">
        <v>1</v>
      </c>
      <c r="B2482" s="822" t="s">
        <v>2676</v>
      </c>
      <c r="C2482" s="822" t="s">
        <v>2686</v>
      </c>
      <c r="D2482" s="823" t="s">
        <v>4398</v>
      </c>
      <c r="E2482" s="824" t="s">
        <v>2715</v>
      </c>
      <c r="F2482" s="822" t="s">
        <v>2677</v>
      </c>
      <c r="G2482" s="822" t="s">
        <v>2872</v>
      </c>
      <c r="H2482" s="822" t="s">
        <v>329</v>
      </c>
      <c r="I2482" s="822" t="s">
        <v>4096</v>
      </c>
      <c r="J2482" s="822" t="s">
        <v>1057</v>
      </c>
      <c r="K2482" s="822" t="s">
        <v>3958</v>
      </c>
      <c r="L2482" s="825">
        <v>273.33</v>
      </c>
      <c r="M2482" s="825">
        <v>273.33</v>
      </c>
      <c r="N2482" s="822">
        <v>1</v>
      </c>
      <c r="O2482" s="826">
        <v>1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</v>
      </c>
      <c r="B2483" s="822" t="s">
        <v>2676</v>
      </c>
      <c r="C2483" s="822" t="s">
        <v>2686</v>
      </c>
      <c r="D2483" s="823" t="s">
        <v>4398</v>
      </c>
      <c r="E2483" s="824" t="s">
        <v>2715</v>
      </c>
      <c r="F2483" s="822" t="s">
        <v>2677</v>
      </c>
      <c r="G2483" s="822" t="s">
        <v>3390</v>
      </c>
      <c r="H2483" s="822" t="s">
        <v>329</v>
      </c>
      <c r="I2483" s="822" t="s">
        <v>4392</v>
      </c>
      <c r="J2483" s="822" t="s">
        <v>3396</v>
      </c>
      <c r="K2483" s="822" t="s">
        <v>3139</v>
      </c>
      <c r="L2483" s="825">
        <v>439.98</v>
      </c>
      <c r="M2483" s="825">
        <v>879.96</v>
      </c>
      <c r="N2483" s="822">
        <v>2</v>
      </c>
      <c r="O2483" s="826">
        <v>1</v>
      </c>
      <c r="P2483" s="825">
        <v>879.96</v>
      </c>
      <c r="Q2483" s="827">
        <v>1</v>
      </c>
      <c r="R2483" s="822">
        <v>2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1</v>
      </c>
      <c r="B2484" s="822" t="s">
        <v>2676</v>
      </c>
      <c r="C2484" s="822" t="s">
        <v>2686</v>
      </c>
      <c r="D2484" s="823" t="s">
        <v>4398</v>
      </c>
      <c r="E2484" s="824" t="s">
        <v>2715</v>
      </c>
      <c r="F2484" s="822" t="s">
        <v>2677</v>
      </c>
      <c r="G2484" s="822" t="s">
        <v>3511</v>
      </c>
      <c r="H2484" s="822" t="s">
        <v>673</v>
      </c>
      <c r="I2484" s="822" t="s">
        <v>2146</v>
      </c>
      <c r="J2484" s="822" t="s">
        <v>745</v>
      </c>
      <c r="K2484" s="822" t="s">
        <v>2147</v>
      </c>
      <c r="L2484" s="825">
        <v>2309.36</v>
      </c>
      <c r="M2484" s="825">
        <v>4618.72</v>
      </c>
      <c r="N2484" s="822">
        <v>2</v>
      </c>
      <c r="O2484" s="826">
        <v>2</v>
      </c>
      <c r="P2484" s="825">
        <v>4618.72</v>
      </c>
      <c r="Q2484" s="827">
        <v>1</v>
      </c>
      <c r="R2484" s="822">
        <v>2</v>
      </c>
      <c r="S2484" s="827">
        <v>1</v>
      </c>
      <c r="T2484" s="826">
        <v>2</v>
      </c>
      <c r="U2484" s="828">
        <v>1</v>
      </c>
    </row>
    <row r="2485" spans="1:21" ht="14.45" customHeight="1" x14ac:dyDescent="0.2">
      <c r="A2485" s="821">
        <v>1</v>
      </c>
      <c r="B2485" s="822" t="s">
        <v>2676</v>
      </c>
      <c r="C2485" s="822" t="s">
        <v>2686</v>
      </c>
      <c r="D2485" s="823" t="s">
        <v>4398</v>
      </c>
      <c r="E2485" s="824" t="s">
        <v>2715</v>
      </c>
      <c r="F2485" s="822" t="s">
        <v>2677</v>
      </c>
      <c r="G2485" s="822" t="s">
        <v>3511</v>
      </c>
      <c r="H2485" s="822" t="s">
        <v>673</v>
      </c>
      <c r="I2485" s="822" t="s">
        <v>2569</v>
      </c>
      <c r="J2485" s="822" t="s">
        <v>745</v>
      </c>
      <c r="K2485" s="822" t="s">
        <v>2570</v>
      </c>
      <c r="L2485" s="825">
        <v>1385.62</v>
      </c>
      <c r="M2485" s="825">
        <v>1385.62</v>
      </c>
      <c r="N2485" s="822">
        <v>1</v>
      </c>
      <c r="O2485" s="826">
        <v>1</v>
      </c>
      <c r="P2485" s="825">
        <v>1385.62</v>
      </c>
      <c r="Q2485" s="827">
        <v>1</v>
      </c>
      <c r="R2485" s="822">
        <v>1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1</v>
      </c>
      <c r="B2486" s="822" t="s">
        <v>2676</v>
      </c>
      <c r="C2486" s="822" t="s">
        <v>2686</v>
      </c>
      <c r="D2486" s="823" t="s">
        <v>4398</v>
      </c>
      <c r="E2486" s="824" t="s">
        <v>2715</v>
      </c>
      <c r="F2486" s="822" t="s">
        <v>2677</v>
      </c>
      <c r="G2486" s="822" t="s">
        <v>2777</v>
      </c>
      <c r="H2486" s="822" t="s">
        <v>329</v>
      </c>
      <c r="I2486" s="822" t="s">
        <v>2778</v>
      </c>
      <c r="J2486" s="822" t="s">
        <v>2779</v>
      </c>
      <c r="K2486" s="822" t="s">
        <v>2780</v>
      </c>
      <c r="L2486" s="825">
        <v>4472.93</v>
      </c>
      <c r="M2486" s="825">
        <v>8945.86</v>
      </c>
      <c r="N2486" s="822">
        <v>2</v>
      </c>
      <c r="O2486" s="826">
        <v>2</v>
      </c>
      <c r="P2486" s="825">
        <v>8945.86</v>
      </c>
      <c r="Q2486" s="827">
        <v>1</v>
      </c>
      <c r="R2486" s="822">
        <v>2</v>
      </c>
      <c r="S2486" s="827">
        <v>1</v>
      </c>
      <c r="T2486" s="826">
        <v>2</v>
      </c>
      <c r="U2486" s="828">
        <v>1</v>
      </c>
    </row>
    <row r="2487" spans="1:21" ht="14.45" customHeight="1" x14ac:dyDescent="0.2">
      <c r="A2487" s="821">
        <v>1</v>
      </c>
      <c r="B2487" s="822" t="s">
        <v>2676</v>
      </c>
      <c r="C2487" s="822" t="s">
        <v>2686</v>
      </c>
      <c r="D2487" s="823" t="s">
        <v>4398</v>
      </c>
      <c r="E2487" s="824" t="s">
        <v>2715</v>
      </c>
      <c r="F2487" s="822" t="s">
        <v>2677</v>
      </c>
      <c r="G2487" s="822" t="s">
        <v>3263</v>
      </c>
      <c r="H2487" s="822" t="s">
        <v>329</v>
      </c>
      <c r="I2487" s="822" t="s">
        <v>3264</v>
      </c>
      <c r="J2487" s="822" t="s">
        <v>1379</v>
      </c>
      <c r="K2487" s="822" t="s">
        <v>3265</v>
      </c>
      <c r="L2487" s="825">
        <v>789.2</v>
      </c>
      <c r="M2487" s="825">
        <v>7102.8000000000011</v>
      </c>
      <c r="N2487" s="822">
        <v>9</v>
      </c>
      <c r="O2487" s="826">
        <v>2</v>
      </c>
      <c r="P2487" s="825">
        <v>4735.2000000000007</v>
      </c>
      <c r="Q2487" s="827">
        <v>0.66666666666666663</v>
      </c>
      <c r="R2487" s="822">
        <v>6</v>
      </c>
      <c r="S2487" s="827">
        <v>0.66666666666666663</v>
      </c>
      <c r="T2487" s="826">
        <v>1</v>
      </c>
      <c r="U2487" s="828">
        <v>0.5</v>
      </c>
    </row>
    <row r="2488" spans="1:21" ht="14.45" customHeight="1" x14ac:dyDescent="0.2">
      <c r="A2488" s="821">
        <v>1</v>
      </c>
      <c r="B2488" s="822" t="s">
        <v>2676</v>
      </c>
      <c r="C2488" s="822" t="s">
        <v>2686</v>
      </c>
      <c r="D2488" s="823" t="s">
        <v>4398</v>
      </c>
      <c r="E2488" s="824" t="s">
        <v>2715</v>
      </c>
      <c r="F2488" s="822" t="s">
        <v>2677</v>
      </c>
      <c r="G2488" s="822" t="s">
        <v>2789</v>
      </c>
      <c r="H2488" s="822" t="s">
        <v>673</v>
      </c>
      <c r="I2488" s="822" t="s">
        <v>2977</v>
      </c>
      <c r="J2488" s="822" t="s">
        <v>2503</v>
      </c>
      <c r="K2488" s="822" t="s">
        <v>2978</v>
      </c>
      <c r="L2488" s="825">
        <v>5339.52</v>
      </c>
      <c r="M2488" s="825">
        <v>10679.04</v>
      </c>
      <c r="N2488" s="822">
        <v>2</v>
      </c>
      <c r="O2488" s="826">
        <v>2</v>
      </c>
      <c r="P2488" s="825">
        <v>10679.04</v>
      </c>
      <c r="Q2488" s="827">
        <v>1</v>
      </c>
      <c r="R2488" s="822">
        <v>2</v>
      </c>
      <c r="S2488" s="827">
        <v>1</v>
      </c>
      <c r="T2488" s="826">
        <v>2</v>
      </c>
      <c r="U2488" s="828">
        <v>1</v>
      </c>
    </row>
    <row r="2489" spans="1:21" ht="14.45" customHeight="1" x14ac:dyDescent="0.2">
      <c r="A2489" s="821">
        <v>1</v>
      </c>
      <c r="B2489" s="822" t="s">
        <v>2676</v>
      </c>
      <c r="C2489" s="822" t="s">
        <v>2686</v>
      </c>
      <c r="D2489" s="823" t="s">
        <v>4398</v>
      </c>
      <c r="E2489" s="824" t="s">
        <v>2715</v>
      </c>
      <c r="F2489" s="822" t="s">
        <v>2677</v>
      </c>
      <c r="G2489" s="822" t="s">
        <v>2789</v>
      </c>
      <c r="H2489" s="822" t="s">
        <v>673</v>
      </c>
      <c r="I2489" s="822" t="s">
        <v>2575</v>
      </c>
      <c r="J2489" s="822" t="s">
        <v>2503</v>
      </c>
      <c r="K2489" s="822" t="s">
        <v>2576</v>
      </c>
      <c r="L2489" s="825">
        <v>2669.75</v>
      </c>
      <c r="M2489" s="825">
        <v>2669.75</v>
      </c>
      <c r="N2489" s="822">
        <v>1</v>
      </c>
      <c r="O2489" s="826">
        <v>1</v>
      </c>
      <c r="P2489" s="825">
        <v>2669.75</v>
      </c>
      <c r="Q2489" s="827">
        <v>1</v>
      </c>
      <c r="R2489" s="822">
        <v>1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1</v>
      </c>
      <c r="B2490" s="822" t="s">
        <v>2676</v>
      </c>
      <c r="C2490" s="822" t="s">
        <v>2686</v>
      </c>
      <c r="D2490" s="823" t="s">
        <v>4398</v>
      </c>
      <c r="E2490" s="824" t="s">
        <v>2715</v>
      </c>
      <c r="F2490" s="822" t="s">
        <v>2677</v>
      </c>
      <c r="G2490" s="822" t="s">
        <v>3320</v>
      </c>
      <c r="H2490" s="822" t="s">
        <v>329</v>
      </c>
      <c r="I2490" s="822" t="s">
        <v>3321</v>
      </c>
      <c r="J2490" s="822" t="s">
        <v>3322</v>
      </c>
      <c r="K2490" s="822" t="s">
        <v>3323</v>
      </c>
      <c r="L2490" s="825">
        <v>258.89999999999998</v>
      </c>
      <c r="M2490" s="825">
        <v>517.79999999999995</v>
      </c>
      <c r="N2490" s="822">
        <v>2</v>
      </c>
      <c r="O2490" s="826">
        <v>1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</v>
      </c>
      <c r="B2491" s="822" t="s">
        <v>2676</v>
      </c>
      <c r="C2491" s="822" t="s">
        <v>2686</v>
      </c>
      <c r="D2491" s="823" t="s">
        <v>4398</v>
      </c>
      <c r="E2491" s="824" t="s">
        <v>2724</v>
      </c>
      <c r="F2491" s="822" t="s">
        <v>2677</v>
      </c>
      <c r="G2491" s="822" t="s">
        <v>2789</v>
      </c>
      <c r="H2491" s="822" t="s">
        <v>673</v>
      </c>
      <c r="I2491" s="822" t="s">
        <v>2977</v>
      </c>
      <c r="J2491" s="822" t="s">
        <v>2503</v>
      </c>
      <c r="K2491" s="822" t="s">
        <v>2978</v>
      </c>
      <c r="L2491" s="825">
        <v>3833.94</v>
      </c>
      <c r="M2491" s="825">
        <v>3833.94</v>
      </c>
      <c r="N2491" s="822">
        <v>1</v>
      </c>
      <c r="O2491" s="826">
        <v>1</v>
      </c>
      <c r="P2491" s="825">
        <v>3833.94</v>
      </c>
      <c r="Q2491" s="827">
        <v>1</v>
      </c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1</v>
      </c>
      <c r="B2492" s="822" t="s">
        <v>2676</v>
      </c>
      <c r="C2492" s="822" t="s">
        <v>2686</v>
      </c>
      <c r="D2492" s="823" t="s">
        <v>4398</v>
      </c>
      <c r="E2492" s="824" t="s">
        <v>2727</v>
      </c>
      <c r="F2492" s="822" t="s">
        <v>2677</v>
      </c>
      <c r="G2492" s="822" t="s">
        <v>3426</v>
      </c>
      <c r="H2492" s="822" t="s">
        <v>329</v>
      </c>
      <c r="I2492" s="822" t="s">
        <v>4393</v>
      </c>
      <c r="J2492" s="822" t="s">
        <v>1799</v>
      </c>
      <c r="K2492" s="822" t="s">
        <v>4394</v>
      </c>
      <c r="L2492" s="825">
        <v>0</v>
      </c>
      <c r="M2492" s="825">
        <v>0</v>
      </c>
      <c r="N2492" s="822">
        <v>1</v>
      </c>
      <c r="O2492" s="826">
        <v>1</v>
      </c>
      <c r="P2492" s="825"/>
      <c r="Q2492" s="827"/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</v>
      </c>
      <c r="B2493" s="822" t="s">
        <v>2676</v>
      </c>
      <c r="C2493" s="822" t="s">
        <v>2686</v>
      </c>
      <c r="D2493" s="823" t="s">
        <v>4398</v>
      </c>
      <c r="E2493" s="824" t="s">
        <v>2727</v>
      </c>
      <c r="F2493" s="822" t="s">
        <v>2677</v>
      </c>
      <c r="G2493" s="822" t="s">
        <v>2789</v>
      </c>
      <c r="H2493" s="822" t="s">
        <v>673</v>
      </c>
      <c r="I2493" s="822" t="s">
        <v>2575</v>
      </c>
      <c r="J2493" s="822" t="s">
        <v>2503</v>
      </c>
      <c r="K2493" s="822" t="s">
        <v>2576</v>
      </c>
      <c r="L2493" s="825">
        <v>2669.75</v>
      </c>
      <c r="M2493" s="825">
        <v>2669.75</v>
      </c>
      <c r="N2493" s="822">
        <v>1</v>
      </c>
      <c r="O2493" s="826">
        <v>1</v>
      </c>
      <c r="P2493" s="825">
        <v>2669.75</v>
      </c>
      <c r="Q2493" s="827">
        <v>1</v>
      </c>
      <c r="R2493" s="822">
        <v>1</v>
      </c>
      <c r="S2493" s="827">
        <v>1</v>
      </c>
      <c r="T2493" s="826">
        <v>1</v>
      </c>
      <c r="U2493" s="828">
        <v>1</v>
      </c>
    </row>
    <row r="2494" spans="1:21" ht="14.45" customHeight="1" x14ac:dyDescent="0.2">
      <c r="A2494" s="821">
        <v>1</v>
      </c>
      <c r="B2494" s="822" t="s">
        <v>2676</v>
      </c>
      <c r="C2494" s="822" t="s">
        <v>2688</v>
      </c>
      <c r="D2494" s="823" t="s">
        <v>4399</v>
      </c>
      <c r="E2494" s="824" t="s">
        <v>2718</v>
      </c>
      <c r="F2494" s="822" t="s">
        <v>2677</v>
      </c>
      <c r="G2494" s="822" t="s">
        <v>4032</v>
      </c>
      <c r="H2494" s="822" t="s">
        <v>673</v>
      </c>
      <c r="I2494" s="822" t="s">
        <v>4033</v>
      </c>
      <c r="J2494" s="822" t="s">
        <v>4034</v>
      </c>
      <c r="K2494" s="822" t="s">
        <v>4035</v>
      </c>
      <c r="L2494" s="825">
        <v>27.37</v>
      </c>
      <c r="M2494" s="825">
        <v>82.11</v>
      </c>
      <c r="N2494" s="822">
        <v>3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</v>
      </c>
      <c r="B2495" s="822" t="s">
        <v>2676</v>
      </c>
      <c r="C2495" s="822" t="s">
        <v>2688</v>
      </c>
      <c r="D2495" s="823" t="s">
        <v>4399</v>
      </c>
      <c r="E2495" s="824" t="s">
        <v>2718</v>
      </c>
      <c r="F2495" s="822" t="s">
        <v>2677</v>
      </c>
      <c r="G2495" s="822" t="s">
        <v>2749</v>
      </c>
      <c r="H2495" s="822" t="s">
        <v>329</v>
      </c>
      <c r="I2495" s="822" t="s">
        <v>3066</v>
      </c>
      <c r="J2495" s="822" t="s">
        <v>3067</v>
      </c>
      <c r="K2495" s="822" t="s">
        <v>2271</v>
      </c>
      <c r="L2495" s="825">
        <v>42.51</v>
      </c>
      <c r="M2495" s="825">
        <v>85.02</v>
      </c>
      <c r="N2495" s="822">
        <v>2</v>
      </c>
      <c r="O2495" s="826">
        <v>0.5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</v>
      </c>
      <c r="B2496" s="822" t="s">
        <v>2676</v>
      </c>
      <c r="C2496" s="822" t="s">
        <v>2688</v>
      </c>
      <c r="D2496" s="823" t="s">
        <v>4399</v>
      </c>
      <c r="E2496" s="824" t="s">
        <v>2718</v>
      </c>
      <c r="F2496" s="822" t="s">
        <v>2677</v>
      </c>
      <c r="G2496" s="822" t="s">
        <v>2765</v>
      </c>
      <c r="H2496" s="822" t="s">
        <v>673</v>
      </c>
      <c r="I2496" s="822" t="s">
        <v>3479</v>
      </c>
      <c r="J2496" s="822" t="s">
        <v>2321</v>
      </c>
      <c r="K2496" s="822" t="s">
        <v>3480</v>
      </c>
      <c r="L2496" s="825">
        <v>12.79</v>
      </c>
      <c r="M2496" s="825">
        <v>38.369999999999997</v>
      </c>
      <c r="N2496" s="822">
        <v>3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</v>
      </c>
      <c r="B2497" s="822" t="s">
        <v>2676</v>
      </c>
      <c r="C2497" s="822" t="s">
        <v>2688</v>
      </c>
      <c r="D2497" s="823" t="s">
        <v>4399</v>
      </c>
      <c r="E2497" s="824" t="s">
        <v>2718</v>
      </c>
      <c r="F2497" s="822" t="s">
        <v>2677</v>
      </c>
      <c r="G2497" s="822" t="s">
        <v>2774</v>
      </c>
      <c r="H2497" s="822" t="s">
        <v>673</v>
      </c>
      <c r="I2497" s="822" t="s">
        <v>2170</v>
      </c>
      <c r="J2497" s="822" t="s">
        <v>690</v>
      </c>
      <c r="K2497" s="822" t="s">
        <v>691</v>
      </c>
      <c r="L2497" s="825">
        <v>38.04</v>
      </c>
      <c r="M2497" s="825">
        <v>38.04</v>
      </c>
      <c r="N2497" s="822">
        <v>1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</v>
      </c>
      <c r="B2498" s="822" t="s">
        <v>2676</v>
      </c>
      <c r="C2498" s="822" t="s">
        <v>2688</v>
      </c>
      <c r="D2498" s="823" t="s">
        <v>4399</v>
      </c>
      <c r="E2498" s="824" t="s">
        <v>2718</v>
      </c>
      <c r="F2498" s="822" t="s">
        <v>2677</v>
      </c>
      <c r="G2498" s="822" t="s">
        <v>2777</v>
      </c>
      <c r="H2498" s="822" t="s">
        <v>329</v>
      </c>
      <c r="I2498" s="822" t="s">
        <v>2778</v>
      </c>
      <c r="J2498" s="822" t="s">
        <v>2779</v>
      </c>
      <c r="K2498" s="822" t="s">
        <v>2780</v>
      </c>
      <c r="L2498" s="825">
        <v>4472.93</v>
      </c>
      <c r="M2498" s="825">
        <v>4472.93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</v>
      </c>
      <c r="B2499" s="822" t="s">
        <v>2676</v>
      </c>
      <c r="C2499" s="822" t="s">
        <v>2688</v>
      </c>
      <c r="D2499" s="823" t="s">
        <v>4399</v>
      </c>
      <c r="E2499" s="824" t="s">
        <v>2718</v>
      </c>
      <c r="F2499" s="822" t="s">
        <v>2677</v>
      </c>
      <c r="G2499" s="822" t="s">
        <v>3243</v>
      </c>
      <c r="H2499" s="822" t="s">
        <v>329</v>
      </c>
      <c r="I2499" s="822" t="s">
        <v>3244</v>
      </c>
      <c r="J2499" s="822" t="s">
        <v>3245</v>
      </c>
      <c r="K2499" s="822" t="s">
        <v>2860</v>
      </c>
      <c r="L2499" s="825">
        <v>45.95</v>
      </c>
      <c r="M2499" s="825">
        <v>45.95</v>
      </c>
      <c r="N2499" s="822">
        <v>1</v>
      </c>
      <c r="O2499" s="826">
        <v>0.5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</v>
      </c>
      <c r="B2500" s="822" t="s">
        <v>2676</v>
      </c>
      <c r="C2500" s="822" t="s">
        <v>2688</v>
      </c>
      <c r="D2500" s="823" t="s">
        <v>4399</v>
      </c>
      <c r="E2500" s="824" t="s">
        <v>2718</v>
      </c>
      <c r="F2500" s="822" t="s">
        <v>2677</v>
      </c>
      <c r="G2500" s="822" t="s">
        <v>2785</v>
      </c>
      <c r="H2500" s="822" t="s">
        <v>329</v>
      </c>
      <c r="I2500" s="822" t="s">
        <v>2948</v>
      </c>
      <c r="J2500" s="822" t="s">
        <v>1377</v>
      </c>
      <c r="K2500" s="822" t="s">
        <v>2835</v>
      </c>
      <c r="L2500" s="825">
        <v>130.57</v>
      </c>
      <c r="M2500" s="825">
        <v>391.71</v>
      </c>
      <c r="N2500" s="822">
        <v>3</v>
      </c>
      <c r="O2500" s="826">
        <v>0.5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</v>
      </c>
      <c r="B2501" s="822" t="s">
        <v>2676</v>
      </c>
      <c r="C2501" s="822" t="s">
        <v>2688</v>
      </c>
      <c r="D2501" s="823" t="s">
        <v>4399</v>
      </c>
      <c r="E2501" s="824" t="s">
        <v>2718</v>
      </c>
      <c r="F2501" s="822" t="s">
        <v>2678</v>
      </c>
      <c r="G2501" s="822" t="s">
        <v>2988</v>
      </c>
      <c r="H2501" s="822" t="s">
        <v>329</v>
      </c>
      <c r="I2501" s="822" t="s">
        <v>2989</v>
      </c>
      <c r="J2501" s="822" t="s">
        <v>2990</v>
      </c>
      <c r="K2501" s="822"/>
      <c r="L2501" s="825">
        <v>0</v>
      </c>
      <c r="M2501" s="825">
        <v>0</v>
      </c>
      <c r="N2501" s="822">
        <v>1</v>
      </c>
      <c r="O2501" s="826">
        <v>1</v>
      </c>
      <c r="P2501" s="825"/>
      <c r="Q2501" s="827"/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</v>
      </c>
      <c r="B2502" s="822" t="s">
        <v>2676</v>
      </c>
      <c r="C2502" s="822" t="s">
        <v>2688</v>
      </c>
      <c r="D2502" s="823" t="s">
        <v>4399</v>
      </c>
      <c r="E2502" s="824" t="s">
        <v>2716</v>
      </c>
      <c r="F2502" s="822" t="s">
        <v>2677</v>
      </c>
      <c r="G2502" s="822" t="s">
        <v>2872</v>
      </c>
      <c r="H2502" s="822" t="s">
        <v>329</v>
      </c>
      <c r="I2502" s="822" t="s">
        <v>2873</v>
      </c>
      <c r="J2502" s="822" t="s">
        <v>1057</v>
      </c>
      <c r="K2502" s="822" t="s">
        <v>2874</v>
      </c>
      <c r="L2502" s="825">
        <v>273.33</v>
      </c>
      <c r="M2502" s="825">
        <v>273.33</v>
      </c>
      <c r="N2502" s="822">
        <v>1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thickBot="1" x14ac:dyDescent="0.25">
      <c r="A2503" s="813">
        <v>1</v>
      </c>
      <c r="B2503" s="814" t="s">
        <v>2676</v>
      </c>
      <c r="C2503" s="814" t="s">
        <v>2688</v>
      </c>
      <c r="D2503" s="815" t="s">
        <v>4399</v>
      </c>
      <c r="E2503" s="816" t="s">
        <v>2716</v>
      </c>
      <c r="F2503" s="814" t="s">
        <v>2677</v>
      </c>
      <c r="G2503" s="814" t="s">
        <v>3167</v>
      </c>
      <c r="H2503" s="814" t="s">
        <v>329</v>
      </c>
      <c r="I2503" s="814" t="s">
        <v>3169</v>
      </c>
      <c r="J2503" s="814" t="s">
        <v>1508</v>
      </c>
      <c r="K2503" s="814" t="s">
        <v>3170</v>
      </c>
      <c r="L2503" s="817">
        <v>35.25</v>
      </c>
      <c r="M2503" s="817">
        <v>105.75</v>
      </c>
      <c r="N2503" s="814">
        <v>3</v>
      </c>
      <c r="O2503" s="818">
        <v>0.5</v>
      </c>
      <c r="P2503" s="817"/>
      <c r="Q2503" s="819">
        <v>0</v>
      </c>
      <c r="R2503" s="814"/>
      <c r="S2503" s="819">
        <v>0</v>
      </c>
      <c r="T2503" s="818"/>
      <c r="U2503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32C0A64-7C3F-428F-A125-81726B529BC5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4401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2712</v>
      </c>
      <c r="B5" s="225">
        <v>14096.690000000004</v>
      </c>
      <c r="C5" s="812">
        <v>0.19729278728341154</v>
      </c>
      <c r="D5" s="225">
        <v>57353.92000000002</v>
      </c>
      <c r="E5" s="812">
        <v>0.8027072127165884</v>
      </c>
      <c r="F5" s="830">
        <v>71450.61000000003</v>
      </c>
    </row>
    <row r="6" spans="1:6" ht="14.45" customHeight="1" x14ac:dyDescent="0.2">
      <c r="A6" s="836" t="s">
        <v>2701</v>
      </c>
      <c r="B6" s="831">
        <v>7222.02</v>
      </c>
      <c r="C6" s="827">
        <v>2.8163471065272349E-2</v>
      </c>
      <c r="D6" s="831">
        <v>249210.15000000002</v>
      </c>
      <c r="E6" s="827">
        <v>0.97183652893472772</v>
      </c>
      <c r="F6" s="832">
        <v>256432.17</v>
      </c>
    </row>
    <row r="7" spans="1:6" ht="14.45" customHeight="1" x14ac:dyDescent="0.2">
      <c r="A7" s="836" t="s">
        <v>2731</v>
      </c>
      <c r="B7" s="831">
        <v>4011.32</v>
      </c>
      <c r="C7" s="827">
        <v>0.1296666659124123</v>
      </c>
      <c r="D7" s="831">
        <v>26924.310000000005</v>
      </c>
      <c r="E7" s="827">
        <v>0.87033333408758773</v>
      </c>
      <c r="F7" s="832">
        <v>30935.630000000005</v>
      </c>
    </row>
    <row r="8" spans="1:6" ht="14.45" customHeight="1" x14ac:dyDescent="0.2">
      <c r="A8" s="836" t="s">
        <v>2700</v>
      </c>
      <c r="B8" s="831">
        <v>2557.9400000000005</v>
      </c>
      <c r="C8" s="827">
        <v>1.1647156993425804E-2</v>
      </c>
      <c r="D8" s="831">
        <v>217061.32000000004</v>
      </c>
      <c r="E8" s="827">
        <v>0.98835284300657422</v>
      </c>
      <c r="F8" s="832">
        <v>219619.26000000004</v>
      </c>
    </row>
    <row r="9" spans="1:6" ht="14.45" customHeight="1" x14ac:dyDescent="0.2">
      <c r="A9" s="836" t="s">
        <v>2705</v>
      </c>
      <c r="B9" s="831">
        <v>2391.3000000000002</v>
      </c>
      <c r="C9" s="827">
        <v>8.1883123509184766E-2</v>
      </c>
      <c r="D9" s="831">
        <v>26812.52</v>
      </c>
      <c r="E9" s="827">
        <v>0.9181168764908153</v>
      </c>
      <c r="F9" s="832">
        <v>29203.82</v>
      </c>
    </row>
    <row r="10" spans="1:6" ht="14.45" customHeight="1" x14ac:dyDescent="0.2">
      <c r="A10" s="836" t="s">
        <v>2728</v>
      </c>
      <c r="B10" s="831">
        <v>2167.3199999999997</v>
      </c>
      <c r="C10" s="827">
        <v>4.8645467526818385E-2</v>
      </c>
      <c r="D10" s="831">
        <v>42386.06</v>
      </c>
      <c r="E10" s="827">
        <v>0.95135453247318158</v>
      </c>
      <c r="F10" s="832">
        <v>44553.38</v>
      </c>
    </row>
    <row r="11" spans="1:6" ht="14.45" customHeight="1" x14ac:dyDescent="0.2">
      <c r="A11" s="836" t="s">
        <v>2717</v>
      </c>
      <c r="B11" s="831">
        <v>2133.0400000000004</v>
      </c>
      <c r="C11" s="827">
        <v>2.6743105630026548E-2</v>
      </c>
      <c r="D11" s="831">
        <v>77627.33</v>
      </c>
      <c r="E11" s="827">
        <v>0.97325689436997354</v>
      </c>
      <c r="F11" s="832">
        <v>79760.37</v>
      </c>
    </row>
    <row r="12" spans="1:6" ht="14.45" customHeight="1" x14ac:dyDescent="0.2">
      <c r="A12" s="836" t="s">
        <v>2706</v>
      </c>
      <c r="B12" s="831">
        <v>2076.09</v>
      </c>
      <c r="C12" s="827">
        <v>5.7466628726311239E-2</v>
      </c>
      <c r="D12" s="831">
        <v>34050.790000000015</v>
      </c>
      <c r="E12" s="827">
        <v>0.94253337127368864</v>
      </c>
      <c r="F12" s="832">
        <v>36126.880000000019</v>
      </c>
    </row>
    <row r="13" spans="1:6" ht="14.45" customHeight="1" x14ac:dyDescent="0.2">
      <c r="A13" s="836" t="s">
        <v>2719</v>
      </c>
      <c r="B13" s="831">
        <v>2064.6800000000003</v>
      </c>
      <c r="C13" s="827">
        <v>6.6850250039258374E-2</v>
      </c>
      <c r="D13" s="831">
        <v>28820.469999999994</v>
      </c>
      <c r="E13" s="827">
        <v>0.93314974996074163</v>
      </c>
      <c r="F13" s="832">
        <v>30885.149999999994</v>
      </c>
    </row>
    <row r="14" spans="1:6" ht="14.45" customHeight="1" x14ac:dyDescent="0.2">
      <c r="A14" s="836" t="s">
        <v>2721</v>
      </c>
      <c r="B14" s="831">
        <v>1578.75</v>
      </c>
      <c r="C14" s="827">
        <v>3.5119006439652357E-2</v>
      </c>
      <c r="D14" s="831">
        <v>43375.540000000015</v>
      </c>
      <c r="E14" s="827">
        <v>0.96488099356034762</v>
      </c>
      <c r="F14" s="832">
        <v>44954.290000000015</v>
      </c>
    </row>
    <row r="15" spans="1:6" ht="14.45" customHeight="1" x14ac:dyDescent="0.2">
      <c r="A15" s="836" t="s">
        <v>2703</v>
      </c>
      <c r="B15" s="831">
        <v>1499.29</v>
      </c>
      <c r="C15" s="827">
        <v>0.19674430811626534</v>
      </c>
      <c r="D15" s="831">
        <v>6121.21</v>
      </c>
      <c r="E15" s="827">
        <v>0.80325569188373469</v>
      </c>
      <c r="F15" s="832">
        <v>7620.5</v>
      </c>
    </row>
    <row r="16" spans="1:6" ht="14.45" customHeight="1" x14ac:dyDescent="0.2">
      <c r="A16" s="836" t="s">
        <v>2729</v>
      </c>
      <c r="B16" s="831">
        <v>1436.64</v>
      </c>
      <c r="C16" s="827">
        <v>2.0201145271522499E-2</v>
      </c>
      <c r="D16" s="831">
        <v>69680.119999999981</v>
      </c>
      <c r="E16" s="827">
        <v>0.9797988547284775</v>
      </c>
      <c r="F16" s="832">
        <v>71116.75999999998</v>
      </c>
    </row>
    <row r="17" spans="1:6" ht="14.45" customHeight="1" x14ac:dyDescent="0.2">
      <c r="A17" s="836" t="s">
        <v>2711</v>
      </c>
      <c r="B17" s="831">
        <v>1341.5</v>
      </c>
      <c r="C17" s="827">
        <v>3.4387049245125451E-2</v>
      </c>
      <c r="D17" s="831">
        <v>37670.28</v>
      </c>
      <c r="E17" s="827">
        <v>0.96561295075487452</v>
      </c>
      <c r="F17" s="832">
        <v>39011.78</v>
      </c>
    </row>
    <row r="18" spans="1:6" ht="14.45" customHeight="1" x14ac:dyDescent="0.2">
      <c r="A18" s="836" t="s">
        <v>2697</v>
      </c>
      <c r="B18" s="831">
        <v>1255.5</v>
      </c>
      <c r="C18" s="827">
        <v>2.921644088598304E-2</v>
      </c>
      <c r="D18" s="831">
        <v>41716.880000000005</v>
      </c>
      <c r="E18" s="827">
        <v>0.97078355911401693</v>
      </c>
      <c r="F18" s="832">
        <v>42972.380000000005</v>
      </c>
    </row>
    <row r="19" spans="1:6" ht="14.45" customHeight="1" x14ac:dyDescent="0.2">
      <c r="A19" s="836" t="s">
        <v>2718</v>
      </c>
      <c r="B19" s="831">
        <v>1242.99</v>
      </c>
      <c r="C19" s="827">
        <v>4.3843903161689353E-2</v>
      </c>
      <c r="D19" s="831">
        <v>27107.360000000004</v>
      </c>
      <c r="E19" s="827">
        <v>0.9561560968383106</v>
      </c>
      <c r="F19" s="832">
        <v>28350.350000000006</v>
      </c>
    </row>
    <row r="20" spans="1:6" ht="14.45" customHeight="1" x14ac:dyDescent="0.2">
      <c r="A20" s="836" t="s">
        <v>2695</v>
      </c>
      <c r="B20" s="831">
        <v>1242.4499999999998</v>
      </c>
      <c r="C20" s="827">
        <v>0.11376267921204386</v>
      </c>
      <c r="D20" s="831">
        <v>9678.9699999999975</v>
      </c>
      <c r="E20" s="827">
        <v>0.88623732078795603</v>
      </c>
      <c r="F20" s="832">
        <v>10921.419999999998</v>
      </c>
    </row>
    <row r="21" spans="1:6" ht="14.45" customHeight="1" x14ac:dyDescent="0.2">
      <c r="A21" s="836" t="s">
        <v>2720</v>
      </c>
      <c r="B21" s="831">
        <v>1146.03</v>
      </c>
      <c r="C21" s="827">
        <v>0.16792878599164773</v>
      </c>
      <c r="D21" s="831">
        <v>5678.47</v>
      </c>
      <c r="E21" s="827">
        <v>0.83207121400835227</v>
      </c>
      <c r="F21" s="832">
        <v>6824.5</v>
      </c>
    </row>
    <row r="22" spans="1:6" ht="14.45" customHeight="1" x14ac:dyDescent="0.2">
      <c r="A22" s="836" t="s">
        <v>2710</v>
      </c>
      <c r="B22" s="831">
        <v>952.56000000000006</v>
      </c>
      <c r="C22" s="827">
        <v>2.5839829730995158E-2</v>
      </c>
      <c r="D22" s="831">
        <v>35911.46</v>
      </c>
      <c r="E22" s="827">
        <v>0.97416017026900492</v>
      </c>
      <c r="F22" s="832">
        <v>36864.019999999997</v>
      </c>
    </row>
    <row r="23" spans="1:6" ht="14.45" customHeight="1" x14ac:dyDescent="0.2">
      <c r="A23" s="836" t="s">
        <v>2715</v>
      </c>
      <c r="B23" s="831">
        <v>879.96</v>
      </c>
      <c r="C23" s="827">
        <v>4.3491132595169596E-2</v>
      </c>
      <c r="D23" s="831">
        <v>19353.13</v>
      </c>
      <c r="E23" s="827">
        <v>0.95650886740483043</v>
      </c>
      <c r="F23" s="832">
        <v>20233.09</v>
      </c>
    </row>
    <row r="24" spans="1:6" ht="14.45" customHeight="1" x14ac:dyDescent="0.2">
      <c r="A24" s="836" t="s">
        <v>2716</v>
      </c>
      <c r="B24" s="831">
        <v>816.82999999999993</v>
      </c>
      <c r="C24" s="827">
        <v>5.5998925035632183E-2</v>
      </c>
      <c r="D24" s="831">
        <v>13769.7</v>
      </c>
      <c r="E24" s="827">
        <v>0.9440010749643678</v>
      </c>
      <c r="F24" s="832">
        <v>14586.53</v>
      </c>
    </row>
    <row r="25" spans="1:6" ht="14.45" customHeight="1" x14ac:dyDescent="0.2">
      <c r="A25" s="836" t="s">
        <v>2725</v>
      </c>
      <c r="B25" s="831">
        <v>675.56</v>
      </c>
      <c r="C25" s="827">
        <v>2.9180912065483837E-2</v>
      </c>
      <c r="D25" s="831">
        <v>22475.19</v>
      </c>
      <c r="E25" s="827">
        <v>0.9708190879345161</v>
      </c>
      <c r="F25" s="832">
        <v>23150.75</v>
      </c>
    </row>
    <row r="26" spans="1:6" ht="14.45" customHeight="1" x14ac:dyDescent="0.2">
      <c r="A26" s="836" t="s">
        <v>2724</v>
      </c>
      <c r="B26" s="831">
        <v>672.79</v>
      </c>
      <c r="C26" s="827">
        <v>3.3811770973107981E-2</v>
      </c>
      <c r="D26" s="831">
        <v>19225.310000000001</v>
      </c>
      <c r="E26" s="827">
        <v>0.96618822902689194</v>
      </c>
      <c r="F26" s="832">
        <v>19898.100000000002</v>
      </c>
    </row>
    <row r="27" spans="1:6" ht="14.45" customHeight="1" x14ac:dyDescent="0.2">
      <c r="A27" s="836" t="s">
        <v>2702</v>
      </c>
      <c r="B27" s="831">
        <v>603.56999999999994</v>
      </c>
      <c r="C27" s="827">
        <v>0.27250440200460518</v>
      </c>
      <c r="D27" s="831">
        <v>1611.33</v>
      </c>
      <c r="E27" s="827">
        <v>0.72749559799539487</v>
      </c>
      <c r="F27" s="832">
        <v>2214.8999999999996</v>
      </c>
    </row>
    <row r="28" spans="1:6" ht="14.45" customHeight="1" x14ac:dyDescent="0.2">
      <c r="A28" s="836" t="s">
        <v>2698</v>
      </c>
      <c r="B28" s="831">
        <v>594.25</v>
      </c>
      <c r="C28" s="827">
        <v>2.7601060289447688E-2</v>
      </c>
      <c r="D28" s="831">
        <v>20935.719999999998</v>
      </c>
      <c r="E28" s="827">
        <v>0.97239893971055236</v>
      </c>
      <c r="F28" s="832">
        <v>21529.969999999998</v>
      </c>
    </row>
    <row r="29" spans="1:6" ht="14.45" customHeight="1" x14ac:dyDescent="0.2">
      <c r="A29" s="836" t="s">
        <v>2696</v>
      </c>
      <c r="B29" s="831">
        <v>496.68</v>
      </c>
      <c r="C29" s="827">
        <v>0.19114692774840097</v>
      </c>
      <c r="D29" s="831">
        <v>2101.7399999999998</v>
      </c>
      <c r="E29" s="827">
        <v>0.80885307225159908</v>
      </c>
      <c r="F29" s="832">
        <v>2598.4199999999996</v>
      </c>
    </row>
    <row r="30" spans="1:6" ht="14.45" customHeight="1" x14ac:dyDescent="0.2">
      <c r="A30" s="836" t="s">
        <v>2722</v>
      </c>
      <c r="B30" s="831">
        <v>466.16999999999996</v>
      </c>
      <c r="C30" s="827">
        <v>4.2588276781317692E-2</v>
      </c>
      <c r="D30" s="831">
        <v>10479.799999999999</v>
      </c>
      <c r="E30" s="827">
        <v>0.95741172321868229</v>
      </c>
      <c r="F30" s="832">
        <v>10945.97</v>
      </c>
    </row>
    <row r="31" spans="1:6" ht="14.45" customHeight="1" x14ac:dyDescent="0.2">
      <c r="A31" s="836" t="s">
        <v>2714</v>
      </c>
      <c r="B31" s="831">
        <v>449.90999999999997</v>
      </c>
      <c r="C31" s="827">
        <v>3.8763790823206058E-2</v>
      </c>
      <c r="D31" s="831">
        <v>11156.54</v>
      </c>
      <c r="E31" s="827">
        <v>0.96123620917679398</v>
      </c>
      <c r="F31" s="832">
        <v>11606.45</v>
      </c>
    </row>
    <row r="32" spans="1:6" ht="14.45" customHeight="1" x14ac:dyDescent="0.2">
      <c r="A32" s="836" t="s">
        <v>2693</v>
      </c>
      <c r="B32" s="831">
        <v>431.18</v>
      </c>
      <c r="C32" s="827">
        <v>1.4355631317503229E-2</v>
      </c>
      <c r="D32" s="831">
        <v>29604.420000000002</v>
      </c>
      <c r="E32" s="827">
        <v>0.98564436868249672</v>
      </c>
      <c r="F32" s="832">
        <v>30035.600000000002</v>
      </c>
    </row>
    <row r="33" spans="1:6" ht="14.45" customHeight="1" x14ac:dyDescent="0.2">
      <c r="A33" s="836" t="s">
        <v>2726</v>
      </c>
      <c r="B33" s="831">
        <v>366.73</v>
      </c>
      <c r="C33" s="827">
        <v>4.8632061647732171E-2</v>
      </c>
      <c r="D33" s="831">
        <v>7174.18</v>
      </c>
      <c r="E33" s="827">
        <v>0.95136793835226785</v>
      </c>
      <c r="F33" s="832">
        <v>7540.91</v>
      </c>
    </row>
    <row r="34" spans="1:6" ht="14.45" customHeight="1" x14ac:dyDescent="0.2">
      <c r="A34" s="836" t="s">
        <v>2733</v>
      </c>
      <c r="B34" s="831">
        <v>347.08</v>
      </c>
      <c r="C34" s="827">
        <v>7.8305419110420802E-3</v>
      </c>
      <c r="D34" s="831">
        <v>43976.800000000017</v>
      </c>
      <c r="E34" s="827">
        <v>0.99216945808895785</v>
      </c>
      <c r="F34" s="832">
        <v>44323.880000000019</v>
      </c>
    </row>
    <row r="35" spans="1:6" ht="14.45" customHeight="1" x14ac:dyDescent="0.2">
      <c r="A35" s="836" t="s">
        <v>2708</v>
      </c>
      <c r="B35" s="831">
        <v>282.76</v>
      </c>
      <c r="C35" s="827">
        <v>5.4324792170590143E-2</v>
      </c>
      <c r="D35" s="831">
        <v>4922.2299999999996</v>
      </c>
      <c r="E35" s="827">
        <v>0.94567520782940984</v>
      </c>
      <c r="F35" s="832">
        <v>5204.99</v>
      </c>
    </row>
    <row r="36" spans="1:6" ht="14.45" customHeight="1" x14ac:dyDescent="0.2">
      <c r="A36" s="836" t="s">
        <v>2727</v>
      </c>
      <c r="B36" s="831">
        <v>282.76</v>
      </c>
      <c r="C36" s="827">
        <v>1.1675526402066549E-2</v>
      </c>
      <c r="D36" s="831">
        <v>23935.42</v>
      </c>
      <c r="E36" s="827">
        <v>0.98832447359793352</v>
      </c>
      <c r="F36" s="832">
        <v>24218.179999999997</v>
      </c>
    </row>
    <row r="37" spans="1:6" ht="14.45" customHeight="1" x14ac:dyDescent="0.2">
      <c r="A37" s="836" t="s">
        <v>2730</v>
      </c>
      <c r="B37" s="831">
        <v>175.97</v>
      </c>
      <c r="C37" s="827">
        <v>1.2234386851910176E-2</v>
      </c>
      <c r="D37" s="831">
        <v>14207.26</v>
      </c>
      <c r="E37" s="827">
        <v>0.98776561314808986</v>
      </c>
      <c r="F37" s="832">
        <v>14383.23</v>
      </c>
    </row>
    <row r="38" spans="1:6" ht="14.45" customHeight="1" x14ac:dyDescent="0.2">
      <c r="A38" s="836" t="s">
        <v>2699</v>
      </c>
      <c r="B38" s="831"/>
      <c r="C38" s="827">
        <v>0</v>
      </c>
      <c r="D38" s="831">
        <v>2061.34</v>
      </c>
      <c r="E38" s="827">
        <v>1</v>
      </c>
      <c r="F38" s="832">
        <v>2061.34</v>
      </c>
    </row>
    <row r="39" spans="1:6" ht="14.45" customHeight="1" x14ac:dyDescent="0.2">
      <c r="A39" s="836" t="s">
        <v>2694</v>
      </c>
      <c r="B39" s="831"/>
      <c r="C39" s="827">
        <v>0</v>
      </c>
      <c r="D39" s="831">
        <v>2865.0199999999995</v>
      </c>
      <c r="E39" s="827">
        <v>1</v>
      </c>
      <c r="F39" s="832">
        <v>2865.0199999999995</v>
      </c>
    </row>
    <row r="40" spans="1:6" ht="14.45" customHeight="1" x14ac:dyDescent="0.2">
      <c r="A40" s="836" t="s">
        <v>2709</v>
      </c>
      <c r="B40" s="831"/>
      <c r="C40" s="827">
        <v>0</v>
      </c>
      <c r="D40" s="831">
        <v>11440.86</v>
      </c>
      <c r="E40" s="827">
        <v>1</v>
      </c>
      <c r="F40" s="832">
        <v>11440.86</v>
      </c>
    </row>
    <row r="41" spans="1:6" ht="14.45" customHeight="1" x14ac:dyDescent="0.2">
      <c r="A41" s="836" t="s">
        <v>2713</v>
      </c>
      <c r="B41" s="831"/>
      <c r="C41" s="827">
        <v>0</v>
      </c>
      <c r="D41" s="831">
        <v>117.03</v>
      </c>
      <c r="E41" s="827">
        <v>1</v>
      </c>
      <c r="F41" s="832">
        <v>117.03</v>
      </c>
    </row>
    <row r="42" spans="1:6" ht="14.45" customHeight="1" x14ac:dyDescent="0.2">
      <c r="A42" s="836" t="s">
        <v>2704</v>
      </c>
      <c r="B42" s="831"/>
      <c r="C42" s="827">
        <v>0</v>
      </c>
      <c r="D42" s="831">
        <v>28019.740000000009</v>
      </c>
      <c r="E42" s="827">
        <v>1</v>
      </c>
      <c r="F42" s="832">
        <v>28019.740000000009</v>
      </c>
    </row>
    <row r="43" spans="1:6" ht="14.45" customHeight="1" x14ac:dyDescent="0.2">
      <c r="A43" s="836" t="s">
        <v>2707</v>
      </c>
      <c r="B43" s="831"/>
      <c r="C43" s="827">
        <v>0</v>
      </c>
      <c r="D43" s="831">
        <v>1658.1000000000001</v>
      </c>
      <c r="E43" s="827">
        <v>1</v>
      </c>
      <c r="F43" s="832">
        <v>1658.1000000000001</v>
      </c>
    </row>
    <row r="44" spans="1:6" ht="14.45" customHeight="1" x14ac:dyDescent="0.2">
      <c r="A44" s="836" t="s">
        <v>2723</v>
      </c>
      <c r="B44" s="831"/>
      <c r="C44" s="827">
        <v>0</v>
      </c>
      <c r="D44" s="831">
        <v>23558.989999999998</v>
      </c>
      <c r="E44" s="827">
        <v>1</v>
      </c>
      <c r="F44" s="832">
        <v>23558.989999999998</v>
      </c>
    </row>
    <row r="45" spans="1:6" ht="14.45" customHeight="1" x14ac:dyDescent="0.2">
      <c r="A45" s="836" t="s">
        <v>2732</v>
      </c>
      <c r="B45" s="831"/>
      <c r="C45" s="827">
        <v>0</v>
      </c>
      <c r="D45" s="831">
        <v>41562.720000000001</v>
      </c>
      <c r="E45" s="827">
        <v>1</v>
      </c>
      <c r="F45" s="832">
        <v>41562.720000000001</v>
      </c>
    </row>
    <row r="46" spans="1:6" ht="14.45" customHeight="1" x14ac:dyDescent="0.2">
      <c r="A46" s="836" t="s">
        <v>2734</v>
      </c>
      <c r="B46" s="831"/>
      <c r="C46" s="827">
        <v>0</v>
      </c>
      <c r="D46" s="831">
        <v>3833.94</v>
      </c>
      <c r="E46" s="827">
        <v>1</v>
      </c>
      <c r="F46" s="832">
        <v>3833.94</v>
      </c>
    </row>
    <row r="47" spans="1:6" ht="14.45" customHeight="1" thickBot="1" x14ac:dyDescent="0.25">
      <c r="A47" s="759" t="s">
        <v>2735</v>
      </c>
      <c r="B47" s="750"/>
      <c r="C47" s="751">
        <v>0</v>
      </c>
      <c r="D47" s="750">
        <v>1570.8700000000001</v>
      </c>
      <c r="E47" s="751">
        <v>1</v>
      </c>
      <c r="F47" s="752">
        <v>1570.8700000000001</v>
      </c>
    </row>
    <row r="48" spans="1:6" ht="14.45" customHeight="1" thickBot="1" x14ac:dyDescent="0.25">
      <c r="A48" s="753" t="s">
        <v>3</v>
      </c>
      <c r="B48" s="754">
        <v>57958.310000000005</v>
      </c>
      <c r="C48" s="755">
        <v>3.9785686462281755E-2</v>
      </c>
      <c r="D48" s="754">
        <v>1398804.5400000003</v>
      </c>
      <c r="E48" s="755">
        <v>0.96021431353771824</v>
      </c>
      <c r="F48" s="756">
        <v>1456762.8500000003</v>
      </c>
    </row>
    <row r="49" spans="1:6" ht="14.45" customHeight="1" thickBot="1" x14ac:dyDescent="0.25"/>
    <row r="50" spans="1:6" ht="14.45" customHeight="1" x14ac:dyDescent="0.2">
      <c r="A50" s="835" t="s">
        <v>4402</v>
      </c>
      <c r="B50" s="225">
        <v>9527.6099999999988</v>
      </c>
      <c r="C50" s="812">
        <v>1</v>
      </c>
      <c r="D50" s="225"/>
      <c r="E50" s="812">
        <v>0</v>
      </c>
      <c r="F50" s="830">
        <v>9527.6099999999988</v>
      </c>
    </row>
    <row r="51" spans="1:6" ht="14.45" customHeight="1" x14ac:dyDescent="0.2">
      <c r="A51" s="836" t="s">
        <v>2101</v>
      </c>
      <c r="B51" s="831">
        <v>8227.61</v>
      </c>
      <c r="C51" s="827">
        <v>0.95020320391186297</v>
      </c>
      <c r="D51" s="831">
        <v>431.18</v>
      </c>
      <c r="E51" s="827">
        <v>4.9796796088137023E-2</v>
      </c>
      <c r="F51" s="832">
        <v>8658.7900000000009</v>
      </c>
    </row>
    <row r="52" spans="1:6" ht="14.45" customHeight="1" x14ac:dyDescent="0.2">
      <c r="A52" s="836" t="s">
        <v>2061</v>
      </c>
      <c r="B52" s="831">
        <v>5967.6000000000022</v>
      </c>
      <c r="C52" s="827">
        <v>0.10969818660493169</v>
      </c>
      <c r="D52" s="831">
        <v>48432.569999999956</v>
      </c>
      <c r="E52" s="827">
        <v>0.89030181339506842</v>
      </c>
      <c r="F52" s="832">
        <v>54400.169999999955</v>
      </c>
    </row>
    <row r="53" spans="1:6" ht="14.45" customHeight="1" x14ac:dyDescent="0.2">
      <c r="A53" s="836" t="s">
        <v>2045</v>
      </c>
      <c r="B53" s="831">
        <v>4172.6400000000003</v>
      </c>
      <c r="C53" s="827">
        <v>0.24232414303758898</v>
      </c>
      <c r="D53" s="831">
        <v>13046.609999999986</v>
      </c>
      <c r="E53" s="827">
        <v>0.75767585696241113</v>
      </c>
      <c r="F53" s="832">
        <v>17219.249999999985</v>
      </c>
    </row>
    <row r="54" spans="1:6" ht="14.45" customHeight="1" x14ac:dyDescent="0.2">
      <c r="A54" s="836" t="s">
        <v>2122</v>
      </c>
      <c r="B54" s="831">
        <v>4067.8999999999996</v>
      </c>
      <c r="C54" s="827">
        <v>7.2201467635624211E-2</v>
      </c>
      <c r="D54" s="831">
        <v>52273.060000000012</v>
      </c>
      <c r="E54" s="827">
        <v>0.92779853236437571</v>
      </c>
      <c r="F54" s="832">
        <v>56340.960000000014</v>
      </c>
    </row>
    <row r="55" spans="1:6" ht="14.45" customHeight="1" x14ac:dyDescent="0.2">
      <c r="A55" s="836" t="s">
        <v>2043</v>
      </c>
      <c r="B55" s="831">
        <v>2125.5</v>
      </c>
      <c r="C55" s="827">
        <v>0.1638059390923971</v>
      </c>
      <c r="D55" s="831">
        <v>10850.220000000007</v>
      </c>
      <c r="E55" s="827">
        <v>0.83619406090760295</v>
      </c>
      <c r="F55" s="832">
        <v>12975.720000000007</v>
      </c>
    </row>
    <row r="56" spans="1:6" ht="14.45" customHeight="1" x14ac:dyDescent="0.2">
      <c r="A56" s="836" t="s">
        <v>2048</v>
      </c>
      <c r="B56" s="831">
        <v>1778.8300000000002</v>
      </c>
      <c r="C56" s="827">
        <v>0.11192108023287349</v>
      </c>
      <c r="D56" s="831">
        <v>14114.779999999997</v>
      </c>
      <c r="E56" s="827">
        <v>0.8880789197671265</v>
      </c>
      <c r="F56" s="832">
        <v>15893.609999999997</v>
      </c>
    </row>
    <row r="57" spans="1:6" ht="14.45" customHeight="1" x14ac:dyDescent="0.2">
      <c r="A57" s="836" t="s">
        <v>4403</v>
      </c>
      <c r="B57" s="831">
        <v>1626.64</v>
      </c>
      <c r="C57" s="827">
        <v>1</v>
      </c>
      <c r="D57" s="831"/>
      <c r="E57" s="827">
        <v>0</v>
      </c>
      <c r="F57" s="832">
        <v>1626.64</v>
      </c>
    </row>
    <row r="58" spans="1:6" ht="14.45" customHeight="1" x14ac:dyDescent="0.2">
      <c r="A58" s="836" t="s">
        <v>2068</v>
      </c>
      <c r="B58" s="831">
        <v>1515.72</v>
      </c>
      <c r="C58" s="827">
        <v>0.89999643735081403</v>
      </c>
      <c r="D58" s="831">
        <v>168.42</v>
      </c>
      <c r="E58" s="827">
        <v>0.10000356264918592</v>
      </c>
      <c r="F58" s="832">
        <v>1684.14</v>
      </c>
    </row>
    <row r="59" spans="1:6" ht="14.45" customHeight="1" x14ac:dyDescent="0.2">
      <c r="A59" s="836" t="s">
        <v>2094</v>
      </c>
      <c r="B59" s="831">
        <v>1354.36</v>
      </c>
      <c r="C59" s="827">
        <v>0.34483144923108261</v>
      </c>
      <c r="D59" s="831">
        <v>2573.2399999999998</v>
      </c>
      <c r="E59" s="827">
        <v>0.65516855076891745</v>
      </c>
      <c r="F59" s="832">
        <v>3927.5999999999995</v>
      </c>
    </row>
    <row r="60" spans="1:6" ht="14.45" customHeight="1" x14ac:dyDescent="0.2">
      <c r="A60" s="836" t="s">
        <v>2087</v>
      </c>
      <c r="B60" s="831">
        <v>1317.06</v>
      </c>
      <c r="C60" s="827">
        <v>0.1819978222057628</v>
      </c>
      <c r="D60" s="831">
        <v>5919.6200000000017</v>
      </c>
      <c r="E60" s="827">
        <v>0.81800217779423712</v>
      </c>
      <c r="F60" s="832">
        <v>7236.6800000000021</v>
      </c>
    </row>
    <row r="61" spans="1:6" ht="14.45" customHeight="1" x14ac:dyDescent="0.2">
      <c r="A61" s="836" t="s">
        <v>4404</v>
      </c>
      <c r="B61" s="831">
        <v>1315.5</v>
      </c>
      <c r="C61" s="827">
        <v>0.66666666666666663</v>
      </c>
      <c r="D61" s="831">
        <v>657.75</v>
      </c>
      <c r="E61" s="827">
        <v>0.33333333333333331</v>
      </c>
      <c r="F61" s="832">
        <v>1973.25</v>
      </c>
    </row>
    <row r="62" spans="1:6" ht="14.45" customHeight="1" x14ac:dyDescent="0.2">
      <c r="A62" s="836" t="s">
        <v>2049</v>
      </c>
      <c r="B62" s="831">
        <v>1264.4000000000001</v>
      </c>
      <c r="C62" s="827">
        <v>0.15844710806458684</v>
      </c>
      <c r="D62" s="831">
        <v>6715.550000000002</v>
      </c>
      <c r="E62" s="827">
        <v>0.84155289193541316</v>
      </c>
      <c r="F62" s="832">
        <v>7979.9500000000025</v>
      </c>
    </row>
    <row r="63" spans="1:6" ht="14.45" customHeight="1" x14ac:dyDescent="0.2">
      <c r="A63" s="836" t="s">
        <v>2047</v>
      </c>
      <c r="B63" s="831">
        <v>1146.9000000000001</v>
      </c>
      <c r="C63" s="827">
        <v>0.62024433376056587</v>
      </c>
      <c r="D63" s="831">
        <v>702.21</v>
      </c>
      <c r="E63" s="827">
        <v>0.37975566623943408</v>
      </c>
      <c r="F63" s="832">
        <v>1849.1100000000001</v>
      </c>
    </row>
    <row r="64" spans="1:6" ht="14.45" customHeight="1" x14ac:dyDescent="0.2">
      <c r="A64" s="836" t="s">
        <v>4405</v>
      </c>
      <c r="B64" s="831">
        <v>1070.5500000000002</v>
      </c>
      <c r="C64" s="827">
        <v>1</v>
      </c>
      <c r="D64" s="831"/>
      <c r="E64" s="827">
        <v>0</v>
      </c>
      <c r="F64" s="832">
        <v>1070.5500000000002</v>
      </c>
    </row>
    <row r="65" spans="1:6" ht="14.45" customHeight="1" x14ac:dyDescent="0.2">
      <c r="A65" s="836" t="s">
        <v>2039</v>
      </c>
      <c r="B65" s="831">
        <v>960.15</v>
      </c>
      <c r="C65" s="827">
        <v>6.4170426065162892E-2</v>
      </c>
      <c r="D65" s="831">
        <v>14002.350000000002</v>
      </c>
      <c r="E65" s="827">
        <v>0.93582957393483712</v>
      </c>
      <c r="F65" s="832">
        <v>14962.500000000002</v>
      </c>
    </row>
    <row r="66" spans="1:6" ht="14.45" customHeight="1" x14ac:dyDescent="0.2">
      <c r="A66" s="836" t="s">
        <v>4406</v>
      </c>
      <c r="B66" s="831">
        <v>883.68000000000006</v>
      </c>
      <c r="C66" s="827">
        <v>1</v>
      </c>
      <c r="D66" s="831"/>
      <c r="E66" s="827">
        <v>0</v>
      </c>
      <c r="F66" s="832">
        <v>883.68000000000006</v>
      </c>
    </row>
    <row r="67" spans="1:6" ht="14.45" customHeight="1" x14ac:dyDescent="0.2">
      <c r="A67" s="836" t="s">
        <v>2059</v>
      </c>
      <c r="B67" s="831">
        <v>677.56</v>
      </c>
      <c r="C67" s="827">
        <v>7.3373155275252219E-2</v>
      </c>
      <c r="D67" s="831">
        <v>8556.8799999999992</v>
      </c>
      <c r="E67" s="827">
        <v>0.92662684472474788</v>
      </c>
      <c r="F67" s="832">
        <v>9234.4399999999987</v>
      </c>
    </row>
    <row r="68" spans="1:6" ht="14.45" customHeight="1" x14ac:dyDescent="0.2">
      <c r="A68" s="836" t="s">
        <v>4407</v>
      </c>
      <c r="B68" s="831">
        <v>667.59</v>
      </c>
      <c r="C68" s="827">
        <v>0.40388280205453347</v>
      </c>
      <c r="D68" s="831">
        <v>985.34</v>
      </c>
      <c r="E68" s="827">
        <v>0.59611719794546658</v>
      </c>
      <c r="F68" s="832">
        <v>1652.93</v>
      </c>
    </row>
    <row r="69" spans="1:6" ht="14.45" customHeight="1" x14ac:dyDescent="0.2">
      <c r="A69" s="836" t="s">
        <v>4408</v>
      </c>
      <c r="B69" s="831">
        <v>598.78</v>
      </c>
      <c r="C69" s="827">
        <v>0.63636363636363624</v>
      </c>
      <c r="D69" s="831">
        <v>342.16</v>
      </c>
      <c r="E69" s="827">
        <v>0.36363636363636365</v>
      </c>
      <c r="F69" s="832">
        <v>940.94</v>
      </c>
    </row>
    <row r="70" spans="1:6" ht="14.45" customHeight="1" x14ac:dyDescent="0.2">
      <c r="A70" s="836" t="s">
        <v>4409</v>
      </c>
      <c r="B70" s="831">
        <v>585.07999999999993</v>
      </c>
      <c r="C70" s="827">
        <v>0.25384952469379518</v>
      </c>
      <c r="D70" s="831">
        <v>1719.75</v>
      </c>
      <c r="E70" s="827">
        <v>0.74615047530620482</v>
      </c>
      <c r="F70" s="832">
        <v>2304.83</v>
      </c>
    </row>
    <row r="71" spans="1:6" ht="14.45" customHeight="1" x14ac:dyDescent="0.2">
      <c r="A71" s="836" t="s">
        <v>4410</v>
      </c>
      <c r="B71" s="831">
        <v>583.66</v>
      </c>
      <c r="C71" s="827">
        <v>1</v>
      </c>
      <c r="D71" s="831"/>
      <c r="E71" s="827">
        <v>0</v>
      </c>
      <c r="F71" s="832">
        <v>583.66</v>
      </c>
    </row>
    <row r="72" spans="1:6" ht="14.45" customHeight="1" x14ac:dyDescent="0.2">
      <c r="A72" s="836" t="s">
        <v>2056</v>
      </c>
      <c r="B72" s="831">
        <v>496.68</v>
      </c>
      <c r="C72" s="827">
        <v>1</v>
      </c>
      <c r="D72" s="831"/>
      <c r="E72" s="827">
        <v>0</v>
      </c>
      <c r="F72" s="832">
        <v>496.68</v>
      </c>
    </row>
    <row r="73" spans="1:6" ht="14.45" customHeight="1" x14ac:dyDescent="0.2">
      <c r="A73" s="836" t="s">
        <v>2082</v>
      </c>
      <c r="B73" s="831">
        <v>494.34</v>
      </c>
      <c r="C73" s="827">
        <v>1</v>
      </c>
      <c r="D73" s="831"/>
      <c r="E73" s="827">
        <v>0</v>
      </c>
      <c r="F73" s="832">
        <v>494.34</v>
      </c>
    </row>
    <row r="74" spans="1:6" ht="14.45" customHeight="1" x14ac:dyDescent="0.2">
      <c r="A74" s="836" t="s">
        <v>4411</v>
      </c>
      <c r="B74" s="831">
        <v>487.08</v>
      </c>
      <c r="C74" s="827">
        <v>0.3</v>
      </c>
      <c r="D74" s="831">
        <v>1136.52</v>
      </c>
      <c r="E74" s="827">
        <v>0.70000000000000007</v>
      </c>
      <c r="F74" s="832">
        <v>1623.6</v>
      </c>
    </row>
    <row r="75" spans="1:6" ht="14.45" customHeight="1" x14ac:dyDescent="0.2">
      <c r="A75" s="836" t="s">
        <v>2031</v>
      </c>
      <c r="B75" s="831">
        <v>457.48</v>
      </c>
      <c r="C75" s="827">
        <v>0.19610852241307611</v>
      </c>
      <c r="D75" s="831">
        <v>1875.3100000000009</v>
      </c>
      <c r="E75" s="827">
        <v>0.80389147758692392</v>
      </c>
      <c r="F75" s="832">
        <v>2332.7900000000009</v>
      </c>
    </row>
    <row r="76" spans="1:6" ht="14.45" customHeight="1" x14ac:dyDescent="0.2">
      <c r="A76" s="836" t="s">
        <v>2079</v>
      </c>
      <c r="B76" s="831">
        <v>447.58</v>
      </c>
      <c r="C76" s="827">
        <v>0.13846163364805167</v>
      </c>
      <c r="D76" s="831">
        <v>2784.94</v>
      </c>
      <c r="E76" s="827">
        <v>0.86153836635194836</v>
      </c>
      <c r="F76" s="832">
        <v>3232.52</v>
      </c>
    </row>
    <row r="77" spans="1:6" ht="14.45" customHeight="1" x14ac:dyDescent="0.2">
      <c r="A77" s="836" t="s">
        <v>4412</v>
      </c>
      <c r="B77" s="831">
        <v>396</v>
      </c>
      <c r="C77" s="827">
        <v>1</v>
      </c>
      <c r="D77" s="831"/>
      <c r="E77" s="827">
        <v>0</v>
      </c>
      <c r="F77" s="832">
        <v>396</v>
      </c>
    </row>
    <row r="78" spans="1:6" ht="14.45" customHeight="1" x14ac:dyDescent="0.2">
      <c r="A78" s="836" t="s">
        <v>4413</v>
      </c>
      <c r="B78" s="831">
        <v>393.94</v>
      </c>
      <c r="C78" s="827">
        <v>6.521429635638254E-2</v>
      </c>
      <c r="D78" s="831">
        <v>5646.76</v>
      </c>
      <c r="E78" s="827">
        <v>0.93478570364361757</v>
      </c>
      <c r="F78" s="832">
        <v>6040.7</v>
      </c>
    </row>
    <row r="79" spans="1:6" ht="14.45" customHeight="1" x14ac:dyDescent="0.2">
      <c r="A79" s="836" t="s">
        <v>2100</v>
      </c>
      <c r="B79" s="831">
        <v>369.59</v>
      </c>
      <c r="C79" s="827">
        <v>0.17675528582428249</v>
      </c>
      <c r="D79" s="831">
        <v>1721.38</v>
      </c>
      <c r="E79" s="827">
        <v>0.82324471417571743</v>
      </c>
      <c r="F79" s="832">
        <v>2090.9700000000003</v>
      </c>
    </row>
    <row r="80" spans="1:6" ht="14.45" customHeight="1" x14ac:dyDescent="0.2">
      <c r="A80" s="836" t="s">
        <v>4414</v>
      </c>
      <c r="B80" s="831">
        <v>362.31</v>
      </c>
      <c r="C80" s="827">
        <v>1</v>
      </c>
      <c r="D80" s="831"/>
      <c r="E80" s="827">
        <v>0</v>
      </c>
      <c r="F80" s="832">
        <v>362.31</v>
      </c>
    </row>
    <row r="81" spans="1:6" ht="14.45" customHeight="1" x14ac:dyDescent="0.2">
      <c r="A81" s="836" t="s">
        <v>4415</v>
      </c>
      <c r="B81" s="831">
        <v>326.31</v>
      </c>
      <c r="C81" s="827">
        <v>0.12281421484866049</v>
      </c>
      <c r="D81" s="831">
        <v>2330.63</v>
      </c>
      <c r="E81" s="827">
        <v>0.87718578515133949</v>
      </c>
      <c r="F81" s="832">
        <v>2656.94</v>
      </c>
    </row>
    <row r="82" spans="1:6" ht="14.45" customHeight="1" x14ac:dyDescent="0.2">
      <c r="A82" s="836" t="s">
        <v>2046</v>
      </c>
      <c r="B82" s="831">
        <v>262.81</v>
      </c>
      <c r="C82" s="827">
        <v>1</v>
      </c>
      <c r="D82" s="831"/>
      <c r="E82" s="827">
        <v>0</v>
      </c>
      <c r="F82" s="832">
        <v>262.81</v>
      </c>
    </row>
    <row r="83" spans="1:6" ht="14.45" customHeight="1" x14ac:dyDescent="0.2">
      <c r="A83" s="836" t="s">
        <v>2123</v>
      </c>
      <c r="B83" s="831">
        <v>252.54000000000002</v>
      </c>
      <c r="C83" s="827">
        <v>4.3318290116246161E-2</v>
      </c>
      <c r="D83" s="831">
        <v>5577.33</v>
      </c>
      <c r="E83" s="827">
        <v>0.95668170988375389</v>
      </c>
      <c r="F83" s="832">
        <v>5829.87</v>
      </c>
    </row>
    <row r="84" spans="1:6" ht="14.45" customHeight="1" x14ac:dyDescent="0.2">
      <c r="A84" s="836" t="s">
        <v>2109</v>
      </c>
      <c r="B84" s="831">
        <v>230.51</v>
      </c>
      <c r="C84" s="827">
        <v>0.19049311196872909</v>
      </c>
      <c r="D84" s="831">
        <v>979.56</v>
      </c>
      <c r="E84" s="827">
        <v>0.80950688803127091</v>
      </c>
      <c r="F84" s="832">
        <v>1210.07</v>
      </c>
    </row>
    <row r="85" spans="1:6" ht="14.45" customHeight="1" x14ac:dyDescent="0.2">
      <c r="A85" s="836" t="s">
        <v>2091</v>
      </c>
      <c r="B85" s="831">
        <v>219.78</v>
      </c>
      <c r="C85" s="827">
        <v>0.39999999999999997</v>
      </c>
      <c r="D85" s="831">
        <v>329.67</v>
      </c>
      <c r="E85" s="827">
        <v>0.6</v>
      </c>
      <c r="F85" s="832">
        <v>549.45000000000005</v>
      </c>
    </row>
    <row r="86" spans="1:6" ht="14.45" customHeight="1" x14ac:dyDescent="0.2">
      <c r="A86" s="836" t="s">
        <v>2050</v>
      </c>
      <c r="B86" s="831">
        <v>203.12</v>
      </c>
      <c r="C86" s="827">
        <v>0.39512897327160257</v>
      </c>
      <c r="D86" s="831">
        <v>310.94</v>
      </c>
      <c r="E86" s="827">
        <v>0.60487102672839754</v>
      </c>
      <c r="F86" s="832">
        <v>514.05999999999995</v>
      </c>
    </row>
    <row r="87" spans="1:6" ht="14.45" customHeight="1" x14ac:dyDescent="0.2">
      <c r="A87" s="836" t="s">
        <v>2052</v>
      </c>
      <c r="B87" s="831">
        <v>182.64</v>
      </c>
      <c r="C87" s="827">
        <v>3.7128667584176815E-2</v>
      </c>
      <c r="D87" s="831">
        <v>4736.4699999999993</v>
      </c>
      <c r="E87" s="827">
        <v>0.96287133241582312</v>
      </c>
      <c r="F87" s="832">
        <v>4919.1099999999997</v>
      </c>
    </row>
    <row r="88" spans="1:6" ht="14.45" customHeight="1" x14ac:dyDescent="0.2">
      <c r="A88" s="836" t="s">
        <v>4416</v>
      </c>
      <c r="B88" s="831">
        <v>175.97</v>
      </c>
      <c r="C88" s="827">
        <v>0.51726976101590283</v>
      </c>
      <c r="D88" s="831">
        <v>164.22</v>
      </c>
      <c r="E88" s="827">
        <v>0.48273023898409712</v>
      </c>
      <c r="F88" s="832">
        <v>340.19</v>
      </c>
    </row>
    <row r="89" spans="1:6" ht="14.45" customHeight="1" x14ac:dyDescent="0.2">
      <c r="A89" s="836" t="s">
        <v>2054</v>
      </c>
      <c r="B89" s="831">
        <v>172.32</v>
      </c>
      <c r="C89" s="827">
        <v>4.6350864640519858E-2</v>
      </c>
      <c r="D89" s="831">
        <v>3545.4100000000021</v>
      </c>
      <c r="E89" s="827">
        <v>0.95364913535948015</v>
      </c>
      <c r="F89" s="832">
        <v>3717.7300000000023</v>
      </c>
    </row>
    <row r="90" spans="1:6" ht="14.45" customHeight="1" x14ac:dyDescent="0.2">
      <c r="A90" s="836" t="s">
        <v>2063</v>
      </c>
      <c r="B90" s="831">
        <v>149.55000000000001</v>
      </c>
      <c r="C90" s="827">
        <v>0.12193928719943251</v>
      </c>
      <c r="D90" s="831">
        <v>1076.8800000000001</v>
      </c>
      <c r="E90" s="827">
        <v>0.87806071280056752</v>
      </c>
      <c r="F90" s="832">
        <v>1226.43</v>
      </c>
    </row>
    <row r="91" spans="1:6" ht="14.45" customHeight="1" x14ac:dyDescent="0.2">
      <c r="A91" s="836" t="s">
        <v>2096</v>
      </c>
      <c r="B91" s="831">
        <v>140.43</v>
      </c>
      <c r="C91" s="827">
        <v>0.25531798843678416</v>
      </c>
      <c r="D91" s="831">
        <v>409.59</v>
      </c>
      <c r="E91" s="827">
        <v>0.7446820115632159</v>
      </c>
      <c r="F91" s="832">
        <v>550.02</v>
      </c>
    </row>
    <row r="92" spans="1:6" ht="14.45" customHeight="1" x14ac:dyDescent="0.2">
      <c r="A92" s="836" t="s">
        <v>2041</v>
      </c>
      <c r="B92" s="831">
        <v>112.20000000000002</v>
      </c>
      <c r="C92" s="827">
        <v>4.6738899511366054E-2</v>
      </c>
      <c r="D92" s="831">
        <v>2288.3700000000003</v>
      </c>
      <c r="E92" s="827">
        <v>0.95326110048863399</v>
      </c>
      <c r="F92" s="832">
        <v>2400.5700000000002</v>
      </c>
    </row>
    <row r="93" spans="1:6" ht="14.45" customHeight="1" x14ac:dyDescent="0.2">
      <c r="A93" s="836" t="s">
        <v>4417</v>
      </c>
      <c r="B93" s="831">
        <v>112.12</v>
      </c>
      <c r="C93" s="827">
        <v>0.2</v>
      </c>
      <c r="D93" s="831">
        <v>448.48</v>
      </c>
      <c r="E93" s="827">
        <v>0.8</v>
      </c>
      <c r="F93" s="832">
        <v>560.6</v>
      </c>
    </row>
    <row r="94" spans="1:6" ht="14.45" customHeight="1" x14ac:dyDescent="0.2">
      <c r="A94" s="836" t="s">
        <v>2034</v>
      </c>
      <c r="B94" s="831">
        <v>43.21</v>
      </c>
      <c r="C94" s="827">
        <v>1.4025850931918951E-2</v>
      </c>
      <c r="D94" s="831">
        <v>3037.5300000000007</v>
      </c>
      <c r="E94" s="827">
        <v>0.98597414906808101</v>
      </c>
      <c r="F94" s="832">
        <v>3080.7400000000007</v>
      </c>
    </row>
    <row r="95" spans="1:6" ht="14.45" customHeight="1" x14ac:dyDescent="0.2">
      <c r="A95" s="836" t="s">
        <v>2053</v>
      </c>
      <c r="B95" s="831">
        <v>34.479999999999997</v>
      </c>
      <c r="C95" s="827">
        <v>6.1752716904627152E-3</v>
      </c>
      <c r="D95" s="831">
        <v>5549.08</v>
      </c>
      <c r="E95" s="827">
        <v>0.99382472830953739</v>
      </c>
      <c r="F95" s="832">
        <v>5583.5599999999995</v>
      </c>
    </row>
    <row r="96" spans="1:6" ht="14.45" customHeight="1" x14ac:dyDescent="0.2">
      <c r="A96" s="836" t="s">
        <v>4418</v>
      </c>
      <c r="B96" s="831"/>
      <c r="C96" s="827">
        <v>0</v>
      </c>
      <c r="D96" s="831">
        <v>4528.3</v>
      </c>
      <c r="E96" s="827">
        <v>1</v>
      </c>
      <c r="F96" s="832">
        <v>4528.3</v>
      </c>
    </row>
    <row r="97" spans="1:6" ht="14.45" customHeight="1" x14ac:dyDescent="0.2">
      <c r="A97" s="836" t="s">
        <v>4419</v>
      </c>
      <c r="B97" s="831"/>
      <c r="C97" s="827">
        <v>0</v>
      </c>
      <c r="D97" s="831">
        <v>423.75</v>
      </c>
      <c r="E97" s="827">
        <v>1</v>
      </c>
      <c r="F97" s="832">
        <v>423.75</v>
      </c>
    </row>
    <row r="98" spans="1:6" ht="14.45" customHeight="1" x14ac:dyDescent="0.2">
      <c r="A98" s="836" t="s">
        <v>2044</v>
      </c>
      <c r="B98" s="831">
        <v>0</v>
      </c>
      <c r="C98" s="827"/>
      <c r="D98" s="831"/>
      <c r="E98" s="827"/>
      <c r="F98" s="832">
        <v>0</v>
      </c>
    </row>
    <row r="99" spans="1:6" ht="14.45" customHeight="1" x14ac:dyDescent="0.2">
      <c r="A99" s="836" t="s">
        <v>2035</v>
      </c>
      <c r="B99" s="831"/>
      <c r="C99" s="827">
        <v>0</v>
      </c>
      <c r="D99" s="831">
        <v>530.66</v>
      </c>
      <c r="E99" s="827">
        <v>1</v>
      </c>
      <c r="F99" s="832">
        <v>530.66</v>
      </c>
    </row>
    <row r="100" spans="1:6" ht="14.45" customHeight="1" x14ac:dyDescent="0.2">
      <c r="A100" s="836" t="s">
        <v>2111</v>
      </c>
      <c r="B100" s="831"/>
      <c r="C100" s="827">
        <v>0</v>
      </c>
      <c r="D100" s="831">
        <v>975396.84999999986</v>
      </c>
      <c r="E100" s="827">
        <v>1</v>
      </c>
      <c r="F100" s="832">
        <v>975396.84999999986</v>
      </c>
    </row>
    <row r="101" spans="1:6" ht="14.45" customHeight="1" x14ac:dyDescent="0.2">
      <c r="A101" s="836" t="s">
        <v>2040</v>
      </c>
      <c r="B101" s="831"/>
      <c r="C101" s="827">
        <v>0</v>
      </c>
      <c r="D101" s="831">
        <v>1054.43</v>
      </c>
      <c r="E101" s="827">
        <v>1</v>
      </c>
      <c r="F101" s="832">
        <v>1054.43</v>
      </c>
    </row>
    <row r="102" spans="1:6" ht="14.45" customHeight="1" x14ac:dyDescent="0.2">
      <c r="A102" s="836" t="s">
        <v>2055</v>
      </c>
      <c r="B102" s="831"/>
      <c r="C102" s="827">
        <v>0</v>
      </c>
      <c r="D102" s="831">
        <v>17656.079999999991</v>
      </c>
      <c r="E102" s="827">
        <v>1</v>
      </c>
      <c r="F102" s="832">
        <v>17656.079999999991</v>
      </c>
    </row>
    <row r="103" spans="1:6" ht="14.45" customHeight="1" x14ac:dyDescent="0.2">
      <c r="A103" s="836" t="s">
        <v>2057</v>
      </c>
      <c r="B103" s="831"/>
      <c r="C103" s="827">
        <v>0</v>
      </c>
      <c r="D103" s="831">
        <v>2241.3900000000008</v>
      </c>
      <c r="E103" s="827">
        <v>1</v>
      </c>
      <c r="F103" s="832">
        <v>2241.3900000000008</v>
      </c>
    </row>
    <row r="104" spans="1:6" ht="14.45" customHeight="1" x14ac:dyDescent="0.2">
      <c r="A104" s="836" t="s">
        <v>2104</v>
      </c>
      <c r="B104" s="831"/>
      <c r="C104" s="827">
        <v>0</v>
      </c>
      <c r="D104" s="831">
        <v>264.22000000000003</v>
      </c>
      <c r="E104" s="827">
        <v>1</v>
      </c>
      <c r="F104" s="832">
        <v>264.22000000000003</v>
      </c>
    </row>
    <row r="105" spans="1:6" ht="14.45" customHeight="1" x14ac:dyDescent="0.2">
      <c r="A105" s="836" t="s">
        <v>4420</v>
      </c>
      <c r="B105" s="831"/>
      <c r="C105" s="827">
        <v>0</v>
      </c>
      <c r="D105" s="831">
        <v>4590.66</v>
      </c>
      <c r="E105" s="827">
        <v>1</v>
      </c>
      <c r="F105" s="832">
        <v>4590.66</v>
      </c>
    </row>
    <row r="106" spans="1:6" ht="14.45" customHeight="1" x14ac:dyDescent="0.2">
      <c r="A106" s="836" t="s">
        <v>2108</v>
      </c>
      <c r="B106" s="831"/>
      <c r="C106" s="827">
        <v>0</v>
      </c>
      <c r="D106" s="831">
        <v>470.19</v>
      </c>
      <c r="E106" s="827">
        <v>1</v>
      </c>
      <c r="F106" s="832">
        <v>470.19</v>
      </c>
    </row>
    <row r="107" spans="1:6" ht="14.45" customHeight="1" x14ac:dyDescent="0.2">
      <c r="A107" s="836" t="s">
        <v>2051</v>
      </c>
      <c r="B107" s="831"/>
      <c r="C107" s="827">
        <v>0</v>
      </c>
      <c r="D107" s="831">
        <v>476.72999999999996</v>
      </c>
      <c r="E107" s="827">
        <v>1</v>
      </c>
      <c r="F107" s="832">
        <v>476.72999999999996</v>
      </c>
    </row>
    <row r="108" spans="1:6" ht="14.45" customHeight="1" x14ac:dyDescent="0.2">
      <c r="A108" s="836" t="s">
        <v>4421</v>
      </c>
      <c r="B108" s="831"/>
      <c r="C108" s="827">
        <v>0</v>
      </c>
      <c r="D108" s="831">
        <v>93.72</v>
      </c>
      <c r="E108" s="827">
        <v>1</v>
      </c>
      <c r="F108" s="832">
        <v>93.72</v>
      </c>
    </row>
    <row r="109" spans="1:6" ht="14.45" customHeight="1" x14ac:dyDescent="0.2">
      <c r="A109" s="836" t="s">
        <v>2110</v>
      </c>
      <c r="B109" s="831"/>
      <c r="C109" s="827">
        <v>0</v>
      </c>
      <c r="D109" s="831">
        <v>19723.079999999998</v>
      </c>
      <c r="E109" s="827">
        <v>1</v>
      </c>
      <c r="F109" s="832">
        <v>19723.079999999998</v>
      </c>
    </row>
    <row r="110" spans="1:6" ht="14.45" customHeight="1" x14ac:dyDescent="0.2">
      <c r="A110" s="836" t="s">
        <v>2115</v>
      </c>
      <c r="B110" s="831"/>
      <c r="C110" s="827">
        <v>0</v>
      </c>
      <c r="D110" s="831">
        <v>5865.68</v>
      </c>
      <c r="E110" s="827">
        <v>1</v>
      </c>
      <c r="F110" s="832">
        <v>5865.68</v>
      </c>
    </row>
    <row r="111" spans="1:6" ht="14.45" customHeight="1" x14ac:dyDescent="0.2">
      <c r="A111" s="836" t="s">
        <v>2037</v>
      </c>
      <c r="B111" s="831"/>
      <c r="C111" s="827">
        <v>0</v>
      </c>
      <c r="D111" s="831">
        <v>28684.349999999995</v>
      </c>
      <c r="E111" s="827">
        <v>1</v>
      </c>
      <c r="F111" s="832">
        <v>28684.349999999995</v>
      </c>
    </row>
    <row r="112" spans="1:6" ht="14.45" customHeight="1" x14ac:dyDescent="0.2">
      <c r="A112" s="836" t="s">
        <v>4422</v>
      </c>
      <c r="B112" s="831"/>
      <c r="C112" s="827">
        <v>0</v>
      </c>
      <c r="D112" s="831">
        <v>5040.4999999999982</v>
      </c>
      <c r="E112" s="827">
        <v>1</v>
      </c>
      <c r="F112" s="832">
        <v>5040.4999999999982</v>
      </c>
    </row>
    <row r="113" spans="1:6" ht="14.45" customHeight="1" x14ac:dyDescent="0.2">
      <c r="A113" s="836" t="s">
        <v>2058</v>
      </c>
      <c r="B113" s="831"/>
      <c r="C113" s="827">
        <v>0</v>
      </c>
      <c r="D113" s="831">
        <v>777.90000000000009</v>
      </c>
      <c r="E113" s="827">
        <v>1</v>
      </c>
      <c r="F113" s="832">
        <v>777.90000000000009</v>
      </c>
    </row>
    <row r="114" spans="1:6" ht="14.45" customHeight="1" x14ac:dyDescent="0.2">
      <c r="A114" s="836" t="s">
        <v>2103</v>
      </c>
      <c r="B114" s="831"/>
      <c r="C114" s="827"/>
      <c r="D114" s="831">
        <v>0</v>
      </c>
      <c r="E114" s="827"/>
      <c r="F114" s="832">
        <v>0</v>
      </c>
    </row>
    <row r="115" spans="1:6" ht="14.45" customHeight="1" x14ac:dyDescent="0.2">
      <c r="A115" s="836" t="s">
        <v>4423</v>
      </c>
      <c r="B115" s="831"/>
      <c r="C115" s="827">
        <v>0</v>
      </c>
      <c r="D115" s="831">
        <v>166.94</v>
      </c>
      <c r="E115" s="827">
        <v>1</v>
      </c>
      <c r="F115" s="832">
        <v>166.94</v>
      </c>
    </row>
    <row r="116" spans="1:6" ht="14.45" customHeight="1" x14ac:dyDescent="0.2">
      <c r="A116" s="836" t="s">
        <v>2105</v>
      </c>
      <c r="B116" s="831"/>
      <c r="C116" s="827">
        <v>0</v>
      </c>
      <c r="D116" s="831">
        <v>1038</v>
      </c>
      <c r="E116" s="827">
        <v>1</v>
      </c>
      <c r="F116" s="832">
        <v>1038</v>
      </c>
    </row>
    <row r="117" spans="1:6" ht="14.45" customHeight="1" x14ac:dyDescent="0.2">
      <c r="A117" s="836" t="s">
        <v>2089</v>
      </c>
      <c r="B117" s="831"/>
      <c r="C117" s="827"/>
      <c r="D117" s="831">
        <v>0</v>
      </c>
      <c r="E117" s="827"/>
      <c r="F117" s="832">
        <v>0</v>
      </c>
    </row>
    <row r="118" spans="1:6" ht="14.45" customHeight="1" x14ac:dyDescent="0.2">
      <c r="A118" s="836" t="s">
        <v>2106</v>
      </c>
      <c r="B118" s="831"/>
      <c r="C118" s="827">
        <v>0</v>
      </c>
      <c r="D118" s="831">
        <v>89.25</v>
      </c>
      <c r="E118" s="827">
        <v>1</v>
      </c>
      <c r="F118" s="832">
        <v>89.25</v>
      </c>
    </row>
    <row r="119" spans="1:6" ht="14.45" customHeight="1" x14ac:dyDescent="0.2">
      <c r="A119" s="836" t="s">
        <v>4424</v>
      </c>
      <c r="B119" s="831"/>
      <c r="C119" s="827">
        <v>0</v>
      </c>
      <c r="D119" s="831">
        <v>23375.199999999997</v>
      </c>
      <c r="E119" s="827">
        <v>1</v>
      </c>
      <c r="F119" s="832">
        <v>23375.199999999997</v>
      </c>
    </row>
    <row r="120" spans="1:6" ht="14.45" customHeight="1" x14ac:dyDescent="0.2">
      <c r="A120" s="836" t="s">
        <v>4425</v>
      </c>
      <c r="B120" s="831"/>
      <c r="C120" s="827">
        <v>0</v>
      </c>
      <c r="D120" s="831">
        <v>96.47999999999999</v>
      </c>
      <c r="E120" s="827">
        <v>1</v>
      </c>
      <c r="F120" s="832">
        <v>96.47999999999999</v>
      </c>
    </row>
    <row r="121" spans="1:6" ht="14.45" customHeight="1" x14ac:dyDescent="0.2">
      <c r="A121" s="836" t="s">
        <v>2060</v>
      </c>
      <c r="B121" s="831"/>
      <c r="C121" s="827">
        <v>0</v>
      </c>
      <c r="D121" s="831">
        <v>6869.869999999999</v>
      </c>
      <c r="E121" s="827">
        <v>1</v>
      </c>
      <c r="F121" s="832">
        <v>6869.869999999999</v>
      </c>
    </row>
    <row r="122" spans="1:6" ht="14.45" customHeight="1" x14ac:dyDescent="0.2">
      <c r="A122" s="836" t="s">
        <v>4426</v>
      </c>
      <c r="B122" s="831"/>
      <c r="C122" s="827">
        <v>0</v>
      </c>
      <c r="D122" s="831">
        <v>2701.77</v>
      </c>
      <c r="E122" s="827">
        <v>1</v>
      </c>
      <c r="F122" s="832">
        <v>2701.77</v>
      </c>
    </row>
    <row r="123" spans="1:6" ht="14.45" customHeight="1" x14ac:dyDescent="0.2">
      <c r="A123" s="836" t="s">
        <v>4427</v>
      </c>
      <c r="B123" s="831"/>
      <c r="C123" s="827">
        <v>0</v>
      </c>
      <c r="D123" s="831">
        <v>551.38</v>
      </c>
      <c r="E123" s="827">
        <v>1</v>
      </c>
      <c r="F123" s="832">
        <v>551.38</v>
      </c>
    </row>
    <row r="124" spans="1:6" ht="14.45" customHeight="1" x14ac:dyDescent="0.2">
      <c r="A124" s="836" t="s">
        <v>2113</v>
      </c>
      <c r="B124" s="831"/>
      <c r="C124" s="827">
        <v>0</v>
      </c>
      <c r="D124" s="831">
        <v>2898.4900000000002</v>
      </c>
      <c r="E124" s="827">
        <v>1</v>
      </c>
      <c r="F124" s="832">
        <v>2898.4900000000002</v>
      </c>
    </row>
    <row r="125" spans="1:6" ht="14.45" customHeight="1" x14ac:dyDescent="0.2">
      <c r="A125" s="836" t="s">
        <v>2032</v>
      </c>
      <c r="B125" s="831"/>
      <c r="C125" s="827">
        <v>0</v>
      </c>
      <c r="D125" s="831">
        <v>547.5</v>
      </c>
      <c r="E125" s="827">
        <v>1</v>
      </c>
      <c r="F125" s="832">
        <v>547.5</v>
      </c>
    </row>
    <row r="126" spans="1:6" ht="14.45" customHeight="1" x14ac:dyDescent="0.2">
      <c r="A126" s="836" t="s">
        <v>4428</v>
      </c>
      <c r="B126" s="831"/>
      <c r="C126" s="827">
        <v>0</v>
      </c>
      <c r="D126" s="831">
        <v>128.66</v>
      </c>
      <c r="E126" s="827">
        <v>1</v>
      </c>
      <c r="F126" s="832">
        <v>128.66</v>
      </c>
    </row>
    <row r="127" spans="1:6" ht="14.45" customHeight="1" x14ac:dyDescent="0.2">
      <c r="A127" s="836" t="s">
        <v>2098</v>
      </c>
      <c r="B127" s="831">
        <v>0</v>
      </c>
      <c r="C127" s="827"/>
      <c r="D127" s="831">
        <v>0</v>
      </c>
      <c r="E127" s="827"/>
      <c r="F127" s="832">
        <v>0</v>
      </c>
    </row>
    <row r="128" spans="1:6" ht="14.45" customHeight="1" x14ac:dyDescent="0.2">
      <c r="A128" s="836" t="s">
        <v>2116</v>
      </c>
      <c r="B128" s="831"/>
      <c r="C128" s="827"/>
      <c r="D128" s="831">
        <v>0</v>
      </c>
      <c r="E128" s="827"/>
      <c r="F128" s="832">
        <v>0</v>
      </c>
    </row>
    <row r="129" spans="1:6" ht="14.45" customHeight="1" x14ac:dyDescent="0.2">
      <c r="A129" s="836" t="s">
        <v>4429</v>
      </c>
      <c r="B129" s="831"/>
      <c r="C129" s="827">
        <v>0</v>
      </c>
      <c r="D129" s="831">
        <v>1188</v>
      </c>
      <c r="E129" s="827">
        <v>1</v>
      </c>
      <c r="F129" s="832">
        <v>1188</v>
      </c>
    </row>
    <row r="130" spans="1:6" ht="14.45" customHeight="1" x14ac:dyDescent="0.2">
      <c r="A130" s="836" t="s">
        <v>4430</v>
      </c>
      <c r="B130" s="831"/>
      <c r="C130" s="827">
        <v>0</v>
      </c>
      <c r="D130" s="831">
        <v>659.9</v>
      </c>
      <c r="E130" s="827">
        <v>1</v>
      </c>
      <c r="F130" s="832">
        <v>659.9</v>
      </c>
    </row>
    <row r="131" spans="1:6" ht="14.45" customHeight="1" x14ac:dyDescent="0.2">
      <c r="A131" s="836" t="s">
        <v>2036</v>
      </c>
      <c r="B131" s="831"/>
      <c r="C131" s="827">
        <v>0</v>
      </c>
      <c r="D131" s="831">
        <v>65163.369999999995</v>
      </c>
      <c r="E131" s="827">
        <v>1</v>
      </c>
      <c r="F131" s="832">
        <v>65163.369999999995</v>
      </c>
    </row>
    <row r="132" spans="1:6" ht="14.45" customHeight="1" thickBot="1" x14ac:dyDescent="0.25">
      <c r="A132" s="759" t="s">
        <v>4431</v>
      </c>
      <c r="B132" s="750"/>
      <c r="C132" s="751">
        <v>0</v>
      </c>
      <c r="D132" s="750">
        <v>70.48</v>
      </c>
      <c r="E132" s="751">
        <v>1</v>
      </c>
      <c r="F132" s="752">
        <v>70.48</v>
      </c>
    </row>
    <row r="133" spans="1:6" ht="14.45" customHeight="1" thickBot="1" x14ac:dyDescent="0.25">
      <c r="A133" s="753" t="s">
        <v>3</v>
      </c>
      <c r="B133" s="754">
        <v>57958.310000000005</v>
      </c>
      <c r="C133" s="755">
        <v>3.9785686462281776E-2</v>
      </c>
      <c r="D133" s="754">
        <v>1398804.5399999998</v>
      </c>
      <c r="E133" s="755">
        <v>0.96021431353771836</v>
      </c>
      <c r="F133" s="756">
        <v>1456762.8499999996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{1A494DB9-F51D-449A-9851-1AA37A78FC6D}</x14:id>
        </ext>
      </extLst>
    </cfRule>
  </conditionalFormatting>
  <conditionalFormatting sqref="F50:F13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{3217C43E-9C1E-494D-ABC1-D7669B862CFC}</x14:id>
        </ext>
      </extLst>
    </cfRule>
  </conditionalFormatting>
  <hyperlinks>
    <hyperlink ref="A2" location="Obsah!A1" display="Zpět na Obsah  KL 01  1.-4.měsíc" xr:uid="{C15A29FD-996F-49BD-860E-1A885E23EEA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A494DB9-F51D-449A-9851-1AA37A78FC6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3217C43E-9C1E-494D-ABC1-D7669B862CF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F50:F132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06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4462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557</v>
      </c>
      <c r="G3" s="47">
        <f>SUBTOTAL(9,G6:G1048576)</f>
        <v>57958.31</v>
      </c>
      <c r="H3" s="48">
        <f>IF(M3=0,0,G3/M3)</f>
        <v>3.9785686462281707E-2</v>
      </c>
      <c r="I3" s="47">
        <f>SUBTOTAL(9,I6:I1048576)</f>
        <v>3148</v>
      </c>
      <c r="J3" s="47">
        <f>SUBTOTAL(9,J6:J1048576)</f>
        <v>1398804.5400000005</v>
      </c>
      <c r="K3" s="48">
        <f>IF(M3=0,0,J3/M3)</f>
        <v>0.96021431353771725</v>
      </c>
      <c r="L3" s="47">
        <f>SUBTOTAL(9,L6:L1048576)</f>
        <v>3705</v>
      </c>
      <c r="M3" s="49">
        <f>SUBTOTAL(9,M6:M1048576)</f>
        <v>1456762.850000002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2693</v>
      </c>
      <c r="B6" s="807" t="s">
        <v>4432</v>
      </c>
      <c r="C6" s="807" t="s">
        <v>3306</v>
      </c>
      <c r="D6" s="807" t="s">
        <v>3304</v>
      </c>
      <c r="E6" s="807" t="s">
        <v>3307</v>
      </c>
      <c r="F6" s="225"/>
      <c r="G6" s="225"/>
      <c r="H6" s="812">
        <v>0</v>
      </c>
      <c r="I6" s="225">
        <v>1</v>
      </c>
      <c r="J6" s="225">
        <v>184.74</v>
      </c>
      <c r="K6" s="812">
        <v>1</v>
      </c>
      <c r="L6" s="225">
        <v>1</v>
      </c>
      <c r="M6" s="830">
        <v>184.74</v>
      </c>
    </row>
    <row r="7" spans="1:13" ht="14.45" customHeight="1" x14ac:dyDescent="0.2">
      <c r="A7" s="821" t="s">
        <v>2693</v>
      </c>
      <c r="B7" s="822" t="s">
        <v>2156</v>
      </c>
      <c r="C7" s="822" t="s">
        <v>2255</v>
      </c>
      <c r="D7" s="822" t="s">
        <v>2158</v>
      </c>
      <c r="E7" s="822" t="s">
        <v>2256</v>
      </c>
      <c r="F7" s="831"/>
      <c r="G7" s="831"/>
      <c r="H7" s="827">
        <v>0</v>
      </c>
      <c r="I7" s="831">
        <v>5</v>
      </c>
      <c r="J7" s="831">
        <v>467.15000000000003</v>
      </c>
      <c r="K7" s="827">
        <v>1</v>
      </c>
      <c r="L7" s="831">
        <v>5</v>
      </c>
      <c r="M7" s="832">
        <v>467.15000000000003</v>
      </c>
    </row>
    <row r="8" spans="1:13" ht="14.45" customHeight="1" x14ac:dyDescent="0.2">
      <c r="A8" s="821" t="s">
        <v>2693</v>
      </c>
      <c r="B8" s="822" t="s">
        <v>2156</v>
      </c>
      <c r="C8" s="822" t="s">
        <v>2157</v>
      </c>
      <c r="D8" s="822" t="s">
        <v>2158</v>
      </c>
      <c r="E8" s="822" t="s">
        <v>2159</v>
      </c>
      <c r="F8" s="831"/>
      <c r="G8" s="831"/>
      <c r="H8" s="827">
        <v>0</v>
      </c>
      <c r="I8" s="831">
        <v>2</v>
      </c>
      <c r="J8" s="831">
        <v>373.74</v>
      </c>
      <c r="K8" s="827">
        <v>1</v>
      </c>
      <c r="L8" s="831">
        <v>2</v>
      </c>
      <c r="M8" s="832">
        <v>373.74</v>
      </c>
    </row>
    <row r="9" spans="1:13" ht="14.45" customHeight="1" x14ac:dyDescent="0.2">
      <c r="A9" s="821" t="s">
        <v>2693</v>
      </c>
      <c r="B9" s="822" t="s">
        <v>2257</v>
      </c>
      <c r="C9" s="822" t="s">
        <v>2855</v>
      </c>
      <c r="D9" s="822" t="s">
        <v>1042</v>
      </c>
      <c r="E9" s="822" t="s">
        <v>2856</v>
      </c>
      <c r="F9" s="831"/>
      <c r="G9" s="831"/>
      <c r="H9" s="827">
        <v>0</v>
      </c>
      <c r="I9" s="831">
        <v>1</v>
      </c>
      <c r="J9" s="831">
        <v>160.03</v>
      </c>
      <c r="K9" s="827">
        <v>1</v>
      </c>
      <c r="L9" s="831">
        <v>1</v>
      </c>
      <c r="M9" s="832">
        <v>160.03</v>
      </c>
    </row>
    <row r="10" spans="1:13" ht="14.45" customHeight="1" x14ac:dyDescent="0.2">
      <c r="A10" s="821" t="s">
        <v>2693</v>
      </c>
      <c r="B10" s="822" t="s">
        <v>2268</v>
      </c>
      <c r="C10" s="822" t="s">
        <v>2272</v>
      </c>
      <c r="D10" s="822" t="s">
        <v>2270</v>
      </c>
      <c r="E10" s="822" t="s">
        <v>2273</v>
      </c>
      <c r="F10" s="831"/>
      <c r="G10" s="831"/>
      <c r="H10" s="827">
        <v>0</v>
      </c>
      <c r="I10" s="831">
        <v>6</v>
      </c>
      <c r="J10" s="831">
        <v>510.12</v>
      </c>
      <c r="K10" s="827">
        <v>1</v>
      </c>
      <c r="L10" s="831">
        <v>6</v>
      </c>
      <c r="M10" s="832">
        <v>510.12</v>
      </c>
    </row>
    <row r="11" spans="1:13" ht="14.45" customHeight="1" x14ac:dyDescent="0.2">
      <c r="A11" s="821" t="s">
        <v>2693</v>
      </c>
      <c r="B11" s="822" t="s">
        <v>2168</v>
      </c>
      <c r="C11" s="822" t="s">
        <v>2282</v>
      </c>
      <c r="D11" s="822" t="s">
        <v>690</v>
      </c>
      <c r="E11" s="822" t="s">
        <v>990</v>
      </c>
      <c r="F11" s="831"/>
      <c r="G11" s="831"/>
      <c r="H11" s="827">
        <v>0</v>
      </c>
      <c r="I11" s="831">
        <v>1</v>
      </c>
      <c r="J11" s="831">
        <v>17.559999999999999</v>
      </c>
      <c r="K11" s="827">
        <v>1</v>
      </c>
      <c r="L11" s="831">
        <v>1</v>
      </c>
      <c r="M11" s="832">
        <v>17.559999999999999</v>
      </c>
    </row>
    <row r="12" spans="1:13" ht="14.45" customHeight="1" x14ac:dyDescent="0.2">
      <c r="A12" s="821" t="s">
        <v>2693</v>
      </c>
      <c r="B12" s="822" t="s">
        <v>2168</v>
      </c>
      <c r="C12" s="822" t="s">
        <v>2170</v>
      </c>
      <c r="D12" s="822" t="s">
        <v>690</v>
      </c>
      <c r="E12" s="822" t="s">
        <v>691</v>
      </c>
      <c r="F12" s="831"/>
      <c r="G12" s="831"/>
      <c r="H12" s="827">
        <v>0</v>
      </c>
      <c r="I12" s="831">
        <v>1</v>
      </c>
      <c r="J12" s="831">
        <v>38.04</v>
      </c>
      <c r="K12" s="827">
        <v>1</v>
      </c>
      <c r="L12" s="831">
        <v>1</v>
      </c>
      <c r="M12" s="832">
        <v>38.04</v>
      </c>
    </row>
    <row r="13" spans="1:13" ht="14.45" customHeight="1" x14ac:dyDescent="0.2">
      <c r="A13" s="821" t="s">
        <v>2693</v>
      </c>
      <c r="B13" s="822" t="s">
        <v>2168</v>
      </c>
      <c r="C13" s="822" t="s">
        <v>3157</v>
      </c>
      <c r="D13" s="822" t="s">
        <v>690</v>
      </c>
      <c r="E13" s="822" t="s">
        <v>3152</v>
      </c>
      <c r="F13" s="831"/>
      <c r="G13" s="831"/>
      <c r="H13" s="827">
        <v>0</v>
      </c>
      <c r="I13" s="831">
        <v>1</v>
      </c>
      <c r="J13" s="831">
        <v>117.03</v>
      </c>
      <c r="K13" s="827">
        <v>1</v>
      </c>
      <c r="L13" s="831">
        <v>1</v>
      </c>
      <c r="M13" s="832">
        <v>117.03</v>
      </c>
    </row>
    <row r="14" spans="1:13" ht="14.45" customHeight="1" x14ac:dyDescent="0.2">
      <c r="A14" s="821" t="s">
        <v>2693</v>
      </c>
      <c r="B14" s="822" t="s">
        <v>2168</v>
      </c>
      <c r="C14" s="822" t="s">
        <v>2510</v>
      </c>
      <c r="D14" s="822" t="s">
        <v>690</v>
      </c>
      <c r="E14" s="822" t="s">
        <v>1520</v>
      </c>
      <c r="F14" s="831"/>
      <c r="G14" s="831"/>
      <c r="H14" s="827">
        <v>0</v>
      </c>
      <c r="I14" s="831">
        <v>5</v>
      </c>
      <c r="J14" s="831">
        <v>53.25</v>
      </c>
      <c r="K14" s="827">
        <v>1</v>
      </c>
      <c r="L14" s="831">
        <v>5</v>
      </c>
      <c r="M14" s="832">
        <v>53.25</v>
      </c>
    </row>
    <row r="15" spans="1:13" ht="14.45" customHeight="1" x14ac:dyDescent="0.2">
      <c r="A15" s="821" t="s">
        <v>2693</v>
      </c>
      <c r="B15" s="822" t="s">
        <v>2168</v>
      </c>
      <c r="C15" s="822" t="s">
        <v>2283</v>
      </c>
      <c r="D15" s="822" t="s">
        <v>690</v>
      </c>
      <c r="E15" s="822" t="s">
        <v>989</v>
      </c>
      <c r="F15" s="831"/>
      <c r="G15" s="831"/>
      <c r="H15" s="827">
        <v>0</v>
      </c>
      <c r="I15" s="831">
        <v>1</v>
      </c>
      <c r="J15" s="831">
        <v>58.52</v>
      </c>
      <c r="K15" s="827">
        <v>1</v>
      </c>
      <c r="L15" s="831">
        <v>1</v>
      </c>
      <c r="M15" s="832">
        <v>58.52</v>
      </c>
    </row>
    <row r="16" spans="1:13" ht="14.45" customHeight="1" x14ac:dyDescent="0.2">
      <c r="A16" s="821" t="s">
        <v>2693</v>
      </c>
      <c r="B16" s="822" t="s">
        <v>2168</v>
      </c>
      <c r="C16" s="822" t="s">
        <v>2281</v>
      </c>
      <c r="D16" s="822" t="s">
        <v>690</v>
      </c>
      <c r="E16" s="822" t="s">
        <v>988</v>
      </c>
      <c r="F16" s="831"/>
      <c r="G16" s="831"/>
      <c r="H16" s="827">
        <v>0</v>
      </c>
      <c r="I16" s="831">
        <v>1</v>
      </c>
      <c r="J16" s="831">
        <v>234.07</v>
      </c>
      <c r="K16" s="827">
        <v>1</v>
      </c>
      <c r="L16" s="831">
        <v>1</v>
      </c>
      <c r="M16" s="832">
        <v>234.07</v>
      </c>
    </row>
    <row r="17" spans="1:13" ht="14.45" customHeight="1" x14ac:dyDescent="0.2">
      <c r="A17" s="821" t="s">
        <v>2693</v>
      </c>
      <c r="B17" s="822" t="s">
        <v>2168</v>
      </c>
      <c r="C17" s="822" t="s">
        <v>2508</v>
      </c>
      <c r="D17" s="822" t="s">
        <v>690</v>
      </c>
      <c r="E17" s="822" t="s">
        <v>2509</v>
      </c>
      <c r="F17" s="831"/>
      <c r="G17" s="831"/>
      <c r="H17" s="827">
        <v>0</v>
      </c>
      <c r="I17" s="831">
        <v>1</v>
      </c>
      <c r="J17" s="831">
        <v>35.11</v>
      </c>
      <c r="K17" s="827">
        <v>1</v>
      </c>
      <c r="L17" s="831">
        <v>1</v>
      </c>
      <c r="M17" s="832">
        <v>35.11</v>
      </c>
    </row>
    <row r="18" spans="1:13" ht="14.45" customHeight="1" x14ac:dyDescent="0.2">
      <c r="A18" s="821" t="s">
        <v>2693</v>
      </c>
      <c r="B18" s="822" t="s">
        <v>2173</v>
      </c>
      <c r="C18" s="822" t="s">
        <v>2292</v>
      </c>
      <c r="D18" s="822" t="s">
        <v>998</v>
      </c>
      <c r="E18" s="822" t="s">
        <v>1000</v>
      </c>
      <c r="F18" s="831"/>
      <c r="G18" s="831"/>
      <c r="H18" s="827">
        <v>0</v>
      </c>
      <c r="I18" s="831">
        <v>2</v>
      </c>
      <c r="J18" s="831">
        <v>35.119999999999997</v>
      </c>
      <c r="K18" s="827">
        <v>1</v>
      </c>
      <c r="L18" s="831">
        <v>2</v>
      </c>
      <c r="M18" s="832">
        <v>35.119999999999997</v>
      </c>
    </row>
    <row r="19" spans="1:13" ht="14.45" customHeight="1" x14ac:dyDescent="0.2">
      <c r="A19" s="821" t="s">
        <v>2693</v>
      </c>
      <c r="B19" s="822" t="s">
        <v>2294</v>
      </c>
      <c r="C19" s="822" t="s">
        <v>2300</v>
      </c>
      <c r="D19" s="822" t="s">
        <v>2296</v>
      </c>
      <c r="E19" s="822" t="s">
        <v>2301</v>
      </c>
      <c r="F19" s="831"/>
      <c r="G19" s="831"/>
      <c r="H19" s="827">
        <v>0</v>
      </c>
      <c r="I19" s="831">
        <v>1</v>
      </c>
      <c r="J19" s="831">
        <v>31.09</v>
      </c>
      <c r="K19" s="827">
        <v>1</v>
      </c>
      <c r="L19" s="831">
        <v>1</v>
      </c>
      <c r="M19" s="832">
        <v>31.09</v>
      </c>
    </row>
    <row r="20" spans="1:13" ht="14.45" customHeight="1" x14ac:dyDescent="0.2">
      <c r="A20" s="821" t="s">
        <v>2693</v>
      </c>
      <c r="B20" s="822" t="s">
        <v>2175</v>
      </c>
      <c r="C20" s="822" t="s">
        <v>2176</v>
      </c>
      <c r="D20" s="822" t="s">
        <v>850</v>
      </c>
      <c r="E20" s="822" t="s">
        <v>2177</v>
      </c>
      <c r="F20" s="831"/>
      <c r="G20" s="831"/>
      <c r="H20" s="827">
        <v>0</v>
      </c>
      <c r="I20" s="831">
        <v>1</v>
      </c>
      <c r="J20" s="831">
        <v>103.4</v>
      </c>
      <c r="K20" s="827">
        <v>1</v>
      </c>
      <c r="L20" s="831">
        <v>1</v>
      </c>
      <c r="M20" s="832">
        <v>103.4</v>
      </c>
    </row>
    <row r="21" spans="1:13" ht="14.45" customHeight="1" x14ac:dyDescent="0.2">
      <c r="A21" s="821" t="s">
        <v>2693</v>
      </c>
      <c r="B21" s="822" t="s">
        <v>2178</v>
      </c>
      <c r="C21" s="822" t="s">
        <v>2313</v>
      </c>
      <c r="D21" s="822" t="s">
        <v>2180</v>
      </c>
      <c r="E21" s="822" t="s">
        <v>2314</v>
      </c>
      <c r="F21" s="831"/>
      <c r="G21" s="831"/>
      <c r="H21" s="827">
        <v>0</v>
      </c>
      <c r="I21" s="831">
        <v>8</v>
      </c>
      <c r="J21" s="831">
        <v>59.76</v>
      </c>
      <c r="K21" s="827">
        <v>1</v>
      </c>
      <c r="L21" s="831">
        <v>8</v>
      </c>
      <c r="M21" s="832">
        <v>59.76</v>
      </c>
    </row>
    <row r="22" spans="1:13" ht="14.45" customHeight="1" x14ac:dyDescent="0.2">
      <c r="A22" s="821" t="s">
        <v>2693</v>
      </c>
      <c r="B22" s="822" t="s">
        <v>2178</v>
      </c>
      <c r="C22" s="822" t="s">
        <v>2179</v>
      </c>
      <c r="D22" s="822" t="s">
        <v>2180</v>
      </c>
      <c r="E22" s="822" t="s">
        <v>2181</v>
      </c>
      <c r="F22" s="831"/>
      <c r="G22" s="831"/>
      <c r="H22" s="827">
        <v>0</v>
      </c>
      <c r="I22" s="831">
        <v>4</v>
      </c>
      <c r="J22" s="831">
        <v>45.92</v>
      </c>
      <c r="K22" s="827">
        <v>1</v>
      </c>
      <c r="L22" s="831">
        <v>4</v>
      </c>
      <c r="M22" s="832">
        <v>45.92</v>
      </c>
    </row>
    <row r="23" spans="1:13" ht="14.45" customHeight="1" x14ac:dyDescent="0.2">
      <c r="A23" s="821" t="s">
        <v>2693</v>
      </c>
      <c r="B23" s="822" t="s">
        <v>2315</v>
      </c>
      <c r="C23" s="822" t="s">
        <v>2316</v>
      </c>
      <c r="D23" s="822" t="s">
        <v>2317</v>
      </c>
      <c r="E23" s="822" t="s">
        <v>2318</v>
      </c>
      <c r="F23" s="831"/>
      <c r="G23" s="831"/>
      <c r="H23" s="827">
        <v>0</v>
      </c>
      <c r="I23" s="831">
        <v>1</v>
      </c>
      <c r="J23" s="831">
        <v>117.46</v>
      </c>
      <c r="K23" s="827">
        <v>1</v>
      </c>
      <c r="L23" s="831">
        <v>1</v>
      </c>
      <c r="M23" s="832">
        <v>117.46</v>
      </c>
    </row>
    <row r="24" spans="1:13" ht="14.45" customHeight="1" x14ac:dyDescent="0.2">
      <c r="A24" s="821" t="s">
        <v>2693</v>
      </c>
      <c r="B24" s="822" t="s">
        <v>2184</v>
      </c>
      <c r="C24" s="822" t="s">
        <v>2185</v>
      </c>
      <c r="D24" s="822" t="s">
        <v>2186</v>
      </c>
      <c r="E24" s="822" t="s">
        <v>2187</v>
      </c>
      <c r="F24" s="831"/>
      <c r="G24" s="831"/>
      <c r="H24" s="827">
        <v>0</v>
      </c>
      <c r="I24" s="831">
        <v>9</v>
      </c>
      <c r="J24" s="831">
        <v>1174.5899999999999</v>
      </c>
      <c r="K24" s="827">
        <v>1</v>
      </c>
      <c r="L24" s="831">
        <v>9</v>
      </c>
      <c r="M24" s="832">
        <v>1174.5899999999999</v>
      </c>
    </row>
    <row r="25" spans="1:13" ht="14.45" customHeight="1" x14ac:dyDescent="0.2">
      <c r="A25" s="821" t="s">
        <v>2693</v>
      </c>
      <c r="B25" s="822" t="s">
        <v>2184</v>
      </c>
      <c r="C25" s="822" t="s">
        <v>2328</v>
      </c>
      <c r="D25" s="822" t="s">
        <v>2189</v>
      </c>
      <c r="E25" s="822" t="s">
        <v>2329</v>
      </c>
      <c r="F25" s="831"/>
      <c r="G25" s="831"/>
      <c r="H25" s="827">
        <v>0</v>
      </c>
      <c r="I25" s="831">
        <v>1</v>
      </c>
      <c r="J25" s="831">
        <v>55.14</v>
      </c>
      <c r="K25" s="827">
        <v>1</v>
      </c>
      <c r="L25" s="831">
        <v>1</v>
      </c>
      <c r="M25" s="832">
        <v>55.14</v>
      </c>
    </row>
    <row r="26" spans="1:13" ht="14.45" customHeight="1" x14ac:dyDescent="0.2">
      <c r="A26" s="821" t="s">
        <v>2693</v>
      </c>
      <c r="B26" s="822" t="s">
        <v>2336</v>
      </c>
      <c r="C26" s="822" t="s">
        <v>2593</v>
      </c>
      <c r="D26" s="822" t="s">
        <v>1099</v>
      </c>
      <c r="E26" s="822" t="s">
        <v>1786</v>
      </c>
      <c r="F26" s="831"/>
      <c r="G26" s="831"/>
      <c r="H26" s="827">
        <v>0</v>
      </c>
      <c r="I26" s="831">
        <v>1</v>
      </c>
      <c r="J26" s="831">
        <v>74.08</v>
      </c>
      <c r="K26" s="827">
        <v>1</v>
      </c>
      <c r="L26" s="831">
        <v>1</v>
      </c>
      <c r="M26" s="832">
        <v>74.08</v>
      </c>
    </row>
    <row r="27" spans="1:13" ht="14.45" customHeight="1" x14ac:dyDescent="0.2">
      <c r="A27" s="821" t="s">
        <v>2693</v>
      </c>
      <c r="B27" s="822" t="s">
        <v>2195</v>
      </c>
      <c r="C27" s="822" t="s">
        <v>2196</v>
      </c>
      <c r="D27" s="822" t="s">
        <v>928</v>
      </c>
      <c r="E27" s="822" t="s">
        <v>2197</v>
      </c>
      <c r="F27" s="831"/>
      <c r="G27" s="831"/>
      <c r="H27" s="827">
        <v>0</v>
      </c>
      <c r="I27" s="831">
        <v>1</v>
      </c>
      <c r="J27" s="831">
        <v>154.36000000000001</v>
      </c>
      <c r="K27" s="827">
        <v>1</v>
      </c>
      <c r="L27" s="831">
        <v>1</v>
      </c>
      <c r="M27" s="832">
        <v>154.36000000000001</v>
      </c>
    </row>
    <row r="28" spans="1:13" ht="14.45" customHeight="1" x14ac:dyDescent="0.2">
      <c r="A28" s="821" t="s">
        <v>2693</v>
      </c>
      <c r="B28" s="822" t="s">
        <v>2409</v>
      </c>
      <c r="C28" s="822" t="s">
        <v>2410</v>
      </c>
      <c r="D28" s="822" t="s">
        <v>961</v>
      </c>
      <c r="E28" s="822" t="s">
        <v>962</v>
      </c>
      <c r="F28" s="831"/>
      <c r="G28" s="831"/>
      <c r="H28" s="827">
        <v>0</v>
      </c>
      <c r="I28" s="831">
        <v>1</v>
      </c>
      <c r="J28" s="831">
        <v>72.55</v>
      </c>
      <c r="K28" s="827">
        <v>1</v>
      </c>
      <c r="L28" s="831">
        <v>1</v>
      </c>
      <c r="M28" s="832">
        <v>72.55</v>
      </c>
    </row>
    <row r="29" spans="1:13" ht="14.45" customHeight="1" x14ac:dyDescent="0.2">
      <c r="A29" s="821" t="s">
        <v>2693</v>
      </c>
      <c r="B29" s="822" t="s">
        <v>2412</v>
      </c>
      <c r="C29" s="822" t="s">
        <v>2413</v>
      </c>
      <c r="D29" s="822" t="s">
        <v>1254</v>
      </c>
      <c r="E29" s="822" t="s">
        <v>1255</v>
      </c>
      <c r="F29" s="831"/>
      <c r="G29" s="831"/>
      <c r="H29" s="827"/>
      <c r="I29" s="831">
        <v>2</v>
      </c>
      <c r="J29" s="831">
        <v>0</v>
      </c>
      <c r="K29" s="827"/>
      <c r="L29" s="831">
        <v>2</v>
      </c>
      <c r="M29" s="832">
        <v>0</v>
      </c>
    </row>
    <row r="30" spans="1:13" ht="14.45" customHeight="1" x14ac:dyDescent="0.2">
      <c r="A30" s="821" t="s">
        <v>2693</v>
      </c>
      <c r="B30" s="822" t="s">
        <v>2208</v>
      </c>
      <c r="C30" s="822" t="s">
        <v>2211</v>
      </c>
      <c r="D30" s="822" t="s">
        <v>910</v>
      </c>
      <c r="E30" s="822" t="s">
        <v>2212</v>
      </c>
      <c r="F30" s="831"/>
      <c r="G30" s="831"/>
      <c r="H30" s="827"/>
      <c r="I30" s="831">
        <v>2</v>
      </c>
      <c r="J30" s="831">
        <v>0</v>
      </c>
      <c r="K30" s="827"/>
      <c r="L30" s="831">
        <v>2</v>
      </c>
      <c r="M30" s="832">
        <v>0</v>
      </c>
    </row>
    <row r="31" spans="1:13" ht="14.45" customHeight="1" x14ac:dyDescent="0.2">
      <c r="A31" s="821" t="s">
        <v>2693</v>
      </c>
      <c r="B31" s="822" t="s">
        <v>2445</v>
      </c>
      <c r="C31" s="822" t="s">
        <v>3391</v>
      </c>
      <c r="D31" s="822" t="s">
        <v>2447</v>
      </c>
      <c r="E31" s="822" t="s">
        <v>3392</v>
      </c>
      <c r="F31" s="831">
        <v>1</v>
      </c>
      <c r="G31" s="831">
        <v>431.18</v>
      </c>
      <c r="H31" s="827">
        <v>1</v>
      </c>
      <c r="I31" s="831"/>
      <c r="J31" s="831"/>
      <c r="K31" s="827">
        <v>0</v>
      </c>
      <c r="L31" s="831">
        <v>1</v>
      </c>
      <c r="M31" s="832">
        <v>431.18</v>
      </c>
    </row>
    <row r="32" spans="1:13" ht="14.45" customHeight="1" x14ac:dyDescent="0.2">
      <c r="A32" s="821" t="s">
        <v>2693</v>
      </c>
      <c r="B32" s="822" t="s">
        <v>4433</v>
      </c>
      <c r="C32" s="822" t="s">
        <v>4013</v>
      </c>
      <c r="D32" s="822" t="s">
        <v>4014</v>
      </c>
      <c r="E32" s="822" t="s">
        <v>4015</v>
      </c>
      <c r="F32" s="831"/>
      <c r="G32" s="831"/>
      <c r="H32" s="827">
        <v>0</v>
      </c>
      <c r="I32" s="831">
        <v>1</v>
      </c>
      <c r="J32" s="831">
        <v>141.25</v>
      </c>
      <c r="K32" s="827">
        <v>1</v>
      </c>
      <c r="L32" s="831">
        <v>1</v>
      </c>
      <c r="M32" s="832">
        <v>141.25</v>
      </c>
    </row>
    <row r="33" spans="1:13" ht="14.45" customHeight="1" x14ac:dyDescent="0.2">
      <c r="A33" s="821" t="s">
        <v>2693</v>
      </c>
      <c r="B33" s="822" t="s">
        <v>2501</v>
      </c>
      <c r="C33" s="822" t="s">
        <v>2979</v>
      </c>
      <c r="D33" s="822" t="s">
        <v>2503</v>
      </c>
      <c r="E33" s="822" t="s">
        <v>2980</v>
      </c>
      <c r="F33" s="831"/>
      <c r="G33" s="831"/>
      <c r="H33" s="827">
        <v>0</v>
      </c>
      <c r="I33" s="831">
        <v>1</v>
      </c>
      <c r="J33" s="831">
        <v>1544.99</v>
      </c>
      <c r="K33" s="827">
        <v>1</v>
      </c>
      <c r="L33" s="831">
        <v>1</v>
      </c>
      <c r="M33" s="832">
        <v>1544.99</v>
      </c>
    </row>
    <row r="34" spans="1:13" ht="14.45" customHeight="1" x14ac:dyDescent="0.2">
      <c r="A34" s="821" t="s">
        <v>2693</v>
      </c>
      <c r="B34" s="822" t="s">
        <v>2501</v>
      </c>
      <c r="C34" s="822" t="s">
        <v>2977</v>
      </c>
      <c r="D34" s="822" t="s">
        <v>2503</v>
      </c>
      <c r="E34" s="822" t="s">
        <v>2978</v>
      </c>
      <c r="F34" s="831"/>
      <c r="G34" s="831"/>
      <c r="H34" s="827">
        <v>0</v>
      </c>
      <c r="I34" s="831">
        <v>4</v>
      </c>
      <c r="J34" s="831">
        <v>16841.34</v>
      </c>
      <c r="K34" s="827">
        <v>1</v>
      </c>
      <c r="L34" s="831">
        <v>4</v>
      </c>
      <c r="M34" s="832">
        <v>16841.34</v>
      </c>
    </row>
    <row r="35" spans="1:13" ht="14.45" customHeight="1" x14ac:dyDescent="0.2">
      <c r="A35" s="821" t="s">
        <v>2693</v>
      </c>
      <c r="B35" s="822" t="s">
        <v>2501</v>
      </c>
      <c r="C35" s="822" t="s">
        <v>2575</v>
      </c>
      <c r="D35" s="822" t="s">
        <v>2503</v>
      </c>
      <c r="E35" s="822" t="s">
        <v>2576</v>
      </c>
      <c r="F35" s="831"/>
      <c r="G35" s="831"/>
      <c r="H35" s="827">
        <v>0</v>
      </c>
      <c r="I35" s="831">
        <v>2</v>
      </c>
      <c r="J35" s="831">
        <v>5339.5</v>
      </c>
      <c r="K35" s="827">
        <v>1</v>
      </c>
      <c r="L35" s="831">
        <v>2</v>
      </c>
      <c r="M35" s="832">
        <v>5339.5</v>
      </c>
    </row>
    <row r="36" spans="1:13" ht="14.45" customHeight="1" x14ac:dyDescent="0.2">
      <c r="A36" s="821" t="s">
        <v>2693</v>
      </c>
      <c r="B36" s="822" t="s">
        <v>2522</v>
      </c>
      <c r="C36" s="822" t="s">
        <v>2524</v>
      </c>
      <c r="D36" s="822" t="s">
        <v>1695</v>
      </c>
      <c r="E36" s="822" t="s">
        <v>1697</v>
      </c>
      <c r="F36" s="831"/>
      <c r="G36" s="831"/>
      <c r="H36" s="827">
        <v>0</v>
      </c>
      <c r="I36" s="831">
        <v>2</v>
      </c>
      <c r="J36" s="831">
        <v>964.49</v>
      </c>
      <c r="K36" s="827">
        <v>1</v>
      </c>
      <c r="L36" s="831">
        <v>2</v>
      </c>
      <c r="M36" s="832">
        <v>964.49</v>
      </c>
    </row>
    <row r="37" spans="1:13" ht="14.45" customHeight="1" x14ac:dyDescent="0.2">
      <c r="A37" s="821" t="s">
        <v>2693</v>
      </c>
      <c r="B37" s="822" t="s">
        <v>2522</v>
      </c>
      <c r="C37" s="822" t="s">
        <v>3619</v>
      </c>
      <c r="D37" s="822" t="s">
        <v>1695</v>
      </c>
      <c r="E37" s="822" t="s">
        <v>3620</v>
      </c>
      <c r="F37" s="831"/>
      <c r="G37" s="831"/>
      <c r="H37" s="827">
        <v>0</v>
      </c>
      <c r="I37" s="831">
        <v>2</v>
      </c>
      <c r="J37" s="831">
        <v>600.02</v>
      </c>
      <c r="K37" s="827">
        <v>1</v>
      </c>
      <c r="L37" s="831">
        <v>2</v>
      </c>
      <c r="M37" s="832">
        <v>600.02</v>
      </c>
    </row>
    <row r="38" spans="1:13" ht="14.45" customHeight="1" x14ac:dyDescent="0.2">
      <c r="A38" s="821" t="s">
        <v>2694</v>
      </c>
      <c r="B38" s="822" t="s">
        <v>2156</v>
      </c>
      <c r="C38" s="822" t="s">
        <v>2157</v>
      </c>
      <c r="D38" s="822" t="s">
        <v>2158</v>
      </c>
      <c r="E38" s="822" t="s">
        <v>2159</v>
      </c>
      <c r="F38" s="831"/>
      <c r="G38" s="831"/>
      <c r="H38" s="827">
        <v>0</v>
      </c>
      <c r="I38" s="831">
        <v>1</v>
      </c>
      <c r="J38" s="831">
        <v>186.87</v>
      </c>
      <c r="K38" s="827">
        <v>1</v>
      </c>
      <c r="L38" s="831">
        <v>1</v>
      </c>
      <c r="M38" s="832">
        <v>186.87</v>
      </c>
    </row>
    <row r="39" spans="1:13" ht="14.45" customHeight="1" x14ac:dyDescent="0.2">
      <c r="A39" s="821" t="s">
        <v>2694</v>
      </c>
      <c r="B39" s="822" t="s">
        <v>2184</v>
      </c>
      <c r="C39" s="822" t="s">
        <v>2185</v>
      </c>
      <c r="D39" s="822" t="s">
        <v>2186</v>
      </c>
      <c r="E39" s="822" t="s">
        <v>2187</v>
      </c>
      <c r="F39" s="831"/>
      <c r="G39" s="831"/>
      <c r="H39" s="827">
        <v>0</v>
      </c>
      <c r="I39" s="831">
        <v>1</v>
      </c>
      <c r="J39" s="831">
        <v>130.51</v>
      </c>
      <c r="K39" s="827">
        <v>1</v>
      </c>
      <c r="L39" s="831">
        <v>1</v>
      </c>
      <c r="M39" s="832">
        <v>130.51</v>
      </c>
    </row>
    <row r="40" spans="1:13" ht="14.45" customHeight="1" x14ac:dyDescent="0.2">
      <c r="A40" s="821" t="s">
        <v>2694</v>
      </c>
      <c r="B40" s="822" t="s">
        <v>2184</v>
      </c>
      <c r="C40" s="822" t="s">
        <v>4210</v>
      </c>
      <c r="D40" s="822" t="s">
        <v>2189</v>
      </c>
      <c r="E40" s="822" t="s">
        <v>4211</v>
      </c>
      <c r="F40" s="831"/>
      <c r="G40" s="831"/>
      <c r="H40" s="827">
        <v>0</v>
      </c>
      <c r="I40" s="831">
        <v>1</v>
      </c>
      <c r="J40" s="831">
        <v>286.69</v>
      </c>
      <c r="K40" s="827">
        <v>1</v>
      </c>
      <c r="L40" s="831">
        <v>1</v>
      </c>
      <c r="M40" s="832">
        <v>286.69</v>
      </c>
    </row>
    <row r="41" spans="1:13" ht="14.45" customHeight="1" x14ac:dyDescent="0.2">
      <c r="A41" s="821" t="s">
        <v>2694</v>
      </c>
      <c r="B41" s="822" t="s">
        <v>4434</v>
      </c>
      <c r="C41" s="822" t="s">
        <v>4218</v>
      </c>
      <c r="D41" s="822" t="s">
        <v>4219</v>
      </c>
      <c r="E41" s="822" t="s">
        <v>4220</v>
      </c>
      <c r="F41" s="831"/>
      <c r="G41" s="831"/>
      <c r="H41" s="827">
        <v>0</v>
      </c>
      <c r="I41" s="831">
        <v>1</v>
      </c>
      <c r="J41" s="831">
        <v>659.9</v>
      </c>
      <c r="K41" s="827">
        <v>1</v>
      </c>
      <c r="L41" s="831">
        <v>1</v>
      </c>
      <c r="M41" s="832">
        <v>659.9</v>
      </c>
    </row>
    <row r="42" spans="1:13" ht="14.45" customHeight="1" x14ac:dyDescent="0.2">
      <c r="A42" s="821" t="s">
        <v>2694</v>
      </c>
      <c r="B42" s="822" t="s">
        <v>4435</v>
      </c>
      <c r="C42" s="822" t="s">
        <v>3351</v>
      </c>
      <c r="D42" s="822" t="s">
        <v>3352</v>
      </c>
      <c r="E42" s="822" t="s">
        <v>3353</v>
      </c>
      <c r="F42" s="831"/>
      <c r="G42" s="831"/>
      <c r="H42" s="827">
        <v>0</v>
      </c>
      <c r="I42" s="831">
        <v>1</v>
      </c>
      <c r="J42" s="831">
        <v>56.06</v>
      </c>
      <c r="K42" s="827">
        <v>1</v>
      </c>
      <c r="L42" s="831">
        <v>1</v>
      </c>
      <c r="M42" s="832">
        <v>56.06</v>
      </c>
    </row>
    <row r="43" spans="1:13" ht="14.45" customHeight="1" x14ac:dyDescent="0.2">
      <c r="A43" s="821" t="s">
        <v>2694</v>
      </c>
      <c r="B43" s="822" t="s">
        <v>2501</v>
      </c>
      <c r="C43" s="822" t="s">
        <v>2979</v>
      </c>
      <c r="D43" s="822" t="s">
        <v>2503</v>
      </c>
      <c r="E43" s="822" t="s">
        <v>2980</v>
      </c>
      <c r="F43" s="831"/>
      <c r="G43" s="831"/>
      <c r="H43" s="827">
        <v>0</v>
      </c>
      <c r="I43" s="831">
        <v>1</v>
      </c>
      <c r="J43" s="831">
        <v>1544.99</v>
      </c>
      <c r="K43" s="827">
        <v>1</v>
      </c>
      <c r="L43" s="831">
        <v>1</v>
      </c>
      <c r="M43" s="832">
        <v>1544.99</v>
      </c>
    </row>
    <row r="44" spans="1:13" ht="14.45" customHeight="1" x14ac:dyDescent="0.2">
      <c r="A44" s="821" t="s">
        <v>2695</v>
      </c>
      <c r="B44" s="822" t="s">
        <v>2156</v>
      </c>
      <c r="C44" s="822" t="s">
        <v>2157</v>
      </c>
      <c r="D44" s="822" t="s">
        <v>2158</v>
      </c>
      <c r="E44" s="822" t="s">
        <v>2159</v>
      </c>
      <c r="F44" s="831"/>
      <c r="G44" s="831"/>
      <c r="H44" s="827">
        <v>0</v>
      </c>
      <c r="I44" s="831">
        <v>4</v>
      </c>
      <c r="J44" s="831">
        <v>747.48</v>
      </c>
      <c r="K44" s="827">
        <v>1</v>
      </c>
      <c r="L44" s="831">
        <v>4</v>
      </c>
      <c r="M44" s="832">
        <v>747.48</v>
      </c>
    </row>
    <row r="45" spans="1:13" ht="14.45" customHeight="1" x14ac:dyDescent="0.2">
      <c r="A45" s="821" t="s">
        <v>2695</v>
      </c>
      <c r="B45" s="822" t="s">
        <v>2268</v>
      </c>
      <c r="C45" s="822" t="s">
        <v>2269</v>
      </c>
      <c r="D45" s="822" t="s">
        <v>2270</v>
      </c>
      <c r="E45" s="822" t="s">
        <v>2271</v>
      </c>
      <c r="F45" s="831"/>
      <c r="G45" s="831"/>
      <c r="H45" s="827">
        <v>0</v>
      </c>
      <c r="I45" s="831">
        <v>1</v>
      </c>
      <c r="J45" s="831">
        <v>42.51</v>
      </c>
      <c r="K45" s="827">
        <v>1</v>
      </c>
      <c r="L45" s="831">
        <v>1</v>
      </c>
      <c r="M45" s="832">
        <v>42.51</v>
      </c>
    </row>
    <row r="46" spans="1:13" ht="14.45" customHeight="1" x14ac:dyDescent="0.2">
      <c r="A46" s="821" t="s">
        <v>2695</v>
      </c>
      <c r="B46" s="822" t="s">
        <v>2168</v>
      </c>
      <c r="C46" s="822" t="s">
        <v>2510</v>
      </c>
      <c r="D46" s="822" t="s">
        <v>690</v>
      </c>
      <c r="E46" s="822" t="s">
        <v>1520</v>
      </c>
      <c r="F46" s="831"/>
      <c r="G46" s="831"/>
      <c r="H46" s="827">
        <v>0</v>
      </c>
      <c r="I46" s="831">
        <v>3</v>
      </c>
      <c r="J46" s="831">
        <v>31.950000000000003</v>
      </c>
      <c r="K46" s="827">
        <v>1</v>
      </c>
      <c r="L46" s="831">
        <v>3</v>
      </c>
      <c r="M46" s="832">
        <v>31.950000000000003</v>
      </c>
    </row>
    <row r="47" spans="1:13" ht="14.45" customHeight="1" x14ac:dyDescent="0.2">
      <c r="A47" s="821" t="s">
        <v>2695</v>
      </c>
      <c r="B47" s="822" t="s">
        <v>2284</v>
      </c>
      <c r="C47" s="822" t="s">
        <v>2737</v>
      </c>
      <c r="D47" s="822" t="s">
        <v>2738</v>
      </c>
      <c r="E47" s="822" t="s">
        <v>2216</v>
      </c>
      <c r="F47" s="831">
        <v>3</v>
      </c>
      <c r="G47" s="831">
        <v>92.37</v>
      </c>
      <c r="H47" s="827">
        <v>1</v>
      </c>
      <c r="I47" s="831"/>
      <c r="J47" s="831"/>
      <c r="K47" s="827">
        <v>0</v>
      </c>
      <c r="L47" s="831">
        <v>3</v>
      </c>
      <c r="M47" s="832">
        <v>92.37</v>
      </c>
    </row>
    <row r="48" spans="1:13" ht="14.45" customHeight="1" x14ac:dyDescent="0.2">
      <c r="A48" s="821" t="s">
        <v>2695</v>
      </c>
      <c r="B48" s="822" t="s">
        <v>2175</v>
      </c>
      <c r="C48" s="822" t="s">
        <v>2176</v>
      </c>
      <c r="D48" s="822" t="s">
        <v>850</v>
      </c>
      <c r="E48" s="822" t="s">
        <v>2177</v>
      </c>
      <c r="F48" s="831"/>
      <c r="G48" s="831"/>
      <c r="H48" s="827">
        <v>0</v>
      </c>
      <c r="I48" s="831">
        <v>2</v>
      </c>
      <c r="J48" s="831">
        <v>206.8</v>
      </c>
      <c r="K48" s="827">
        <v>1</v>
      </c>
      <c r="L48" s="831">
        <v>2</v>
      </c>
      <c r="M48" s="832">
        <v>206.8</v>
      </c>
    </row>
    <row r="49" spans="1:13" ht="14.45" customHeight="1" x14ac:dyDescent="0.2">
      <c r="A49" s="821" t="s">
        <v>2695</v>
      </c>
      <c r="B49" s="822" t="s">
        <v>2178</v>
      </c>
      <c r="C49" s="822" t="s">
        <v>2313</v>
      </c>
      <c r="D49" s="822" t="s">
        <v>2180</v>
      </c>
      <c r="E49" s="822" t="s">
        <v>2314</v>
      </c>
      <c r="F49" s="831"/>
      <c r="G49" s="831"/>
      <c r="H49" s="827">
        <v>0</v>
      </c>
      <c r="I49" s="831">
        <v>1</v>
      </c>
      <c r="J49" s="831">
        <v>7.47</v>
      </c>
      <c r="K49" s="827">
        <v>1</v>
      </c>
      <c r="L49" s="831">
        <v>1</v>
      </c>
      <c r="M49" s="832">
        <v>7.47</v>
      </c>
    </row>
    <row r="50" spans="1:13" ht="14.45" customHeight="1" x14ac:dyDescent="0.2">
      <c r="A50" s="821" t="s">
        <v>2695</v>
      </c>
      <c r="B50" s="822" t="s">
        <v>2319</v>
      </c>
      <c r="C50" s="822" t="s">
        <v>2766</v>
      </c>
      <c r="D50" s="822" t="s">
        <v>2321</v>
      </c>
      <c r="E50" s="822" t="s">
        <v>2767</v>
      </c>
      <c r="F50" s="831"/>
      <c r="G50" s="831"/>
      <c r="H50" s="827">
        <v>0</v>
      </c>
      <c r="I50" s="831">
        <v>1</v>
      </c>
      <c r="J50" s="831">
        <v>118.65</v>
      </c>
      <c r="K50" s="827">
        <v>1</v>
      </c>
      <c r="L50" s="831">
        <v>1</v>
      </c>
      <c r="M50" s="832">
        <v>118.65</v>
      </c>
    </row>
    <row r="51" spans="1:13" ht="14.45" customHeight="1" x14ac:dyDescent="0.2">
      <c r="A51" s="821" t="s">
        <v>2695</v>
      </c>
      <c r="B51" s="822" t="s">
        <v>2518</v>
      </c>
      <c r="C51" s="822" t="s">
        <v>2519</v>
      </c>
      <c r="D51" s="822" t="s">
        <v>2520</v>
      </c>
      <c r="E51" s="822" t="s">
        <v>2521</v>
      </c>
      <c r="F51" s="831"/>
      <c r="G51" s="831"/>
      <c r="H51" s="827">
        <v>0</v>
      </c>
      <c r="I51" s="831">
        <v>3</v>
      </c>
      <c r="J51" s="831">
        <v>308.54999999999995</v>
      </c>
      <c r="K51" s="827">
        <v>1</v>
      </c>
      <c r="L51" s="831">
        <v>3</v>
      </c>
      <c r="M51" s="832">
        <v>308.54999999999995</v>
      </c>
    </row>
    <row r="52" spans="1:13" ht="14.45" customHeight="1" x14ac:dyDescent="0.2">
      <c r="A52" s="821" t="s">
        <v>2695</v>
      </c>
      <c r="B52" s="822" t="s">
        <v>2501</v>
      </c>
      <c r="C52" s="822" t="s">
        <v>2790</v>
      </c>
      <c r="D52" s="822" t="s">
        <v>2503</v>
      </c>
      <c r="E52" s="822" t="s">
        <v>2791</v>
      </c>
      <c r="F52" s="831"/>
      <c r="G52" s="831"/>
      <c r="H52" s="827">
        <v>0</v>
      </c>
      <c r="I52" s="831">
        <v>6</v>
      </c>
      <c r="J52" s="831">
        <v>8215.56</v>
      </c>
      <c r="K52" s="827">
        <v>1</v>
      </c>
      <c r="L52" s="831">
        <v>6</v>
      </c>
      <c r="M52" s="832">
        <v>8215.56</v>
      </c>
    </row>
    <row r="53" spans="1:13" ht="14.45" customHeight="1" x14ac:dyDescent="0.2">
      <c r="A53" s="821" t="s">
        <v>2695</v>
      </c>
      <c r="B53" s="822" t="s">
        <v>2522</v>
      </c>
      <c r="C53" s="822" t="s">
        <v>2797</v>
      </c>
      <c r="D53" s="822" t="s">
        <v>1695</v>
      </c>
      <c r="E53" s="822" t="s">
        <v>2798</v>
      </c>
      <c r="F53" s="831">
        <v>1</v>
      </c>
      <c r="G53" s="831">
        <v>1150.08</v>
      </c>
      <c r="H53" s="827">
        <v>1</v>
      </c>
      <c r="I53" s="831"/>
      <c r="J53" s="831"/>
      <c r="K53" s="827">
        <v>0</v>
      </c>
      <c r="L53" s="831">
        <v>1</v>
      </c>
      <c r="M53" s="832">
        <v>1150.08</v>
      </c>
    </row>
    <row r="54" spans="1:13" ht="14.45" customHeight="1" x14ac:dyDescent="0.2">
      <c r="A54" s="821" t="s">
        <v>2696</v>
      </c>
      <c r="B54" s="822" t="s">
        <v>2250</v>
      </c>
      <c r="C54" s="822" t="s">
        <v>2823</v>
      </c>
      <c r="D54" s="822" t="s">
        <v>2824</v>
      </c>
      <c r="E54" s="822" t="s">
        <v>2825</v>
      </c>
      <c r="F54" s="831"/>
      <c r="G54" s="831"/>
      <c r="H54" s="827">
        <v>0</v>
      </c>
      <c r="I54" s="831">
        <v>1</v>
      </c>
      <c r="J54" s="831">
        <v>530.66</v>
      </c>
      <c r="K54" s="827">
        <v>1</v>
      </c>
      <c r="L54" s="831">
        <v>1</v>
      </c>
      <c r="M54" s="832">
        <v>530.66</v>
      </c>
    </row>
    <row r="55" spans="1:13" ht="14.45" customHeight="1" x14ac:dyDescent="0.2">
      <c r="A55" s="821" t="s">
        <v>2696</v>
      </c>
      <c r="B55" s="822" t="s">
        <v>2168</v>
      </c>
      <c r="C55" s="822" t="s">
        <v>2170</v>
      </c>
      <c r="D55" s="822" t="s">
        <v>690</v>
      </c>
      <c r="E55" s="822" t="s">
        <v>691</v>
      </c>
      <c r="F55" s="831"/>
      <c r="G55" s="831"/>
      <c r="H55" s="827">
        <v>0</v>
      </c>
      <c r="I55" s="831">
        <v>1</v>
      </c>
      <c r="J55" s="831">
        <v>38.04</v>
      </c>
      <c r="K55" s="827">
        <v>1</v>
      </c>
      <c r="L55" s="831">
        <v>1</v>
      </c>
      <c r="M55" s="832">
        <v>38.04</v>
      </c>
    </row>
    <row r="56" spans="1:13" ht="14.45" customHeight="1" x14ac:dyDescent="0.2">
      <c r="A56" s="821" t="s">
        <v>2696</v>
      </c>
      <c r="B56" s="822" t="s">
        <v>2315</v>
      </c>
      <c r="C56" s="822" t="s">
        <v>2838</v>
      </c>
      <c r="D56" s="822" t="s">
        <v>2317</v>
      </c>
      <c r="E56" s="822" t="s">
        <v>2839</v>
      </c>
      <c r="F56" s="831"/>
      <c r="G56" s="831"/>
      <c r="H56" s="827">
        <v>0</v>
      </c>
      <c r="I56" s="831">
        <v>1</v>
      </c>
      <c r="J56" s="831">
        <v>614.48</v>
      </c>
      <c r="K56" s="827">
        <v>1</v>
      </c>
      <c r="L56" s="831">
        <v>1</v>
      </c>
      <c r="M56" s="832">
        <v>614.48</v>
      </c>
    </row>
    <row r="57" spans="1:13" ht="14.45" customHeight="1" x14ac:dyDescent="0.2">
      <c r="A57" s="821" t="s">
        <v>2696</v>
      </c>
      <c r="B57" s="822" t="s">
        <v>2516</v>
      </c>
      <c r="C57" s="822" t="s">
        <v>2841</v>
      </c>
      <c r="D57" s="822" t="s">
        <v>2842</v>
      </c>
      <c r="E57" s="822" t="s">
        <v>2843</v>
      </c>
      <c r="F57" s="831">
        <v>1</v>
      </c>
      <c r="G57" s="831">
        <v>496.68</v>
      </c>
      <c r="H57" s="827">
        <v>1</v>
      </c>
      <c r="I57" s="831"/>
      <c r="J57" s="831"/>
      <c r="K57" s="827">
        <v>0</v>
      </c>
      <c r="L57" s="831">
        <v>1</v>
      </c>
      <c r="M57" s="832">
        <v>496.68</v>
      </c>
    </row>
    <row r="58" spans="1:13" ht="14.45" customHeight="1" x14ac:dyDescent="0.2">
      <c r="A58" s="821" t="s">
        <v>2696</v>
      </c>
      <c r="B58" s="822" t="s">
        <v>2400</v>
      </c>
      <c r="C58" s="822" t="s">
        <v>2401</v>
      </c>
      <c r="D58" s="822" t="s">
        <v>1161</v>
      </c>
      <c r="E58" s="822" t="s">
        <v>2402</v>
      </c>
      <c r="F58" s="831"/>
      <c r="G58" s="831"/>
      <c r="H58" s="827">
        <v>0</v>
      </c>
      <c r="I58" s="831">
        <v>2</v>
      </c>
      <c r="J58" s="831">
        <v>773.46</v>
      </c>
      <c r="K58" s="827">
        <v>1</v>
      </c>
      <c r="L58" s="831">
        <v>2</v>
      </c>
      <c r="M58" s="832">
        <v>773.46</v>
      </c>
    </row>
    <row r="59" spans="1:13" ht="14.45" customHeight="1" x14ac:dyDescent="0.2">
      <c r="A59" s="821" t="s">
        <v>2696</v>
      </c>
      <c r="B59" s="822" t="s">
        <v>2409</v>
      </c>
      <c r="C59" s="822" t="s">
        <v>2410</v>
      </c>
      <c r="D59" s="822" t="s">
        <v>961</v>
      </c>
      <c r="E59" s="822" t="s">
        <v>962</v>
      </c>
      <c r="F59" s="831"/>
      <c r="G59" s="831"/>
      <c r="H59" s="827">
        <v>0</v>
      </c>
      <c r="I59" s="831">
        <v>2</v>
      </c>
      <c r="J59" s="831">
        <v>145.1</v>
      </c>
      <c r="K59" s="827">
        <v>1</v>
      </c>
      <c r="L59" s="831">
        <v>2</v>
      </c>
      <c r="M59" s="832">
        <v>145.1</v>
      </c>
    </row>
    <row r="60" spans="1:13" ht="14.45" customHeight="1" x14ac:dyDescent="0.2">
      <c r="A60" s="821" t="s">
        <v>2697</v>
      </c>
      <c r="B60" s="822" t="s">
        <v>2231</v>
      </c>
      <c r="C60" s="822" t="s">
        <v>2236</v>
      </c>
      <c r="D60" s="822" t="s">
        <v>1033</v>
      </c>
      <c r="E60" s="822" t="s">
        <v>2237</v>
      </c>
      <c r="F60" s="831"/>
      <c r="G60" s="831"/>
      <c r="H60" s="827">
        <v>0</v>
      </c>
      <c r="I60" s="831">
        <v>1</v>
      </c>
      <c r="J60" s="831">
        <v>48.89</v>
      </c>
      <c r="K60" s="827">
        <v>1</v>
      </c>
      <c r="L60" s="831">
        <v>1</v>
      </c>
      <c r="M60" s="832">
        <v>48.89</v>
      </c>
    </row>
    <row r="61" spans="1:13" ht="14.45" customHeight="1" x14ac:dyDescent="0.2">
      <c r="A61" s="821" t="s">
        <v>2697</v>
      </c>
      <c r="B61" s="822" t="s">
        <v>2231</v>
      </c>
      <c r="C61" s="822" t="s">
        <v>2234</v>
      </c>
      <c r="D61" s="822" t="s">
        <v>1033</v>
      </c>
      <c r="E61" s="822" t="s">
        <v>2235</v>
      </c>
      <c r="F61" s="831"/>
      <c r="G61" s="831"/>
      <c r="H61" s="827">
        <v>0</v>
      </c>
      <c r="I61" s="831">
        <v>2</v>
      </c>
      <c r="J61" s="831">
        <v>27.36</v>
      </c>
      <c r="K61" s="827">
        <v>1</v>
      </c>
      <c r="L61" s="831">
        <v>2</v>
      </c>
      <c r="M61" s="832">
        <v>27.36</v>
      </c>
    </row>
    <row r="62" spans="1:13" ht="14.45" customHeight="1" x14ac:dyDescent="0.2">
      <c r="A62" s="821" t="s">
        <v>2697</v>
      </c>
      <c r="B62" s="822" t="s">
        <v>2131</v>
      </c>
      <c r="C62" s="822" t="s">
        <v>4332</v>
      </c>
      <c r="D62" s="822" t="s">
        <v>2133</v>
      </c>
      <c r="E62" s="822" t="s">
        <v>4333</v>
      </c>
      <c r="F62" s="831"/>
      <c r="G62" s="831"/>
      <c r="H62" s="827"/>
      <c r="I62" s="831">
        <v>1</v>
      </c>
      <c r="J62" s="831">
        <v>0</v>
      </c>
      <c r="K62" s="827"/>
      <c r="L62" s="831">
        <v>1</v>
      </c>
      <c r="M62" s="832">
        <v>0</v>
      </c>
    </row>
    <row r="63" spans="1:13" ht="14.45" customHeight="1" x14ac:dyDescent="0.2">
      <c r="A63" s="821" t="s">
        <v>2697</v>
      </c>
      <c r="B63" s="822" t="s">
        <v>2139</v>
      </c>
      <c r="C63" s="822" t="s">
        <v>2140</v>
      </c>
      <c r="D63" s="822" t="s">
        <v>2141</v>
      </c>
      <c r="E63" s="822" t="s">
        <v>2142</v>
      </c>
      <c r="F63" s="831"/>
      <c r="G63" s="831"/>
      <c r="H63" s="827">
        <v>0</v>
      </c>
      <c r="I63" s="831">
        <v>1</v>
      </c>
      <c r="J63" s="831">
        <v>43.21</v>
      </c>
      <c r="K63" s="827">
        <v>1</v>
      </c>
      <c r="L63" s="831">
        <v>1</v>
      </c>
      <c r="M63" s="832">
        <v>43.21</v>
      </c>
    </row>
    <row r="64" spans="1:13" ht="14.45" customHeight="1" x14ac:dyDescent="0.2">
      <c r="A64" s="821" t="s">
        <v>2697</v>
      </c>
      <c r="B64" s="822" t="s">
        <v>4432</v>
      </c>
      <c r="C64" s="822" t="s">
        <v>3306</v>
      </c>
      <c r="D64" s="822" t="s">
        <v>3304</v>
      </c>
      <c r="E64" s="822" t="s">
        <v>3307</v>
      </c>
      <c r="F64" s="831"/>
      <c r="G64" s="831"/>
      <c r="H64" s="827">
        <v>0</v>
      </c>
      <c r="I64" s="831">
        <v>1</v>
      </c>
      <c r="J64" s="831">
        <v>184.74</v>
      </c>
      <c r="K64" s="827">
        <v>1</v>
      </c>
      <c r="L64" s="831">
        <v>1</v>
      </c>
      <c r="M64" s="832">
        <v>184.74</v>
      </c>
    </row>
    <row r="65" spans="1:13" ht="14.45" customHeight="1" x14ac:dyDescent="0.2">
      <c r="A65" s="821" t="s">
        <v>2697</v>
      </c>
      <c r="B65" s="822" t="s">
        <v>2156</v>
      </c>
      <c r="C65" s="822" t="s">
        <v>2255</v>
      </c>
      <c r="D65" s="822" t="s">
        <v>2158</v>
      </c>
      <c r="E65" s="822" t="s">
        <v>2256</v>
      </c>
      <c r="F65" s="831"/>
      <c r="G65" s="831"/>
      <c r="H65" s="827">
        <v>0</v>
      </c>
      <c r="I65" s="831">
        <v>4</v>
      </c>
      <c r="J65" s="831">
        <v>373.72</v>
      </c>
      <c r="K65" s="827">
        <v>1</v>
      </c>
      <c r="L65" s="831">
        <v>4</v>
      </c>
      <c r="M65" s="832">
        <v>373.72</v>
      </c>
    </row>
    <row r="66" spans="1:13" ht="14.45" customHeight="1" x14ac:dyDescent="0.2">
      <c r="A66" s="821" t="s">
        <v>2697</v>
      </c>
      <c r="B66" s="822" t="s">
        <v>2156</v>
      </c>
      <c r="C66" s="822" t="s">
        <v>2157</v>
      </c>
      <c r="D66" s="822" t="s">
        <v>2158</v>
      </c>
      <c r="E66" s="822" t="s">
        <v>2159</v>
      </c>
      <c r="F66" s="831"/>
      <c r="G66" s="831"/>
      <c r="H66" s="827">
        <v>0</v>
      </c>
      <c r="I66" s="831">
        <v>13</v>
      </c>
      <c r="J66" s="831">
        <v>2429.3100000000004</v>
      </c>
      <c r="K66" s="827">
        <v>1</v>
      </c>
      <c r="L66" s="831">
        <v>13</v>
      </c>
      <c r="M66" s="832">
        <v>2429.3100000000004</v>
      </c>
    </row>
    <row r="67" spans="1:13" ht="14.45" customHeight="1" x14ac:dyDescent="0.2">
      <c r="A67" s="821" t="s">
        <v>2697</v>
      </c>
      <c r="B67" s="822" t="s">
        <v>2257</v>
      </c>
      <c r="C67" s="822" t="s">
        <v>2258</v>
      </c>
      <c r="D67" s="822" t="s">
        <v>1042</v>
      </c>
      <c r="E67" s="822" t="s">
        <v>2259</v>
      </c>
      <c r="F67" s="831"/>
      <c r="G67" s="831"/>
      <c r="H67" s="827">
        <v>0</v>
      </c>
      <c r="I67" s="831">
        <v>6</v>
      </c>
      <c r="J67" s="831">
        <v>480.06000000000006</v>
      </c>
      <c r="K67" s="827">
        <v>1</v>
      </c>
      <c r="L67" s="831">
        <v>6</v>
      </c>
      <c r="M67" s="832">
        <v>480.06000000000006</v>
      </c>
    </row>
    <row r="68" spans="1:13" ht="14.45" customHeight="1" x14ac:dyDescent="0.2">
      <c r="A68" s="821" t="s">
        <v>2697</v>
      </c>
      <c r="B68" s="822" t="s">
        <v>2268</v>
      </c>
      <c r="C68" s="822" t="s">
        <v>2269</v>
      </c>
      <c r="D68" s="822" t="s">
        <v>2270</v>
      </c>
      <c r="E68" s="822" t="s">
        <v>2271</v>
      </c>
      <c r="F68" s="831"/>
      <c r="G68" s="831"/>
      <c r="H68" s="827">
        <v>0</v>
      </c>
      <c r="I68" s="831">
        <v>2</v>
      </c>
      <c r="J68" s="831">
        <v>85.02</v>
      </c>
      <c r="K68" s="827">
        <v>1</v>
      </c>
      <c r="L68" s="831">
        <v>2</v>
      </c>
      <c r="M68" s="832">
        <v>85.02</v>
      </c>
    </row>
    <row r="69" spans="1:13" ht="14.45" customHeight="1" x14ac:dyDescent="0.2">
      <c r="A69" s="821" t="s">
        <v>2697</v>
      </c>
      <c r="B69" s="822" t="s">
        <v>2268</v>
      </c>
      <c r="C69" s="822" t="s">
        <v>2272</v>
      </c>
      <c r="D69" s="822" t="s">
        <v>2270</v>
      </c>
      <c r="E69" s="822" t="s">
        <v>2273</v>
      </c>
      <c r="F69" s="831"/>
      <c r="G69" s="831"/>
      <c r="H69" s="827">
        <v>0</v>
      </c>
      <c r="I69" s="831">
        <v>14</v>
      </c>
      <c r="J69" s="831">
        <v>1190.28</v>
      </c>
      <c r="K69" s="827">
        <v>1</v>
      </c>
      <c r="L69" s="831">
        <v>14</v>
      </c>
      <c r="M69" s="832">
        <v>1190.28</v>
      </c>
    </row>
    <row r="70" spans="1:13" ht="14.45" customHeight="1" x14ac:dyDescent="0.2">
      <c r="A70" s="821" t="s">
        <v>2697</v>
      </c>
      <c r="B70" s="822" t="s">
        <v>2268</v>
      </c>
      <c r="C70" s="822" t="s">
        <v>2274</v>
      </c>
      <c r="D70" s="822" t="s">
        <v>2270</v>
      </c>
      <c r="E70" s="822" t="s">
        <v>2275</v>
      </c>
      <c r="F70" s="831"/>
      <c r="G70" s="831"/>
      <c r="H70" s="827">
        <v>0</v>
      </c>
      <c r="I70" s="831">
        <v>3</v>
      </c>
      <c r="J70" s="831">
        <v>589.68000000000006</v>
      </c>
      <c r="K70" s="827">
        <v>1</v>
      </c>
      <c r="L70" s="831">
        <v>3</v>
      </c>
      <c r="M70" s="832">
        <v>589.68000000000006</v>
      </c>
    </row>
    <row r="71" spans="1:13" ht="14.45" customHeight="1" x14ac:dyDescent="0.2">
      <c r="A71" s="821" t="s">
        <v>2697</v>
      </c>
      <c r="B71" s="822" t="s">
        <v>4436</v>
      </c>
      <c r="C71" s="822" t="s">
        <v>3387</v>
      </c>
      <c r="D71" s="822" t="s">
        <v>3388</v>
      </c>
      <c r="E71" s="822" t="s">
        <v>3389</v>
      </c>
      <c r="F71" s="831">
        <v>9</v>
      </c>
      <c r="G71" s="831">
        <v>704.96999999999991</v>
      </c>
      <c r="H71" s="827">
        <v>1</v>
      </c>
      <c r="I71" s="831"/>
      <c r="J71" s="831"/>
      <c r="K71" s="827">
        <v>0</v>
      </c>
      <c r="L71" s="831">
        <v>9</v>
      </c>
      <c r="M71" s="832">
        <v>704.96999999999991</v>
      </c>
    </row>
    <row r="72" spans="1:13" ht="14.45" customHeight="1" x14ac:dyDescent="0.2">
      <c r="A72" s="821" t="s">
        <v>2697</v>
      </c>
      <c r="B72" s="822" t="s">
        <v>4436</v>
      </c>
      <c r="C72" s="822" t="s">
        <v>3676</v>
      </c>
      <c r="D72" s="822" t="s">
        <v>3388</v>
      </c>
      <c r="E72" s="822" t="s">
        <v>3677</v>
      </c>
      <c r="F72" s="831">
        <v>16</v>
      </c>
      <c r="G72" s="831">
        <v>343.04</v>
      </c>
      <c r="H72" s="827">
        <v>1</v>
      </c>
      <c r="I72" s="831"/>
      <c r="J72" s="831"/>
      <c r="K72" s="827">
        <v>0</v>
      </c>
      <c r="L72" s="831">
        <v>16</v>
      </c>
      <c r="M72" s="832">
        <v>343.04</v>
      </c>
    </row>
    <row r="73" spans="1:13" ht="14.45" customHeight="1" x14ac:dyDescent="0.2">
      <c r="A73" s="821" t="s">
        <v>2697</v>
      </c>
      <c r="B73" s="822" t="s">
        <v>2168</v>
      </c>
      <c r="C73" s="822" t="s">
        <v>2170</v>
      </c>
      <c r="D73" s="822" t="s">
        <v>690</v>
      </c>
      <c r="E73" s="822" t="s">
        <v>691</v>
      </c>
      <c r="F73" s="831"/>
      <c r="G73" s="831"/>
      <c r="H73" s="827">
        <v>0</v>
      </c>
      <c r="I73" s="831">
        <v>3</v>
      </c>
      <c r="J73" s="831">
        <v>114.12</v>
      </c>
      <c r="K73" s="827">
        <v>1</v>
      </c>
      <c r="L73" s="831">
        <v>3</v>
      </c>
      <c r="M73" s="832">
        <v>114.12</v>
      </c>
    </row>
    <row r="74" spans="1:13" ht="14.45" customHeight="1" x14ac:dyDescent="0.2">
      <c r="A74" s="821" t="s">
        <v>2697</v>
      </c>
      <c r="B74" s="822" t="s">
        <v>2168</v>
      </c>
      <c r="C74" s="822" t="s">
        <v>3157</v>
      </c>
      <c r="D74" s="822" t="s">
        <v>690</v>
      </c>
      <c r="E74" s="822" t="s">
        <v>3152</v>
      </c>
      <c r="F74" s="831"/>
      <c r="G74" s="831"/>
      <c r="H74" s="827">
        <v>0</v>
      </c>
      <c r="I74" s="831">
        <v>1</v>
      </c>
      <c r="J74" s="831">
        <v>117.03</v>
      </c>
      <c r="K74" s="827">
        <v>1</v>
      </c>
      <c r="L74" s="831">
        <v>1</v>
      </c>
      <c r="M74" s="832">
        <v>117.03</v>
      </c>
    </row>
    <row r="75" spans="1:13" ht="14.45" customHeight="1" x14ac:dyDescent="0.2">
      <c r="A75" s="821" t="s">
        <v>2697</v>
      </c>
      <c r="B75" s="822" t="s">
        <v>2168</v>
      </c>
      <c r="C75" s="822" t="s">
        <v>2510</v>
      </c>
      <c r="D75" s="822" t="s">
        <v>690</v>
      </c>
      <c r="E75" s="822" t="s">
        <v>1520</v>
      </c>
      <c r="F75" s="831"/>
      <c r="G75" s="831"/>
      <c r="H75" s="827">
        <v>0</v>
      </c>
      <c r="I75" s="831">
        <v>15</v>
      </c>
      <c r="J75" s="831">
        <v>159.75</v>
      </c>
      <c r="K75" s="827">
        <v>1</v>
      </c>
      <c r="L75" s="831">
        <v>15</v>
      </c>
      <c r="M75" s="832">
        <v>159.75</v>
      </c>
    </row>
    <row r="76" spans="1:13" ht="14.45" customHeight="1" x14ac:dyDescent="0.2">
      <c r="A76" s="821" t="s">
        <v>2697</v>
      </c>
      <c r="B76" s="822" t="s">
        <v>2168</v>
      </c>
      <c r="C76" s="822" t="s">
        <v>2283</v>
      </c>
      <c r="D76" s="822" t="s">
        <v>690</v>
      </c>
      <c r="E76" s="822" t="s">
        <v>989</v>
      </c>
      <c r="F76" s="831"/>
      <c r="G76" s="831"/>
      <c r="H76" s="827">
        <v>0</v>
      </c>
      <c r="I76" s="831">
        <v>6</v>
      </c>
      <c r="J76" s="831">
        <v>351.12</v>
      </c>
      <c r="K76" s="827">
        <v>1</v>
      </c>
      <c r="L76" s="831">
        <v>6</v>
      </c>
      <c r="M76" s="832">
        <v>351.12</v>
      </c>
    </row>
    <row r="77" spans="1:13" ht="14.45" customHeight="1" x14ac:dyDescent="0.2">
      <c r="A77" s="821" t="s">
        <v>2697</v>
      </c>
      <c r="B77" s="822" t="s">
        <v>2173</v>
      </c>
      <c r="C77" s="822" t="s">
        <v>3024</v>
      </c>
      <c r="D77" s="822" t="s">
        <v>998</v>
      </c>
      <c r="E77" s="822" t="s">
        <v>2860</v>
      </c>
      <c r="F77" s="831"/>
      <c r="G77" s="831"/>
      <c r="H77" s="827">
        <v>0</v>
      </c>
      <c r="I77" s="831">
        <v>3</v>
      </c>
      <c r="J77" s="831">
        <v>702.21</v>
      </c>
      <c r="K77" s="827">
        <v>1</v>
      </c>
      <c r="L77" s="831">
        <v>3</v>
      </c>
      <c r="M77" s="832">
        <v>702.21</v>
      </c>
    </row>
    <row r="78" spans="1:13" ht="14.45" customHeight="1" x14ac:dyDescent="0.2">
      <c r="A78" s="821" t="s">
        <v>2697</v>
      </c>
      <c r="B78" s="822" t="s">
        <v>2173</v>
      </c>
      <c r="C78" s="822" t="s">
        <v>2292</v>
      </c>
      <c r="D78" s="822" t="s">
        <v>998</v>
      </c>
      <c r="E78" s="822" t="s">
        <v>1000</v>
      </c>
      <c r="F78" s="831"/>
      <c r="G78" s="831"/>
      <c r="H78" s="827">
        <v>0</v>
      </c>
      <c r="I78" s="831">
        <v>1</v>
      </c>
      <c r="J78" s="831">
        <v>17.559999999999999</v>
      </c>
      <c r="K78" s="827">
        <v>1</v>
      </c>
      <c r="L78" s="831">
        <v>1</v>
      </c>
      <c r="M78" s="832">
        <v>17.559999999999999</v>
      </c>
    </row>
    <row r="79" spans="1:13" ht="14.45" customHeight="1" x14ac:dyDescent="0.2">
      <c r="A79" s="821" t="s">
        <v>2697</v>
      </c>
      <c r="B79" s="822" t="s">
        <v>2173</v>
      </c>
      <c r="C79" s="822" t="s">
        <v>2293</v>
      </c>
      <c r="D79" s="822" t="s">
        <v>998</v>
      </c>
      <c r="E79" s="822" t="s">
        <v>702</v>
      </c>
      <c r="F79" s="831"/>
      <c r="G79" s="831"/>
      <c r="H79" s="827">
        <v>0</v>
      </c>
      <c r="I79" s="831">
        <v>1</v>
      </c>
      <c r="J79" s="831">
        <v>70.23</v>
      </c>
      <c r="K79" s="827">
        <v>1</v>
      </c>
      <c r="L79" s="831">
        <v>1</v>
      </c>
      <c r="M79" s="832">
        <v>70.23</v>
      </c>
    </row>
    <row r="80" spans="1:13" ht="14.45" customHeight="1" x14ac:dyDescent="0.2">
      <c r="A80" s="821" t="s">
        <v>2697</v>
      </c>
      <c r="B80" s="822" t="s">
        <v>4437</v>
      </c>
      <c r="C80" s="822" t="s">
        <v>3864</v>
      </c>
      <c r="D80" s="822" t="s">
        <v>3865</v>
      </c>
      <c r="E80" s="822" t="s">
        <v>2912</v>
      </c>
      <c r="F80" s="831">
        <v>1</v>
      </c>
      <c r="G80" s="831">
        <v>32.76</v>
      </c>
      <c r="H80" s="827">
        <v>1</v>
      </c>
      <c r="I80" s="831"/>
      <c r="J80" s="831"/>
      <c r="K80" s="827">
        <v>0</v>
      </c>
      <c r="L80" s="831">
        <v>1</v>
      </c>
      <c r="M80" s="832">
        <v>32.76</v>
      </c>
    </row>
    <row r="81" spans="1:13" ht="14.45" customHeight="1" x14ac:dyDescent="0.2">
      <c r="A81" s="821" t="s">
        <v>2697</v>
      </c>
      <c r="B81" s="822" t="s">
        <v>4437</v>
      </c>
      <c r="C81" s="822" t="s">
        <v>3165</v>
      </c>
      <c r="D81" s="822" t="s">
        <v>2911</v>
      </c>
      <c r="E81" s="822" t="s">
        <v>3166</v>
      </c>
      <c r="F81" s="831"/>
      <c r="G81" s="831"/>
      <c r="H81" s="827">
        <v>0</v>
      </c>
      <c r="I81" s="831">
        <v>1</v>
      </c>
      <c r="J81" s="831">
        <v>114.65</v>
      </c>
      <c r="K81" s="827">
        <v>1</v>
      </c>
      <c r="L81" s="831">
        <v>1</v>
      </c>
      <c r="M81" s="832">
        <v>114.65</v>
      </c>
    </row>
    <row r="82" spans="1:13" ht="14.45" customHeight="1" x14ac:dyDescent="0.2">
      <c r="A82" s="821" t="s">
        <v>2697</v>
      </c>
      <c r="B82" s="822" t="s">
        <v>2311</v>
      </c>
      <c r="C82" s="822" t="s">
        <v>2967</v>
      </c>
      <c r="D82" s="822" t="s">
        <v>785</v>
      </c>
      <c r="E82" s="822" t="s">
        <v>2968</v>
      </c>
      <c r="F82" s="831"/>
      <c r="G82" s="831"/>
      <c r="H82" s="827">
        <v>0</v>
      </c>
      <c r="I82" s="831">
        <v>2</v>
      </c>
      <c r="J82" s="831">
        <v>152.19999999999999</v>
      </c>
      <c r="K82" s="827">
        <v>1</v>
      </c>
      <c r="L82" s="831">
        <v>2</v>
      </c>
      <c r="M82" s="832">
        <v>152.19999999999999</v>
      </c>
    </row>
    <row r="83" spans="1:13" ht="14.45" customHeight="1" x14ac:dyDescent="0.2">
      <c r="A83" s="821" t="s">
        <v>2697</v>
      </c>
      <c r="B83" s="822" t="s">
        <v>2178</v>
      </c>
      <c r="C83" s="822" t="s">
        <v>2313</v>
      </c>
      <c r="D83" s="822" t="s">
        <v>2180</v>
      </c>
      <c r="E83" s="822" t="s">
        <v>2314</v>
      </c>
      <c r="F83" s="831"/>
      <c r="G83" s="831"/>
      <c r="H83" s="827">
        <v>0</v>
      </c>
      <c r="I83" s="831">
        <v>19</v>
      </c>
      <c r="J83" s="831">
        <v>141.93</v>
      </c>
      <c r="K83" s="827">
        <v>1</v>
      </c>
      <c r="L83" s="831">
        <v>19</v>
      </c>
      <c r="M83" s="832">
        <v>141.93</v>
      </c>
    </row>
    <row r="84" spans="1:13" ht="14.45" customHeight="1" x14ac:dyDescent="0.2">
      <c r="A84" s="821" t="s">
        <v>2697</v>
      </c>
      <c r="B84" s="822" t="s">
        <v>2178</v>
      </c>
      <c r="C84" s="822" t="s">
        <v>2179</v>
      </c>
      <c r="D84" s="822" t="s">
        <v>2180</v>
      </c>
      <c r="E84" s="822" t="s">
        <v>2181</v>
      </c>
      <c r="F84" s="831"/>
      <c r="G84" s="831"/>
      <c r="H84" s="827">
        <v>0</v>
      </c>
      <c r="I84" s="831">
        <v>5</v>
      </c>
      <c r="J84" s="831">
        <v>57.400000000000006</v>
      </c>
      <c r="K84" s="827">
        <v>1</v>
      </c>
      <c r="L84" s="831">
        <v>5</v>
      </c>
      <c r="M84" s="832">
        <v>57.400000000000006</v>
      </c>
    </row>
    <row r="85" spans="1:13" ht="14.45" customHeight="1" x14ac:dyDescent="0.2">
      <c r="A85" s="821" t="s">
        <v>2697</v>
      </c>
      <c r="B85" s="822" t="s">
        <v>2319</v>
      </c>
      <c r="C85" s="822" t="s">
        <v>3479</v>
      </c>
      <c r="D85" s="822" t="s">
        <v>2321</v>
      </c>
      <c r="E85" s="822" t="s">
        <v>3480</v>
      </c>
      <c r="F85" s="831"/>
      <c r="G85" s="831"/>
      <c r="H85" s="827">
        <v>0</v>
      </c>
      <c r="I85" s="831">
        <v>3</v>
      </c>
      <c r="J85" s="831">
        <v>38.369999999999997</v>
      </c>
      <c r="K85" s="827">
        <v>1</v>
      </c>
      <c r="L85" s="831">
        <v>3</v>
      </c>
      <c r="M85" s="832">
        <v>38.369999999999997</v>
      </c>
    </row>
    <row r="86" spans="1:13" ht="14.45" customHeight="1" x14ac:dyDescent="0.2">
      <c r="A86" s="821" t="s">
        <v>2697</v>
      </c>
      <c r="B86" s="822" t="s">
        <v>4438</v>
      </c>
      <c r="C86" s="822" t="s">
        <v>4324</v>
      </c>
      <c r="D86" s="822" t="s">
        <v>4325</v>
      </c>
      <c r="E86" s="822" t="s">
        <v>4326</v>
      </c>
      <c r="F86" s="831">
        <v>1</v>
      </c>
      <c r="G86" s="831">
        <v>36.909999999999997</v>
      </c>
      <c r="H86" s="827">
        <v>1</v>
      </c>
      <c r="I86" s="831"/>
      <c r="J86" s="831"/>
      <c r="K86" s="827">
        <v>0</v>
      </c>
      <c r="L86" s="831">
        <v>1</v>
      </c>
      <c r="M86" s="832">
        <v>36.909999999999997</v>
      </c>
    </row>
    <row r="87" spans="1:13" ht="14.45" customHeight="1" x14ac:dyDescent="0.2">
      <c r="A87" s="821" t="s">
        <v>2697</v>
      </c>
      <c r="B87" s="822" t="s">
        <v>2184</v>
      </c>
      <c r="C87" s="822" t="s">
        <v>2185</v>
      </c>
      <c r="D87" s="822" t="s">
        <v>2186</v>
      </c>
      <c r="E87" s="822" t="s">
        <v>2187</v>
      </c>
      <c r="F87" s="831"/>
      <c r="G87" s="831"/>
      <c r="H87" s="827">
        <v>0</v>
      </c>
      <c r="I87" s="831">
        <v>26</v>
      </c>
      <c r="J87" s="831">
        <v>3393.26</v>
      </c>
      <c r="K87" s="827">
        <v>1</v>
      </c>
      <c r="L87" s="831">
        <v>26</v>
      </c>
      <c r="M87" s="832">
        <v>3393.26</v>
      </c>
    </row>
    <row r="88" spans="1:13" ht="14.45" customHeight="1" x14ac:dyDescent="0.2">
      <c r="A88" s="821" t="s">
        <v>2697</v>
      </c>
      <c r="B88" s="822" t="s">
        <v>2184</v>
      </c>
      <c r="C88" s="822" t="s">
        <v>2188</v>
      </c>
      <c r="D88" s="822" t="s">
        <v>2189</v>
      </c>
      <c r="E88" s="822" t="s">
        <v>2190</v>
      </c>
      <c r="F88" s="831"/>
      <c r="G88" s="831"/>
      <c r="H88" s="827">
        <v>0</v>
      </c>
      <c r="I88" s="831">
        <v>1</v>
      </c>
      <c r="J88" s="831">
        <v>165.41</v>
      </c>
      <c r="K88" s="827">
        <v>1</v>
      </c>
      <c r="L88" s="831">
        <v>1</v>
      </c>
      <c r="M88" s="832">
        <v>165.41</v>
      </c>
    </row>
    <row r="89" spans="1:13" ht="14.45" customHeight="1" x14ac:dyDescent="0.2">
      <c r="A89" s="821" t="s">
        <v>2697</v>
      </c>
      <c r="B89" s="822" t="s">
        <v>4439</v>
      </c>
      <c r="C89" s="822" t="s">
        <v>3402</v>
      </c>
      <c r="D89" s="822" t="s">
        <v>814</v>
      </c>
      <c r="E89" s="822" t="s">
        <v>3403</v>
      </c>
      <c r="F89" s="831"/>
      <c r="G89" s="831"/>
      <c r="H89" s="827">
        <v>0</v>
      </c>
      <c r="I89" s="831">
        <v>1</v>
      </c>
      <c r="J89" s="831">
        <v>419.2</v>
      </c>
      <c r="K89" s="827">
        <v>1</v>
      </c>
      <c r="L89" s="831">
        <v>1</v>
      </c>
      <c r="M89" s="832">
        <v>419.2</v>
      </c>
    </row>
    <row r="90" spans="1:13" ht="14.45" customHeight="1" x14ac:dyDescent="0.2">
      <c r="A90" s="821" t="s">
        <v>2697</v>
      </c>
      <c r="B90" s="822" t="s">
        <v>2336</v>
      </c>
      <c r="C90" s="822" t="s">
        <v>2340</v>
      </c>
      <c r="D90" s="822" t="s">
        <v>1099</v>
      </c>
      <c r="E90" s="822" t="s">
        <v>2341</v>
      </c>
      <c r="F90" s="831"/>
      <c r="G90" s="831"/>
      <c r="H90" s="827">
        <v>0</v>
      </c>
      <c r="I90" s="831">
        <v>1</v>
      </c>
      <c r="J90" s="831">
        <v>49.08</v>
      </c>
      <c r="K90" s="827">
        <v>1</v>
      </c>
      <c r="L90" s="831">
        <v>1</v>
      </c>
      <c r="M90" s="832">
        <v>49.08</v>
      </c>
    </row>
    <row r="91" spans="1:13" ht="14.45" customHeight="1" x14ac:dyDescent="0.2">
      <c r="A91" s="821" t="s">
        <v>2697</v>
      </c>
      <c r="B91" s="822" t="s">
        <v>2195</v>
      </c>
      <c r="C91" s="822" t="s">
        <v>2196</v>
      </c>
      <c r="D91" s="822" t="s">
        <v>928</v>
      </c>
      <c r="E91" s="822" t="s">
        <v>2197</v>
      </c>
      <c r="F91" s="831"/>
      <c r="G91" s="831"/>
      <c r="H91" s="827">
        <v>0</v>
      </c>
      <c r="I91" s="831">
        <v>7</v>
      </c>
      <c r="J91" s="831">
        <v>1080.52</v>
      </c>
      <c r="K91" s="827">
        <v>1</v>
      </c>
      <c r="L91" s="831">
        <v>7</v>
      </c>
      <c r="M91" s="832">
        <v>1080.52</v>
      </c>
    </row>
    <row r="92" spans="1:13" ht="14.45" customHeight="1" x14ac:dyDescent="0.2">
      <c r="A92" s="821" t="s">
        <v>2697</v>
      </c>
      <c r="B92" s="822" t="s">
        <v>2409</v>
      </c>
      <c r="C92" s="822" t="s">
        <v>4317</v>
      </c>
      <c r="D92" s="822" t="s">
        <v>3717</v>
      </c>
      <c r="E92" s="822" t="s">
        <v>963</v>
      </c>
      <c r="F92" s="831">
        <v>1</v>
      </c>
      <c r="G92" s="831">
        <v>65.28</v>
      </c>
      <c r="H92" s="827">
        <v>1</v>
      </c>
      <c r="I92" s="831"/>
      <c r="J92" s="831"/>
      <c r="K92" s="827">
        <v>0</v>
      </c>
      <c r="L92" s="831">
        <v>1</v>
      </c>
      <c r="M92" s="832">
        <v>65.28</v>
      </c>
    </row>
    <row r="93" spans="1:13" ht="14.45" customHeight="1" x14ac:dyDescent="0.2">
      <c r="A93" s="821" t="s">
        <v>2697</v>
      </c>
      <c r="B93" s="822" t="s">
        <v>2409</v>
      </c>
      <c r="C93" s="822" t="s">
        <v>3815</v>
      </c>
      <c r="D93" s="822" t="s">
        <v>3717</v>
      </c>
      <c r="E93" s="822" t="s">
        <v>3718</v>
      </c>
      <c r="F93" s="831">
        <v>2</v>
      </c>
      <c r="G93" s="831">
        <v>72.540000000000006</v>
      </c>
      <c r="H93" s="827">
        <v>1</v>
      </c>
      <c r="I93" s="831"/>
      <c r="J93" s="831"/>
      <c r="K93" s="827">
        <v>0</v>
      </c>
      <c r="L93" s="831">
        <v>2</v>
      </c>
      <c r="M93" s="832">
        <v>72.540000000000006</v>
      </c>
    </row>
    <row r="94" spans="1:13" ht="14.45" customHeight="1" x14ac:dyDescent="0.2">
      <c r="A94" s="821" t="s">
        <v>2697</v>
      </c>
      <c r="B94" s="822" t="s">
        <v>2409</v>
      </c>
      <c r="C94" s="822" t="s">
        <v>2411</v>
      </c>
      <c r="D94" s="822" t="s">
        <v>961</v>
      </c>
      <c r="E94" s="822" t="s">
        <v>963</v>
      </c>
      <c r="F94" s="831"/>
      <c r="G94" s="831"/>
      <c r="H94" s="827">
        <v>0</v>
      </c>
      <c r="I94" s="831">
        <v>9</v>
      </c>
      <c r="J94" s="831">
        <v>587.52</v>
      </c>
      <c r="K94" s="827">
        <v>1</v>
      </c>
      <c r="L94" s="831">
        <v>9</v>
      </c>
      <c r="M94" s="832">
        <v>587.52</v>
      </c>
    </row>
    <row r="95" spans="1:13" ht="14.45" customHeight="1" x14ac:dyDescent="0.2">
      <c r="A95" s="821" t="s">
        <v>2697</v>
      </c>
      <c r="B95" s="822" t="s">
        <v>2409</v>
      </c>
      <c r="C95" s="822" t="s">
        <v>2991</v>
      </c>
      <c r="D95" s="822" t="s">
        <v>961</v>
      </c>
      <c r="E95" s="822" t="s">
        <v>2992</v>
      </c>
      <c r="F95" s="831"/>
      <c r="G95" s="831"/>
      <c r="H95" s="827">
        <v>0</v>
      </c>
      <c r="I95" s="831">
        <v>1</v>
      </c>
      <c r="J95" s="831">
        <v>21.76</v>
      </c>
      <c r="K95" s="827">
        <v>1</v>
      </c>
      <c r="L95" s="831">
        <v>1</v>
      </c>
      <c r="M95" s="832">
        <v>21.76</v>
      </c>
    </row>
    <row r="96" spans="1:13" ht="14.45" customHeight="1" x14ac:dyDescent="0.2">
      <c r="A96" s="821" t="s">
        <v>2697</v>
      </c>
      <c r="B96" s="822" t="s">
        <v>2501</v>
      </c>
      <c r="C96" s="822" t="s">
        <v>2979</v>
      </c>
      <c r="D96" s="822" t="s">
        <v>2503</v>
      </c>
      <c r="E96" s="822" t="s">
        <v>2980</v>
      </c>
      <c r="F96" s="831"/>
      <c r="G96" s="831"/>
      <c r="H96" s="827">
        <v>0</v>
      </c>
      <c r="I96" s="831">
        <v>5</v>
      </c>
      <c r="J96" s="831">
        <v>7724.9500000000007</v>
      </c>
      <c r="K96" s="827">
        <v>1</v>
      </c>
      <c r="L96" s="831">
        <v>5</v>
      </c>
      <c r="M96" s="832">
        <v>7724.9500000000007</v>
      </c>
    </row>
    <row r="97" spans="1:13" ht="14.45" customHeight="1" x14ac:dyDescent="0.2">
      <c r="A97" s="821" t="s">
        <v>2697</v>
      </c>
      <c r="B97" s="822" t="s">
        <v>2501</v>
      </c>
      <c r="C97" s="822" t="s">
        <v>2790</v>
      </c>
      <c r="D97" s="822" t="s">
        <v>2503</v>
      </c>
      <c r="E97" s="822" t="s">
        <v>2791</v>
      </c>
      <c r="F97" s="831"/>
      <c r="G97" s="831"/>
      <c r="H97" s="827">
        <v>0</v>
      </c>
      <c r="I97" s="831">
        <v>6</v>
      </c>
      <c r="J97" s="831">
        <v>11441.82</v>
      </c>
      <c r="K97" s="827">
        <v>1</v>
      </c>
      <c r="L97" s="831">
        <v>6</v>
      </c>
      <c r="M97" s="832">
        <v>11441.82</v>
      </c>
    </row>
    <row r="98" spans="1:13" ht="14.45" customHeight="1" x14ac:dyDescent="0.2">
      <c r="A98" s="821" t="s">
        <v>2697</v>
      </c>
      <c r="B98" s="822" t="s">
        <v>2501</v>
      </c>
      <c r="C98" s="822" t="s">
        <v>2575</v>
      </c>
      <c r="D98" s="822" t="s">
        <v>2503</v>
      </c>
      <c r="E98" s="822" t="s">
        <v>2576</v>
      </c>
      <c r="F98" s="831"/>
      <c r="G98" s="831"/>
      <c r="H98" s="827">
        <v>0</v>
      </c>
      <c r="I98" s="831">
        <v>1</v>
      </c>
      <c r="J98" s="831">
        <v>2669.75</v>
      </c>
      <c r="K98" s="827">
        <v>1</v>
      </c>
      <c r="L98" s="831">
        <v>1</v>
      </c>
      <c r="M98" s="832">
        <v>2669.75</v>
      </c>
    </row>
    <row r="99" spans="1:13" ht="14.45" customHeight="1" x14ac:dyDescent="0.2">
      <c r="A99" s="821" t="s">
        <v>2697</v>
      </c>
      <c r="B99" s="822" t="s">
        <v>2522</v>
      </c>
      <c r="C99" s="822" t="s">
        <v>3619</v>
      </c>
      <c r="D99" s="822" t="s">
        <v>1695</v>
      </c>
      <c r="E99" s="822" t="s">
        <v>3620</v>
      </c>
      <c r="F99" s="831"/>
      <c r="G99" s="831"/>
      <c r="H99" s="827">
        <v>0</v>
      </c>
      <c r="I99" s="831">
        <v>23</v>
      </c>
      <c r="J99" s="831">
        <v>6495.1399999999994</v>
      </c>
      <c r="K99" s="827">
        <v>1</v>
      </c>
      <c r="L99" s="831">
        <v>23</v>
      </c>
      <c r="M99" s="832">
        <v>6495.1399999999994</v>
      </c>
    </row>
    <row r="100" spans="1:13" ht="14.45" customHeight="1" x14ac:dyDescent="0.2">
      <c r="A100" s="821" t="s">
        <v>2697</v>
      </c>
      <c r="B100" s="822" t="s">
        <v>2522</v>
      </c>
      <c r="C100" s="822" t="s">
        <v>2523</v>
      </c>
      <c r="D100" s="822" t="s">
        <v>1695</v>
      </c>
      <c r="E100" s="822" t="s">
        <v>1696</v>
      </c>
      <c r="F100" s="831"/>
      <c r="G100" s="831"/>
      <c r="H100" s="827">
        <v>0</v>
      </c>
      <c r="I100" s="831">
        <v>1</v>
      </c>
      <c r="J100" s="831">
        <v>179.63</v>
      </c>
      <c r="K100" s="827">
        <v>1</v>
      </c>
      <c r="L100" s="831">
        <v>1</v>
      </c>
      <c r="M100" s="832">
        <v>179.63</v>
      </c>
    </row>
    <row r="101" spans="1:13" ht="14.45" customHeight="1" x14ac:dyDescent="0.2">
      <c r="A101" s="821" t="s">
        <v>2698</v>
      </c>
      <c r="B101" s="822" t="s">
        <v>2231</v>
      </c>
      <c r="C101" s="822" t="s">
        <v>2918</v>
      </c>
      <c r="D101" s="822" t="s">
        <v>2919</v>
      </c>
      <c r="E101" s="822" t="s">
        <v>2920</v>
      </c>
      <c r="F101" s="831">
        <v>1</v>
      </c>
      <c r="G101" s="831">
        <v>97.76</v>
      </c>
      <c r="H101" s="827">
        <v>1</v>
      </c>
      <c r="I101" s="831"/>
      <c r="J101" s="831"/>
      <c r="K101" s="827">
        <v>0</v>
      </c>
      <c r="L101" s="831">
        <v>1</v>
      </c>
      <c r="M101" s="832">
        <v>97.76</v>
      </c>
    </row>
    <row r="102" spans="1:13" ht="14.45" customHeight="1" x14ac:dyDescent="0.2">
      <c r="A102" s="821" t="s">
        <v>2698</v>
      </c>
      <c r="B102" s="822" t="s">
        <v>2257</v>
      </c>
      <c r="C102" s="822" t="s">
        <v>2855</v>
      </c>
      <c r="D102" s="822" t="s">
        <v>1042</v>
      </c>
      <c r="E102" s="822" t="s">
        <v>2856</v>
      </c>
      <c r="F102" s="831"/>
      <c r="G102" s="831"/>
      <c r="H102" s="827">
        <v>0</v>
      </c>
      <c r="I102" s="831">
        <v>2</v>
      </c>
      <c r="J102" s="831">
        <v>320.06</v>
      </c>
      <c r="K102" s="827">
        <v>1</v>
      </c>
      <c r="L102" s="831">
        <v>2</v>
      </c>
      <c r="M102" s="832">
        <v>320.06</v>
      </c>
    </row>
    <row r="103" spans="1:13" ht="14.45" customHeight="1" x14ac:dyDescent="0.2">
      <c r="A103" s="821" t="s">
        <v>2698</v>
      </c>
      <c r="B103" s="822" t="s">
        <v>4440</v>
      </c>
      <c r="C103" s="822" t="s">
        <v>2959</v>
      </c>
      <c r="D103" s="822" t="s">
        <v>2960</v>
      </c>
      <c r="E103" s="822" t="s">
        <v>2961</v>
      </c>
      <c r="F103" s="831"/>
      <c r="G103" s="831"/>
      <c r="H103" s="827">
        <v>0</v>
      </c>
      <c r="I103" s="831">
        <v>3</v>
      </c>
      <c r="J103" s="831">
        <v>393.96</v>
      </c>
      <c r="K103" s="827">
        <v>1</v>
      </c>
      <c r="L103" s="831">
        <v>3</v>
      </c>
      <c r="M103" s="832">
        <v>393.96</v>
      </c>
    </row>
    <row r="104" spans="1:13" ht="14.45" customHeight="1" x14ac:dyDescent="0.2">
      <c r="A104" s="821" t="s">
        <v>2698</v>
      </c>
      <c r="B104" s="822" t="s">
        <v>4440</v>
      </c>
      <c r="C104" s="822" t="s">
        <v>2957</v>
      </c>
      <c r="D104" s="822" t="s">
        <v>848</v>
      </c>
      <c r="E104" s="822" t="s">
        <v>2958</v>
      </c>
      <c r="F104" s="831">
        <v>1</v>
      </c>
      <c r="G104" s="831">
        <v>393.94</v>
      </c>
      <c r="H104" s="827">
        <v>1</v>
      </c>
      <c r="I104" s="831"/>
      <c r="J104" s="831"/>
      <c r="K104" s="827">
        <v>0</v>
      </c>
      <c r="L104" s="831">
        <v>1</v>
      </c>
      <c r="M104" s="832">
        <v>393.94</v>
      </c>
    </row>
    <row r="105" spans="1:13" ht="14.45" customHeight="1" x14ac:dyDescent="0.2">
      <c r="A105" s="821" t="s">
        <v>2698</v>
      </c>
      <c r="B105" s="822" t="s">
        <v>2268</v>
      </c>
      <c r="C105" s="822" t="s">
        <v>2269</v>
      </c>
      <c r="D105" s="822" t="s">
        <v>2270</v>
      </c>
      <c r="E105" s="822" t="s">
        <v>2271</v>
      </c>
      <c r="F105" s="831"/>
      <c r="G105" s="831"/>
      <c r="H105" s="827">
        <v>0</v>
      </c>
      <c r="I105" s="831">
        <v>1</v>
      </c>
      <c r="J105" s="831">
        <v>42.51</v>
      </c>
      <c r="K105" s="827">
        <v>1</v>
      </c>
      <c r="L105" s="831">
        <v>1</v>
      </c>
      <c r="M105" s="832">
        <v>42.51</v>
      </c>
    </row>
    <row r="106" spans="1:13" ht="14.45" customHeight="1" x14ac:dyDescent="0.2">
      <c r="A106" s="821" t="s">
        <v>2698</v>
      </c>
      <c r="B106" s="822" t="s">
        <v>2168</v>
      </c>
      <c r="C106" s="822" t="s">
        <v>2908</v>
      </c>
      <c r="D106" s="822" t="s">
        <v>690</v>
      </c>
      <c r="E106" s="822" t="s">
        <v>1520</v>
      </c>
      <c r="F106" s="831">
        <v>1</v>
      </c>
      <c r="G106" s="831">
        <v>10.65</v>
      </c>
      <c r="H106" s="827">
        <v>1</v>
      </c>
      <c r="I106" s="831"/>
      <c r="J106" s="831"/>
      <c r="K106" s="827">
        <v>0</v>
      </c>
      <c r="L106" s="831">
        <v>1</v>
      </c>
      <c r="M106" s="832">
        <v>10.65</v>
      </c>
    </row>
    <row r="107" spans="1:13" ht="14.45" customHeight="1" x14ac:dyDescent="0.2">
      <c r="A107" s="821" t="s">
        <v>2698</v>
      </c>
      <c r="B107" s="822" t="s">
        <v>2168</v>
      </c>
      <c r="C107" s="822" t="s">
        <v>2282</v>
      </c>
      <c r="D107" s="822" t="s">
        <v>690</v>
      </c>
      <c r="E107" s="822" t="s">
        <v>990</v>
      </c>
      <c r="F107" s="831"/>
      <c r="G107" s="831"/>
      <c r="H107" s="827">
        <v>0</v>
      </c>
      <c r="I107" s="831">
        <v>1</v>
      </c>
      <c r="J107" s="831">
        <v>17.559999999999999</v>
      </c>
      <c r="K107" s="827">
        <v>1</v>
      </c>
      <c r="L107" s="831">
        <v>1</v>
      </c>
      <c r="M107" s="832">
        <v>17.559999999999999</v>
      </c>
    </row>
    <row r="108" spans="1:13" ht="14.45" customHeight="1" x14ac:dyDescent="0.2">
      <c r="A108" s="821" t="s">
        <v>2698</v>
      </c>
      <c r="B108" s="822" t="s">
        <v>2173</v>
      </c>
      <c r="C108" s="822" t="s">
        <v>2292</v>
      </c>
      <c r="D108" s="822" t="s">
        <v>998</v>
      </c>
      <c r="E108" s="822" t="s">
        <v>1000</v>
      </c>
      <c r="F108" s="831"/>
      <c r="G108" s="831"/>
      <c r="H108" s="827">
        <v>0</v>
      </c>
      <c r="I108" s="831">
        <v>3</v>
      </c>
      <c r="J108" s="831">
        <v>52.679999999999993</v>
      </c>
      <c r="K108" s="827">
        <v>1</v>
      </c>
      <c r="L108" s="831">
        <v>3</v>
      </c>
      <c r="M108" s="832">
        <v>52.679999999999993</v>
      </c>
    </row>
    <row r="109" spans="1:13" ht="14.45" customHeight="1" x14ac:dyDescent="0.2">
      <c r="A109" s="821" t="s">
        <v>2698</v>
      </c>
      <c r="B109" s="822" t="s">
        <v>2294</v>
      </c>
      <c r="C109" s="822" t="s">
        <v>2295</v>
      </c>
      <c r="D109" s="822" t="s">
        <v>2296</v>
      </c>
      <c r="E109" s="822" t="s">
        <v>2297</v>
      </c>
      <c r="F109" s="831"/>
      <c r="G109" s="831"/>
      <c r="H109" s="827">
        <v>0</v>
      </c>
      <c r="I109" s="831">
        <v>1</v>
      </c>
      <c r="J109" s="831">
        <v>93.27</v>
      </c>
      <c r="K109" s="827">
        <v>1</v>
      </c>
      <c r="L109" s="831">
        <v>1</v>
      </c>
      <c r="M109" s="832">
        <v>93.27</v>
      </c>
    </row>
    <row r="110" spans="1:13" ht="14.45" customHeight="1" x14ac:dyDescent="0.2">
      <c r="A110" s="821" t="s">
        <v>2698</v>
      </c>
      <c r="B110" s="822" t="s">
        <v>2294</v>
      </c>
      <c r="C110" s="822" t="s">
        <v>2298</v>
      </c>
      <c r="D110" s="822" t="s">
        <v>2296</v>
      </c>
      <c r="E110" s="822" t="s">
        <v>2299</v>
      </c>
      <c r="F110" s="831"/>
      <c r="G110" s="831"/>
      <c r="H110" s="827">
        <v>0</v>
      </c>
      <c r="I110" s="831">
        <v>1</v>
      </c>
      <c r="J110" s="831">
        <v>186.55</v>
      </c>
      <c r="K110" s="827">
        <v>1</v>
      </c>
      <c r="L110" s="831">
        <v>1</v>
      </c>
      <c r="M110" s="832">
        <v>186.55</v>
      </c>
    </row>
    <row r="111" spans="1:13" ht="14.45" customHeight="1" x14ac:dyDescent="0.2">
      <c r="A111" s="821" t="s">
        <v>2698</v>
      </c>
      <c r="B111" s="822" t="s">
        <v>2311</v>
      </c>
      <c r="C111" s="822" t="s">
        <v>2967</v>
      </c>
      <c r="D111" s="822" t="s">
        <v>785</v>
      </c>
      <c r="E111" s="822" t="s">
        <v>2968</v>
      </c>
      <c r="F111" s="831"/>
      <c r="G111" s="831"/>
      <c r="H111" s="827">
        <v>0</v>
      </c>
      <c r="I111" s="831">
        <v>4</v>
      </c>
      <c r="J111" s="831">
        <v>304.39999999999998</v>
      </c>
      <c r="K111" s="827">
        <v>1</v>
      </c>
      <c r="L111" s="831">
        <v>4</v>
      </c>
      <c r="M111" s="832">
        <v>304.39999999999998</v>
      </c>
    </row>
    <row r="112" spans="1:13" ht="14.45" customHeight="1" x14ac:dyDescent="0.2">
      <c r="A112" s="821" t="s">
        <v>2698</v>
      </c>
      <c r="B112" s="822" t="s">
        <v>2178</v>
      </c>
      <c r="C112" s="822" t="s">
        <v>2313</v>
      </c>
      <c r="D112" s="822" t="s">
        <v>2180</v>
      </c>
      <c r="E112" s="822" t="s">
        <v>2314</v>
      </c>
      <c r="F112" s="831"/>
      <c r="G112" s="831"/>
      <c r="H112" s="827">
        <v>0</v>
      </c>
      <c r="I112" s="831">
        <v>4</v>
      </c>
      <c r="J112" s="831">
        <v>29.88</v>
      </c>
      <c r="K112" s="827">
        <v>1</v>
      </c>
      <c r="L112" s="831">
        <v>4</v>
      </c>
      <c r="M112" s="832">
        <v>29.88</v>
      </c>
    </row>
    <row r="113" spans="1:13" ht="14.45" customHeight="1" x14ac:dyDescent="0.2">
      <c r="A113" s="821" t="s">
        <v>2698</v>
      </c>
      <c r="B113" s="822" t="s">
        <v>2178</v>
      </c>
      <c r="C113" s="822" t="s">
        <v>2179</v>
      </c>
      <c r="D113" s="822" t="s">
        <v>2180</v>
      </c>
      <c r="E113" s="822" t="s">
        <v>2181</v>
      </c>
      <c r="F113" s="831"/>
      <c r="G113" s="831"/>
      <c r="H113" s="827">
        <v>0</v>
      </c>
      <c r="I113" s="831">
        <v>3</v>
      </c>
      <c r="J113" s="831">
        <v>34.44</v>
      </c>
      <c r="K113" s="827">
        <v>1</v>
      </c>
      <c r="L113" s="831">
        <v>3</v>
      </c>
      <c r="M113" s="832">
        <v>34.44</v>
      </c>
    </row>
    <row r="114" spans="1:13" ht="14.45" customHeight="1" x14ac:dyDescent="0.2">
      <c r="A114" s="821" t="s">
        <v>2698</v>
      </c>
      <c r="B114" s="822" t="s">
        <v>2315</v>
      </c>
      <c r="C114" s="822" t="s">
        <v>2921</v>
      </c>
      <c r="D114" s="822" t="s">
        <v>2317</v>
      </c>
      <c r="E114" s="822" t="s">
        <v>2922</v>
      </c>
      <c r="F114" s="831"/>
      <c r="G114" s="831"/>
      <c r="H114" s="827">
        <v>0</v>
      </c>
      <c r="I114" s="831">
        <v>1</v>
      </c>
      <c r="J114" s="831">
        <v>511.28</v>
      </c>
      <c r="K114" s="827">
        <v>1</v>
      </c>
      <c r="L114" s="831">
        <v>1</v>
      </c>
      <c r="M114" s="832">
        <v>511.28</v>
      </c>
    </row>
    <row r="115" spans="1:13" ht="14.45" customHeight="1" x14ac:dyDescent="0.2">
      <c r="A115" s="821" t="s">
        <v>2698</v>
      </c>
      <c r="B115" s="822" t="s">
        <v>2315</v>
      </c>
      <c r="C115" s="822" t="s">
        <v>2923</v>
      </c>
      <c r="D115" s="822" t="s">
        <v>2317</v>
      </c>
      <c r="E115" s="822" t="s">
        <v>2924</v>
      </c>
      <c r="F115" s="831"/>
      <c r="G115" s="831"/>
      <c r="H115" s="827">
        <v>0</v>
      </c>
      <c r="I115" s="831">
        <v>1</v>
      </c>
      <c r="J115" s="831">
        <v>704.73</v>
      </c>
      <c r="K115" s="827">
        <v>1</v>
      </c>
      <c r="L115" s="831">
        <v>1</v>
      </c>
      <c r="M115" s="832">
        <v>704.73</v>
      </c>
    </row>
    <row r="116" spans="1:13" ht="14.45" customHeight="1" x14ac:dyDescent="0.2">
      <c r="A116" s="821" t="s">
        <v>2698</v>
      </c>
      <c r="B116" s="822" t="s">
        <v>2184</v>
      </c>
      <c r="C116" s="822" t="s">
        <v>2185</v>
      </c>
      <c r="D116" s="822" t="s">
        <v>2186</v>
      </c>
      <c r="E116" s="822" t="s">
        <v>2187</v>
      </c>
      <c r="F116" s="831"/>
      <c r="G116" s="831"/>
      <c r="H116" s="827">
        <v>0</v>
      </c>
      <c r="I116" s="831">
        <v>1</v>
      </c>
      <c r="J116" s="831">
        <v>130.51</v>
      </c>
      <c r="K116" s="827">
        <v>1</v>
      </c>
      <c r="L116" s="831">
        <v>1</v>
      </c>
      <c r="M116" s="832">
        <v>130.51</v>
      </c>
    </row>
    <row r="117" spans="1:13" ht="14.45" customHeight="1" x14ac:dyDescent="0.2">
      <c r="A117" s="821" t="s">
        <v>2698</v>
      </c>
      <c r="B117" s="822" t="s">
        <v>2184</v>
      </c>
      <c r="C117" s="822" t="s">
        <v>2188</v>
      </c>
      <c r="D117" s="822" t="s">
        <v>2189</v>
      </c>
      <c r="E117" s="822" t="s">
        <v>2190</v>
      </c>
      <c r="F117" s="831"/>
      <c r="G117" s="831"/>
      <c r="H117" s="827">
        <v>0</v>
      </c>
      <c r="I117" s="831">
        <v>3</v>
      </c>
      <c r="J117" s="831">
        <v>496.23</v>
      </c>
      <c r="K117" s="827">
        <v>1</v>
      </c>
      <c r="L117" s="831">
        <v>3</v>
      </c>
      <c r="M117" s="832">
        <v>496.23</v>
      </c>
    </row>
    <row r="118" spans="1:13" ht="14.45" customHeight="1" x14ac:dyDescent="0.2">
      <c r="A118" s="821" t="s">
        <v>2698</v>
      </c>
      <c r="B118" s="822" t="s">
        <v>2184</v>
      </c>
      <c r="C118" s="822" t="s">
        <v>2859</v>
      </c>
      <c r="D118" s="822" t="s">
        <v>2186</v>
      </c>
      <c r="E118" s="822" t="s">
        <v>2860</v>
      </c>
      <c r="F118" s="831">
        <v>1</v>
      </c>
      <c r="G118" s="831">
        <v>91.9</v>
      </c>
      <c r="H118" s="827">
        <v>1</v>
      </c>
      <c r="I118" s="831"/>
      <c r="J118" s="831"/>
      <c r="K118" s="827">
        <v>0</v>
      </c>
      <c r="L118" s="831">
        <v>1</v>
      </c>
      <c r="M118" s="832">
        <v>91.9</v>
      </c>
    </row>
    <row r="119" spans="1:13" ht="14.45" customHeight="1" x14ac:dyDescent="0.2">
      <c r="A119" s="821" t="s">
        <v>2698</v>
      </c>
      <c r="B119" s="822" t="s">
        <v>4441</v>
      </c>
      <c r="C119" s="822" t="s">
        <v>2862</v>
      </c>
      <c r="D119" s="822" t="s">
        <v>2863</v>
      </c>
      <c r="E119" s="822" t="s">
        <v>2864</v>
      </c>
      <c r="F119" s="831"/>
      <c r="G119" s="831"/>
      <c r="H119" s="827">
        <v>0</v>
      </c>
      <c r="I119" s="831">
        <v>3</v>
      </c>
      <c r="J119" s="831">
        <v>326.34000000000003</v>
      </c>
      <c r="K119" s="827">
        <v>1</v>
      </c>
      <c r="L119" s="831">
        <v>3</v>
      </c>
      <c r="M119" s="832">
        <v>326.34000000000003</v>
      </c>
    </row>
    <row r="120" spans="1:13" ht="14.45" customHeight="1" x14ac:dyDescent="0.2">
      <c r="A120" s="821" t="s">
        <v>2698</v>
      </c>
      <c r="B120" s="822" t="s">
        <v>2336</v>
      </c>
      <c r="C120" s="822" t="s">
        <v>2985</v>
      </c>
      <c r="D120" s="822" t="s">
        <v>2986</v>
      </c>
      <c r="E120" s="822" t="s">
        <v>2987</v>
      </c>
      <c r="F120" s="831"/>
      <c r="G120" s="831"/>
      <c r="H120" s="827">
        <v>0</v>
      </c>
      <c r="I120" s="831">
        <v>1</v>
      </c>
      <c r="J120" s="831">
        <v>49.08</v>
      </c>
      <c r="K120" s="827">
        <v>1</v>
      </c>
      <c r="L120" s="831">
        <v>1</v>
      </c>
      <c r="M120" s="832">
        <v>49.08</v>
      </c>
    </row>
    <row r="121" spans="1:13" ht="14.45" customHeight="1" x14ac:dyDescent="0.2">
      <c r="A121" s="821" t="s">
        <v>2698</v>
      </c>
      <c r="B121" s="822" t="s">
        <v>2195</v>
      </c>
      <c r="C121" s="822" t="s">
        <v>2196</v>
      </c>
      <c r="D121" s="822" t="s">
        <v>928</v>
      </c>
      <c r="E121" s="822" t="s">
        <v>2197</v>
      </c>
      <c r="F121" s="831"/>
      <c r="G121" s="831"/>
      <c r="H121" s="827">
        <v>0</v>
      </c>
      <c r="I121" s="831">
        <v>2</v>
      </c>
      <c r="J121" s="831">
        <v>308.72000000000003</v>
      </c>
      <c r="K121" s="827">
        <v>1</v>
      </c>
      <c r="L121" s="831">
        <v>2</v>
      </c>
      <c r="M121" s="832">
        <v>308.72000000000003</v>
      </c>
    </row>
    <row r="122" spans="1:13" ht="14.45" customHeight="1" x14ac:dyDescent="0.2">
      <c r="A122" s="821" t="s">
        <v>2698</v>
      </c>
      <c r="B122" s="822" t="s">
        <v>2409</v>
      </c>
      <c r="C122" s="822" t="s">
        <v>2411</v>
      </c>
      <c r="D122" s="822" t="s">
        <v>961</v>
      </c>
      <c r="E122" s="822" t="s">
        <v>963</v>
      </c>
      <c r="F122" s="831"/>
      <c r="G122" s="831"/>
      <c r="H122" s="827">
        <v>0</v>
      </c>
      <c r="I122" s="831">
        <v>3</v>
      </c>
      <c r="J122" s="831">
        <v>195.84</v>
      </c>
      <c r="K122" s="827">
        <v>1</v>
      </c>
      <c r="L122" s="831">
        <v>3</v>
      </c>
      <c r="M122" s="832">
        <v>195.84</v>
      </c>
    </row>
    <row r="123" spans="1:13" ht="14.45" customHeight="1" x14ac:dyDescent="0.2">
      <c r="A123" s="821" t="s">
        <v>2698</v>
      </c>
      <c r="B123" s="822" t="s">
        <v>2208</v>
      </c>
      <c r="C123" s="822" t="s">
        <v>2211</v>
      </c>
      <c r="D123" s="822" t="s">
        <v>910</v>
      </c>
      <c r="E123" s="822" t="s">
        <v>2212</v>
      </c>
      <c r="F123" s="831"/>
      <c r="G123" s="831"/>
      <c r="H123" s="827"/>
      <c r="I123" s="831">
        <v>1</v>
      </c>
      <c r="J123" s="831">
        <v>0</v>
      </c>
      <c r="K123" s="827"/>
      <c r="L123" s="831">
        <v>1</v>
      </c>
      <c r="M123" s="832">
        <v>0</v>
      </c>
    </row>
    <row r="124" spans="1:13" ht="14.45" customHeight="1" x14ac:dyDescent="0.2">
      <c r="A124" s="821" t="s">
        <v>2698</v>
      </c>
      <c r="B124" s="822" t="s">
        <v>2208</v>
      </c>
      <c r="C124" s="822" t="s">
        <v>2972</v>
      </c>
      <c r="D124" s="822" t="s">
        <v>2973</v>
      </c>
      <c r="E124" s="822" t="s">
        <v>2860</v>
      </c>
      <c r="F124" s="831">
        <v>1</v>
      </c>
      <c r="G124" s="831">
        <v>0</v>
      </c>
      <c r="H124" s="827"/>
      <c r="I124" s="831"/>
      <c r="J124" s="831"/>
      <c r="K124" s="827"/>
      <c r="L124" s="831">
        <v>1</v>
      </c>
      <c r="M124" s="832">
        <v>0</v>
      </c>
    </row>
    <row r="125" spans="1:13" ht="14.45" customHeight="1" x14ac:dyDescent="0.2">
      <c r="A125" s="821" t="s">
        <v>2698</v>
      </c>
      <c r="B125" s="822" t="s">
        <v>2462</v>
      </c>
      <c r="C125" s="822" t="s">
        <v>2466</v>
      </c>
      <c r="D125" s="822" t="s">
        <v>2464</v>
      </c>
      <c r="E125" s="822" t="s">
        <v>994</v>
      </c>
      <c r="F125" s="831"/>
      <c r="G125" s="831"/>
      <c r="H125" s="827">
        <v>0</v>
      </c>
      <c r="I125" s="831">
        <v>2</v>
      </c>
      <c r="J125" s="831">
        <v>259.5</v>
      </c>
      <c r="K125" s="827">
        <v>1</v>
      </c>
      <c r="L125" s="831">
        <v>2</v>
      </c>
      <c r="M125" s="832">
        <v>259.5</v>
      </c>
    </row>
    <row r="126" spans="1:13" ht="14.45" customHeight="1" x14ac:dyDescent="0.2">
      <c r="A126" s="821" t="s">
        <v>2698</v>
      </c>
      <c r="B126" s="822" t="s">
        <v>2501</v>
      </c>
      <c r="C126" s="822" t="s">
        <v>2979</v>
      </c>
      <c r="D126" s="822" t="s">
        <v>2503</v>
      </c>
      <c r="E126" s="822" t="s">
        <v>2980</v>
      </c>
      <c r="F126" s="831"/>
      <c r="G126" s="831"/>
      <c r="H126" s="827">
        <v>0</v>
      </c>
      <c r="I126" s="831">
        <v>3</v>
      </c>
      <c r="J126" s="831">
        <v>4634.97</v>
      </c>
      <c r="K126" s="827">
        <v>1</v>
      </c>
      <c r="L126" s="831">
        <v>3</v>
      </c>
      <c r="M126" s="832">
        <v>4634.97</v>
      </c>
    </row>
    <row r="127" spans="1:13" ht="14.45" customHeight="1" x14ac:dyDescent="0.2">
      <c r="A127" s="821" t="s">
        <v>2698</v>
      </c>
      <c r="B127" s="822" t="s">
        <v>2501</v>
      </c>
      <c r="C127" s="822" t="s">
        <v>2977</v>
      </c>
      <c r="D127" s="822" t="s">
        <v>2503</v>
      </c>
      <c r="E127" s="822" t="s">
        <v>2978</v>
      </c>
      <c r="F127" s="831"/>
      <c r="G127" s="831"/>
      <c r="H127" s="827">
        <v>0</v>
      </c>
      <c r="I127" s="831">
        <v>2</v>
      </c>
      <c r="J127" s="831">
        <v>9173.4600000000009</v>
      </c>
      <c r="K127" s="827">
        <v>1</v>
      </c>
      <c r="L127" s="831">
        <v>2</v>
      </c>
      <c r="M127" s="832">
        <v>9173.4600000000009</v>
      </c>
    </row>
    <row r="128" spans="1:13" ht="14.45" customHeight="1" x14ac:dyDescent="0.2">
      <c r="A128" s="821" t="s">
        <v>2698</v>
      </c>
      <c r="B128" s="822" t="s">
        <v>2501</v>
      </c>
      <c r="C128" s="822" t="s">
        <v>2575</v>
      </c>
      <c r="D128" s="822" t="s">
        <v>2503</v>
      </c>
      <c r="E128" s="822" t="s">
        <v>2576</v>
      </c>
      <c r="F128" s="831"/>
      <c r="G128" s="831"/>
      <c r="H128" s="827">
        <v>0</v>
      </c>
      <c r="I128" s="831">
        <v>1</v>
      </c>
      <c r="J128" s="831">
        <v>2669.75</v>
      </c>
      <c r="K128" s="827">
        <v>1</v>
      </c>
      <c r="L128" s="831">
        <v>1</v>
      </c>
      <c r="M128" s="832">
        <v>2669.75</v>
      </c>
    </row>
    <row r="129" spans="1:13" ht="14.45" customHeight="1" x14ac:dyDescent="0.2">
      <c r="A129" s="821" t="s">
        <v>2699</v>
      </c>
      <c r="B129" s="822" t="s">
        <v>2231</v>
      </c>
      <c r="C129" s="822" t="s">
        <v>2236</v>
      </c>
      <c r="D129" s="822" t="s">
        <v>1033</v>
      </c>
      <c r="E129" s="822" t="s">
        <v>2237</v>
      </c>
      <c r="F129" s="831"/>
      <c r="G129" s="831"/>
      <c r="H129" s="827">
        <v>0</v>
      </c>
      <c r="I129" s="831">
        <v>2</v>
      </c>
      <c r="J129" s="831">
        <v>97.78</v>
      </c>
      <c r="K129" s="827">
        <v>1</v>
      </c>
      <c r="L129" s="831">
        <v>2</v>
      </c>
      <c r="M129" s="832">
        <v>97.78</v>
      </c>
    </row>
    <row r="130" spans="1:13" ht="14.45" customHeight="1" x14ac:dyDescent="0.2">
      <c r="A130" s="821" t="s">
        <v>2699</v>
      </c>
      <c r="B130" s="822" t="s">
        <v>2143</v>
      </c>
      <c r="C130" s="822" t="s">
        <v>2154</v>
      </c>
      <c r="D130" s="822" t="s">
        <v>740</v>
      </c>
      <c r="E130" s="822" t="s">
        <v>2155</v>
      </c>
      <c r="F130" s="831"/>
      <c r="G130" s="831"/>
      <c r="H130" s="827">
        <v>0</v>
      </c>
      <c r="I130" s="831">
        <v>4</v>
      </c>
      <c r="J130" s="831">
        <v>1963.56</v>
      </c>
      <c r="K130" s="827">
        <v>1</v>
      </c>
      <c r="L130" s="831">
        <v>4</v>
      </c>
      <c r="M130" s="832">
        <v>1963.56</v>
      </c>
    </row>
    <row r="131" spans="1:13" ht="14.45" customHeight="1" x14ac:dyDescent="0.2">
      <c r="A131" s="821" t="s">
        <v>2700</v>
      </c>
      <c r="B131" s="822" t="s">
        <v>2231</v>
      </c>
      <c r="C131" s="822" t="s">
        <v>2236</v>
      </c>
      <c r="D131" s="822" t="s">
        <v>1033</v>
      </c>
      <c r="E131" s="822" t="s">
        <v>2237</v>
      </c>
      <c r="F131" s="831"/>
      <c r="G131" s="831"/>
      <c r="H131" s="827">
        <v>0</v>
      </c>
      <c r="I131" s="831">
        <v>5</v>
      </c>
      <c r="J131" s="831">
        <v>244.45</v>
      </c>
      <c r="K131" s="827">
        <v>1</v>
      </c>
      <c r="L131" s="831">
        <v>5</v>
      </c>
      <c r="M131" s="832">
        <v>244.45</v>
      </c>
    </row>
    <row r="132" spans="1:13" ht="14.45" customHeight="1" x14ac:dyDescent="0.2">
      <c r="A132" s="821" t="s">
        <v>2700</v>
      </c>
      <c r="B132" s="822" t="s">
        <v>2139</v>
      </c>
      <c r="C132" s="822" t="s">
        <v>2248</v>
      </c>
      <c r="D132" s="822" t="s">
        <v>2141</v>
      </c>
      <c r="E132" s="822" t="s">
        <v>2249</v>
      </c>
      <c r="F132" s="831"/>
      <c r="G132" s="831"/>
      <c r="H132" s="827">
        <v>0</v>
      </c>
      <c r="I132" s="831">
        <v>3</v>
      </c>
      <c r="J132" s="831">
        <v>220.35000000000002</v>
      </c>
      <c r="K132" s="827">
        <v>1</v>
      </c>
      <c r="L132" s="831">
        <v>3</v>
      </c>
      <c r="M132" s="832">
        <v>220.35000000000002</v>
      </c>
    </row>
    <row r="133" spans="1:13" ht="14.45" customHeight="1" x14ac:dyDescent="0.2">
      <c r="A133" s="821" t="s">
        <v>2700</v>
      </c>
      <c r="B133" s="822" t="s">
        <v>4432</v>
      </c>
      <c r="C133" s="822" t="s">
        <v>3303</v>
      </c>
      <c r="D133" s="822" t="s">
        <v>3304</v>
      </c>
      <c r="E133" s="822" t="s">
        <v>3305</v>
      </c>
      <c r="F133" s="831"/>
      <c r="G133" s="831"/>
      <c r="H133" s="827">
        <v>0</v>
      </c>
      <c r="I133" s="831">
        <v>1</v>
      </c>
      <c r="J133" s="831">
        <v>93.75</v>
      </c>
      <c r="K133" s="827">
        <v>1</v>
      </c>
      <c r="L133" s="831">
        <v>1</v>
      </c>
      <c r="M133" s="832">
        <v>93.75</v>
      </c>
    </row>
    <row r="134" spans="1:13" ht="14.45" customHeight="1" x14ac:dyDescent="0.2">
      <c r="A134" s="821" t="s">
        <v>2700</v>
      </c>
      <c r="B134" s="822" t="s">
        <v>4432</v>
      </c>
      <c r="C134" s="822" t="s">
        <v>3306</v>
      </c>
      <c r="D134" s="822" t="s">
        <v>3304</v>
      </c>
      <c r="E134" s="822" t="s">
        <v>3307</v>
      </c>
      <c r="F134" s="831"/>
      <c r="G134" s="831"/>
      <c r="H134" s="827">
        <v>0</v>
      </c>
      <c r="I134" s="831">
        <v>4</v>
      </c>
      <c r="J134" s="831">
        <v>738.96</v>
      </c>
      <c r="K134" s="827">
        <v>1</v>
      </c>
      <c r="L134" s="831">
        <v>4</v>
      </c>
      <c r="M134" s="832">
        <v>738.96</v>
      </c>
    </row>
    <row r="135" spans="1:13" ht="14.45" customHeight="1" x14ac:dyDescent="0.2">
      <c r="A135" s="821" t="s">
        <v>2700</v>
      </c>
      <c r="B135" s="822" t="s">
        <v>4432</v>
      </c>
      <c r="C135" s="822" t="s">
        <v>3308</v>
      </c>
      <c r="D135" s="822" t="s">
        <v>3309</v>
      </c>
      <c r="E135" s="822" t="s">
        <v>3310</v>
      </c>
      <c r="F135" s="831"/>
      <c r="G135" s="831"/>
      <c r="H135" s="827">
        <v>0</v>
      </c>
      <c r="I135" s="831">
        <v>6</v>
      </c>
      <c r="J135" s="831">
        <v>723.66</v>
      </c>
      <c r="K135" s="827">
        <v>1</v>
      </c>
      <c r="L135" s="831">
        <v>6</v>
      </c>
      <c r="M135" s="832">
        <v>723.66</v>
      </c>
    </row>
    <row r="136" spans="1:13" ht="14.45" customHeight="1" x14ac:dyDescent="0.2">
      <c r="A136" s="821" t="s">
        <v>2700</v>
      </c>
      <c r="B136" s="822" t="s">
        <v>2156</v>
      </c>
      <c r="C136" s="822" t="s">
        <v>2255</v>
      </c>
      <c r="D136" s="822" t="s">
        <v>2158</v>
      </c>
      <c r="E136" s="822" t="s">
        <v>2256</v>
      </c>
      <c r="F136" s="831"/>
      <c r="G136" s="831"/>
      <c r="H136" s="827">
        <v>0</v>
      </c>
      <c r="I136" s="831">
        <v>9</v>
      </c>
      <c r="J136" s="831">
        <v>840.87000000000012</v>
      </c>
      <c r="K136" s="827">
        <v>1</v>
      </c>
      <c r="L136" s="831">
        <v>9</v>
      </c>
      <c r="M136" s="832">
        <v>840.87000000000012</v>
      </c>
    </row>
    <row r="137" spans="1:13" ht="14.45" customHeight="1" x14ac:dyDescent="0.2">
      <c r="A137" s="821" t="s">
        <v>2700</v>
      </c>
      <c r="B137" s="822" t="s">
        <v>4442</v>
      </c>
      <c r="C137" s="822" t="s">
        <v>3217</v>
      </c>
      <c r="D137" s="822" t="s">
        <v>862</v>
      </c>
      <c r="E137" s="822" t="s">
        <v>3218</v>
      </c>
      <c r="F137" s="831"/>
      <c r="G137" s="831"/>
      <c r="H137" s="827">
        <v>0</v>
      </c>
      <c r="I137" s="831">
        <v>27</v>
      </c>
      <c r="J137" s="831">
        <v>8645.6699999999983</v>
      </c>
      <c r="K137" s="827">
        <v>1</v>
      </c>
      <c r="L137" s="831">
        <v>27</v>
      </c>
      <c r="M137" s="832">
        <v>8645.6699999999983</v>
      </c>
    </row>
    <row r="138" spans="1:13" ht="14.45" customHeight="1" x14ac:dyDescent="0.2">
      <c r="A138" s="821" t="s">
        <v>2700</v>
      </c>
      <c r="B138" s="822" t="s">
        <v>4442</v>
      </c>
      <c r="C138" s="822" t="s">
        <v>3219</v>
      </c>
      <c r="D138" s="822" t="s">
        <v>862</v>
      </c>
      <c r="E138" s="822" t="s">
        <v>863</v>
      </c>
      <c r="F138" s="831"/>
      <c r="G138" s="831"/>
      <c r="H138" s="827">
        <v>0</v>
      </c>
      <c r="I138" s="831">
        <v>11</v>
      </c>
      <c r="J138" s="831">
        <v>1761.1</v>
      </c>
      <c r="K138" s="827">
        <v>1</v>
      </c>
      <c r="L138" s="831">
        <v>11</v>
      </c>
      <c r="M138" s="832">
        <v>1761.1</v>
      </c>
    </row>
    <row r="139" spans="1:13" ht="14.45" customHeight="1" x14ac:dyDescent="0.2">
      <c r="A139" s="821" t="s">
        <v>2700</v>
      </c>
      <c r="B139" s="822" t="s">
        <v>4442</v>
      </c>
      <c r="C139" s="822" t="s">
        <v>3220</v>
      </c>
      <c r="D139" s="822" t="s">
        <v>862</v>
      </c>
      <c r="E139" s="822" t="s">
        <v>3221</v>
      </c>
      <c r="F139" s="831"/>
      <c r="G139" s="831"/>
      <c r="H139" s="827">
        <v>0</v>
      </c>
      <c r="I139" s="831">
        <v>5</v>
      </c>
      <c r="J139" s="831">
        <v>3202.0499999999997</v>
      </c>
      <c r="K139" s="827">
        <v>1</v>
      </c>
      <c r="L139" s="831">
        <v>5</v>
      </c>
      <c r="M139" s="832">
        <v>3202.0499999999997</v>
      </c>
    </row>
    <row r="140" spans="1:13" ht="14.45" customHeight="1" x14ac:dyDescent="0.2">
      <c r="A140" s="821" t="s">
        <v>2700</v>
      </c>
      <c r="B140" s="822" t="s">
        <v>2257</v>
      </c>
      <c r="C140" s="822" t="s">
        <v>2258</v>
      </c>
      <c r="D140" s="822" t="s">
        <v>1042</v>
      </c>
      <c r="E140" s="822" t="s">
        <v>2259</v>
      </c>
      <c r="F140" s="831"/>
      <c r="G140" s="831"/>
      <c r="H140" s="827">
        <v>0</v>
      </c>
      <c r="I140" s="831">
        <v>21</v>
      </c>
      <c r="J140" s="831">
        <v>1680.2100000000003</v>
      </c>
      <c r="K140" s="827">
        <v>1</v>
      </c>
      <c r="L140" s="831">
        <v>21</v>
      </c>
      <c r="M140" s="832">
        <v>1680.2100000000003</v>
      </c>
    </row>
    <row r="141" spans="1:13" ht="14.45" customHeight="1" x14ac:dyDescent="0.2">
      <c r="A141" s="821" t="s">
        <v>2700</v>
      </c>
      <c r="B141" s="822" t="s">
        <v>4440</v>
      </c>
      <c r="C141" s="822" t="s">
        <v>2959</v>
      </c>
      <c r="D141" s="822" t="s">
        <v>2960</v>
      </c>
      <c r="E141" s="822" t="s">
        <v>2961</v>
      </c>
      <c r="F141" s="831"/>
      <c r="G141" s="831"/>
      <c r="H141" s="827">
        <v>0</v>
      </c>
      <c r="I141" s="831">
        <v>6</v>
      </c>
      <c r="J141" s="831">
        <v>787.92</v>
      </c>
      <c r="K141" s="827">
        <v>1</v>
      </c>
      <c r="L141" s="831">
        <v>6</v>
      </c>
      <c r="M141" s="832">
        <v>787.92</v>
      </c>
    </row>
    <row r="142" spans="1:13" ht="14.45" customHeight="1" x14ac:dyDescent="0.2">
      <c r="A142" s="821" t="s">
        <v>2700</v>
      </c>
      <c r="B142" s="822" t="s">
        <v>2264</v>
      </c>
      <c r="C142" s="822" t="s">
        <v>2265</v>
      </c>
      <c r="D142" s="822" t="s">
        <v>2266</v>
      </c>
      <c r="E142" s="822" t="s">
        <v>2267</v>
      </c>
      <c r="F142" s="831"/>
      <c r="G142" s="831"/>
      <c r="H142" s="827">
        <v>0</v>
      </c>
      <c r="I142" s="831">
        <v>10</v>
      </c>
      <c r="J142" s="831">
        <v>1346.1000000000001</v>
      </c>
      <c r="K142" s="827">
        <v>1</v>
      </c>
      <c r="L142" s="831">
        <v>10</v>
      </c>
      <c r="M142" s="832">
        <v>1346.1000000000001</v>
      </c>
    </row>
    <row r="143" spans="1:13" ht="14.45" customHeight="1" x14ac:dyDescent="0.2">
      <c r="A143" s="821" t="s">
        <v>2700</v>
      </c>
      <c r="B143" s="822" t="s">
        <v>2264</v>
      </c>
      <c r="C143" s="822" t="s">
        <v>3042</v>
      </c>
      <c r="D143" s="822" t="s">
        <v>2266</v>
      </c>
      <c r="E143" s="822" t="s">
        <v>3043</v>
      </c>
      <c r="F143" s="831">
        <v>3</v>
      </c>
      <c r="G143" s="831">
        <v>67.320000000000007</v>
      </c>
      <c r="H143" s="827">
        <v>1</v>
      </c>
      <c r="I143" s="831"/>
      <c r="J143" s="831"/>
      <c r="K143" s="827">
        <v>0</v>
      </c>
      <c r="L143" s="831">
        <v>3</v>
      </c>
      <c r="M143" s="832">
        <v>67.320000000000007</v>
      </c>
    </row>
    <row r="144" spans="1:13" ht="14.45" customHeight="1" x14ac:dyDescent="0.2">
      <c r="A144" s="821" t="s">
        <v>2700</v>
      </c>
      <c r="B144" s="822" t="s">
        <v>2268</v>
      </c>
      <c r="C144" s="822" t="s">
        <v>2272</v>
      </c>
      <c r="D144" s="822" t="s">
        <v>2270</v>
      </c>
      <c r="E144" s="822" t="s">
        <v>2273</v>
      </c>
      <c r="F144" s="831"/>
      <c r="G144" s="831"/>
      <c r="H144" s="827">
        <v>0</v>
      </c>
      <c r="I144" s="831">
        <v>3</v>
      </c>
      <c r="J144" s="831">
        <v>255.06</v>
      </c>
      <c r="K144" s="827">
        <v>1</v>
      </c>
      <c r="L144" s="831">
        <v>3</v>
      </c>
      <c r="M144" s="832">
        <v>255.06</v>
      </c>
    </row>
    <row r="145" spans="1:13" ht="14.45" customHeight="1" x14ac:dyDescent="0.2">
      <c r="A145" s="821" t="s">
        <v>2700</v>
      </c>
      <c r="B145" s="822" t="s">
        <v>2268</v>
      </c>
      <c r="C145" s="822" t="s">
        <v>3066</v>
      </c>
      <c r="D145" s="822" t="s">
        <v>3067</v>
      </c>
      <c r="E145" s="822" t="s">
        <v>2271</v>
      </c>
      <c r="F145" s="831">
        <v>2</v>
      </c>
      <c r="G145" s="831">
        <v>85.02</v>
      </c>
      <c r="H145" s="827">
        <v>1</v>
      </c>
      <c r="I145" s="831"/>
      <c r="J145" s="831"/>
      <c r="K145" s="827">
        <v>0</v>
      </c>
      <c r="L145" s="831">
        <v>2</v>
      </c>
      <c r="M145" s="832">
        <v>85.02</v>
      </c>
    </row>
    <row r="146" spans="1:13" ht="14.45" customHeight="1" x14ac:dyDescent="0.2">
      <c r="A146" s="821" t="s">
        <v>2700</v>
      </c>
      <c r="B146" s="822" t="s">
        <v>2168</v>
      </c>
      <c r="C146" s="822" t="s">
        <v>2169</v>
      </c>
      <c r="D146" s="822" t="s">
        <v>896</v>
      </c>
      <c r="E146" s="822" t="s">
        <v>897</v>
      </c>
      <c r="F146" s="831"/>
      <c r="G146" s="831"/>
      <c r="H146" s="827">
        <v>0</v>
      </c>
      <c r="I146" s="831">
        <v>17</v>
      </c>
      <c r="J146" s="831">
        <v>467.33</v>
      </c>
      <c r="K146" s="827">
        <v>1</v>
      </c>
      <c r="L146" s="831">
        <v>17</v>
      </c>
      <c r="M146" s="832">
        <v>467.33</v>
      </c>
    </row>
    <row r="147" spans="1:13" ht="14.45" customHeight="1" x14ac:dyDescent="0.2">
      <c r="A147" s="821" t="s">
        <v>2700</v>
      </c>
      <c r="B147" s="822" t="s">
        <v>2168</v>
      </c>
      <c r="C147" s="822" t="s">
        <v>3151</v>
      </c>
      <c r="D147" s="822" t="s">
        <v>690</v>
      </c>
      <c r="E147" s="822" t="s">
        <v>3152</v>
      </c>
      <c r="F147" s="831">
        <v>1</v>
      </c>
      <c r="G147" s="831">
        <v>117.03</v>
      </c>
      <c r="H147" s="827">
        <v>1</v>
      </c>
      <c r="I147" s="831"/>
      <c r="J147" s="831"/>
      <c r="K147" s="827">
        <v>0</v>
      </c>
      <c r="L147" s="831">
        <v>1</v>
      </c>
      <c r="M147" s="832">
        <v>117.03</v>
      </c>
    </row>
    <row r="148" spans="1:13" ht="14.45" customHeight="1" x14ac:dyDescent="0.2">
      <c r="A148" s="821" t="s">
        <v>2700</v>
      </c>
      <c r="B148" s="822" t="s">
        <v>2168</v>
      </c>
      <c r="C148" s="822" t="s">
        <v>3155</v>
      </c>
      <c r="D148" s="822" t="s">
        <v>1559</v>
      </c>
      <c r="E148" s="822" t="s">
        <v>3156</v>
      </c>
      <c r="F148" s="831">
        <v>1</v>
      </c>
      <c r="G148" s="831">
        <v>32.99</v>
      </c>
      <c r="H148" s="827">
        <v>1</v>
      </c>
      <c r="I148" s="831"/>
      <c r="J148" s="831"/>
      <c r="K148" s="827">
        <v>0</v>
      </c>
      <c r="L148" s="831">
        <v>1</v>
      </c>
      <c r="M148" s="832">
        <v>32.99</v>
      </c>
    </row>
    <row r="149" spans="1:13" ht="14.45" customHeight="1" x14ac:dyDescent="0.2">
      <c r="A149" s="821" t="s">
        <v>2700</v>
      </c>
      <c r="B149" s="822" t="s">
        <v>2168</v>
      </c>
      <c r="C149" s="822" t="s">
        <v>3154</v>
      </c>
      <c r="D149" s="822" t="s">
        <v>690</v>
      </c>
      <c r="E149" s="822" t="s">
        <v>989</v>
      </c>
      <c r="F149" s="831">
        <v>2</v>
      </c>
      <c r="G149" s="831">
        <v>117.04</v>
      </c>
      <c r="H149" s="827">
        <v>1</v>
      </c>
      <c r="I149" s="831"/>
      <c r="J149" s="831"/>
      <c r="K149" s="827">
        <v>0</v>
      </c>
      <c r="L149" s="831">
        <v>2</v>
      </c>
      <c r="M149" s="832">
        <v>117.04</v>
      </c>
    </row>
    <row r="150" spans="1:13" ht="14.45" customHeight="1" x14ac:dyDescent="0.2">
      <c r="A150" s="821" t="s">
        <v>2700</v>
      </c>
      <c r="B150" s="822" t="s">
        <v>2168</v>
      </c>
      <c r="C150" s="822" t="s">
        <v>2280</v>
      </c>
      <c r="D150" s="822" t="s">
        <v>987</v>
      </c>
      <c r="E150" s="822" t="s">
        <v>988</v>
      </c>
      <c r="F150" s="831"/>
      <c r="G150" s="831"/>
      <c r="H150" s="827">
        <v>0</v>
      </c>
      <c r="I150" s="831">
        <v>2</v>
      </c>
      <c r="J150" s="831">
        <v>468.14</v>
      </c>
      <c r="K150" s="827">
        <v>1</v>
      </c>
      <c r="L150" s="831">
        <v>2</v>
      </c>
      <c r="M150" s="832">
        <v>468.14</v>
      </c>
    </row>
    <row r="151" spans="1:13" ht="14.45" customHeight="1" x14ac:dyDescent="0.2">
      <c r="A151" s="821" t="s">
        <v>2700</v>
      </c>
      <c r="B151" s="822" t="s">
        <v>2168</v>
      </c>
      <c r="C151" s="822" t="s">
        <v>2170</v>
      </c>
      <c r="D151" s="822" t="s">
        <v>690</v>
      </c>
      <c r="E151" s="822" t="s">
        <v>691</v>
      </c>
      <c r="F151" s="831"/>
      <c r="G151" s="831"/>
      <c r="H151" s="827">
        <v>0</v>
      </c>
      <c r="I151" s="831">
        <v>4</v>
      </c>
      <c r="J151" s="831">
        <v>152.16</v>
      </c>
      <c r="K151" s="827">
        <v>1</v>
      </c>
      <c r="L151" s="831">
        <v>4</v>
      </c>
      <c r="M151" s="832">
        <v>152.16</v>
      </c>
    </row>
    <row r="152" spans="1:13" ht="14.45" customHeight="1" x14ac:dyDescent="0.2">
      <c r="A152" s="821" t="s">
        <v>2700</v>
      </c>
      <c r="B152" s="822" t="s">
        <v>2168</v>
      </c>
      <c r="C152" s="822" t="s">
        <v>3157</v>
      </c>
      <c r="D152" s="822" t="s">
        <v>690</v>
      </c>
      <c r="E152" s="822" t="s">
        <v>3152</v>
      </c>
      <c r="F152" s="831"/>
      <c r="G152" s="831"/>
      <c r="H152" s="827">
        <v>0</v>
      </c>
      <c r="I152" s="831">
        <v>3</v>
      </c>
      <c r="J152" s="831">
        <v>351.09000000000003</v>
      </c>
      <c r="K152" s="827">
        <v>1</v>
      </c>
      <c r="L152" s="831">
        <v>3</v>
      </c>
      <c r="M152" s="832">
        <v>351.09000000000003</v>
      </c>
    </row>
    <row r="153" spans="1:13" ht="14.45" customHeight="1" x14ac:dyDescent="0.2">
      <c r="A153" s="821" t="s">
        <v>2700</v>
      </c>
      <c r="B153" s="822" t="s">
        <v>2168</v>
      </c>
      <c r="C153" s="822" t="s">
        <v>2283</v>
      </c>
      <c r="D153" s="822" t="s">
        <v>690</v>
      </c>
      <c r="E153" s="822" t="s">
        <v>989</v>
      </c>
      <c r="F153" s="831"/>
      <c r="G153" s="831"/>
      <c r="H153" s="827">
        <v>0</v>
      </c>
      <c r="I153" s="831">
        <v>2</v>
      </c>
      <c r="J153" s="831">
        <v>117.04</v>
      </c>
      <c r="K153" s="827">
        <v>1</v>
      </c>
      <c r="L153" s="831">
        <v>2</v>
      </c>
      <c r="M153" s="832">
        <v>117.04</v>
      </c>
    </row>
    <row r="154" spans="1:13" ht="14.45" customHeight="1" x14ac:dyDescent="0.2">
      <c r="A154" s="821" t="s">
        <v>2700</v>
      </c>
      <c r="B154" s="822" t="s">
        <v>2168</v>
      </c>
      <c r="C154" s="822" t="s">
        <v>3158</v>
      </c>
      <c r="D154" s="822" t="s">
        <v>3159</v>
      </c>
      <c r="E154" s="822" t="s">
        <v>3160</v>
      </c>
      <c r="F154" s="831">
        <v>2</v>
      </c>
      <c r="G154" s="831">
        <v>54.98</v>
      </c>
      <c r="H154" s="827">
        <v>1</v>
      </c>
      <c r="I154" s="831"/>
      <c r="J154" s="831"/>
      <c r="K154" s="827">
        <v>0</v>
      </c>
      <c r="L154" s="831">
        <v>2</v>
      </c>
      <c r="M154" s="832">
        <v>54.98</v>
      </c>
    </row>
    <row r="155" spans="1:13" ht="14.45" customHeight="1" x14ac:dyDescent="0.2">
      <c r="A155" s="821" t="s">
        <v>2700</v>
      </c>
      <c r="B155" s="822" t="s">
        <v>2284</v>
      </c>
      <c r="C155" s="822" t="s">
        <v>3000</v>
      </c>
      <c r="D155" s="822" t="s">
        <v>3001</v>
      </c>
      <c r="E155" s="822" t="s">
        <v>2216</v>
      </c>
      <c r="F155" s="831">
        <v>5</v>
      </c>
      <c r="G155" s="831">
        <v>153.94999999999999</v>
      </c>
      <c r="H155" s="827">
        <v>1</v>
      </c>
      <c r="I155" s="831"/>
      <c r="J155" s="831"/>
      <c r="K155" s="827">
        <v>0</v>
      </c>
      <c r="L155" s="831">
        <v>5</v>
      </c>
      <c r="M155" s="832">
        <v>153.94999999999999</v>
      </c>
    </row>
    <row r="156" spans="1:13" ht="14.45" customHeight="1" x14ac:dyDescent="0.2">
      <c r="A156" s="821" t="s">
        <v>2700</v>
      </c>
      <c r="B156" s="822" t="s">
        <v>2173</v>
      </c>
      <c r="C156" s="822" t="s">
        <v>3022</v>
      </c>
      <c r="D156" s="822" t="s">
        <v>998</v>
      </c>
      <c r="E156" s="822" t="s">
        <v>677</v>
      </c>
      <c r="F156" s="831">
        <v>2</v>
      </c>
      <c r="G156" s="831">
        <v>234.06</v>
      </c>
      <c r="H156" s="827">
        <v>1</v>
      </c>
      <c r="I156" s="831"/>
      <c r="J156" s="831"/>
      <c r="K156" s="827">
        <v>0</v>
      </c>
      <c r="L156" s="831">
        <v>2</v>
      </c>
      <c r="M156" s="832">
        <v>234.06</v>
      </c>
    </row>
    <row r="157" spans="1:13" ht="14.45" customHeight="1" x14ac:dyDescent="0.2">
      <c r="A157" s="821" t="s">
        <v>2700</v>
      </c>
      <c r="B157" s="822" t="s">
        <v>2173</v>
      </c>
      <c r="C157" s="822" t="s">
        <v>3024</v>
      </c>
      <c r="D157" s="822" t="s">
        <v>998</v>
      </c>
      <c r="E157" s="822" t="s">
        <v>2860</v>
      </c>
      <c r="F157" s="831"/>
      <c r="G157" s="831"/>
      <c r="H157" s="827">
        <v>0</v>
      </c>
      <c r="I157" s="831">
        <v>3</v>
      </c>
      <c r="J157" s="831">
        <v>702.21</v>
      </c>
      <c r="K157" s="827">
        <v>1</v>
      </c>
      <c r="L157" s="831">
        <v>3</v>
      </c>
      <c r="M157" s="832">
        <v>702.21</v>
      </c>
    </row>
    <row r="158" spans="1:13" ht="14.45" customHeight="1" x14ac:dyDescent="0.2">
      <c r="A158" s="821" t="s">
        <v>2700</v>
      </c>
      <c r="B158" s="822" t="s">
        <v>2173</v>
      </c>
      <c r="C158" s="822" t="s">
        <v>2292</v>
      </c>
      <c r="D158" s="822" t="s">
        <v>998</v>
      </c>
      <c r="E158" s="822" t="s">
        <v>1000</v>
      </c>
      <c r="F158" s="831"/>
      <c r="G158" s="831"/>
      <c r="H158" s="827">
        <v>0</v>
      </c>
      <c r="I158" s="831">
        <v>36</v>
      </c>
      <c r="J158" s="831">
        <v>632.15999999999985</v>
      </c>
      <c r="K158" s="827">
        <v>1</v>
      </c>
      <c r="L158" s="831">
        <v>36</v>
      </c>
      <c r="M158" s="832">
        <v>632.15999999999985</v>
      </c>
    </row>
    <row r="159" spans="1:13" ht="14.45" customHeight="1" x14ac:dyDescent="0.2">
      <c r="A159" s="821" t="s">
        <v>2700</v>
      </c>
      <c r="B159" s="822" t="s">
        <v>2173</v>
      </c>
      <c r="C159" s="822" t="s">
        <v>3023</v>
      </c>
      <c r="D159" s="822" t="s">
        <v>998</v>
      </c>
      <c r="E159" s="822" t="s">
        <v>677</v>
      </c>
      <c r="F159" s="831"/>
      <c r="G159" s="831"/>
      <c r="H159" s="827">
        <v>0</v>
      </c>
      <c r="I159" s="831">
        <v>25</v>
      </c>
      <c r="J159" s="831">
        <v>2925.75</v>
      </c>
      <c r="K159" s="827">
        <v>1</v>
      </c>
      <c r="L159" s="831">
        <v>25</v>
      </c>
      <c r="M159" s="832">
        <v>2925.75</v>
      </c>
    </row>
    <row r="160" spans="1:13" ht="14.45" customHeight="1" x14ac:dyDescent="0.2">
      <c r="A160" s="821" t="s">
        <v>2700</v>
      </c>
      <c r="B160" s="822" t="s">
        <v>2173</v>
      </c>
      <c r="C160" s="822" t="s">
        <v>2293</v>
      </c>
      <c r="D160" s="822" t="s">
        <v>998</v>
      </c>
      <c r="E160" s="822" t="s">
        <v>702</v>
      </c>
      <c r="F160" s="831"/>
      <c r="G160" s="831"/>
      <c r="H160" s="827">
        <v>0</v>
      </c>
      <c r="I160" s="831">
        <v>2</v>
      </c>
      <c r="J160" s="831">
        <v>140.46</v>
      </c>
      <c r="K160" s="827">
        <v>1</v>
      </c>
      <c r="L160" s="831">
        <v>2</v>
      </c>
      <c r="M160" s="832">
        <v>140.46</v>
      </c>
    </row>
    <row r="161" spans="1:13" ht="14.45" customHeight="1" x14ac:dyDescent="0.2">
      <c r="A161" s="821" t="s">
        <v>2700</v>
      </c>
      <c r="B161" s="822" t="s">
        <v>2173</v>
      </c>
      <c r="C161" s="822" t="s">
        <v>2174</v>
      </c>
      <c r="D161" s="822" t="s">
        <v>998</v>
      </c>
      <c r="E161" s="822" t="s">
        <v>696</v>
      </c>
      <c r="F161" s="831"/>
      <c r="G161" s="831"/>
      <c r="H161" s="827">
        <v>0</v>
      </c>
      <c r="I161" s="831">
        <v>4</v>
      </c>
      <c r="J161" s="831">
        <v>140.44</v>
      </c>
      <c r="K161" s="827">
        <v>1</v>
      </c>
      <c r="L161" s="831">
        <v>4</v>
      </c>
      <c r="M161" s="832">
        <v>140.44</v>
      </c>
    </row>
    <row r="162" spans="1:13" ht="14.45" customHeight="1" x14ac:dyDescent="0.2">
      <c r="A162" s="821" t="s">
        <v>2700</v>
      </c>
      <c r="B162" s="822" t="s">
        <v>4437</v>
      </c>
      <c r="C162" s="822" t="s">
        <v>3165</v>
      </c>
      <c r="D162" s="822" t="s">
        <v>2911</v>
      </c>
      <c r="E162" s="822" t="s">
        <v>3166</v>
      </c>
      <c r="F162" s="831"/>
      <c r="G162" s="831"/>
      <c r="H162" s="827">
        <v>0</v>
      </c>
      <c r="I162" s="831">
        <v>1</v>
      </c>
      <c r="J162" s="831">
        <v>114.65</v>
      </c>
      <c r="K162" s="827">
        <v>1</v>
      </c>
      <c r="L162" s="831">
        <v>1</v>
      </c>
      <c r="M162" s="832">
        <v>114.65</v>
      </c>
    </row>
    <row r="163" spans="1:13" ht="14.45" customHeight="1" x14ac:dyDescent="0.2">
      <c r="A163" s="821" t="s">
        <v>2700</v>
      </c>
      <c r="B163" s="822" t="s">
        <v>2294</v>
      </c>
      <c r="C163" s="822" t="s">
        <v>2295</v>
      </c>
      <c r="D163" s="822" t="s">
        <v>2296</v>
      </c>
      <c r="E163" s="822" t="s">
        <v>2297</v>
      </c>
      <c r="F163" s="831"/>
      <c r="G163" s="831"/>
      <c r="H163" s="827">
        <v>0</v>
      </c>
      <c r="I163" s="831">
        <v>18</v>
      </c>
      <c r="J163" s="831">
        <v>1678.86</v>
      </c>
      <c r="K163" s="827">
        <v>1</v>
      </c>
      <c r="L163" s="831">
        <v>18</v>
      </c>
      <c r="M163" s="832">
        <v>1678.86</v>
      </c>
    </row>
    <row r="164" spans="1:13" ht="14.45" customHeight="1" x14ac:dyDescent="0.2">
      <c r="A164" s="821" t="s">
        <v>2700</v>
      </c>
      <c r="B164" s="822" t="s">
        <v>2294</v>
      </c>
      <c r="C164" s="822" t="s">
        <v>2298</v>
      </c>
      <c r="D164" s="822" t="s">
        <v>2296</v>
      </c>
      <c r="E164" s="822" t="s">
        <v>2299</v>
      </c>
      <c r="F164" s="831"/>
      <c r="G164" s="831"/>
      <c r="H164" s="827">
        <v>0</v>
      </c>
      <c r="I164" s="831">
        <v>7</v>
      </c>
      <c r="J164" s="831">
        <v>1305.8500000000001</v>
      </c>
      <c r="K164" s="827">
        <v>1</v>
      </c>
      <c r="L164" s="831">
        <v>7</v>
      </c>
      <c r="M164" s="832">
        <v>1305.8500000000001</v>
      </c>
    </row>
    <row r="165" spans="1:13" ht="14.45" customHeight="1" x14ac:dyDescent="0.2">
      <c r="A165" s="821" t="s">
        <v>2700</v>
      </c>
      <c r="B165" s="822" t="s">
        <v>2294</v>
      </c>
      <c r="C165" s="822" t="s">
        <v>2994</v>
      </c>
      <c r="D165" s="822" t="s">
        <v>2995</v>
      </c>
      <c r="E165" s="822" t="s">
        <v>2996</v>
      </c>
      <c r="F165" s="831">
        <v>1</v>
      </c>
      <c r="G165" s="831">
        <v>103.64</v>
      </c>
      <c r="H165" s="827">
        <v>1</v>
      </c>
      <c r="I165" s="831"/>
      <c r="J165" s="831"/>
      <c r="K165" s="827">
        <v>0</v>
      </c>
      <c r="L165" s="831">
        <v>1</v>
      </c>
      <c r="M165" s="832">
        <v>103.64</v>
      </c>
    </row>
    <row r="166" spans="1:13" ht="14.45" customHeight="1" x14ac:dyDescent="0.2">
      <c r="A166" s="821" t="s">
        <v>2700</v>
      </c>
      <c r="B166" s="822" t="s">
        <v>2294</v>
      </c>
      <c r="C166" s="822" t="s">
        <v>2300</v>
      </c>
      <c r="D166" s="822" t="s">
        <v>2296</v>
      </c>
      <c r="E166" s="822" t="s">
        <v>2301</v>
      </c>
      <c r="F166" s="831"/>
      <c r="G166" s="831"/>
      <c r="H166" s="827">
        <v>0</v>
      </c>
      <c r="I166" s="831">
        <v>3</v>
      </c>
      <c r="J166" s="831">
        <v>93.27</v>
      </c>
      <c r="K166" s="827">
        <v>1</v>
      </c>
      <c r="L166" s="831">
        <v>3</v>
      </c>
      <c r="M166" s="832">
        <v>93.27</v>
      </c>
    </row>
    <row r="167" spans="1:13" ht="14.45" customHeight="1" x14ac:dyDescent="0.2">
      <c r="A167" s="821" t="s">
        <v>2700</v>
      </c>
      <c r="B167" s="822" t="s">
        <v>2294</v>
      </c>
      <c r="C167" s="822" t="s">
        <v>2302</v>
      </c>
      <c r="D167" s="822" t="s">
        <v>2296</v>
      </c>
      <c r="E167" s="822" t="s">
        <v>1106</v>
      </c>
      <c r="F167" s="831"/>
      <c r="G167" s="831"/>
      <c r="H167" s="827">
        <v>0</v>
      </c>
      <c r="I167" s="831">
        <v>1</v>
      </c>
      <c r="J167" s="831">
        <v>62.18</v>
      </c>
      <c r="K167" s="827">
        <v>1</v>
      </c>
      <c r="L167" s="831">
        <v>1</v>
      </c>
      <c r="M167" s="832">
        <v>62.18</v>
      </c>
    </row>
    <row r="168" spans="1:13" ht="14.45" customHeight="1" x14ac:dyDescent="0.2">
      <c r="A168" s="821" t="s">
        <v>2700</v>
      </c>
      <c r="B168" s="822" t="s">
        <v>2294</v>
      </c>
      <c r="C168" s="822" t="s">
        <v>2997</v>
      </c>
      <c r="D168" s="822" t="s">
        <v>2998</v>
      </c>
      <c r="E168" s="822" t="s">
        <v>2999</v>
      </c>
      <c r="F168" s="831">
        <v>8</v>
      </c>
      <c r="G168" s="831">
        <v>124.4</v>
      </c>
      <c r="H168" s="827">
        <v>1</v>
      </c>
      <c r="I168" s="831"/>
      <c r="J168" s="831"/>
      <c r="K168" s="827">
        <v>0</v>
      </c>
      <c r="L168" s="831">
        <v>8</v>
      </c>
      <c r="M168" s="832">
        <v>124.4</v>
      </c>
    </row>
    <row r="169" spans="1:13" ht="14.45" customHeight="1" x14ac:dyDescent="0.2">
      <c r="A169" s="821" t="s">
        <v>2700</v>
      </c>
      <c r="B169" s="822" t="s">
        <v>2307</v>
      </c>
      <c r="C169" s="822" t="s">
        <v>3138</v>
      </c>
      <c r="D169" s="822" t="s">
        <v>2309</v>
      </c>
      <c r="E169" s="822" t="s">
        <v>3139</v>
      </c>
      <c r="F169" s="831"/>
      <c r="G169" s="831"/>
      <c r="H169" s="827">
        <v>0</v>
      </c>
      <c r="I169" s="831">
        <v>2</v>
      </c>
      <c r="J169" s="831">
        <v>207.28</v>
      </c>
      <c r="K169" s="827">
        <v>1</v>
      </c>
      <c r="L169" s="831">
        <v>2</v>
      </c>
      <c r="M169" s="832">
        <v>207.28</v>
      </c>
    </row>
    <row r="170" spans="1:13" ht="14.45" customHeight="1" x14ac:dyDescent="0.2">
      <c r="A170" s="821" t="s">
        <v>2700</v>
      </c>
      <c r="B170" s="822" t="s">
        <v>2311</v>
      </c>
      <c r="C170" s="822" t="s">
        <v>3301</v>
      </c>
      <c r="D170" s="822" t="s">
        <v>785</v>
      </c>
      <c r="E170" s="822" t="s">
        <v>786</v>
      </c>
      <c r="F170" s="831"/>
      <c r="G170" s="831"/>
      <c r="H170" s="827">
        <v>0</v>
      </c>
      <c r="I170" s="831">
        <v>6</v>
      </c>
      <c r="J170" s="831">
        <v>913.26</v>
      </c>
      <c r="K170" s="827">
        <v>1</v>
      </c>
      <c r="L170" s="831">
        <v>6</v>
      </c>
      <c r="M170" s="832">
        <v>913.26</v>
      </c>
    </row>
    <row r="171" spans="1:13" ht="14.45" customHeight="1" x14ac:dyDescent="0.2">
      <c r="A171" s="821" t="s">
        <v>2700</v>
      </c>
      <c r="B171" s="822" t="s">
        <v>2311</v>
      </c>
      <c r="C171" s="822" t="s">
        <v>2312</v>
      </c>
      <c r="D171" s="822" t="s">
        <v>1164</v>
      </c>
      <c r="E171" s="822" t="s">
        <v>1165</v>
      </c>
      <c r="F171" s="831"/>
      <c r="G171" s="831"/>
      <c r="H171" s="827">
        <v>0</v>
      </c>
      <c r="I171" s="831">
        <v>1</v>
      </c>
      <c r="J171" s="831">
        <v>729.09</v>
      </c>
      <c r="K171" s="827">
        <v>1</v>
      </c>
      <c r="L171" s="831">
        <v>1</v>
      </c>
      <c r="M171" s="832">
        <v>729.09</v>
      </c>
    </row>
    <row r="172" spans="1:13" ht="14.45" customHeight="1" x14ac:dyDescent="0.2">
      <c r="A172" s="821" t="s">
        <v>2700</v>
      </c>
      <c r="B172" s="822" t="s">
        <v>2175</v>
      </c>
      <c r="C172" s="822" t="s">
        <v>2176</v>
      </c>
      <c r="D172" s="822" t="s">
        <v>850</v>
      </c>
      <c r="E172" s="822" t="s">
        <v>2177</v>
      </c>
      <c r="F172" s="831"/>
      <c r="G172" s="831"/>
      <c r="H172" s="827">
        <v>0</v>
      </c>
      <c r="I172" s="831">
        <v>2</v>
      </c>
      <c r="J172" s="831">
        <v>206.8</v>
      </c>
      <c r="K172" s="827">
        <v>1</v>
      </c>
      <c r="L172" s="831">
        <v>2</v>
      </c>
      <c r="M172" s="832">
        <v>206.8</v>
      </c>
    </row>
    <row r="173" spans="1:13" ht="14.45" customHeight="1" x14ac:dyDescent="0.2">
      <c r="A173" s="821" t="s">
        <v>2700</v>
      </c>
      <c r="B173" s="822" t="s">
        <v>2178</v>
      </c>
      <c r="C173" s="822" t="s">
        <v>2179</v>
      </c>
      <c r="D173" s="822" t="s">
        <v>2180</v>
      </c>
      <c r="E173" s="822" t="s">
        <v>2181</v>
      </c>
      <c r="F173" s="831"/>
      <c r="G173" s="831"/>
      <c r="H173" s="827">
        <v>0</v>
      </c>
      <c r="I173" s="831">
        <v>5</v>
      </c>
      <c r="J173" s="831">
        <v>57.400000000000006</v>
      </c>
      <c r="K173" s="827">
        <v>1</v>
      </c>
      <c r="L173" s="831">
        <v>5</v>
      </c>
      <c r="M173" s="832">
        <v>57.400000000000006</v>
      </c>
    </row>
    <row r="174" spans="1:13" ht="14.45" customHeight="1" x14ac:dyDescent="0.2">
      <c r="A174" s="821" t="s">
        <v>2700</v>
      </c>
      <c r="B174" s="822" t="s">
        <v>2178</v>
      </c>
      <c r="C174" s="822" t="s">
        <v>3223</v>
      </c>
      <c r="D174" s="822" t="s">
        <v>3224</v>
      </c>
      <c r="E174" s="822" t="s">
        <v>3225</v>
      </c>
      <c r="F174" s="831">
        <v>2</v>
      </c>
      <c r="G174" s="831">
        <v>57.44</v>
      </c>
      <c r="H174" s="827">
        <v>1</v>
      </c>
      <c r="I174" s="831"/>
      <c r="J174" s="831"/>
      <c r="K174" s="827">
        <v>0</v>
      </c>
      <c r="L174" s="831">
        <v>2</v>
      </c>
      <c r="M174" s="832">
        <v>57.44</v>
      </c>
    </row>
    <row r="175" spans="1:13" ht="14.45" customHeight="1" x14ac:dyDescent="0.2">
      <c r="A175" s="821" t="s">
        <v>2700</v>
      </c>
      <c r="B175" s="822" t="s">
        <v>2315</v>
      </c>
      <c r="C175" s="822" t="s">
        <v>3189</v>
      </c>
      <c r="D175" s="822" t="s">
        <v>2317</v>
      </c>
      <c r="E175" s="822" t="s">
        <v>3190</v>
      </c>
      <c r="F175" s="831"/>
      <c r="G175" s="831"/>
      <c r="H175" s="827">
        <v>0</v>
      </c>
      <c r="I175" s="831">
        <v>1</v>
      </c>
      <c r="J175" s="831">
        <v>352.37</v>
      </c>
      <c r="K175" s="827">
        <v>1</v>
      </c>
      <c r="L175" s="831">
        <v>1</v>
      </c>
      <c r="M175" s="832">
        <v>352.37</v>
      </c>
    </row>
    <row r="176" spans="1:13" ht="14.45" customHeight="1" x14ac:dyDescent="0.2">
      <c r="A176" s="821" t="s">
        <v>2700</v>
      </c>
      <c r="B176" s="822" t="s">
        <v>2315</v>
      </c>
      <c r="C176" s="822" t="s">
        <v>3191</v>
      </c>
      <c r="D176" s="822" t="s">
        <v>3192</v>
      </c>
      <c r="E176" s="822" t="s">
        <v>3193</v>
      </c>
      <c r="F176" s="831"/>
      <c r="G176" s="831"/>
      <c r="H176" s="827">
        <v>0</v>
      </c>
      <c r="I176" s="831">
        <v>3</v>
      </c>
      <c r="J176" s="831">
        <v>709.08</v>
      </c>
      <c r="K176" s="827">
        <v>1</v>
      </c>
      <c r="L176" s="831">
        <v>3</v>
      </c>
      <c r="M176" s="832">
        <v>709.08</v>
      </c>
    </row>
    <row r="177" spans="1:13" ht="14.45" customHeight="1" x14ac:dyDescent="0.2">
      <c r="A177" s="821" t="s">
        <v>2700</v>
      </c>
      <c r="B177" s="822" t="s">
        <v>2315</v>
      </c>
      <c r="C177" s="822" t="s">
        <v>3196</v>
      </c>
      <c r="D177" s="822" t="s">
        <v>3192</v>
      </c>
      <c r="E177" s="822" t="s">
        <v>3197</v>
      </c>
      <c r="F177" s="831"/>
      <c r="G177" s="831"/>
      <c r="H177" s="827">
        <v>0</v>
      </c>
      <c r="I177" s="831">
        <v>1</v>
      </c>
      <c r="J177" s="831">
        <v>253.36</v>
      </c>
      <c r="K177" s="827">
        <v>1</v>
      </c>
      <c r="L177" s="831">
        <v>1</v>
      </c>
      <c r="M177" s="832">
        <v>253.36</v>
      </c>
    </row>
    <row r="178" spans="1:13" ht="14.45" customHeight="1" x14ac:dyDescent="0.2">
      <c r="A178" s="821" t="s">
        <v>2700</v>
      </c>
      <c r="B178" s="822" t="s">
        <v>2315</v>
      </c>
      <c r="C178" s="822" t="s">
        <v>3194</v>
      </c>
      <c r="D178" s="822" t="s">
        <v>3192</v>
      </c>
      <c r="E178" s="822" t="s">
        <v>3195</v>
      </c>
      <c r="F178" s="831"/>
      <c r="G178" s="831"/>
      <c r="H178" s="827">
        <v>0</v>
      </c>
      <c r="I178" s="831">
        <v>2</v>
      </c>
      <c r="J178" s="831">
        <v>1199.2</v>
      </c>
      <c r="K178" s="827">
        <v>1</v>
      </c>
      <c r="L178" s="831">
        <v>2</v>
      </c>
      <c r="M178" s="832">
        <v>1199.2</v>
      </c>
    </row>
    <row r="179" spans="1:13" ht="14.45" customHeight="1" x14ac:dyDescent="0.2">
      <c r="A179" s="821" t="s">
        <v>2700</v>
      </c>
      <c r="B179" s="822" t="s">
        <v>2323</v>
      </c>
      <c r="C179" s="822" t="s">
        <v>3144</v>
      </c>
      <c r="D179" s="822" t="s">
        <v>1205</v>
      </c>
      <c r="E179" s="822" t="s">
        <v>3145</v>
      </c>
      <c r="F179" s="831"/>
      <c r="G179" s="831"/>
      <c r="H179" s="827">
        <v>0</v>
      </c>
      <c r="I179" s="831">
        <v>4</v>
      </c>
      <c r="J179" s="831">
        <v>311.16000000000003</v>
      </c>
      <c r="K179" s="827">
        <v>1</v>
      </c>
      <c r="L179" s="831">
        <v>4</v>
      </c>
      <c r="M179" s="832">
        <v>311.16000000000003</v>
      </c>
    </row>
    <row r="180" spans="1:13" ht="14.45" customHeight="1" x14ac:dyDescent="0.2">
      <c r="A180" s="821" t="s">
        <v>2700</v>
      </c>
      <c r="B180" s="822" t="s">
        <v>4443</v>
      </c>
      <c r="C180" s="822" t="s">
        <v>3090</v>
      </c>
      <c r="D180" s="822" t="s">
        <v>3091</v>
      </c>
      <c r="E180" s="822" t="s">
        <v>3092</v>
      </c>
      <c r="F180" s="831">
        <v>3</v>
      </c>
      <c r="G180" s="831">
        <v>256.62</v>
      </c>
      <c r="H180" s="827">
        <v>1</v>
      </c>
      <c r="I180" s="831"/>
      <c r="J180" s="831"/>
      <c r="K180" s="827">
        <v>0</v>
      </c>
      <c r="L180" s="831">
        <v>3</v>
      </c>
      <c r="M180" s="832">
        <v>256.62</v>
      </c>
    </row>
    <row r="181" spans="1:13" ht="14.45" customHeight="1" x14ac:dyDescent="0.2">
      <c r="A181" s="821" t="s">
        <v>2700</v>
      </c>
      <c r="B181" s="822" t="s">
        <v>2182</v>
      </c>
      <c r="C181" s="822" t="s">
        <v>3285</v>
      </c>
      <c r="D181" s="822" t="s">
        <v>3286</v>
      </c>
      <c r="E181" s="822" t="s">
        <v>3287</v>
      </c>
      <c r="F181" s="831"/>
      <c r="G181" s="831"/>
      <c r="H181" s="827">
        <v>0</v>
      </c>
      <c r="I181" s="831">
        <v>6</v>
      </c>
      <c r="J181" s="831">
        <v>622.31999999999994</v>
      </c>
      <c r="K181" s="827">
        <v>1</v>
      </c>
      <c r="L181" s="831">
        <v>6</v>
      </c>
      <c r="M181" s="832">
        <v>622.31999999999994</v>
      </c>
    </row>
    <row r="182" spans="1:13" ht="14.45" customHeight="1" x14ac:dyDescent="0.2">
      <c r="A182" s="821" t="s">
        <v>2700</v>
      </c>
      <c r="B182" s="822" t="s">
        <v>2182</v>
      </c>
      <c r="C182" s="822" t="s">
        <v>3288</v>
      </c>
      <c r="D182" s="822" t="s">
        <v>3286</v>
      </c>
      <c r="E182" s="822" t="s">
        <v>3289</v>
      </c>
      <c r="F182" s="831"/>
      <c r="G182" s="831"/>
      <c r="H182" s="827">
        <v>0</v>
      </c>
      <c r="I182" s="831">
        <v>1</v>
      </c>
      <c r="J182" s="831">
        <v>345.69</v>
      </c>
      <c r="K182" s="827">
        <v>1</v>
      </c>
      <c r="L182" s="831">
        <v>1</v>
      </c>
      <c r="M182" s="832">
        <v>345.69</v>
      </c>
    </row>
    <row r="183" spans="1:13" ht="14.45" customHeight="1" x14ac:dyDescent="0.2">
      <c r="A183" s="821" t="s">
        <v>2700</v>
      </c>
      <c r="B183" s="822" t="s">
        <v>2518</v>
      </c>
      <c r="C183" s="822" t="s">
        <v>2519</v>
      </c>
      <c r="D183" s="822" t="s">
        <v>2520</v>
      </c>
      <c r="E183" s="822" t="s">
        <v>2521</v>
      </c>
      <c r="F183" s="831"/>
      <c r="G183" s="831"/>
      <c r="H183" s="827">
        <v>0</v>
      </c>
      <c r="I183" s="831">
        <v>10</v>
      </c>
      <c r="J183" s="831">
        <v>1028.5</v>
      </c>
      <c r="K183" s="827">
        <v>1</v>
      </c>
      <c r="L183" s="831">
        <v>10</v>
      </c>
      <c r="M183" s="832">
        <v>1028.5</v>
      </c>
    </row>
    <row r="184" spans="1:13" ht="14.45" customHeight="1" x14ac:dyDescent="0.2">
      <c r="A184" s="821" t="s">
        <v>2700</v>
      </c>
      <c r="B184" s="822" t="s">
        <v>4444</v>
      </c>
      <c r="C184" s="822" t="s">
        <v>3246</v>
      </c>
      <c r="D184" s="822" t="s">
        <v>3247</v>
      </c>
      <c r="E184" s="822" t="s">
        <v>3248</v>
      </c>
      <c r="F184" s="831"/>
      <c r="G184" s="831"/>
      <c r="H184" s="827">
        <v>0</v>
      </c>
      <c r="I184" s="831">
        <v>2</v>
      </c>
      <c r="J184" s="831">
        <v>183.8</v>
      </c>
      <c r="K184" s="827">
        <v>1</v>
      </c>
      <c r="L184" s="831">
        <v>2</v>
      </c>
      <c r="M184" s="832">
        <v>183.8</v>
      </c>
    </row>
    <row r="185" spans="1:13" ht="14.45" customHeight="1" x14ac:dyDescent="0.2">
      <c r="A185" s="821" t="s">
        <v>2700</v>
      </c>
      <c r="B185" s="822" t="s">
        <v>2184</v>
      </c>
      <c r="C185" s="822" t="s">
        <v>2185</v>
      </c>
      <c r="D185" s="822" t="s">
        <v>2186</v>
      </c>
      <c r="E185" s="822" t="s">
        <v>2187</v>
      </c>
      <c r="F185" s="831"/>
      <c r="G185" s="831"/>
      <c r="H185" s="827">
        <v>0</v>
      </c>
      <c r="I185" s="831">
        <v>12</v>
      </c>
      <c r="J185" s="831">
        <v>1566.12</v>
      </c>
      <c r="K185" s="827">
        <v>1</v>
      </c>
      <c r="L185" s="831">
        <v>12</v>
      </c>
      <c r="M185" s="832">
        <v>1566.12</v>
      </c>
    </row>
    <row r="186" spans="1:13" ht="14.45" customHeight="1" x14ac:dyDescent="0.2">
      <c r="A186" s="821" t="s">
        <v>2700</v>
      </c>
      <c r="B186" s="822" t="s">
        <v>2184</v>
      </c>
      <c r="C186" s="822" t="s">
        <v>2326</v>
      </c>
      <c r="D186" s="822" t="s">
        <v>2189</v>
      </c>
      <c r="E186" s="822" t="s">
        <v>2327</v>
      </c>
      <c r="F186" s="831"/>
      <c r="G186" s="831"/>
      <c r="H186" s="827">
        <v>0</v>
      </c>
      <c r="I186" s="831">
        <v>4</v>
      </c>
      <c r="J186" s="831">
        <v>330.8</v>
      </c>
      <c r="K186" s="827">
        <v>1</v>
      </c>
      <c r="L186" s="831">
        <v>4</v>
      </c>
      <c r="M186" s="832">
        <v>330.8</v>
      </c>
    </row>
    <row r="187" spans="1:13" ht="14.45" customHeight="1" x14ac:dyDescent="0.2">
      <c r="A187" s="821" t="s">
        <v>2700</v>
      </c>
      <c r="B187" s="822" t="s">
        <v>2184</v>
      </c>
      <c r="C187" s="822" t="s">
        <v>2188</v>
      </c>
      <c r="D187" s="822" t="s">
        <v>2189</v>
      </c>
      <c r="E187" s="822" t="s">
        <v>2190</v>
      </c>
      <c r="F187" s="831"/>
      <c r="G187" s="831"/>
      <c r="H187" s="827">
        <v>0</v>
      </c>
      <c r="I187" s="831">
        <v>9</v>
      </c>
      <c r="J187" s="831">
        <v>1488.6899999999998</v>
      </c>
      <c r="K187" s="827">
        <v>1</v>
      </c>
      <c r="L187" s="831">
        <v>9</v>
      </c>
      <c r="M187" s="832">
        <v>1488.6899999999998</v>
      </c>
    </row>
    <row r="188" spans="1:13" ht="14.45" customHeight="1" x14ac:dyDescent="0.2">
      <c r="A188" s="821" t="s">
        <v>2700</v>
      </c>
      <c r="B188" s="822" t="s">
        <v>2184</v>
      </c>
      <c r="C188" s="822" t="s">
        <v>3009</v>
      </c>
      <c r="D188" s="822" t="s">
        <v>2186</v>
      </c>
      <c r="E188" s="822" t="s">
        <v>3010</v>
      </c>
      <c r="F188" s="831">
        <v>1</v>
      </c>
      <c r="G188" s="831">
        <v>282.76</v>
      </c>
      <c r="H188" s="827">
        <v>1</v>
      </c>
      <c r="I188" s="831"/>
      <c r="J188" s="831"/>
      <c r="K188" s="827">
        <v>0</v>
      </c>
      <c r="L188" s="831">
        <v>1</v>
      </c>
      <c r="M188" s="832">
        <v>282.76</v>
      </c>
    </row>
    <row r="189" spans="1:13" ht="14.45" customHeight="1" x14ac:dyDescent="0.2">
      <c r="A189" s="821" t="s">
        <v>2700</v>
      </c>
      <c r="B189" s="822" t="s">
        <v>4439</v>
      </c>
      <c r="C189" s="822" t="s">
        <v>3059</v>
      </c>
      <c r="D189" s="822" t="s">
        <v>3060</v>
      </c>
      <c r="E189" s="822" t="s">
        <v>3061</v>
      </c>
      <c r="F189" s="831"/>
      <c r="G189" s="831"/>
      <c r="H189" s="827">
        <v>0</v>
      </c>
      <c r="I189" s="831">
        <v>3</v>
      </c>
      <c r="J189" s="831">
        <v>1406.52</v>
      </c>
      <c r="K189" s="827">
        <v>1</v>
      </c>
      <c r="L189" s="831">
        <v>3</v>
      </c>
      <c r="M189" s="832">
        <v>1406.52</v>
      </c>
    </row>
    <row r="190" spans="1:13" ht="14.45" customHeight="1" x14ac:dyDescent="0.2">
      <c r="A190" s="821" t="s">
        <v>2700</v>
      </c>
      <c r="B190" s="822" t="s">
        <v>4441</v>
      </c>
      <c r="C190" s="822" t="s">
        <v>3015</v>
      </c>
      <c r="D190" s="822" t="s">
        <v>2863</v>
      </c>
      <c r="E190" s="822" t="s">
        <v>3016</v>
      </c>
      <c r="F190" s="831">
        <v>1</v>
      </c>
      <c r="G190" s="831">
        <v>326.31</v>
      </c>
      <c r="H190" s="827">
        <v>1</v>
      </c>
      <c r="I190" s="831"/>
      <c r="J190" s="831"/>
      <c r="K190" s="827">
        <v>0</v>
      </c>
      <c r="L190" s="831">
        <v>1</v>
      </c>
      <c r="M190" s="832">
        <v>326.31</v>
      </c>
    </row>
    <row r="191" spans="1:13" ht="14.45" customHeight="1" x14ac:dyDescent="0.2">
      <c r="A191" s="821" t="s">
        <v>2700</v>
      </c>
      <c r="B191" s="822" t="s">
        <v>4441</v>
      </c>
      <c r="C191" s="822" t="s">
        <v>3017</v>
      </c>
      <c r="D191" s="822" t="s">
        <v>2863</v>
      </c>
      <c r="E191" s="822" t="s">
        <v>2853</v>
      </c>
      <c r="F191" s="831"/>
      <c r="G191" s="831"/>
      <c r="H191" s="827">
        <v>0</v>
      </c>
      <c r="I191" s="831">
        <v>15</v>
      </c>
      <c r="J191" s="831">
        <v>1165.3499999999999</v>
      </c>
      <c r="K191" s="827">
        <v>1</v>
      </c>
      <c r="L191" s="831">
        <v>15</v>
      </c>
      <c r="M191" s="832">
        <v>1165.3499999999999</v>
      </c>
    </row>
    <row r="192" spans="1:13" ht="14.45" customHeight="1" x14ac:dyDescent="0.2">
      <c r="A192" s="821" t="s">
        <v>2700</v>
      </c>
      <c r="B192" s="822" t="s">
        <v>2336</v>
      </c>
      <c r="C192" s="822" t="s">
        <v>2337</v>
      </c>
      <c r="D192" s="822" t="s">
        <v>1099</v>
      </c>
      <c r="E192" s="822" t="s">
        <v>1100</v>
      </c>
      <c r="F192" s="831"/>
      <c r="G192" s="831"/>
      <c r="H192" s="827">
        <v>0</v>
      </c>
      <c r="I192" s="831">
        <v>2</v>
      </c>
      <c r="J192" s="831">
        <v>168.36</v>
      </c>
      <c r="K192" s="827">
        <v>1</v>
      </c>
      <c r="L192" s="831">
        <v>2</v>
      </c>
      <c r="M192" s="832">
        <v>168.36</v>
      </c>
    </row>
    <row r="193" spans="1:13" ht="14.45" customHeight="1" x14ac:dyDescent="0.2">
      <c r="A193" s="821" t="s">
        <v>2700</v>
      </c>
      <c r="B193" s="822" t="s">
        <v>2400</v>
      </c>
      <c r="C193" s="822" t="s">
        <v>2401</v>
      </c>
      <c r="D193" s="822" t="s">
        <v>1161</v>
      </c>
      <c r="E193" s="822" t="s">
        <v>2402</v>
      </c>
      <c r="F193" s="831"/>
      <c r="G193" s="831"/>
      <c r="H193" s="827">
        <v>0</v>
      </c>
      <c r="I193" s="831">
        <v>2</v>
      </c>
      <c r="J193" s="831">
        <v>773.46</v>
      </c>
      <c r="K193" s="827">
        <v>1</v>
      </c>
      <c r="L193" s="831">
        <v>2</v>
      </c>
      <c r="M193" s="832">
        <v>773.46</v>
      </c>
    </row>
    <row r="194" spans="1:13" ht="14.45" customHeight="1" x14ac:dyDescent="0.2">
      <c r="A194" s="821" t="s">
        <v>2700</v>
      </c>
      <c r="B194" s="822" t="s">
        <v>2400</v>
      </c>
      <c r="C194" s="822" t="s">
        <v>2403</v>
      </c>
      <c r="D194" s="822" t="s">
        <v>1161</v>
      </c>
      <c r="E194" s="822" t="s">
        <v>2404</v>
      </c>
      <c r="F194" s="831"/>
      <c r="G194" s="831"/>
      <c r="H194" s="827">
        <v>0</v>
      </c>
      <c r="I194" s="831">
        <v>1</v>
      </c>
      <c r="J194" s="831">
        <v>773.45</v>
      </c>
      <c r="K194" s="827">
        <v>1</v>
      </c>
      <c r="L194" s="831">
        <v>1</v>
      </c>
      <c r="M194" s="832">
        <v>773.45</v>
      </c>
    </row>
    <row r="195" spans="1:13" ht="14.45" customHeight="1" x14ac:dyDescent="0.2">
      <c r="A195" s="821" t="s">
        <v>2700</v>
      </c>
      <c r="B195" s="822" t="s">
        <v>2409</v>
      </c>
      <c r="C195" s="822" t="s">
        <v>2410</v>
      </c>
      <c r="D195" s="822" t="s">
        <v>961</v>
      </c>
      <c r="E195" s="822" t="s">
        <v>962</v>
      </c>
      <c r="F195" s="831"/>
      <c r="G195" s="831"/>
      <c r="H195" s="827">
        <v>0</v>
      </c>
      <c r="I195" s="831">
        <v>19</v>
      </c>
      <c r="J195" s="831">
        <v>1378.45</v>
      </c>
      <c r="K195" s="827">
        <v>1</v>
      </c>
      <c r="L195" s="831">
        <v>19</v>
      </c>
      <c r="M195" s="832">
        <v>1378.45</v>
      </c>
    </row>
    <row r="196" spans="1:13" ht="14.45" customHeight="1" x14ac:dyDescent="0.2">
      <c r="A196" s="821" t="s">
        <v>2700</v>
      </c>
      <c r="B196" s="822" t="s">
        <v>2409</v>
      </c>
      <c r="C196" s="822" t="s">
        <v>2991</v>
      </c>
      <c r="D196" s="822" t="s">
        <v>961</v>
      </c>
      <c r="E196" s="822" t="s">
        <v>2992</v>
      </c>
      <c r="F196" s="831"/>
      <c r="G196" s="831"/>
      <c r="H196" s="827">
        <v>0</v>
      </c>
      <c r="I196" s="831">
        <v>2</v>
      </c>
      <c r="J196" s="831">
        <v>43.52</v>
      </c>
      <c r="K196" s="827">
        <v>1</v>
      </c>
      <c r="L196" s="831">
        <v>2</v>
      </c>
      <c r="M196" s="832">
        <v>43.52</v>
      </c>
    </row>
    <row r="197" spans="1:13" ht="14.45" customHeight="1" x14ac:dyDescent="0.2">
      <c r="A197" s="821" t="s">
        <v>2700</v>
      </c>
      <c r="B197" s="822" t="s">
        <v>2412</v>
      </c>
      <c r="C197" s="822" t="s">
        <v>2413</v>
      </c>
      <c r="D197" s="822" t="s">
        <v>1254</v>
      </c>
      <c r="E197" s="822" t="s">
        <v>1255</v>
      </c>
      <c r="F197" s="831"/>
      <c r="G197" s="831"/>
      <c r="H197" s="827"/>
      <c r="I197" s="831">
        <v>2</v>
      </c>
      <c r="J197" s="831">
        <v>0</v>
      </c>
      <c r="K197" s="827"/>
      <c r="L197" s="831">
        <v>2</v>
      </c>
      <c r="M197" s="832">
        <v>0</v>
      </c>
    </row>
    <row r="198" spans="1:13" ht="14.45" customHeight="1" x14ac:dyDescent="0.2">
      <c r="A198" s="821" t="s">
        <v>2700</v>
      </c>
      <c r="B198" s="822" t="s">
        <v>2439</v>
      </c>
      <c r="C198" s="822" t="s">
        <v>2440</v>
      </c>
      <c r="D198" s="822" t="s">
        <v>2441</v>
      </c>
      <c r="E198" s="822" t="s">
        <v>2442</v>
      </c>
      <c r="F198" s="831"/>
      <c r="G198" s="831"/>
      <c r="H198" s="827">
        <v>0</v>
      </c>
      <c r="I198" s="831">
        <v>5</v>
      </c>
      <c r="J198" s="831">
        <v>116.99999999999999</v>
      </c>
      <c r="K198" s="827">
        <v>1</v>
      </c>
      <c r="L198" s="831">
        <v>5</v>
      </c>
      <c r="M198" s="832">
        <v>116.99999999999999</v>
      </c>
    </row>
    <row r="199" spans="1:13" ht="14.45" customHeight="1" x14ac:dyDescent="0.2">
      <c r="A199" s="821" t="s">
        <v>2700</v>
      </c>
      <c r="B199" s="822" t="s">
        <v>2208</v>
      </c>
      <c r="C199" s="822" t="s">
        <v>3311</v>
      </c>
      <c r="D199" s="822" t="s">
        <v>3312</v>
      </c>
      <c r="E199" s="822" t="s">
        <v>2210</v>
      </c>
      <c r="F199" s="831">
        <v>3</v>
      </c>
      <c r="G199" s="831">
        <v>0</v>
      </c>
      <c r="H199" s="827"/>
      <c r="I199" s="831"/>
      <c r="J199" s="831"/>
      <c r="K199" s="827"/>
      <c r="L199" s="831">
        <v>3</v>
      </c>
      <c r="M199" s="832">
        <v>0</v>
      </c>
    </row>
    <row r="200" spans="1:13" ht="14.45" customHeight="1" x14ac:dyDescent="0.2">
      <c r="A200" s="821" t="s">
        <v>2700</v>
      </c>
      <c r="B200" s="822" t="s">
        <v>2208</v>
      </c>
      <c r="C200" s="822" t="s">
        <v>2211</v>
      </c>
      <c r="D200" s="822" t="s">
        <v>910</v>
      </c>
      <c r="E200" s="822" t="s">
        <v>2212</v>
      </c>
      <c r="F200" s="831"/>
      <c r="G200" s="831"/>
      <c r="H200" s="827"/>
      <c r="I200" s="831">
        <v>22</v>
      </c>
      <c r="J200" s="831">
        <v>0</v>
      </c>
      <c r="K200" s="827"/>
      <c r="L200" s="831">
        <v>22</v>
      </c>
      <c r="M200" s="832">
        <v>0</v>
      </c>
    </row>
    <row r="201" spans="1:13" ht="14.45" customHeight="1" x14ac:dyDescent="0.2">
      <c r="A201" s="821" t="s">
        <v>2700</v>
      </c>
      <c r="B201" s="822" t="s">
        <v>2501</v>
      </c>
      <c r="C201" s="822" t="s">
        <v>2979</v>
      </c>
      <c r="D201" s="822" t="s">
        <v>2503</v>
      </c>
      <c r="E201" s="822" t="s">
        <v>2980</v>
      </c>
      <c r="F201" s="831"/>
      <c r="G201" s="831"/>
      <c r="H201" s="827">
        <v>0</v>
      </c>
      <c r="I201" s="831">
        <v>6</v>
      </c>
      <c r="J201" s="831">
        <v>9269.94</v>
      </c>
      <c r="K201" s="827">
        <v>1</v>
      </c>
      <c r="L201" s="831">
        <v>6</v>
      </c>
      <c r="M201" s="832">
        <v>9269.94</v>
      </c>
    </row>
    <row r="202" spans="1:13" ht="14.45" customHeight="1" x14ac:dyDescent="0.2">
      <c r="A202" s="821" t="s">
        <v>2700</v>
      </c>
      <c r="B202" s="822" t="s">
        <v>2501</v>
      </c>
      <c r="C202" s="822" t="s">
        <v>2790</v>
      </c>
      <c r="D202" s="822" t="s">
        <v>2503</v>
      </c>
      <c r="E202" s="822" t="s">
        <v>2791</v>
      </c>
      <c r="F202" s="831"/>
      <c r="G202" s="831"/>
      <c r="H202" s="827">
        <v>0</v>
      </c>
      <c r="I202" s="831">
        <v>86</v>
      </c>
      <c r="J202" s="831">
        <v>143028.73000000001</v>
      </c>
      <c r="K202" s="827">
        <v>1</v>
      </c>
      <c r="L202" s="831">
        <v>86</v>
      </c>
      <c r="M202" s="832">
        <v>143028.73000000001</v>
      </c>
    </row>
    <row r="203" spans="1:13" ht="14.45" customHeight="1" x14ac:dyDescent="0.2">
      <c r="A203" s="821" t="s">
        <v>2700</v>
      </c>
      <c r="B203" s="822" t="s">
        <v>2501</v>
      </c>
      <c r="C203" s="822" t="s">
        <v>3313</v>
      </c>
      <c r="D203" s="822" t="s">
        <v>2503</v>
      </c>
      <c r="E203" s="822" t="s">
        <v>3314</v>
      </c>
      <c r="F203" s="831"/>
      <c r="G203" s="831"/>
      <c r="H203" s="827">
        <v>0</v>
      </c>
      <c r="I203" s="831">
        <v>12</v>
      </c>
      <c r="J203" s="831">
        <v>18539.88</v>
      </c>
      <c r="K203" s="827">
        <v>1</v>
      </c>
      <c r="L203" s="831">
        <v>12</v>
      </c>
      <c r="M203" s="832">
        <v>18539.88</v>
      </c>
    </row>
    <row r="204" spans="1:13" ht="14.45" customHeight="1" x14ac:dyDescent="0.2">
      <c r="A204" s="821" t="s">
        <v>2700</v>
      </c>
      <c r="B204" s="822" t="s">
        <v>4445</v>
      </c>
      <c r="C204" s="822" t="s">
        <v>3317</v>
      </c>
      <c r="D204" s="822" t="s">
        <v>3318</v>
      </c>
      <c r="E204" s="822" t="s">
        <v>3319</v>
      </c>
      <c r="F204" s="831">
        <v>1</v>
      </c>
      <c r="G204" s="831">
        <v>544.38</v>
      </c>
      <c r="H204" s="827">
        <v>1</v>
      </c>
      <c r="I204" s="831"/>
      <c r="J204" s="831"/>
      <c r="K204" s="827">
        <v>0</v>
      </c>
      <c r="L204" s="831">
        <v>1</v>
      </c>
      <c r="M204" s="832">
        <v>544.38</v>
      </c>
    </row>
    <row r="205" spans="1:13" ht="14.45" customHeight="1" x14ac:dyDescent="0.2">
      <c r="A205" s="821" t="s">
        <v>2701</v>
      </c>
      <c r="B205" s="822" t="s">
        <v>2231</v>
      </c>
      <c r="C205" s="822" t="s">
        <v>2236</v>
      </c>
      <c r="D205" s="822" t="s">
        <v>1033</v>
      </c>
      <c r="E205" s="822" t="s">
        <v>2237</v>
      </c>
      <c r="F205" s="831"/>
      <c r="G205" s="831"/>
      <c r="H205" s="827">
        <v>0</v>
      </c>
      <c r="I205" s="831">
        <v>14</v>
      </c>
      <c r="J205" s="831">
        <v>684.46</v>
      </c>
      <c r="K205" s="827">
        <v>1</v>
      </c>
      <c r="L205" s="831">
        <v>14</v>
      </c>
      <c r="M205" s="832">
        <v>684.46</v>
      </c>
    </row>
    <row r="206" spans="1:13" ht="14.45" customHeight="1" x14ac:dyDescent="0.2">
      <c r="A206" s="821" t="s">
        <v>2701</v>
      </c>
      <c r="B206" s="822" t="s">
        <v>2492</v>
      </c>
      <c r="C206" s="822" t="s">
        <v>3472</v>
      </c>
      <c r="D206" s="822" t="s">
        <v>1600</v>
      </c>
      <c r="E206" s="822" t="s">
        <v>3473</v>
      </c>
      <c r="F206" s="831"/>
      <c r="G206" s="831"/>
      <c r="H206" s="827">
        <v>0</v>
      </c>
      <c r="I206" s="831">
        <v>4</v>
      </c>
      <c r="J206" s="831">
        <v>219</v>
      </c>
      <c r="K206" s="827">
        <v>1</v>
      </c>
      <c r="L206" s="831">
        <v>4</v>
      </c>
      <c r="M206" s="832">
        <v>219</v>
      </c>
    </row>
    <row r="207" spans="1:13" ht="14.45" customHeight="1" x14ac:dyDescent="0.2">
      <c r="A207" s="821" t="s">
        <v>2701</v>
      </c>
      <c r="B207" s="822" t="s">
        <v>2139</v>
      </c>
      <c r="C207" s="822" t="s">
        <v>2499</v>
      </c>
      <c r="D207" s="822" t="s">
        <v>2141</v>
      </c>
      <c r="E207" s="822" t="s">
        <v>2500</v>
      </c>
      <c r="F207" s="831"/>
      <c r="G207" s="831"/>
      <c r="H207" s="827">
        <v>0</v>
      </c>
      <c r="I207" s="831">
        <v>6</v>
      </c>
      <c r="J207" s="831">
        <v>518.46</v>
      </c>
      <c r="K207" s="827">
        <v>1</v>
      </c>
      <c r="L207" s="831">
        <v>6</v>
      </c>
      <c r="M207" s="832">
        <v>518.46</v>
      </c>
    </row>
    <row r="208" spans="1:13" ht="14.45" customHeight="1" x14ac:dyDescent="0.2">
      <c r="A208" s="821" t="s">
        <v>2701</v>
      </c>
      <c r="B208" s="822" t="s">
        <v>2139</v>
      </c>
      <c r="C208" s="822" t="s">
        <v>3488</v>
      </c>
      <c r="D208" s="822" t="s">
        <v>2141</v>
      </c>
      <c r="E208" s="822" t="s">
        <v>3489</v>
      </c>
      <c r="F208" s="831"/>
      <c r="G208" s="831"/>
      <c r="H208" s="827">
        <v>0</v>
      </c>
      <c r="I208" s="831">
        <v>6</v>
      </c>
      <c r="J208" s="831">
        <v>518.58000000000004</v>
      </c>
      <c r="K208" s="827">
        <v>1</v>
      </c>
      <c r="L208" s="831">
        <v>6</v>
      </c>
      <c r="M208" s="832">
        <v>518.58000000000004</v>
      </c>
    </row>
    <row r="209" spans="1:13" ht="14.45" customHeight="1" x14ac:dyDescent="0.2">
      <c r="A209" s="821" t="s">
        <v>2701</v>
      </c>
      <c r="B209" s="822" t="s">
        <v>2139</v>
      </c>
      <c r="C209" s="822" t="s">
        <v>2248</v>
      </c>
      <c r="D209" s="822" t="s">
        <v>2141</v>
      </c>
      <c r="E209" s="822" t="s">
        <v>2249</v>
      </c>
      <c r="F209" s="831"/>
      <c r="G209" s="831"/>
      <c r="H209" s="827">
        <v>0</v>
      </c>
      <c r="I209" s="831">
        <v>2</v>
      </c>
      <c r="J209" s="831">
        <v>146.9</v>
      </c>
      <c r="K209" s="827">
        <v>1</v>
      </c>
      <c r="L209" s="831">
        <v>2</v>
      </c>
      <c r="M209" s="832">
        <v>146.9</v>
      </c>
    </row>
    <row r="210" spans="1:13" ht="14.45" customHeight="1" x14ac:dyDescent="0.2">
      <c r="A210" s="821" t="s">
        <v>2701</v>
      </c>
      <c r="B210" s="822" t="s">
        <v>2139</v>
      </c>
      <c r="C210" s="822" t="s">
        <v>2140</v>
      </c>
      <c r="D210" s="822" t="s">
        <v>2141</v>
      </c>
      <c r="E210" s="822" t="s">
        <v>2142</v>
      </c>
      <c r="F210" s="831"/>
      <c r="G210" s="831"/>
      <c r="H210" s="827">
        <v>0</v>
      </c>
      <c r="I210" s="831">
        <v>1</v>
      </c>
      <c r="J210" s="831">
        <v>43.21</v>
      </c>
      <c r="K210" s="827">
        <v>1</v>
      </c>
      <c r="L210" s="831">
        <v>1</v>
      </c>
      <c r="M210" s="832">
        <v>43.21</v>
      </c>
    </row>
    <row r="211" spans="1:13" ht="14.45" customHeight="1" x14ac:dyDescent="0.2">
      <c r="A211" s="821" t="s">
        <v>2701</v>
      </c>
      <c r="B211" s="822" t="s">
        <v>4446</v>
      </c>
      <c r="C211" s="822" t="s">
        <v>3414</v>
      </c>
      <c r="D211" s="822" t="s">
        <v>3415</v>
      </c>
      <c r="E211" s="822" t="s">
        <v>3043</v>
      </c>
      <c r="F211" s="831"/>
      <c r="G211" s="831"/>
      <c r="H211" s="827">
        <v>0</v>
      </c>
      <c r="I211" s="831">
        <v>3</v>
      </c>
      <c r="J211" s="831">
        <v>62.489999999999995</v>
      </c>
      <c r="K211" s="827">
        <v>1</v>
      </c>
      <c r="L211" s="831">
        <v>3</v>
      </c>
      <c r="M211" s="832">
        <v>62.489999999999995</v>
      </c>
    </row>
    <row r="212" spans="1:13" ht="14.45" customHeight="1" x14ac:dyDescent="0.2">
      <c r="A212" s="821" t="s">
        <v>2701</v>
      </c>
      <c r="B212" s="822" t="s">
        <v>4432</v>
      </c>
      <c r="C212" s="822" t="s">
        <v>3306</v>
      </c>
      <c r="D212" s="822" t="s">
        <v>3304</v>
      </c>
      <c r="E212" s="822" t="s">
        <v>3307</v>
      </c>
      <c r="F212" s="831"/>
      <c r="G212" s="831"/>
      <c r="H212" s="827">
        <v>0</v>
      </c>
      <c r="I212" s="831">
        <v>4</v>
      </c>
      <c r="J212" s="831">
        <v>738.96</v>
      </c>
      <c r="K212" s="827">
        <v>1</v>
      </c>
      <c r="L212" s="831">
        <v>4</v>
      </c>
      <c r="M212" s="832">
        <v>738.96</v>
      </c>
    </row>
    <row r="213" spans="1:13" ht="14.45" customHeight="1" x14ac:dyDescent="0.2">
      <c r="A213" s="821" t="s">
        <v>2701</v>
      </c>
      <c r="B213" s="822" t="s">
        <v>4432</v>
      </c>
      <c r="C213" s="822" t="s">
        <v>3308</v>
      </c>
      <c r="D213" s="822" t="s">
        <v>3309</v>
      </c>
      <c r="E213" s="822" t="s">
        <v>3310</v>
      </c>
      <c r="F213" s="831"/>
      <c r="G213" s="831"/>
      <c r="H213" s="827">
        <v>0</v>
      </c>
      <c r="I213" s="831">
        <v>1</v>
      </c>
      <c r="J213" s="831">
        <v>120.61</v>
      </c>
      <c r="K213" s="827">
        <v>1</v>
      </c>
      <c r="L213" s="831">
        <v>1</v>
      </c>
      <c r="M213" s="832">
        <v>120.61</v>
      </c>
    </row>
    <row r="214" spans="1:13" ht="14.45" customHeight="1" x14ac:dyDescent="0.2">
      <c r="A214" s="821" t="s">
        <v>2701</v>
      </c>
      <c r="B214" s="822" t="s">
        <v>2143</v>
      </c>
      <c r="C214" s="822" t="s">
        <v>2569</v>
      </c>
      <c r="D214" s="822" t="s">
        <v>745</v>
      </c>
      <c r="E214" s="822" t="s">
        <v>2570</v>
      </c>
      <c r="F214" s="831"/>
      <c r="G214" s="831"/>
      <c r="H214" s="827">
        <v>0</v>
      </c>
      <c r="I214" s="831">
        <v>4</v>
      </c>
      <c r="J214" s="831">
        <v>5542.48</v>
      </c>
      <c r="K214" s="827">
        <v>1</v>
      </c>
      <c r="L214" s="831">
        <v>4</v>
      </c>
      <c r="M214" s="832">
        <v>5542.48</v>
      </c>
    </row>
    <row r="215" spans="1:13" ht="14.45" customHeight="1" x14ac:dyDescent="0.2">
      <c r="A215" s="821" t="s">
        <v>2701</v>
      </c>
      <c r="B215" s="822" t="s">
        <v>2143</v>
      </c>
      <c r="C215" s="822" t="s">
        <v>3512</v>
      </c>
      <c r="D215" s="822" t="s">
        <v>745</v>
      </c>
      <c r="E215" s="822" t="s">
        <v>3513</v>
      </c>
      <c r="F215" s="831"/>
      <c r="G215" s="831"/>
      <c r="H215" s="827">
        <v>0</v>
      </c>
      <c r="I215" s="831">
        <v>1</v>
      </c>
      <c r="J215" s="831">
        <v>1847.49</v>
      </c>
      <c r="K215" s="827">
        <v>1</v>
      </c>
      <c r="L215" s="831">
        <v>1</v>
      </c>
      <c r="M215" s="832">
        <v>1847.49</v>
      </c>
    </row>
    <row r="216" spans="1:13" ht="14.45" customHeight="1" x14ac:dyDescent="0.2">
      <c r="A216" s="821" t="s">
        <v>2701</v>
      </c>
      <c r="B216" s="822" t="s">
        <v>2156</v>
      </c>
      <c r="C216" s="822" t="s">
        <v>2157</v>
      </c>
      <c r="D216" s="822" t="s">
        <v>2158</v>
      </c>
      <c r="E216" s="822" t="s">
        <v>2159</v>
      </c>
      <c r="F216" s="831"/>
      <c r="G216" s="831"/>
      <c r="H216" s="827">
        <v>0</v>
      </c>
      <c r="I216" s="831">
        <v>31</v>
      </c>
      <c r="J216" s="831">
        <v>5792.97</v>
      </c>
      <c r="K216" s="827">
        <v>1</v>
      </c>
      <c r="L216" s="831">
        <v>31</v>
      </c>
      <c r="M216" s="832">
        <v>5792.97</v>
      </c>
    </row>
    <row r="217" spans="1:13" ht="14.45" customHeight="1" x14ac:dyDescent="0.2">
      <c r="A217" s="821" t="s">
        <v>2701</v>
      </c>
      <c r="B217" s="822" t="s">
        <v>4442</v>
      </c>
      <c r="C217" s="822" t="s">
        <v>3217</v>
      </c>
      <c r="D217" s="822" t="s">
        <v>862</v>
      </c>
      <c r="E217" s="822" t="s">
        <v>3218</v>
      </c>
      <c r="F217" s="831"/>
      <c r="G217" s="831"/>
      <c r="H217" s="827">
        <v>0</v>
      </c>
      <c r="I217" s="831">
        <v>3</v>
      </c>
      <c r="J217" s="831">
        <v>960.62999999999988</v>
      </c>
      <c r="K217" s="827">
        <v>1</v>
      </c>
      <c r="L217" s="831">
        <v>3</v>
      </c>
      <c r="M217" s="832">
        <v>960.62999999999988</v>
      </c>
    </row>
    <row r="218" spans="1:13" ht="14.45" customHeight="1" x14ac:dyDescent="0.2">
      <c r="A218" s="821" t="s">
        <v>2701</v>
      </c>
      <c r="B218" s="822" t="s">
        <v>2257</v>
      </c>
      <c r="C218" s="822" t="s">
        <v>2855</v>
      </c>
      <c r="D218" s="822" t="s">
        <v>1042</v>
      </c>
      <c r="E218" s="822" t="s">
        <v>2856</v>
      </c>
      <c r="F218" s="831"/>
      <c r="G218" s="831"/>
      <c r="H218" s="827">
        <v>0</v>
      </c>
      <c r="I218" s="831">
        <v>10</v>
      </c>
      <c r="J218" s="831">
        <v>1600.3000000000002</v>
      </c>
      <c r="K218" s="827">
        <v>1</v>
      </c>
      <c r="L218" s="831">
        <v>10</v>
      </c>
      <c r="M218" s="832">
        <v>1600.3000000000002</v>
      </c>
    </row>
    <row r="219" spans="1:13" ht="14.45" customHeight="1" x14ac:dyDescent="0.2">
      <c r="A219" s="821" t="s">
        <v>2701</v>
      </c>
      <c r="B219" s="822" t="s">
        <v>4440</v>
      </c>
      <c r="C219" s="822" t="s">
        <v>2959</v>
      </c>
      <c r="D219" s="822" t="s">
        <v>2960</v>
      </c>
      <c r="E219" s="822" t="s">
        <v>2961</v>
      </c>
      <c r="F219" s="831"/>
      <c r="G219" s="831"/>
      <c r="H219" s="827">
        <v>0</v>
      </c>
      <c r="I219" s="831">
        <v>34</v>
      </c>
      <c r="J219" s="831">
        <v>4464.8799999999992</v>
      </c>
      <c r="K219" s="827">
        <v>1</v>
      </c>
      <c r="L219" s="831">
        <v>34</v>
      </c>
      <c r="M219" s="832">
        <v>4464.8799999999992</v>
      </c>
    </row>
    <row r="220" spans="1:13" ht="14.45" customHeight="1" x14ac:dyDescent="0.2">
      <c r="A220" s="821" t="s">
        <v>2701</v>
      </c>
      <c r="B220" s="822" t="s">
        <v>2260</v>
      </c>
      <c r="C220" s="822" t="s">
        <v>3497</v>
      </c>
      <c r="D220" s="822" t="s">
        <v>2262</v>
      </c>
      <c r="E220" s="822" t="s">
        <v>3498</v>
      </c>
      <c r="F220" s="831"/>
      <c r="G220" s="831"/>
      <c r="H220" s="827">
        <v>0</v>
      </c>
      <c r="I220" s="831">
        <v>1</v>
      </c>
      <c r="J220" s="831">
        <v>468.63</v>
      </c>
      <c r="K220" s="827">
        <v>1</v>
      </c>
      <c r="L220" s="831">
        <v>1</v>
      </c>
      <c r="M220" s="832">
        <v>468.63</v>
      </c>
    </row>
    <row r="221" spans="1:13" ht="14.45" customHeight="1" x14ac:dyDescent="0.2">
      <c r="A221" s="821" t="s">
        <v>2701</v>
      </c>
      <c r="B221" s="822" t="s">
        <v>2260</v>
      </c>
      <c r="C221" s="822" t="s">
        <v>3501</v>
      </c>
      <c r="D221" s="822" t="s">
        <v>2262</v>
      </c>
      <c r="E221" s="822" t="s">
        <v>3502</v>
      </c>
      <c r="F221" s="831"/>
      <c r="G221" s="831"/>
      <c r="H221" s="827">
        <v>0</v>
      </c>
      <c r="I221" s="831">
        <v>1</v>
      </c>
      <c r="J221" s="831">
        <v>351.48</v>
      </c>
      <c r="K221" s="827">
        <v>1</v>
      </c>
      <c r="L221" s="831">
        <v>1</v>
      </c>
      <c r="M221" s="832">
        <v>351.48</v>
      </c>
    </row>
    <row r="222" spans="1:13" ht="14.45" customHeight="1" x14ac:dyDescent="0.2">
      <c r="A222" s="821" t="s">
        <v>2701</v>
      </c>
      <c r="B222" s="822" t="s">
        <v>2260</v>
      </c>
      <c r="C222" s="822" t="s">
        <v>3499</v>
      </c>
      <c r="D222" s="822" t="s">
        <v>2262</v>
      </c>
      <c r="E222" s="822" t="s">
        <v>3500</v>
      </c>
      <c r="F222" s="831"/>
      <c r="G222" s="831"/>
      <c r="H222" s="827">
        <v>0</v>
      </c>
      <c r="I222" s="831">
        <v>1</v>
      </c>
      <c r="J222" s="831">
        <v>234.32</v>
      </c>
      <c r="K222" s="827">
        <v>1</v>
      </c>
      <c r="L222" s="831">
        <v>1</v>
      </c>
      <c r="M222" s="832">
        <v>234.32</v>
      </c>
    </row>
    <row r="223" spans="1:13" ht="14.45" customHeight="1" x14ac:dyDescent="0.2">
      <c r="A223" s="821" t="s">
        <v>2701</v>
      </c>
      <c r="B223" s="822" t="s">
        <v>2268</v>
      </c>
      <c r="C223" s="822" t="s">
        <v>2269</v>
      </c>
      <c r="D223" s="822" t="s">
        <v>2270</v>
      </c>
      <c r="E223" s="822" t="s">
        <v>2271</v>
      </c>
      <c r="F223" s="831"/>
      <c r="G223" s="831"/>
      <c r="H223" s="827">
        <v>0</v>
      </c>
      <c r="I223" s="831">
        <v>8</v>
      </c>
      <c r="J223" s="831">
        <v>340.08</v>
      </c>
      <c r="K223" s="827">
        <v>1</v>
      </c>
      <c r="L223" s="831">
        <v>8</v>
      </c>
      <c r="M223" s="832">
        <v>340.08</v>
      </c>
    </row>
    <row r="224" spans="1:13" ht="14.45" customHeight="1" x14ac:dyDescent="0.2">
      <c r="A224" s="821" t="s">
        <v>2701</v>
      </c>
      <c r="B224" s="822" t="s">
        <v>2268</v>
      </c>
      <c r="C224" s="822" t="s">
        <v>2272</v>
      </c>
      <c r="D224" s="822" t="s">
        <v>2270</v>
      </c>
      <c r="E224" s="822" t="s">
        <v>2273</v>
      </c>
      <c r="F224" s="831"/>
      <c r="G224" s="831"/>
      <c r="H224" s="827">
        <v>0</v>
      </c>
      <c r="I224" s="831">
        <v>13</v>
      </c>
      <c r="J224" s="831">
        <v>1105.26</v>
      </c>
      <c r="K224" s="827">
        <v>1</v>
      </c>
      <c r="L224" s="831">
        <v>13</v>
      </c>
      <c r="M224" s="832">
        <v>1105.26</v>
      </c>
    </row>
    <row r="225" spans="1:13" ht="14.45" customHeight="1" x14ac:dyDescent="0.2">
      <c r="A225" s="821" t="s">
        <v>2701</v>
      </c>
      <c r="B225" s="822" t="s">
        <v>2268</v>
      </c>
      <c r="C225" s="822" t="s">
        <v>3408</v>
      </c>
      <c r="D225" s="822" t="s">
        <v>2270</v>
      </c>
      <c r="E225" s="822" t="s">
        <v>1944</v>
      </c>
      <c r="F225" s="831"/>
      <c r="G225" s="831"/>
      <c r="H225" s="827">
        <v>0</v>
      </c>
      <c r="I225" s="831">
        <v>1</v>
      </c>
      <c r="J225" s="831">
        <v>393.13</v>
      </c>
      <c r="K225" s="827">
        <v>1</v>
      </c>
      <c r="L225" s="831">
        <v>1</v>
      </c>
      <c r="M225" s="832">
        <v>393.13</v>
      </c>
    </row>
    <row r="226" spans="1:13" ht="14.45" customHeight="1" x14ac:dyDescent="0.2">
      <c r="A226" s="821" t="s">
        <v>2701</v>
      </c>
      <c r="B226" s="822" t="s">
        <v>2268</v>
      </c>
      <c r="C226" s="822" t="s">
        <v>3066</v>
      </c>
      <c r="D226" s="822" t="s">
        <v>3067</v>
      </c>
      <c r="E226" s="822" t="s">
        <v>2271</v>
      </c>
      <c r="F226" s="831">
        <v>1</v>
      </c>
      <c r="G226" s="831">
        <v>42.51</v>
      </c>
      <c r="H226" s="827">
        <v>1</v>
      </c>
      <c r="I226" s="831"/>
      <c r="J226" s="831"/>
      <c r="K226" s="827">
        <v>0</v>
      </c>
      <c r="L226" s="831">
        <v>1</v>
      </c>
      <c r="M226" s="832">
        <v>42.51</v>
      </c>
    </row>
    <row r="227" spans="1:13" ht="14.45" customHeight="1" x14ac:dyDescent="0.2">
      <c r="A227" s="821" t="s">
        <v>2701</v>
      </c>
      <c r="B227" s="822" t="s">
        <v>4436</v>
      </c>
      <c r="C227" s="822" t="s">
        <v>3387</v>
      </c>
      <c r="D227" s="822" t="s">
        <v>3388</v>
      </c>
      <c r="E227" s="822" t="s">
        <v>3389</v>
      </c>
      <c r="F227" s="831">
        <v>2</v>
      </c>
      <c r="G227" s="831">
        <v>156.66</v>
      </c>
      <c r="H227" s="827">
        <v>1</v>
      </c>
      <c r="I227" s="831"/>
      <c r="J227" s="831"/>
      <c r="K227" s="827">
        <v>0</v>
      </c>
      <c r="L227" s="831">
        <v>2</v>
      </c>
      <c r="M227" s="832">
        <v>156.66</v>
      </c>
    </row>
    <row r="228" spans="1:13" ht="14.45" customHeight="1" x14ac:dyDescent="0.2">
      <c r="A228" s="821" t="s">
        <v>2701</v>
      </c>
      <c r="B228" s="822" t="s">
        <v>2168</v>
      </c>
      <c r="C228" s="822" t="s">
        <v>2280</v>
      </c>
      <c r="D228" s="822" t="s">
        <v>987</v>
      </c>
      <c r="E228" s="822" t="s">
        <v>988</v>
      </c>
      <c r="F228" s="831"/>
      <c r="G228" s="831"/>
      <c r="H228" s="827">
        <v>0</v>
      </c>
      <c r="I228" s="831">
        <v>5</v>
      </c>
      <c r="J228" s="831">
        <v>1170.3499999999999</v>
      </c>
      <c r="K228" s="827">
        <v>1</v>
      </c>
      <c r="L228" s="831">
        <v>5</v>
      </c>
      <c r="M228" s="832">
        <v>1170.3499999999999</v>
      </c>
    </row>
    <row r="229" spans="1:13" ht="14.45" customHeight="1" x14ac:dyDescent="0.2">
      <c r="A229" s="821" t="s">
        <v>2701</v>
      </c>
      <c r="B229" s="822" t="s">
        <v>2168</v>
      </c>
      <c r="C229" s="822" t="s">
        <v>2170</v>
      </c>
      <c r="D229" s="822" t="s">
        <v>690</v>
      </c>
      <c r="E229" s="822" t="s">
        <v>691</v>
      </c>
      <c r="F229" s="831"/>
      <c r="G229" s="831"/>
      <c r="H229" s="827">
        <v>0</v>
      </c>
      <c r="I229" s="831">
        <v>12</v>
      </c>
      <c r="J229" s="831">
        <v>456.48</v>
      </c>
      <c r="K229" s="827">
        <v>1</v>
      </c>
      <c r="L229" s="831">
        <v>12</v>
      </c>
      <c r="M229" s="832">
        <v>456.48</v>
      </c>
    </row>
    <row r="230" spans="1:13" ht="14.45" customHeight="1" x14ac:dyDescent="0.2">
      <c r="A230" s="821" t="s">
        <v>2701</v>
      </c>
      <c r="B230" s="822" t="s">
        <v>2168</v>
      </c>
      <c r="C230" s="822" t="s">
        <v>3157</v>
      </c>
      <c r="D230" s="822" t="s">
        <v>690</v>
      </c>
      <c r="E230" s="822" t="s">
        <v>3152</v>
      </c>
      <c r="F230" s="831"/>
      <c r="G230" s="831"/>
      <c r="H230" s="827">
        <v>0</v>
      </c>
      <c r="I230" s="831">
        <v>4</v>
      </c>
      <c r="J230" s="831">
        <v>468.12</v>
      </c>
      <c r="K230" s="827">
        <v>1</v>
      </c>
      <c r="L230" s="831">
        <v>4</v>
      </c>
      <c r="M230" s="832">
        <v>468.12</v>
      </c>
    </row>
    <row r="231" spans="1:13" ht="14.45" customHeight="1" x14ac:dyDescent="0.2">
      <c r="A231" s="821" t="s">
        <v>2701</v>
      </c>
      <c r="B231" s="822" t="s">
        <v>2168</v>
      </c>
      <c r="C231" s="822" t="s">
        <v>2510</v>
      </c>
      <c r="D231" s="822" t="s">
        <v>690</v>
      </c>
      <c r="E231" s="822" t="s">
        <v>1520</v>
      </c>
      <c r="F231" s="831"/>
      <c r="G231" s="831"/>
      <c r="H231" s="827">
        <v>0</v>
      </c>
      <c r="I231" s="831">
        <v>2</v>
      </c>
      <c r="J231" s="831">
        <v>21.3</v>
      </c>
      <c r="K231" s="827">
        <v>1</v>
      </c>
      <c r="L231" s="831">
        <v>2</v>
      </c>
      <c r="M231" s="832">
        <v>21.3</v>
      </c>
    </row>
    <row r="232" spans="1:13" ht="14.45" customHeight="1" x14ac:dyDescent="0.2">
      <c r="A232" s="821" t="s">
        <v>2701</v>
      </c>
      <c r="B232" s="822" t="s">
        <v>2168</v>
      </c>
      <c r="C232" s="822" t="s">
        <v>2283</v>
      </c>
      <c r="D232" s="822" t="s">
        <v>690</v>
      </c>
      <c r="E232" s="822" t="s">
        <v>989</v>
      </c>
      <c r="F232" s="831"/>
      <c r="G232" s="831"/>
      <c r="H232" s="827">
        <v>0</v>
      </c>
      <c r="I232" s="831">
        <v>8</v>
      </c>
      <c r="J232" s="831">
        <v>468.16</v>
      </c>
      <c r="K232" s="827">
        <v>1</v>
      </c>
      <c r="L232" s="831">
        <v>8</v>
      </c>
      <c r="M232" s="832">
        <v>468.16</v>
      </c>
    </row>
    <row r="233" spans="1:13" ht="14.45" customHeight="1" x14ac:dyDescent="0.2">
      <c r="A233" s="821" t="s">
        <v>2701</v>
      </c>
      <c r="B233" s="822" t="s">
        <v>2168</v>
      </c>
      <c r="C233" s="822" t="s">
        <v>2281</v>
      </c>
      <c r="D233" s="822" t="s">
        <v>690</v>
      </c>
      <c r="E233" s="822" t="s">
        <v>988</v>
      </c>
      <c r="F233" s="831"/>
      <c r="G233" s="831"/>
      <c r="H233" s="827">
        <v>0</v>
      </c>
      <c r="I233" s="831">
        <v>1</v>
      </c>
      <c r="J233" s="831">
        <v>234.07</v>
      </c>
      <c r="K233" s="827">
        <v>1</v>
      </c>
      <c r="L233" s="831">
        <v>1</v>
      </c>
      <c r="M233" s="832">
        <v>234.07</v>
      </c>
    </row>
    <row r="234" spans="1:13" ht="14.45" customHeight="1" x14ac:dyDescent="0.2">
      <c r="A234" s="821" t="s">
        <v>2701</v>
      </c>
      <c r="B234" s="822" t="s">
        <v>2171</v>
      </c>
      <c r="C234" s="822" t="s">
        <v>2290</v>
      </c>
      <c r="D234" s="822" t="s">
        <v>2288</v>
      </c>
      <c r="E234" s="822" t="s">
        <v>2291</v>
      </c>
      <c r="F234" s="831">
        <v>2</v>
      </c>
      <c r="G234" s="831">
        <v>458.76</v>
      </c>
      <c r="H234" s="827">
        <v>1</v>
      </c>
      <c r="I234" s="831"/>
      <c r="J234" s="831"/>
      <c r="K234" s="827">
        <v>0</v>
      </c>
      <c r="L234" s="831">
        <v>2</v>
      </c>
      <c r="M234" s="832">
        <v>458.76</v>
      </c>
    </row>
    <row r="235" spans="1:13" ht="14.45" customHeight="1" x14ac:dyDescent="0.2">
      <c r="A235" s="821" t="s">
        <v>2701</v>
      </c>
      <c r="B235" s="822" t="s">
        <v>2171</v>
      </c>
      <c r="C235" s="822" t="s">
        <v>2172</v>
      </c>
      <c r="D235" s="822" t="s">
        <v>692</v>
      </c>
      <c r="E235" s="822" t="s">
        <v>693</v>
      </c>
      <c r="F235" s="831"/>
      <c r="G235" s="831"/>
      <c r="H235" s="827">
        <v>0</v>
      </c>
      <c r="I235" s="831">
        <v>1</v>
      </c>
      <c r="J235" s="831">
        <v>234.07</v>
      </c>
      <c r="K235" s="827">
        <v>1</v>
      </c>
      <c r="L235" s="831">
        <v>1</v>
      </c>
      <c r="M235" s="832">
        <v>234.07</v>
      </c>
    </row>
    <row r="236" spans="1:13" ht="14.45" customHeight="1" x14ac:dyDescent="0.2">
      <c r="A236" s="821" t="s">
        <v>2701</v>
      </c>
      <c r="B236" s="822" t="s">
        <v>2173</v>
      </c>
      <c r="C236" s="822" t="s">
        <v>3024</v>
      </c>
      <c r="D236" s="822" t="s">
        <v>998</v>
      </c>
      <c r="E236" s="822" t="s">
        <v>2860</v>
      </c>
      <c r="F236" s="831"/>
      <c r="G236" s="831"/>
      <c r="H236" s="827">
        <v>0</v>
      </c>
      <c r="I236" s="831">
        <v>4</v>
      </c>
      <c r="J236" s="831">
        <v>936.28</v>
      </c>
      <c r="K236" s="827">
        <v>1</v>
      </c>
      <c r="L236" s="831">
        <v>4</v>
      </c>
      <c r="M236" s="832">
        <v>936.28</v>
      </c>
    </row>
    <row r="237" spans="1:13" ht="14.45" customHeight="1" x14ac:dyDescent="0.2">
      <c r="A237" s="821" t="s">
        <v>2701</v>
      </c>
      <c r="B237" s="822" t="s">
        <v>2173</v>
      </c>
      <c r="C237" s="822" t="s">
        <v>2292</v>
      </c>
      <c r="D237" s="822" t="s">
        <v>998</v>
      </c>
      <c r="E237" s="822" t="s">
        <v>1000</v>
      </c>
      <c r="F237" s="831"/>
      <c r="G237" s="831"/>
      <c r="H237" s="827">
        <v>0</v>
      </c>
      <c r="I237" s="831">
        <v>58</v>
      </c>
      <c r="J237" s="831">
        <v>1018.4799999999999</v>
      </c>
      <c r="K237" s="827">
        <v>1</v>
      </c>
      <c r="L237" s="831">
        <v>58</v>
      </c>
      <c r="M237" s="832">
        <v>1018.4799999999999</v>
      </c>
    </row>
    <row r="238" spans="1:13" ht="14.45" customHeight="1" x14ac:dyDescent="0.2">
      <c r="A238" s="821" t="s">
        <v>2701</v>
      </c>
      <c r="B238" s="822" t="s">
        <v>2173</v>
      </c>
      <c r="C238" s="822" t="s">
        <v>3023</v>
      </c>
      <c r="D238" s="822" t="s">
        <v>998</v>
      </c>
      <c r="E238" s="822" t="s">
        <v>677</v>
      </c>
      <c r="F238" s="831"/>
      <c r="G238" s="831"/>
      <c r="H238" s="827">
        <v>0</v>
      </c>
      <c r="I238" s="831">
        <v>20</v>
      </c>
      <c r="J238" s="831">
        <v>2340.6</v>
      </c>
      <c r="K238" s="827">
        <v>1</v>
      </c>
      <c r="L238" s="831">
        <v>20</v>
      </c>
      <c r="M238" s="832">
        <v>2340.6</v>
      </c>
    </row>
    <row r="239" spans="1:13" ht="14.45" customHeight="1" x14ac:dyDescent="0.2">
      <c r="A239" s="821" t="s">
        <v>2701</v>
      </c>
      <c r="B239" s="822" t="s">
        <v>2173</v>
      </c>
      <c r="C239" s="822" t="s">
        <v>2174</v>
      </c>
      <c r="D239" s="822" t="s">
        <v>998</v>
      </c>
      <c r="E239" s="822" t="s">
        <v>696</v>
      </c>
      <c r="F239" s="831"/>
      <c r="G239" s="831"/>
      <c r="H239" s="827">
        <v>0</v>
      </c>
      <c r="I239" s="831">
        <v>4</v>
      </c>
      <c r="J239" s="831">
        <v>140.44</v>
      </c>
      <c r="K239" s="827">
        <v>1</v>
      </c>
      <c r="L239" s="831">
        <v>4</v>
      </c>
      <c r="M239" s="832">
        <v>140.44</v>
      </c>
    </row>
    <row r="240" spans="1:13" ht="14.45" customHeight="1" x14ac:dyDescent="0.2">
      <c r="A240" s="821" t="s">
        <v>2701</v>
      </c>
      <c r="B240" s="822" t="s">
        <v>4437</v>
      </c>
      <c r="C240" s="822" t="s">
        <v>3165</v>
      </c>
      <c r="D240" s="822" t="s">
        <v>2911</v>
      </c>
      <c r="E240" s="822" t="s">
        <v>3166</v>
      </c>
      <c r="F240" s="831"/>
      <c r="G240" s="831"/>
      <c r="H240" s="827">
        <v>0</v>
      </c>
      <c r="I240" s="831">
        <v>3</v>
      </c>
      <c r="J240" s="831">
        <v>343.95000000000005</v>
      </c>
      <c r="K240" s="827">
        <v>1</v>
      </c>
      <c r="L240" s="831">
        <v>3</v>
      </c>
      <c r="M240" s="832">
        <v>343.95000000000005</v>
      </c>
    </row>
    <row r="241" spans="1:13" ht="14.45" customHeight="1" x14ac:dyDescent="0.2">
      <c r="A241" s="821" t="s">
        <v>2701</v>
      </c>
      <c r="B241" s="822" t="s">
        <v>4447</v>
      </c>
      <c r="C241" s="822" t="s">
        <v>3363</v>
      </c>
      <c r="D241" s="822" t="s">
        <v>3364</v>
      </c>
      <c r="E241" s="822" t="s">
        <v>3365</v>
      </c>
      <c r="F241" s="831"/>
      <c r="G241" s="831"/>
      <c r="H241" s="827">
        <v>0</v>
      </c>
      <c r="I241" s="831">
        <v>3</v>
      </c>
      <c r="J241" s="831">
        <v>109.10999999999999</v>
      </c>
      <c r="K241" s="827">
        <v>1</v>
      </c>
      <c r="L241" s="831">
        <v>3</v>
      </c>
      <c r="M241" s="832">
        <v>109.10999999999999</v>
      </c>
    </row>
    <row r="242" spans="1:13" ht="14.45" customHeight="1" x14ac:dyDescent="0.2">
      <c r="A242" s="821" t="s">
        <v>2701</v>
      </c>
      <c r="B242" s="822" t="s">
        <v>2294</v>
      </c>
      <c r="C242" s="822" t="s">
        <v>2295</v>
      </c>
      <c r="D242" s="822" t="s">
        <v>2296</v>
      </c>
      <c r="E242" s="822" t="s">
        <v>2297</v>
      </c>
      <c r="F242" s="831"/>
      <c r="G242" s="831"/>
      <c r="H242" s="827">
        <v>0</v>
      </c>
      <c r="I242" s="831">
        <v>20</v>
      </c>
      <c r="J242" s="831">
        <v>1865.4</v>
      </c>
      <c r="K242" s="827">
        <v>1</v>
      </c>
      <c r="L242" s="831">
        <v>20</v>
      </c>
      <c r="M242" s="832">
        <v>1865.4</v>
      </c>
    </row>
    <row r="243" spans="1:13" ht="14.45" customHeight="1" x14ac:dyDescent="0.2">
      <c r="A243" s="821" t="s">
        <v>2701</v>
      </c>
      <c r="B243" s="822" t="s">
        <v>2294</v>
      </c>
      <c r="C243" s="822" t="s">
        <v>2298</v>
      </c>
      <c r="D243" s="822" t="s">
        <v>2296</v>
      </c>
      <c r="E243" s="822" t="s">
        <v>2299</v>
      </c>
      <c r="F243" s="831"/>
      <c r="G243" s="831"/>
      <c r="H243" s="827">
        <v>0</v>
      </c>
      <c r="I243" s="831">
        <v>3</v>
      </c>
      <c r="J243" s="831">
        <v>559.65000000000009</v>
      </c>
      <c r="K243" s="827">
        <v>1</v>
      </c>
      <c r="L243" s="831">
        <v>3</v>
      </c>
      <c r="M243" s="832">
        <v>559.65000000000009</v>
      </c>
    </row>
    <row r="244" spans="1:13" ht="14.45" customHeight="1" x14ac:dyDescent="0.2">
      <c r="A244" s="821" t="s">
        <v>2701</v>
      </c>
      <c r="B244" s="822" t="s">
        <v>2294</v>
      </c>
      <c r="C244" s="822" t="s">
        <v>2300</v>
      </c>
      <c r="D244" s="822" t="s">
        <v>2296</v>
      </c>
      <c r="E244" s="822" t="s">
        <v>2301</v>
      </c>
      <c r="F244" s="831"/>
      <c r="G244" s="831"/>
      <c r="H244" s="827">
        <v>0</v>
      </c>
      <c r="I244" s="831">
        <v>1</v>
      </c>
      <c r="J244" s="831">
        <v>31.09</v>
      </c>
      <c r="K244" s="827">
        <v>1</v>
      </c>
      <c r="L244" s="831">
        <v>1</v>
      </c>
      <c r="M244" s="832">
        <v>31.09</v>
      </c>
    </row>
    <row r="245" spans="1:13" ht="14.45" customHeight="1" x14ac:dyDescent="0.2">
      <c r="A245" s="821" t="s">
        <v>2701</v>
      </c>
      <c r="B245" s="822" t="s">
        <v>2303</v>
      </c>
      <c r="C245" s="822" t="s">
        <v>3517</v>
      </c>
      <c r="D245" s="822" t="s">
        <v>2305</v>
      </c>
      <c r="E245" s="822" t="s">
        <v>3518</v>
      </c>
      <c r="F245" s="831"/>
      <c r="G245" s="831"/>
      <c r="H245" s="827">
        <v>0</v>
      </c>
      <c r="I245" s="831">
        <v>1</v>
      </c>
      <c r="J245" s="831">
        <v>51.83</v>
      </c>
      <c r="K245" s="827">
        <v>1</v>
      </c>
      <c r="L245" s="831">
        <v>1</v>
      </c>
      <c r="M245" s="832">
        <v>51.83</v>
      </c>
    </row>
    <row r="246" spans="1:13" ht="14.45" customHeight="1" x14ac:dyDescent="0.2">
      <c r="A246" s="821" t="s">
        <v>2701</v>
      </c>
      <c r="B246" s="822" t="s">
        <v>2303</v>
      </c>
      <c r="C246" s="822" t="s">
        <v>3519</v>
      </c>
      <c r="D246" s="822" t="s">
        <v>2305</v>
      </c>
      <c r="E246" s="822" t="s">
        <v>693</v>
      </c>
      <c r="F246" s="831"/>
      <c r="G246" s="831"/>
      <c r="H246" s="827">
        <v>0</v>
      </c>
      <c r="I246" s="831">
        <v>1</v>
      </c>
      <c r="J246" s="831">
        <v>103.64</v>
      </c>
      <c r="K246" s="827">
        <v>1</v>
      </c>
      <c r="L246" s="831">
        <v>1</v>
      </c>
      <c r="M246" s="832">
        <v>103.64</v>
      </c>
    </row>
    <row r="247" spans="1:13" ht="14.45" customHeight="1" x14ac:dyDescent="0.2">
      <c r="A247" s="821" t="s">
        <v>2701</v>
      </c>
      <c r="B247" s="822" t="s">
        <v>2311</v>
      </c>
      <c r="C247" s="822" t="s">
        <v>2312</v>
      </c>
      <c r="D247" s="822" t="s">
        <v>1164</v>
      </c>
      <c r="E247" s="822" t="s">
        <v>1165</v>
      </c>
      <c r="F247" s="831"/>
      <c r="G247" s="831"/>
      <c r="H247" s="827">
        <v>0</v>
      </c>
      <c r="I247" s="831">
        <v>2</v>
      </c>
      <c r="J247" s="831">
        <v>1458.18</v>
      </c>
      <c r="K247" s="827">
        <v>1</v>
      </c>
      <c r="L247" s="831">
        <v>2</v>
      </c>
      <c r="M247" s="832">
        <v>1458.18</v>
      </c>
    </row>
    <row r="248" spans="1:13" ht="14.45" customHeight="1" x14ac:dyDescent="0.2">
      <c r="A248" s="821" t="s">
        <v>2701</v>
      </c>
      <c r="B248" s="822" t="s">
        <v>2175</v>
      </c>
      <c r="C248" s="822" t="s">
        <v>2512</v>
      </c>
      <c r="D248" s="822" t="s">
        <v>850</v>
      </c>
      <c r="E248" s="822" t="s">
        <v>696</v>
      </c>
      <c r="F248" s="831"/>
      <c r="G248" s="831"/>
      <c r="H248" s="827">
        <v>0</v>
      </c>
      <c r="I248" s="831">
        <v>8</v>
      </c>
      <c r="J248" s="831">
        <v>275.76</v>
      </c>
      <c r="K248" s="827">
        <v>1</v>
      </c>
      <c r="L248" s="831">
        <v>8</v>
      </c>
      <c r="M248" s="832">
        <v>275.76</v>
      </c>
    </row>
    <row r="249" spans="1:13" ht="14.45" customHeight="1" x14ac:dyDescent="0.2">
      <c r="A249" s="821" t="s">
        <v>2701</v>
      </c>
      <c r="B249" s="822" t="s">
        <v>2175</v>
      </c>
      <c r="C249" s="822" t="s">
        <v>2176</v>
      </c>
      <c r="D249" s="822" t="s">
        <v>850</v>
      </c>
      <c r="E249" s="822" t="s">
        <v>2177</v>
      </c>
      <c r="F249" s="831"/>
      <c r="G249" s="831"/>
      <c r="H249" s="827">
        <v>0</v>
      </c>
      <c r="I249" s="831">
        <v>27</v>
      </c>
      <c r="J249" s="831">
        <v>2791.8</v>
      </c>
      <c r="K249" s="827">
        <v>1</v>
      </c>
      <c r="L249" s="831">
        <v>27</v>
      </c>
      <c r="M249" s="832">
        <v>2791.8</v>
      </c>
    </row>
    <row r="250" spans="1:13" ht="14.45" customHeight="1" x14ac:dyDescent="0.2">
      <c r="A250" s="821" t="s">
        <v>2701</v>
      </c>
      <c r="B250" s="822" t="s">
        <v>2175</v>
      </c>
      <c r="C250" s="822" t="s">
        <v>2513</v>
      </c>
      <c r="D250" s="822" t="s">
        <v>1642</v>
      </c>
      <c r="E250" s="822" t="s">
        <v>2514</v>
      </c>
      <c r="F250" s="831"/>
      <c r="G250" s="831"/>
      <c r="H250" s="827">
        <v>0</v>
      </c>
      <c r="I250" s="831">
        <v>1</v>
      </c>
      <c r="J250" s="831">
        <v>206.78</v>
      </c>
      <c r="K250" s="827">
        <v>1</v>
      </c>
      <c r="L250" s="831">
        <v>1</v>
      </c>
      <c r="M250" s="832">
        <v>206.78</v>
      </c>
    </row>
    <row r="251" spans="1:13" ht="14.45" customHeight="1" x14ac:dyDescent="0.2">
      <c r="A251" s="821" t="s">
        <v>2701</v>
      </c>
      <c r="B251" s="822" t="s">
        <v>2178</v>
      </c>
      <c r="C251" s="822" t="s">
        <v>2313</v>
      </c>
      <c r="D251" s="822" t="s">
        <v>2180</v>
      </c>
      <c r="E251" s="822" t="s">
        <v>2314</v>
      </c>
      <c r="F251" s="831"/>
      <c r="G251" s="831"/>
      <c r="H251" s="827">
        <v>0</v>
      </c>
      <c r="I251" s="831">
        <v>32</v>
      </c>
      <c r="J251" s="831">
        <v>239.04000000000002</v>
      </c>
      <c r="K251" s="827">
        <v>1</v>
      </c>
      <c r="L251" s="831">
        <v>32</v>
      </c>
      <c r="M251" s="832">
        <v>239.04000000000002</v>
      </c>
    </row>
    <row r="252" spans="1:13" ht="14.45" customHeight="1" x14ac:dyDescent="0.2">
      <c r="A252" s="821" t="s">
        <v>2701</v>
      </c>
      <c r="B252" s="822" t="s">
        <v>2178</v>
      </c>
      <c r="C252" s="822" t="s">
        <v>2179</v>
      </c>
      <c r="D252" s="822" t="s">
        <v>2180</v>
      </c>
      <c r="E252" s="822" t="s">
        <v>2181</v>
      </c>
      <c r="F252" s="831"/>
      <c r="G252" s="831"/>
      <c r="H252" s="827">
        <v>0</v>
      </c>
      <c r="I252" s="831">
        <v>10</v>
      </c>
      <c r="J252" s="831">
        <v>114.8</v>
      </c>
      <c r="K252" s="827">
        <v>1</v>
      </c>
      <c r="L252" s="831">
        <v>10</v>
      </c>
      <c r="M252" s="832">
        <v>114.8</v>
      </c>
    </row>
    <row r="253" spans="1:13" ht="14.45" customHeight="1" x14ac:dyDescent="0.2">
      <c r="A253" s="821" t="s">
        <v>2701</v>
      </c>
      <c r="B253" s="822" t="s">
        <v>2178</v>
      </c>
      <c r="C253" s="822" t="s">
        <v>3547</v>
      </c>
      <c r="D253" s="822" t="s">
        <v>2180</v>
      </c>
      <c r="E253" s="822" t="s">
        <v>2301</v>
      </c>
      <c r="F253" s="831"/>
      <c r="G253" s="831"/>
      <c r="H253" s="827">
        <v>0</v>
      </c>
      <c r="I253" s="831">
        <v>3</v>
      </c>
      <c r="J253" s="831">
        <v>103.41</v>
      </c>
      <c r="K253" s="827">
        <v>1</v>
      </c>
      <c r="L253" s="831">
        <v>3</v>
      </c>
      <c r="M253" s="832">
        <v>103.41</v>
      </c>
    </row>
    <row r="254" spans="1:13" ht="14.45" customHeight="1" x14ac:dyDescent="0.2">
      <c r="A254" s="821" t="s">
        <v>2701</v>
      </c>
      <c r="B254" s="822" t="s">
        <v>2178</v>
      </c>
      <c r="C254" s="822" t="s">
        <v>3548</v>
      </c>
      <c r="D254" s="822" t="s">
        <v>2180</v>
      </c>
      <c r="E254" s="822" t="s">
        <v>2996</v>
      </c>
      <c r="F254" s="831"/>
      <c r="G254" s="831"/>
      <c r="H254" s="827">
        <v>0</v>
      </c>
      <c r="I254" s="831">
        <v>1</v>
      </c>
      <c r="J254" s="831">
        <v>114.88</v>
      </c>
      <c r="K254" s="827">
        <v>1</v>
      </c>
      <c r="L254" s="831">
        <v>1</v>
      </c>
      <c r="M254" s="832">
        <v>114.88</v>
      </c>
    </row>
    <row r="255" spans="1:13" ht="14.45" customHeight="1" x14ac:dyDescent="0.2">
      <c r="A255" s="821" t="s">
        <v>2701</v>
      </c>
      <c r="B255" s="822" t="s">
        <v>2315</v>
      </c>
      <c r="C255" s="822" t="s">
        <v>2316</v>
      </c>
      <c r="D255" s="822" t="s">
        <v>2317</v>
      </c>
      <c r="E255" s="822" t="s">
        <v>2318</v>
      </c>
      <c r="F255" s="831"/>
      <c r="G255" s="831"/>
      <c r="H255" s="827">
        <v>0</v>
      </c>
      <c r="I255" s="831">
        <v>1</v>
      </c>
      <c r="J255" s="831">
        <v>117.46</v>
      </c>
      <c r="K255" s="827">
        <v>1</v>
      </c>
      <c r="L255" s="831">
        <v>1</v>
      </c>
      <c r="M255" s="832">
        <v>117.46</v>
      </c>
    </row>
    <row r="256" spans="1:13" ht="14.45" customHeight="1" x14ac:dyDescent="0.2">
      <c r="A256" s="821" t="s">
        <v>2701</v>
      </c>
      <c r="B256" s="822" t="s">
        <v>2315</v>
      </c>
      <c r="C256" s="822" t="s">
        <v>3189</v>
      </c>
      <c r="D256" s="822" t="s">
        <v>2317</v>
      </c>
      <c r="E256" s="822" t="s">
        <v>3190</v>
      </c>
      <c r="F256" s="831"/>
      <c r="G256" s="831"/>
      <c r="H256" s="827">
        <v>0</v>
      </c>
      <c r="I256" s="831">
        <v>2</v>
      </c>
      <c r="J256" s="831">
        <v>704.74</v>
      </c>
      <c r="K256" s="827">
        <v>1</v>
      </c>
      <c r="L256" s="831">
        <v>2</v>
      </c>
      <c r="M256" s="832">
        <v>704.74</v>
      </c>
    </row>
    <row r="257" spans="1:13" ht="14.45" customHeight="1" x14ac:dyDescent="0.2">
      <c r="A257" s="821" t="s">
        <v>2701</v>
      </c>
      <c r="B257" s="822" t="s">
        <v>2315</v>
      </c>
      <c r="C257" s="822" t="s">
        <v>2923</v>
      </c>
      <c r="D257" s="822" t="s">
        <v>2317</v>
      </c>
      <c r="E257" s="822" t="s">
        <v>2924</v>
      </c>
      <c r="F257" s="831"/>
      <c r="G257" s="831"/>
      <c r="H257" s="827">
        <v>0</v>
      </c>
      <c r="I257" s="831">
        <v>1</v>
      </c>
      <c r="J257" s="831">
        <v>704.73</v>
      </c>
      <c r="K257" s="827">
        <v>1</v>
      </c>
      <c r="L257" s="831">
        <v>1</v>
      </c>
      <c r="M257" s="832">
        <v>704.73</v>
      </c>
    </row>
    <row r="258" spans="1:13" ht="14.45" customHeight="1" x14ac:dyDescent="0.2">
      <c r="A258" s="821" t="s">
        <v>2701</v>
      </c>
      <c r="B258" s="822" t="s">
        <v>2319</v>
      </c>
      <c r="C258" s="822" t="s">
        <v>3479</v>
      </c>
      <c r="D258" s="822" t="s">
        <v>2321</v>
      </c>
      <c r="E258" s="822" t="s">
        <v>3480</v>
      </c>
      <c r="F258" s="831"/>
      <c r="G258" s="831"/>
      <c r="H258" s="827">
        <v>0</v>
      </c>
      <c r="I258" s="831">
        <v>13</v>
      </c>
      <c r="J258" s="831">
        <v>166.26999999999998</v>
      </c>
      <c r="K258" s="827">
        <v>1</v>
      </c>
      <c r="L258" s="831">
        <v>13</v>
      </c>
      <c r="M258" s="832">
        <v>166.26999999999998</v>
      </c>
    </row>
    <row r="259" spans="1:13" ht="14.45" customHeight="1" x14ac:dyDescent="0.2">
      <c r="A259" s="821" t="s">
        <v>2701</v>
      </c>
      <c r="B259" s="822" t="s">
        <v>2319</v>
      </c>
      <c r="C259" s="822" t="s">
        <v>2766</v>
      </c>
      <c r="D259" s="822" t="s">
        <v>2321</v>
      </c>
      <c r="E259" s="822" t="s">
        <v>2767</v>
      </c>
      <c r="F259" s="831"/>
      <c r="G259" s="831"/>
      <c r="H259" s="827">
        <v>0</v>
      </c>
      <c r="I259" s="831">
        <v>4</v>
      </c>
      <c r="J259" s="831">
        <v>474.6</v>
      </c>
      <c r="K259" s="827">
        <v>1</v>
      </c>
      <c r="L259" s="831">
        <v>4</v>
      </c>
      <c r="M259" s="832">
        <v>474.6</v>
      </c>
    </row>
    <row r="260" spans="1:13" ht="14.45" customHeight="1" x14ac:dyDescent="0.2">
      <c r="A260" s="821" t="s">
        <v>2701</v>
      </c>
      <c r="B260" s="822" t="s">
        <v>2323</v>
      </c>
      <c r="C260" s="822" t="s">
        <v>3144</v>
      </c>
      <c r="D260" s="822" t="s">
        <v>1205</v>
      </c>
      <c r="E260" s="822" t="s">
        <v>3145</v>
      </c>
      <c r="F260" s="831"/>
      <c r="G260" s="831"/>
      <c r="H260" s="827">
        <v>0</v>
      </c>
      <c r="I260" s="831">
        <v>3</v>
      </c>
      <c r="J260" s="831">
        <v>233.37</v>
      </c>
      <c r="K260" s="827">
        <v>1</v>
      </c>
      <c r="L260" s="831">
        <v>3</v>
      </c>
      <c r="M260" s="832">
        <v>233.37</v>
      </c>
    </row>
    <row r="261" spans="1:13" ht="14.45" customHeight="1" x14ac:dyDescent="0.2">
      <c r="A261" s="821" t="s">
        <v>2701</v>
      </c>
      <c r="B261" s="822" t="s">
        <v>2182</v>
      </c>
      <c r="C261" s="822" t="s">
        <v>3285</v>
      </c>
      <c r="D261" s="822" t="s">
        <v>3286</v>
      </c>
      <c r="E261" s="822" t="s">
        <v>3287</v>
      </c>
      <c r="F261" s="831"/>
      <c r="G261" s="831"/>
      <c r="H261" s="827">
        <v>0</v>
      </c>
      <c r="I261" s="831">
        <v>1</v>
      </c>
      <c r="J261" s="831">
        <v>103.72</v>
      </c>
      <c r="K261" s="827">
        <v>1</v>
      </c>
      <c r="L261" s="831">
        <v>1</v>
      </c>
      <c r="M261" s="832">
        <v>103.72</v>
      </c>
    </row>
    <row r="262" spans="1:13" ht="14.45" customHeight="1" x14ac:dyDescent="0.2">
      <c r="A262" s="821" t="s">
        <v>2701</v>
      </c>
      <c r="B262" s="822" t="s">
        <v>2182</v>
      </c>
      <c r="C262" s="822" t="s">
        <v>3288</v>
      </c>
      <c r="D262" s="822" t="s">
        <v>3286</v>
      </c>
      <c r="E262" s="822" t="s">
        <v>3289</v>
      </c>
      <c r="F262" s="831"/>
      <c r="G262" s="831"/>
      <c r="H262" s="827">
        <v>0</v>
      </c>
      <c r="I262" s="831">
        <v>16</v>
      </c>
      <c r="J262" s="831">
        <v>5531.04</v>
      </c>
      <c r="K262" s="827">
        <v>1</v>
      </c>
      <c r="L262" s="831">
        <v>16</v>
      </c>
      <c r="M262" s="832">
        <v>5531.04</v>
      </c>
    </row>
    <row r="263" spans="1:13" ht="14.45" customHeight="1" x14ac:dyDescent="0.2">
      <c r="A263" s="821" t="s">
        <v>2701</v>
      </c>
      <c r="B263" s="822" t="s">
        <v>2518</v>
      </c>
      <c r="C263" s="822" t="s">
        <v>2519</v>
      </c>
      <c r="D263" s="822" t="s">
        <v>2520</v>
      </c>
      <c r="E263" s="822" t="s">
        <v>2521</v>
      </c>
      <c r="F263" s="831"/>
      <c r="G263" s="831"/>
      <c r="H263" s="827">
        <v>0</v>
      </c>
      <c r="I263" s="831">
        <v>9</v>
      </c>
      <c r="J263" s="831">
        <v>925.64999999999986</v>
      </c>
      <c r="K263" s="827">
        <v>1</v>
      </c>
      <c r="L263" s="831">
        <v>9</v>
      </c>
      <c r="M263" s="832">
        <v>925.64999999999986</v>
      </c>
    </row>
    <row r="264" spans="1:13" ht="14.45" customHeight="1" x14ac:dyDescent="0.2">
      <c r="A264" s="821" t="s">
        <v>2701</v>
      </c>
      <c r="B264" s="822" t="s">
        <v>2518</v>
      </c>
      <c r="C264" s="822" t="s">
        <v>3577</v>
      </c>
      <c r="D264" s="822" t="s">
        <v>2520</v>
      </c>
      <c r="E264" s="822" t="s">
        <v>3578</v>
      </c>
      <c r="F264" s="831"/>
      <c r="G264" s="831"/>
      <c r="H264" s="827">
        <v>0</v>
      </c>
      <c r="I264" s="831">
        <v>3</v>
      </c>
      <c r="J264" s="831">
        <v>395.58000000000004</v>
      </c>
      <c r="K264" s="827">
        <v>1</v>
      </c>
      <c r="L264" s="831">
        <v>3</v>
      </c>
      <c r="M264" s="832">
        <v>395.58000000000004</v>
      </c>
    </row>
    <row r="265" spans="1:13" ht="14.45" customHeight="1" x14ac:dyDescent="0.2">
      <c r="A265" s="821" t="s">
        <v>2701</v>
      </c>
      <c r="B265" s="822" t="s">
        <v>2184</v>
      </c>
      <c r="C265" s="822" t="s">
        <v>2185</v>
      </c>
      <c r="D265" s="822" t="s">
        <v>2186</v>
      </c>
      <c r="E265" s="822" t="s">
        <v>2187</v>
      </c>
      <c r="F265" s="831"/>
      <c r="G265" s="831"/>
      <c r="H265" s="827">
        <v>0</v>
      </c>
      <c r="I265" s="831">
        <v>15</v>
      </c>
      <c r="J265" s="831">
        <v>1957.6499999999999</v>
      </c>
      <c r="K265" s="827">
        <v>1</v>
      </c>
      <c r="L265" s="831">
        <v>15</v>
      </c>
      <c r="M265" s="832">
        <v>1957.6499999999999</v>
      </c>
    </row>
    <row r="266" spans="1:13" ht="14.45" customHeight="1" x14ac:dyDescent="0.2">
      <c r="A266" s="821" t="s">
        <v>2701</v>
      </c>
      <c r="B266" s="822" t="s">
        <v>2184</v>
      </c>
      <c r="C266" s="822" t="s">
        <v>2326</v>
      </c>
      <c r="D266" s="822" t="s">
        <v>2189</v>
      </c>
      <c r="E266" s="822" t="s">
        <v>2327</v>
      </c>
      <c r="F266" s="831"/>
      <c r="G266" s="831"/>
      <c r="H266" s="827">
        <v>0</v>
      </c>
      <c r="I266" s="831">
        <v>8</v>
      </c>
      <c r="J266" s="831">
        <v>661.60000000000014</v>
      </c>
      <c r="K266" s="827">
        <v>1</v>
      </c>
      <c r="L266" s="831">
        <v>8</v>
      </c>
      <c r="M266" s="832">
        <v>661.60000000000014</v>
      </c>
    </row>
    <row r="267" spans="1:13" ht="14.45" customHeight="1" x14ac:dyDescent="0.2">
      <c r="A267" s="821" t="s">
        <v>2701</v>
      </c>
      <c r="B267" s="822" t="s">
        <v>2184</v>
      </c>
      <c r="C267" s="822" t="s">
        <v>2188</v>
      </c>
      <c r="D267" s="822" t="s">
        <v>2189</v>
      </c>
      <c r="E267" s="822" t="s">
        <v>2190</v>
      </c>
      <c r="F267" s="831"/>
      <c r="G267" s="831"/>
      <c r="H267" s="827">
        <v>0</v>
      </c>
      <c r="I267" s="831">
        <v>37</v>
      </c>
      <c r="J267" s="831">
        <v>6120.17</v>
      </c>
      <c r="K267" s="827">
        <v>1</v>
      </c>
      <c r="L267" s="831">
        <v>37</v>
      </c>
      <c r="M267" s="832">
        <v>6120.17</v>
      </c>
    </row>
    <row r="268" spans="1:13" ht="14.45" customHeight="1" x14ac:dyDescent="0.2">
      <c r="A268" s="821" t="s">
        <v>2701</v>
      </c>
      <c r="B268" s="822" t="s">
        <v>2184</v>
      </c>
      <c r="C268" s="822" t="s">
        <v>3348</v>
      </c>
      <c r="D268" s="822" t="s">
        <v>2189</v>
      </c>
      <c r="E268" s="822" t="s">
        <v>3349</v>
      </c>
      <c r="F268" s="831"/>
      <c r="G268" s="831"/>
      <c r="H268" s="827">
        <v>0</v>
      </c>
      <c r="I268" s="831">
        <v>1</v>
      </c>
      <c r="J268" s="831">
        <v>93.19</v>
      </c>
      <c r="K268" s="827">
        <v>1</v>
      </c>
      <c r="L268" s="831">
        <v>1</v>
      </c>
      <c r="M268" s="832">
        <v>93.19</v>
      </c>
    </row>
    <row r="269" spans="1:13" ht="14.45" customHeight="1" x14ac:dyDescent="0.2">
      <c r="A269" s="821" t="s">
        <v>2701</v>
      </c>
      <c r="B269" s="822" t="s">
        <v>4448</v>
      </c>
      <c r="C269" s="822" t="s">
        <v>3553</v>
      </c>
      <c r="D269" s="822" t="s">
        <v>3554</v>
      </c>
      <c r="E269" s="822" t="s">
        <v>2784</v>
      </c>
      <c r="F269" s="831"/>
      <c r="G269" s="831"/>
      <c r="H269" s="827">
        <v>0</v>
      </c>
      <c r="I269" s="831">
        <v>3</v>
      </c>
      <c r="J269" s="831">
        <v>391.53</v>
      </c>
      <c r="K269" s="827">
        <v>1</v>
      </c>
      <c r="L269" s="831">
        <v>3</v>
      </c>
      <c r="M269" s="832">
        <v>391.53</v>
      </c>
    </row>
    <row r="270" spans="1:13" ht="14.45" customHeight="1" x14ac:dyDescent="0.2">
      <c r="A270" s="821" t="s">
        <v>2701</v>
      </c>
      <c r="B270" s="822" t="s">
        <v>4439</v>
      </c>
      <c r="C270" s="822" t="s">
        <v>3402</v>
      </c>
      <c r="D270" s="822" t="s">
        <v>814</v>
      </c>
      <c r="E270" s="822" t="s">
        <v>3403</v>
      </c>
      <c r="F270" s="831"/>
      <c r="G270" s="831"/>
      <c r="H270" s="827">
        <v>0</v>
      </c>
      <c r="I270" s="831">
        <v>7</v>
      </c>
      <c r="J270" s="831">
        <v>2934.3999999999996</v>
      </c>
      <c r="K270" s="827">
        <v>1</v>
      </c>
      <c r="L270" s="831">
        <v>7</v>
      </c>
      <c r="M270" s="832">
        <v>2934.3999999999996</v>
      </c>
    </row>
    <row r="271" spans="1:13" ht="14.45" customHeight="1" x14ac:dyDescent="0.2">
      <c r="A271" s="821" t="s">
        <v>2701</v>
      </c>
      <c r="B271" s="822" t="s">
        <v>2336</v>
      </c>
      <c r="C271" s="822" t="s">
        <v>3623</v>
      </c>
      <c r="D271" s="822" t="s">
        <v>2986</v>
      </c>
      <c r="E271" s="822" t="s">
        <v>3624</v>
      </c>
      <c r="F271" s="831"/>
      <c r="G271" s="831"/>
      <c r="H271" s="827">
        <v>0</v>
      </c>
      <c r="I271" s="831">
        <v>2</v>
      </c>
      <c r="J271" s="831">
        <v>210.46</v>
      </c>
      <c r="K271" s="827">
        <v>1</v>
      </c>
      <c r="L271" s="831">
        <v>2</v>
      </c>
      <c r="M271" s="832">
        <v>210.46</v>
      </c>
    </row>
    <row r="272" spans="1:13" ht="14.45" customHeight="1" x14ac:dyDescent="0.2">
      <c r="A272" s="821" t="s">
        <v>2701</v>
      </c>
      <c r="B272" s="822" t="s">
        <v>2336</v>
      </c>
      <c r="C272" s="822" t="s">
        <v>3627</v>
      </c>
      <c r="D272" s="822" t="s">
        <v>2986</v>
      </c>
      <c r="E272" s="822" t="s">
        <v>3628</v>
      </c>
      <c r="F272" s="831"/>
      <c r="G272" s="831"/>
      <c r="H272" s="827">
        <v>0</v>
      </c>
      <c r="I272" s="831">
        <v>7</v>
      </c>
      <c r="J272" s="831">
        <v>589.26</v>
      </c>
      <c r="K272" s="827">
        <v>1</v>
      </c>
      <c r="L272" s="831">
        <v>7</v>
      </c>
      <c r="M272" s="832">
        <v>589.26</v>
      </c>
    </row>
    <row r="273" spans="1:13" ht="14.45" customHeight="1" x14ac:dyDescent="0.2">
      <c r="A273" s="821" t="s">
        <v>2701</v>
      </c>
      <c r="B273" s="822" t="s">
        <v>2336</v>
      </c>
      <c r="C273" s="822" t="s">
        <v>3625</v>
      </c>
      <c r="D273" s="822" t="s">
        <v>2986</v>
      </c>
      <c r="E273" s="822" t="s">
        <v>3626</v>
      </c>
      <c r="F273" s="831"/>
      <c r="G273" s="831"/>
      <c r="H273" s="827">
        <v>0</v>
      </c>
      <c r="I273" s="831">
        <v>4</v>
      </c>
      <c r="J273" s="831">
        <v>252.56</v>
      </c>
      <c r="K273" s="827">
        <v>1</v>
      </c>
      <c r="L273" s="831">
        <v>4</v>
      </c>
      <c r="M273" s="832">
        <v>252.56</v>
      </c>
    </row>
    <row r="274" spans="1:13" ht="14.45" customHeight="1" x14ac:dyDescent="0.2">
      <c r="A274" s="821" t="s">
        <v>2701</v>
      </c>
      <c r="B274" s="822" t="s">
        <v>2336</v>
      </c>
      <c r="C274" s="822" t="s">
        <v>2985</v>
      </c>
      <c r="D274" s="822" t="s">
        <v>2986</v>
      </c>
      <c r="E274" s="822" t="s">
        <v>2987</v>
      </c>
      <c r="F274" s="831"/>
      <c r="G274" s="831"/>
      <c r="H274" s="827">
        <v>0</v>
      </c>
      <c r="I274" s="831">
        <v>5</v>
      </c>
      <c r="J274" s="831">
        <v>245.39999999999998</v>
      </c>
      <c r="K274" s="827">
        <v>1</v>
      </c>
      <c r="L274" s="831">
        <v>5</v>
      </c>
      <c r="M274" s="832">
        <v>245.39999999999998</v>
      </c>
    </row>
    <row r="275" spans="1:13" ht="14.45" customHeight="1" x14ac:dyDescent="0.2">
      <c r="A275" s="821" t="s">
        <v>2701</v>
      </c>
      <c r="B275" s="822" t="s">
        <v>2336</v>
      </c>
      <c r="C275" s="822" t="s">
        <v>3629</v>
      </c>
      <c r="D275" s="822" t="s">
        <v>1099</v>
      </c>
      <c r="E275" s="822" t="s">
        <v>3630</v>
      </c>
      <c r="F275" s="831"/>
      <c r="G275" s="831"/>
      <c r="H275" s="827">
        <v>0</v>
      </c>
      <c r="I275" s="831">
        <v>5</v>
      </c>
      <c r="J275" s="831">
        <v>526.15</v>
      </c>
      <c r="K275" s="827">
        <v>1</v>
      </c>
      <c r="L275" s="831">
        <v>5</v>
      </c>
      <c r="M275" s="832">
        <v>526.15</v>
      </c>
    </row>
    <row r="276" spans="1:13" ht="14.45" customHeight="1" x14ac:dyDescent="0.2">
      <c r="A276" s="821" t="s">
        <v>2701</v>
      </c>
      <c r="B276" s="822" t="s">
        <v>2336</v>
      </c>
      <c r="C276" s="822" t="s">
        <v>2337</v>
      </c>
      <c r="D276" s="822" t="s">
        <v>1099</v>
      </c>
      <c r="E276" s="822" t="s">
        <v>1100</v>
      </c>
      <c r="F276" s="831"/>
      <c r="G276" s="831"/>
      <c r="H276" s="827">
        <v>0</v>
      </c>
      <c r="I276" s="831">
        <v>8</v>
      </c>
      <c r="J276" s="831">
        <v>673.44</v>
      </c>
      <c r="K276" s="827">
        <v>1</v>
      </c>
      <c r="L276" s="831">
        <v>8</v>
      </c>
      <c r="M276" s="832">
        <v>673.44</v>
      </c>
    </row>
    <row r="277" spans="1:13" ht="14.45" customHeight="1" x14ac:dyDescent="0.2">
      <c r="A277" s="821" t="s">
        <v>2701</v>
      </c>
      <c r="B277" s="822" t="s">
        <v>2336</v>
      </c>
      <c r="C277" s="822" t="s">
        <v>3631</v>
      </c>
      <c r="D277" s="822" t="s">
        <v>1099</v>
      </c>
      <c r="E277" s="822" t="s">
        <v>3632</v>
      </c>
      <c r="F277" s="831"/>
      <c r="G277" s="831"/>
      <c r="H277" s="827">
        <v>0</v>
      </c>
      <c r="I277" s="831">
        <v>5</v>
      </c>
      <c r="J277" s="831">
        <v>631.35</v>
      </c>
      <c r="K277" s="827">
        <v>1</v>
      </c>
      <c r="L277" s="831">
        <v>5</v>
      </c>
      <c r="M277" s="832">
        <v>631.35</v>
      </c>
    </row>
    <row r="278" spans="1:13" ht="14.45" customHeight="1" x14ac:dyDescent="0.2">
      <c r="A278" s="821" t="s">
        <v>2701</v>
      </c>
      <c r="B278" s="822" t="s">
        <v>2336</v>
      </c>
      <c r="C278" s="822" t="s">
        <v>2338</v>
      </c>
      <c r="D278" s="822" t="s">
        <v>1099</v>
      </c>
      <c r="E278" s="822" t="s">
        <v>1102</v>
      </c>
      <c r="F278" s="831"/>
      <c r="G278" s="831"/>
      <c r="H278" s="827">
        <v>0</v>
      </c>
      <c r="I278" s="831">
        <v>1</v>
      </c>
      <c r="J278" s="831">
        <v>63.14</v>
      </c>
      <c r="K278" s="827">
        <v>1</v>
      </c>
      <c r="L278" s="831">
        <v>1</v>
      </c>
      <c r="M278" s="832">
        <v>63.14</v>
      </c>
    </row>
    <row r="279" spans="1:13" ht="14.45" customHeight="1" x14ac:dyDescent="0.2">
      <c r="A279" s="821" t="s">
        <v>2701</v>
      </c>
      <c r="B279" s="822" t="s">
        <v>2336</v>
      </c>
      <c r="C279" s="822" t="s">
        <v>2340</v>
      </c>
      <c r="D279" s="822" t="s">
        <v>1099</v>
      </c>
      <c r="E279" s="822" t="s">
        <v>2341</v>
      </c>
      <c r="F279" s="831"/>
      <c r="G279" s="831"/>
      <c r="H279" s="827">
        <v>0</v>
      </c>
      <c r="I279" s="831">
        <v>14</v>
      </c>
      <c r="J279" s="831">
        <v>687.11999999999989</v>
      </c>
      <c r="K279" s="827">
        <v>1</v>
      </c>
      <c r="L279" s="831">
        <v>14</v>
      </c>
      <c r="M279" s="832">
        <v>687.11999999999989</v>
      </c>
    </row>
    <row r="280" spans="1:13" ht="14.45" customHeight="1" x14ac:dyDescent="0.2">
      <c r="A280" s="821" t="s">
        <v>2701</v>
      </c>
      <c r="B280" s="822" t="s">
        <v>2336</v>
      </c>
      <c r="C280" s="822" t="s">
        <v>2593</v>
      </c>
      <c r="D280" s="822" t="s">
        <v>1099</v>
      </c>
      <c r="E280" s="822" t="s">
        <v>1786</v>
      </c>
      <c r="F280" s="831"/>
      <c r="G280" s="831"/>
      <c r="H280" s="827">
        <v>0</v>
      </c>
      <c r="I280" s="831">
        <v>2</v>
      </c>
      <c r="J280" s="831">
        <v>148.16</v>
      </c>
      <c r="K280" s="827">
        <v>1</v>
      </c>
      <c r="L280" s="831">
        <v>2</v>
      </c>
      <c r="M280" s="832">
        <v>148.16</v>
      </c>
    </row>
    <row r="281" spans="1:13" ht="14.45" customHeight="1" x14ac:dyDescent="0.2">
      <c r="A281" s="821" t="s">
        <v>2701</v>
      </c>
      <c r="B281" s="822" t="s">
        <v>2336</v>
      </c>
      <c r="C281" s="822" t="s">
        <v>3633</v>
      </c>
      <c r="D281" s="822" t="s">
        <v>1099</v>
      </c>
      <c r="E281" s="822" t="s">
        <v>3634</v>
      </c>
      <c r="F281" s="831"/>
      <c r="G281" s="831"/>
      <c r="H281" s="827">
        <v>0</v>
      </c>
      <c r="I281" s="831">
        <v>2</v>
      </c>
      <c r="J281" s="831">
        <v>336.72</v>
      </c>
      <c r="K281" s="827">
        <v>1</v>
      </c>
      <c r="L281" s="831">
        <v>2</v>
      </c>
      <c r="M281" s="832">
        <v>336.72</v>
      </c>
    </row>
    <row r="282" spans="1:13" ht="14.45" customHeight="1" x14ac:dyDescent="0.2">
      <c r="A282" s="821" t="s">
        <v>2701</v>
      </c>
      <c r="B282" s="822" t="s">
        <v>2336</v>
      </c>
      <c r="C282" s="822" t="s">
        <v>2339</v>
      </c>
      <c r="D282" s="822" t="s">
        <v>1099</v>
      </c>
      <c r="E282" s="822" t="s">
        <v>1101</v>
      </c>
      <c r="F282" s="831"/>
      <c r="G282" s="831"/>
      <c r="H282" s="827">
        <v>0</v>
      </c>
      <c r="I282" s="831">
        <v>1</v>
      </c>
      <c r="J282" s="831">
        <v>115.33</v>
      </c>
      <c r="K282" s="827">
        <v>1</v>
      </c>
      <c r="L282" s="831">
        <v>1</v>
      </c>
      <c r="M282" s="832">
        <v>115.33</v>
      </c>
    </row>
    <row r="283" spans="1:13" ht="14.45" customHeight="1" x14ac:dyDescent="0.2">
      <c r="A283" s="821" t="s">
        <v>2701</v>
      </c>
      <c r="B283" s="822" t="s">
        <v>2195</v>
      </c>
      <c r="C283" s="822" t="s">
        <v>2196</v>
      </c>
      <c r="D283" s="822" t="s">
        <v>928</v>
      </c>
      <c r="E283" s="822" t="s">
        <v>2197</v>
      </c>
      <c r="F283" s="831"/>
      <c r="G283" s="831"/>
      <c r="H283" s="827">
        <v>0</v>
      </c>
      <c r="I283" s="831">
        <v>1</v>
      </c>
      <c r="J283" s="831">
        <v>154.36000000000001</v>
      </c>
      <c r="K283" s="827">
        <v>1</v>
      </c>
      <c r="L283" s="831">
        <v>1</v>
      </c>
      <c r="M283" s="832">
        <v>154.36000000000001</v>
      </c>
    </row>
    <row r="284" spans="1:13" ht="14.45" customHeight="1" x14ac:dyDescent="0.2">
      <c r="A284" s="821" t="s">
        <v>2701</v>
      </c>
      <c r="B284" s="822" t="s">
        <v>4435</v>
      </c>
      <c r="C284" s="822" t="s">
        <v>3351</v>
      </c>
      <c r="D284" s="822" t="s">
        <v>3352</v>
      </c>
      <c r="E284" s="822" t="s">
        <v>3353</v>
      </c>
      <c r="F284" s="831"/>
      <c r="G284" s="831"/>
      <c r="H284" s="827">
        <v>0</v>
      </c>
      <c r="I284" s="831">
        <v>5</v>
      </c>
      <c r="J284" s="831">
        <v>280.3</v>
      </c>
      <c r="K284" s="827">
        <v>1</v>
      </c>
      <c r="L284" s="831">
        <v>5</v>
      </c>
      <c r="M284" s="832">
        <v>280.3</v>
      </c>
    </row>
    <row r="285" spans="1:13" ht="14.45" customHeight="1" x14ac:dyDescent="0.2">
      <c r="A285" s="821" t="s">
        <v>2701</v>
      </c>
      <c r="B285" s="822" t="s">
        <v>2385</v>
      </c>
      <c r="C285" s="822" t="s">
        <v>3405</v>
      </c>
      <c r="D285" s="822" t="s">
        <v>3406</v>
      </c>
      <c r="E285" s="822" t="s">
        <v>3407</v>
      </c>
      <c r="F285" s="831">
        <v>2</v>
      </c>
      <c r="G285" s="831">
        <v>447.58</v>
      </c>
      <c r="H285" s="827">
        <v>1</v>
      </c>
      <c r="I285" s="831"/>
      <c r="J285" s="831"/>
      <c r="K285" s="827">
        <v>0</v>
      </c>
      <c r="L285" s="831">
        <v>2</v>
      </c>
      <c r="M285" s="832">
        <v>447.58</v>
      </c>
    </row>
    <row r="286" spans="1:13" ht="14.45" customHeight="1" x14ac:dyDescent="0.2">
      <c r="A286" s="821" t="s">
        <v>2701</v>
      </c>
      <c r="B286" s="822" t="s">
        <v>2198</v>
      </c>
      <c r="C286" s="822" t="s">
        <v>3347</v>
      </c>
      <c r="D286" s="822" t="s">
        <v>1955</v>
      </c>
      <c r="E286" s="822" t="s">
        <v>2398</v>
      </c>
      <c r="F286" s="831">
        <v>1</v>
      </c>
      <c r="G286" s="831">
        <v>247.17</v>
      </c>
      <c r="H286" s="827">
        <v>1</v>
      </c>
      <c r="I286" s="831"/>
      <c r="J286" s="831"/>
      <c r="K286" s="827">
        <v>0</v>
      </c>
      <c r="L286" s="831">
        <v>1</v>
      </c>
      <c r="M286" s="832">
        <v>247.17</v>
      </c>
    </row>
    <row r="287" spans="1:13" ht="14.45" customHeight="1" x14ac:dyDescent="0.2">
      <c r="A287" s="821" t="s">
        <v>2701</v>
      </c>
      <c r="B287" s="822" t="s">
        <v>2400</v>
      </c>
      <c r="C287" s="822" t="s">
        <v>2401</v>
      </c>
      <c r="D287" s="822" t="s">
        <v>1161</v>
      </c>
      <c r="E287" s="822" t="s">
        <v>2402</v>
      </c>
      <c r="F287" s="831"/>
      <c r="G287" s="831"/>
      <c r="H287" s="827">
        <v>0</v>
      </c>
      <c r="I287" s="831">
        <v>6</v>
      </c>
      <c r="J287" s="831">
        <v>2320.38</v>
      </c>
      <c r="K287" s="827">
        <v>1</v>
      </c>
      <c r="L287" s="831">
        <v>6</v>
      </c>
      <c r="M287" s="832">
        <v>2320.38</v>
      </c>
    </row>
    <row r="288" spans="1:13" ht="14.45" customHeight="1" x14ac:dyDescent="0.2">
      <c r="A288" s="821" t="s">
        <v>2701</v>
      </c>
      <c r="B288" s="822" t="s">
        <v>2409</v>
      </c>
      <c r="C288" s="822" t="s">
        <v>2410</v>
      </c>
      <c r="D288" s="822" t="s">
        <v>961</v>
      </c>
      <c r="E288" s="822" t="s">
        <v>962</v>
      </c>
      <c r="F288" s="831"/>
      <c r="G288" s="831"/>
      <c r="H288" s="827">
        <v>0</v>
      </c>
      <c r="I288" s="831">
        <v>20</v>
      </c>
      <c r="J288" s="831">
        <v>1451</v>
      </c>
      <c r="K288" s="827">
        <v>1</v>
      </c>
      <c r="L288" s="831">
        <v>20</v>
      </c>
      <c r="M288" s="832">
        <v>1451</v>
      </c>
    </row>
    <row r="289" spans="1:13" ht="14.45" customHeight="1" x14ac:dyDescent="0.2">
      <c r="A289" s="821" t="s">
        <v>2701</v>
      </c>
      <c r="B289" s="822" t="s">
        <v>2409</v>
      </c>
      <c r="C289" s="822" t="s">
        <v>2411</v>
      </c>
      <c r="D289" s="822" t="s">
        <v>961</v>
      </c>
      <c r="E289" s="822" t="s">
        <v>963</v>
      </c>
      <c r="F289" s="831"/>
      <c r="G289" s="831"/>
      <c r="H289" s="827">
        <v>0</v>
      </c>
      <c r="I289" s="831">
        <v>4</v>
      </c>
      <c r="J289" s="831">
        <v>261.12</v>
      </c>
      <c r="K289" s="827">
        <v>1</v>
      </c>
      <c r="L289" s="831">
        <v>4</v>
      </c>
      <c r="M289" s="832">
        <v>261.12</v>
      </c>
    </row>
    <row r="290" spans="1:13" ht="14.45" customHeight="1" x14ac:dyDescent="0.2">
      <c r="A290" s="821" t="s">
        <v>2701</v>
      </c>
      <c r="B290" s="822" t="s">
        <v>2412</v>
      </c>
      <c r="C290" s="822" t="s">
        <v>2413</v>
      </c>
      <c r="D290" s="822" t="s">
        <v>1254</v>
      </c>
      <c r="E290" s="822" t="s">
        <v>1255</v>
      </c>
      <c r="F290" s="831"/>
      <c r="G290" s="831"/>
      <c r="H290" s="827"/>
      <c r="I290" s="831">
        <v>7</v>
      </c>
      <c r="J290" s="831">
        <v>0</v>
      </c>
      <c r="K290" s="827"/>
      <c r="L290" s="831">
        <v>7</v>
      </c>
      <c r="M290" s="832">
        <v>0</v>
      </c>
    </row>
    <row r="291" spans="1:13" ht="14.45" customHeight="1" x14ac:dyDescent="0.2">
      <c r="A291" s="821" t="s">
        <v>2701</v>
      </c>
      <c r="B291" s="822" t="s">
        <v>2439</v>
      </c>
      <c r="C291" s="822" t="s">
        <v>2440</v>
      </c>
      <c r="D291" s="822" t="s">
        <v>2441</v>
      </c>
      <c r="E291" s="822" t="s">
        <v>2442</v>
      </c>
      <c r="F291" s="831"/>
      <c r="G291" s="831"/>
      <c r="H291" s="827">
        <v>0</v>
      </c>
      <c r="I291" s="831">
        <v>3</v>
      </c>
      <c r="J291" s="831">
        <v>70.199999999999989</v>
      </c>
      <c r="K291" s="827">
        <v>1</v>
      </c>
      <c r="L291" s="831">
        <v>3</v>
      </c>
      <c r="M291" s="832">
        <v>70.199999999999989</v>
      </c>
    </row>
    <row r="292" spans="1:13" ht="14.45" customHeight="1" x14ac:dyDescent="0.2">
      <c r="A292" s="821" t="s">
        <v>2701</v>
      </c>
      <c r="B292" s="822" t="s">
        <v>2439</v>
      </c>
      <c r="C292" s="822" t="s">
        <v>2443</v>
      </c>
      <c r="D292" s="822" t="s">
        <v>2441</v>
      </c>
      <c r="E292" s="822" t="s">
        <v>2444</v>
      </c>
      <c r="F292" s="831"/>
      <c r="G292" s="831"/>
      <c r="H292" s="827">
        <v>0</v>
      </c>
      <c r="I292" s="831">
        <v>2</v>
      </c>
      <c r="J292" s="831">
        <v>23.42</v>
      </c>
      <c r="K292" s="827">
        <v>1</v>
      </c>
      <c r="L292" s="831">
        <v>2</v>
      </c>
      <c r="M292" s="832">
        <v>23.42</v>
      </c>
    </row>
    <row r="293" spans="1:13" ht="14.45" customHeight="1" x14ac:dyDescent="0.2">
      <c r="A293" s="821" t="s">
        <v>2701</v>
      </c>
      <c r="B293" s="822" t="s">
        <v>2208</v>
      </c>
      <c r="C293" s="822" t="s">
        <v>3609</v>
      </c>
      <c r="D293" s="822" t="s">
        <v>3610</v>
      </c>
      <c r="E293" s="822" t="s">
        <v>2860</v>
      </c>
      <c r="F293" s="831">
        <v>1</v>
      </c>
      <c r="G293" s="831">
        <v>0</v>
      </c>
      <c r="H293" s="827"/>
      <c r="I293" s="831"/>
      <c r="J293" s="831"/>
      <c r="K293" s="827"/>
      <c r="L293" s="831">
        <v>1</v>
      </c>
      <c r="M293" s="832">
        <v>0</v>
      </c>
    </row>
    <row r="294" spans="1:13" ht="14.45" customHeight="1" x14ac:dyDescent="0.2">
      <c r="A294" s="821" t="s">
        <v>2701</v>
      </c>
      <c r="B294" s="822" t="s">
        <v>2208</v>
      </c>
      <c r="C294" s="822" t="s">
        <v>3611</v>
      </c>
      <c r="D294" s="822" t="s">
        <v>3312</v>
      </c>
      <c r="E294" s="822" t="s">
        <v>2210</v>
      </c>
      <c r="F294" s="831">
        <v>1</v>
      </c>
      <c r="G294" s="831">
        <v>0</v>
      </c>
      <c r="H294" s="827"/>
      <c r="I294" s="831"/>
      <c r="J294" s="831"/>
      <c r="K294" s="827"/>
      <c r="L294" s="831">
        <v>1</v>
      </c>
      <c r="M294" s="832">
        <v>0</v>
      </c>
    </row>
    <row r="295" spans="1:13" ht="14.45" customHeight="1" x14ac:dyDescent="0.2">
      <c r="A295" s="821" t="s">
        <v>2701</v>
      </c>
      <c r="B295" s="822" t="s">
        <v>2208</v>
      </c>
      <c r="C295" s="822" t="s">
        <v>2211</v>
      </c>
      <c r="D295" s="822" t="s">
        <v>910</v>
      </c>
      <c r="E295" s="822" t="s">
        <v>2212</v>
      </c>
      <c r="F295" s="831"/>
      <c r="G295" s="831"/>
      <c r="H295" s="827"/>
      <c r="I295" s="831">
        <v>7</v>
      </c>
      <c r="J295" s="831">
        <v>0</v>
      </c>
      <c r="K295" s="827"/>
      <c r="L295" s="831">
        <v>7</v>
      </c>
      <c r="M295" s="832">
        <v>0</v>
      </c>
    </row>
    <row r="296" spans="1:13" ht="14.45" customHeight="1" x14ac:dyDescent="0.2">
      <c r="A296" s="821" t="s">
        <v>2701</v>
      </c>
      <c r="B296" s="822" t="s">
        <v>4449</v>
      </c>
      <c r="C296" s="822" t="s">
        <v>3371</v>
      </c>
      <c r="D296" s="822" t="s">
        <v>1022</v>
      </c>
      <c r="E296" s="822" t="s">
        <v>1025</v>
      </c>
      <c r="F296" s="831"/>
      <c r="G296" s="831"/>
      <c r="H296" s="827">
        <v>0</v>
      </c>
      <c r="I296" s="831">
        <v>3</v>
      </c>
      <c r="J296" s="831">
        <v>396</v>
      </c>
      <c r="K296" s="827">
        <v>1</v>
      </c>
      <c r="L296" s="831">
        <v>3</v>
      </c>
      <c r="M296" s="832">
        <v>396</v>
      </c>
    </row>
    <row r="297" spans="1:13" ht="14.45" customHeight="1" x14ac:dyDescent="0.2">
      <c r="A297" s="821" t="s">
        <v>2701</v>
      </c>
      <c r="B297" s="822" t="s">
        <v>4449</v>
      </c>
      <c r="C297" s="822" t="s">
        <v>3372</v>
      </c>
      <c r="D297" s="822" t="s">
        <v>1022</v>
      </c>
      <c r="E297" s="822" t="s">
        <v>1023</v>
      </c>
      <c r="F297" s="831"/>
      <c r="G297" s="831"/>
      <c r="H297" s="827">
        <v>0</v>
      </c>
      <c r="I297" s="831">
        <v>1</v>
      </c>
      <c r="J297" s="831">
        <v>264</v>
      </c>
      <c r="K297" s="827">
        <v>1</v>
      </c>
      <c r="L297" s="831">
        <v>1</v>
      </c>
      <c r="M297" s="832">
        <v>264</v>
      </c>
    </row>
    <row r="298" spans="1:13" ht="14.45" customHeight="1" x14ac:dyDescent="0.2">
      <c r="A298" s="821" t="s">
        <v>2701</v>
      </c>
      <c r="B298" s="822" t="s">
        <v>2213</v>
      </c>
      <c r="C298" s="822" t="s">
        <v>2214</v>
      </c>
      <c r="D298" s="822" t="s">
        <v>2215</v>
      </c>
      <c r="E298" s="822" t="s">
        <v>2216</v>
      </c>
      <c r="F298" s="831"/>
      <c r="G298" s="831"/>
      <c r="H298" s="827">
        <v>0</v>
      </c>
      <c r="I298" s="831">
        <v>2</v>
      </c>
      <c r="J298" s="831">
        <v>245.92</v>
      </c>
      <c r="K298" s="827">
        <v>1</v>
      </c>
      <c r="L298" s="831">
        <v>2</v>
      </c>
      <c r="M298" s="832">
        <v>245.92</v>
      </c>
    </row>
    <row r="299" spans="1:13" ht="14.45" customHeight="1" x14ac:dyDescent="0.2">
      <c r="A299" s="821" t="s">
        <v>2701</v>
      </c>
      <c r="B299" s="822" t="s">
        <v>2445</v>
      </c>
      <c r="C299" s="822" t="s">
        <v>3391</v>
      </c>
      <c r="D299" s="822" t="s">
        <v>2447</v>
      </c>
      <c r="E299" s="822" t="s">
        <v>3392</v>
      </c>
      <c r="F299" s="831">
        <v>11</v>
      </c>
      <c r="G299" s="831">
        <v>4742.9799999999996</v>
      </c>
      <c r="H299" s="827">
        <v>1</v>
      </c>
      <c r="I299" s="831"/>
      <c r="J299" s="831"/>
      <c r="K299" s="827">
        <v>0</v>
      </c>
      <c r="L299" s="831">
        <v>11</v>
      </c>
      <c r="M299" s="832">
        <v>4742.9799999999996</v>
      </c>
    </row>
    <row r="300" spans="1:13" ht="14.45" customHeight="1" x14ac:dyDescent="0.2">
      <c r="A300" s="821" t="s">
        <v>2701</v>
      </c>
      <c r="B300" s="822" t="s">
        <v>2445</v>
      </c>
      <c r="C300" s="822" t="s">
        <v>2451</v>
      </c>
      <c r="D300" s="822" t="s">
        <v>2449</v>
      </c>
      <c r="E300" s="822" t="s">
        <v>2452</v>
      </c>
      <c r="F300" s="831"/>
      <c r="G300" s="831"/>
      <c r="H300" s="827">
        <v>0</v>
      </c>
      <c r="I300" s="831">
        <v>1</v>
      </c>
      <c r="J300" s="831">
        <v>431.18</v>
      </c>
      <c r="K300" s="827">
        <v>1</v>
      </c>
      <c r="L300" s="831">
        <v>1</v>
      </c>
      <c r="M300" s="832">
        <v>431.18</v>
      </c>
    </row>
    <row r="301" spans="1:13" ht="14.45" customHeight="1" x14ac:dyDescent="0.2">
      <c r="A301" s="821" t="s">
        <v>2701</v>
      </c>
      <c r="B301" s="822" t="s">
        <v>2445</v>
      </c>
      <c r="C301" s="822" t="s">
        <v>3393</v>
      </c>
      <c r="D301" s="822" t="s">
        <v>2447</v>
      </c>
      <c r="E301" s="822" t="s">
        <v>3394</v>
      </c>
      <c r="F301" s="831">
        <v>1</v>
      </c>
      <c r="G301" s="831">
        <v>246.39</v>
      </c>
      <c r="H301" s="827">
        <v>1</v>
      </c>
      <c r="I301" s="831"/>
      <c r="J301" s="831"/>
      <c r="K301" s="827">
        <v>0</v>
      </c>
      <c r="L301" s="831">
        <v>1</v>
      </c>
      <c r="M301" s="832">
        <v>246.39</v>
      </c>
    </row>
    <row r="302" spans="1:13" ht="14.45" customHeight="1" x14ac:dyDescent="0.2">
      <c r="A302" s="821" t="s">
        <v>2701</v>
      </c>
      <c r="B302" s="822" t="s">
        <v>2445</v>
      </c>
      <c r="C302" s="822" t="s">
        <v>3395</v>
      </c>
      <c r="D302" s="822" t="s">
        <v>3396</v>
      </c>
      <c r="E302" s="822" t="s">
        <v>2940</v>
      </c>
      <c r="F302" s="831">
        <v>1</v>
      </c>
      <c r="G302" s="831">
        <v>879.97</v>
      </c>
      <c r="H302" s="827">
        <v>1</v>
      </c>
      <c r="I302" s="831"/>
      <c r="J302" s="831"/>
      <c r="K302" s="827">
        <v>0</v>
      </c>
      <c r="L302" s="831">
        <v>1</v>
      </c>
      <c r="M302" s="832">
        <v>879.97</v>
      </c>
    </row>
    <row r="303" spans="1:13" ht="14.45" customHeight="1" x14ac:dyDescent="0.2">
      <c r="A303" s="821" t="s">
        <v>2701</v>
      </c>
      <c r="B303" s="822" t="s">
        <v>2457</v>
      </c>
      <c r="C303" s="822" t="s">
        <v>3606</v>
      </c>
      <c r="D303" s="822" t="s">
        <v>1532</v>
      </c>
      <c r="E303" s="822" t="s">
        <v>2299</v>
      </c>
      <c r="F303" s="831"/>
      <c r="G303" s="831"/>
      <c r="H303" s="827"/>
      <c r="I303" s="831">
        <v>2</v>
      </c>
      <c r="J303" s="831">
        <v>0</v>
      </c>
      <c r="K303" s="827"/>
      <c r="L303" s="831">
        <v>2</v>
      </c>
      <c r="M303" s="832">
        <v>0</v>
      </c>
    </row>
    <row r="304" spans="1:13" ht="14.45" customHeight="1" x14ac:dyDescent="0.2">
      <c r="A304" s="821" t="s">
        <v>2701</v>
      </c>
      <c r="B304" s="822" t="s">
        <v>2462</v>
      </c>
      <c r="C304" s="822" t="s">
        <v>3354</v>
      </c>
      <c r="D304" s="822" t="s">
        <v>993</v>
      </c>
      <c r="E304" s="822" t="s">
        <v>994</v>
      </c>
      <c r="F304" s="831"/>
      <c r="G304" s="831"/>
      <c r="H304" s="827">
        <v>0</v>
      </c>
      <c r="I304" s="831">
        <v>2</v>
      </c>
      <c r="J304" s="831">
        <v>259.5</v>
      </c>
      <c r="K304" s="827">
        <v>1</v>
      </c>
      <c r="L304" s="831">
        <v>2</v>
      </c>
      <c r="M304" s="832">
        <v>259.5</v>
      </c>
    </row>
    <row r="305" spans="1:13" ht="14.45" customHeight="1" x14ac:dyDescent="0.2">
      <c r="A305" s="821" t="s">
        <v>2701</v>
      </c>
      <c r="B305" s="822" t="s">
        <v>2559</v>
      </c>
      <c r="C305" s="822" t="s">
        <v>3564</v>
      </c>
      <c r="D305" s="822" t="s">
        <v>3565</v>
      </c>
      <c r="E305" s="822" t="s">
        <v>3566</v>
      </c>
      <c r="F305" s="831"/>
      <c r="G305" s="831"/>
      <c r="H305" s="827">
        <v>0</v>
      </c>
      <c r="I305" s="831">
        <v>1</v>
      </c>
      <c r="J305" s="831">
        <v>25.5</v>
      </c>
      <c r="K305" s="827">
        <v>1</v>
      </c>
      <c r="L305" s="831">
        <v>1</v>
      </c>
      <c r="M305" s="832">
        <v>25.5</v>
      </c>
    </row>
    <row r="306" spans="1:13" ht="14.45" customHeight="1" x14ac:dyDescent="0.2">
      <c r="A306" s="821" t="s">
        <v>2701</v>
      </c>
      <c r="B306" s="822" t="s">
        <v>2219</v>
      </c>
      <c r="C306" s="822" t="s">
        <v>2220</v>
      </c>
      <c r="D306" s="822" t="s">
        <v>904</v>
      </c>
      <c r="E306" s="822" t="s">
        <v>2221</v>
      </c>
      <c r="F306" s="831"/>
      <c r="G306" s="831"/>
      <c r="H306" s="827">
        <v>0</v>
      </c>
      <c r="I306" s="831">
        <v>1</v>
      </c>
      <c r="J306" s="831">
        <v>117.55</v>
      </c>
      <c r="K306" s="827">
        <v>1</v>
      </c>
      <c r="L306" s="831">
        <v>1</v>
      </c>
      <c r="M306" s="832">
        <v>117.55</v>
      </c>
    </row>
    <row r="307" spans="1:13" ht="14.45" customHeight="1" x14ac:dyDescent="0.2">
      <c r="A307" s="821" t="s">
        <v>2701</v>
      </c>
      <c r="B307" s="822" t="s">
        <v>2472</v>
      </c>
      <c r="C307" s="822" t="s">
        <v>2473</v>
      </c>
      <c r="D307" s="822" t="s">
        <v>2474</v>
      </c>
      <c r="E307" s="822" t="s">
        <v>2475</v>
      </c>
      <c r="F307" s="831"/>
      <c r="G307" s="831"/>
      <c r="H307" s="827">
        <v>0</v>
      </c>
      <c r="I307" s="831">
        <v>1</v>
      </c>
      <c r="J307" s="831">
        <v>176.32</v>
      </c>
      <c r="K307" s="827">
        <v>1</v>
      </c>
      <c r="L307" s="831">
        <v>1</v>
      </c>
      <c r="M307" s="832">
        <v>176.32</v>
      </c>
    </row>
    <row r="308" spans="1:13" ht="14.45" customHeight="1" x14ac:dyDescent="0.2">
      <c r="A308" s="821" t="s">
        <v>2701</v>
      </c>
      <c r="B308" s="822" t="s">
        <v>2472</v>
      </c>
      <c r="C308" s="822" t="s">
        <v>3374</v>
      </c>
      <c r="D308" s="822" t="s">
        <v>2474</v>
      </c>
      <c r="E308" s="822" t="s">
        <v>3375</v>
      </c>
      <c r="F308" s="831"/>
      <c r="G308" s="831"/>
      <c r="H308" s="827">
        <v>0</v>
      </c>
      <c r="I308" s="831">
        <v>1</v>
      </c>
      <c r="J308" s="831">
        <v>97.96</v>
      </c>
      <c r="K308" s="827">
        <v>1</v>
      </c>
      <c r="L308" s="831">
        <v>1</v>
      </c>
      <c r="M308" s="832">
        <v>97.96</v>
      </c>
    </row>
    <row r="309" spans="1:13" ht="14.45" customHeight="1" x14ac:dyDescent="0.2">
      <c r="A309" s="821" t="s">
        <v>2701</v>
      </c>
      <c r="B309" s="822" t="s">
        <v>2501</v>
      </c>
      <c r="C309" s="822" t="s">
        <v>2977</v>
      </c>
      <c r="D309" s="822" t="s">
        <v>2503</v>
      </c>
      <c r="E309" s="822" t="s">
        <v>2978</v>
      </c>
      <c r="F309" s="831"/>
      <c r="G309" s="831"/>
      <c r="H309" s="827">
        <v>0</v>
      </c>
      <c r="I309" s="831">
        <v>28</v>
      </c>
      <c r="J309" s="831">
        <v>135956.34000000003</v>
      </c>
      <c r="K309" s="827">
        <v>1</v>
      </c>
      <c r="L309" s="831">
        <v>28</v>
      </c>
      <c r="M309" s="832">
        <v>135956.34000000003</v>
      </c>
    </row>
    <row r="310" spans="1:13" ht="14.45" customHeight="1" x14ac:dyDescent="0.2">
      <c r="A310" s="821" t="s">
        <v>2701</v>
      </c>
      <c r="B310" s="822" t="s">
        <v>2501</v>
      </c>
      <c r="C310" s="822" t="s">
        <v>2575</v>
      </c>
      <c r="D310" s="822" t="s">
        <v>2503</v>
      </c>
      <c r="E310" s="822" t="s">
        <v>2576</v>
      </c>
      <c r="F310" s="831"/>
      <c r="G310" s="831"/>
      <c r="H310" s="827">
        <v>0</v>
      </c>
      <c r="I310" s="831">
        <v>12</v>
      </c>
      <c r="J310" s="831">
        <v>32037</v>
      </c>
      <c r="K310" s="827">
        <v>1</v>
      </c>
      <c r="L310" s="831">
        <v>12</v>
      </c>
      <c r="M310" s="832">
        <v>32037</v>
      </c>
    </row>
    <row r="311" spans="1:13" ht="14.45" customHeight="1" x14ac:dyDescent="0.2">
      <c r="A311" s="821" t="s">
        <v>2701</v>
      </c>
      <c r="B311" s="822" t="s">
        <v>4450</v>
      </c>
      <c r="C311" s="822" t="s">
        <v>3613</v>
      </c>
      <c r="D311" s="822" t="s">
        <v>3614</v>
      </c>
      <c r="E311" s="822" t="s">
        <v>3615</v>
      </c>
      <c r="F311" s="831"/>
      <c r="G311" s="831"/>
      <c r="H311" s="827">
        <v>0</v>
      </c>
      <c r="I311" s="831">
        <v>3</v>
      </c>
      <c r="J311" s="831">
        <v>2701.77</v>
      </c>
      <c r="K311" s="827">
        <v>1</v>
      </c>
      <c r="L311" s="831">
        <v>3</v>
      </c>
      <c r="M311" s="832">
        <v>2701.77</v>
      </c>
    </row>
    <row r="312" spans="1:13" ht="14.45" customHeight="1" x14ac:dyDescent="0.2">
      <c r="A312" s="821" t="s">
        <v>2701</v>
      </c>
      <c r="B312" s="822" t="s">
        <v>2129</v>
      </c>
      <c r="C312" s="822" t="s">
        <v>3617</v>
      </c>
      <c r="D312" s="822" t="s">
        <v>789</v>
      </c>
      <c r="E312" s="822" t="s">
        <v>3618</v>
      </c>
      <c r="F312" s="831"/>
      <c r="G312" s="831"/>
      <c r="H312" s="827">
        <v>0</v>
      </c>
      <c r="I312" s="831">
        <v>7</v>
      </c>
      <c r="J312" s="831">
        <v>2898.4900000000002</v>
      </c>
      <c r="K312" s="827">
        <v>1</v>
      </c>
      <c r="L312" s="831">
        <v>7</v>
      </c>
      <c r="M312" s="832">
        <v>2898.4900000000002</v>
      </c>
    </row>
    <row r="313" spans="1:13" ht="14.45" customHeight="1" x14ac:dyDescent="0.2">
      <c r="A313" s="821" t="s">
        <v>2701</v>
      </c>
      <c r="B313" s="822" t="s">
        <v>2522</v>
      </c>
      <c r="C313" s="822" t="s">
        <v>3619</v>
      </c>
      <c r="D313" s="822" t="s">
        <v>1695</v>
      </c>
      <c r="E313" s="822" t="s">
        <v>3620</v>
      </c>
      <c r="F313" s="831"/>
      <c r="G313" s="831"/>
      <c r="H313" s="827">
        <v>0</v>
      </c>
      <c r="I313" s="831">
        <v>3</v>
      </c>
      <c r="J313" s="831">
        <v>1035.06</v>
      </c>
      <c r="K313" s="827">
        <v>1</v>
      </c>
      <c r="L313" s="831">
        <v>3</v>
      </c>
      <c r="M313" s="832">
        <v>1035.06</v>
      </c>
    </row>
    <row r="314" spans="1:13" ht="14.45" customHeight="1" x14ac:dyDescent="0.2">
      <c r="A314" s="821" t="s">
        <v>2702</v>
      </c>
      <c r="B314" s="822" t="s">
        <v>2257</v>
      </c>
      <c r="C314" s="822" t="s">
        <v>2855</v>
      </c>
      <c r="D314" s="822" t="s">
        <v>1042</v>
      </c>
      <c r="E314" s="822" t="s">
        <v>2856</v>
      </c>
      <c r="F314" s="831"/>
      <c r="G314" s="831"/>
      <c r="H314" s="827">
        <v>0</v>
      </c>
      <c r="I314" s="831">
        <v>4</v>
      </c>
      <c r="J314" s="831">
        <v>640.12</v>
      </c>
      <c r="K314" s="827">
        <v>1</v>
      </c>
      <c r="L314" s="831">
        <v>4</v>
      </c>
      <c r="M314" s="832">
        <v>640.12</v>
      </c>
    </row>
    <row r="315" spans="1:13" ht="14.45" customHeight="1" x14ac:dyDescent="0.2">
      <c r="A315" s="821" t="s">
        <v>2702</v>
      </c>
      <c r="B315" s="822" t="s">
        <v>2268</v>
      </c>
      <c r="C315" s="822" t="s">
        <v>3066</v>
      </c>
      <c r="D315" s="822" t="s">
        <v>3067</v>
      </c>
      <c r="E315" s="822" t="s">
        <v>2271</v>
      </c>
      <c r="F315" s="831">
        <v>2</v>
      </c>
      <c r="G315" s="831">
        <v>85.02</v>
      </c>
      <c r="H315" s="827">
        <v>1</v>
      </c>
      <c r="I315" s="831"/>
      <c r="J315" s="831"/>
      <c r="K315" s="827">
        <v>0</v>
      </c>
      <c r="L315" s="831">
        <v>2</v>
      </c>
      <c r="M315" s="832">
        <v>85.02</v>
      </c>
    </row>
    <row r="316" spans="1:13" ht="14.45" customHeight="1" x14ac:dyDescent="0.2">
      <c r="A316" s="821" t="s">
        <v>2702</v>
      </c>
      <c r="B316" s="822" t="s">
        <v>4436</v>
      </c>
      <c r="C316" s="822" t="s">
        <v>3387</v>
      </c>
      <c r="D316" s="822" t="s">
        <v>3388</v>
      </c>
      <c r="E316" s="822" t="s">
        <v>3389</v>
      </c>
      <c r="F316" s="831">
        <v>4</v>
      </c>
      <c r="G316" s="831">
        <v>313.32</v>
      </c>
      <c r="H316" s="827">
        <v>1</v>
      </c>
      <c r="I316" s="831"/>
      <c r="J316" s="831"/>
      <c r="K316" s="827">
        <v>0</v>
      </c>
      <c r="L316" s="831">
        <v>4</v>
      </c>
      <c r="M316" s="832">
        <v>313.32</v>
      </c>
    </row>
    <row r="317" spans="1:13" ht="14.45" customHeight="1" x14ac:dyDescent="0.2">
      <c r="A317" s="821" t="s">
        <v>2702</v>
      </c>
      <c r="B317" s="822" t="s">
        <v>4436</v>
      </c>
      <c r="C317" s="822" t="s">
        <v>3676</v>
      </c>
      <c r="D317" s="822" t="s">
        <v>3388</v>
      </c>
      <c r="E317" s="822" t="s">
        <v>3677</v>
      </c>
      <c r="F317" s="831">
        <v>1</v>
      </c>
      <c r="G317" s="831">
        <v>21.44</v>
      </c>
      <c r="H317" s="827">
        <v>1</v>
      </c>
      <c r="I317" s="831"/>
      <c r="J317" s="831"/>
      <c r="K317" s="827">
        <v>0</v>
      </c>
      <c r="L317" s="831">
        <v>1</v>
      </c>
      <c r="M317" s="832">
        <v>21.44</v>
      </c>
    </row>
    <row r="318" spans="1:13" ht="14.45" customHeight="1" x14ac:dyDescent="0.2">
      <c r="A318" s="821" t="s">
        <v>2702</v>
      </c>
      <c r="B318" s="822" t="s">
        <v>2163</v>
      </c>
      <c r="C318" s="822" t="s">
        <v>4250</v>
      </c>
      <c r="D318" s="822" t="s">
        <v>4251</v>
      </c>
      <c r="E318" s="822" t="s">
        <v>4252</v>
      </c>
      <c r="F318" s="831">
        <v>1</v>
      </c>
      <c r="G318" s="831">
        <v>0</v>
      </c>
      <c r="H318" s="827"/>
      <c r="I318" s="831"/>
      <c r="J318" s="831"/>
      <c r="K318" s="827"/>
      <c r="L318" s="831">
        <v>1</v>
      </c>
      <c r="M318" s="832">
        <v>0</v>
      </c>
    </row>
    <row r="319" spans="1:13" ht="14.45" customHeight="1" x14ac:dyDescent="0.2">
      <c r="A319" s="821" t="s">
        <v>2702</v>
      </c>
      <c r="B319" s="822" t="s">
        <v>2173</v>
      </c>
      <c r="C319" s="822" t="s">
        <v>3024</v>
      </c>
      <c r="D319" s="822" t="s">
        <v>998</v>
      </c>
      <c r="E319" s="822" t="s">
        <v>2860</v>
      </c>
      <c r="F319" s="831"/>
      <c r="G319" s="831"/>
      <c r="H319" s="827">
        <v>0</v>
      </c>
      <c r="I319" s="831">
        <v>1</v>
      </c>
      <c r="J319" s="831">
        <v>234.07</v>
      </c>
      <c r="K319" s="827">
        <v>1</v>
      </c>
      <c r="L319" s="831">
        <v>1</v>
      </c>
      <c r="M319" s="832">
        <v>234.07</v>
      </c>
    </row>
    <row r="320" spans="1:13" ht="14.45" customHeight="1" x14ac:dyDescent="0.2">
      <c r="A320" s="821" t="s">
        <v>2702</v>
      </c>
      <c r="B320" s="822" t="s">
        <v>2173</v>
      </c>
      <c r="C320" s="822" t="s">
        <v>3023</v>
      </c>
      <c r="D320" s="822" t="s">
        <v>998</v>
      </c>
      <c r="E320" s="822" t="s">
        <v>677</v>
      </c>
      <c r="F320" s="831"/>
      <c r="G320" s="831"/>
      <c r="H320" s="827">
        <v>0</v>
      </c>
      <c r="I320" s="831">
        <v>1</v>
      </c>
      <c r="J320" s="831">
        <v>117.03</v>
      </c>
      <c r="K320" s="827">
        <v>1</v>
      </c>
      <c r="L320" s="831">
        <v>1</v>
      </c>
      <c r="M320" s="832">
        <v>117.03</v>
      </c>
    </row>
    <row r="321" spans="1:13" ht="14.45" customHeight="1" x14ac:dyDescent="0.2">
      <c r="A321" s="821" t="s">
        <v>2702</v>
      </c>
      <c r="B321" s="822" t="s">
        <v>2184</v>
      </c>
      <c r="C321" s="822" t="s">
        <v>2185</v>
      </c>
      <c r="D321" s="822" t="s">
        <v>2186</v>
      </c>
      <c r="E321" s="822" t="s">
        <v>2187</v>
      </c>
      <c r="F321" s="831"/>
      <c r="G321" s="831"/>
      <c r="H321" s="827">
        <v>0</v>
      </c>
      <c r="I321" s="831">
        <v>1</v>
      </c>
      <c r="J321" s="831">
        <v>130.51</v>
      </c>
      <c r="K321" s="827">
        <v>1</v>
      </c>
      <c r="L321" s="831">
        <v>1</v>
      </c>
      <c r="M321" s="832">
        <v>130.51</v>
      </c>
    </row>
    <row r="322" spans="1:13" ht="14.45" customHeight="1" x14ac:dyDescent="0.2">
      <c r="A322" s="821" t="s">
        <v>2702</v>
      </c>
      <c r="B322" s="822" t="s">
        <v>2184</v>
      </c>
      <c r="C322" s="822" t="s">
        <v>2326</v>
      </c>
      <c r="D322" s="822" t="s">
        <v>2189</v>
      </c>
      <c r="E322" s="822" t="s">
        <v>2327</v>
      </c>
      <c r="F322" s="831"/>
      <c r="G322" s="831"/>
      <c r="H322" s="827">
        <v>0</v>
      </c>
      <c r="I322" s="831">
        <v>1</v>
      </c>
      <c r="J322" s="831">
        <v>82.7</v>
      </c>
      <c r="K322" s="827">
        <v>1</v>
      </c>
      <c r="L322" s="831">
        <v>1</v>
      </c>
      <c r="M322" s="832">
        <v>82.7</v>
      </c>
    </row>
    <row r="323" spans="1:13" ht="14.45" customHeight="1" x14ac:dyDescent="0.2">
      <c r="A323" s="821" t="s">
        <v>2702</v>
      </c>
      <c r="B323" s="822" t="s">
        <v>2184</v>
      </c>
      <c r="C323" s="822" t="s">
        <v>3642</v>
      </c>
      <c r="D323" s="822" t="s">
        <v>2186</v>
      </c>
      <c r="E323" s="822" t="s">
        <v>2940</v>
      </c>
      <c r="F323" s="831">
        <v>1</v>
      </c>
      <c r="G323" s="831">
        <v>183.79</v>
      </c>
      <c r="H323" s="827">
        <v>1</v>
      </c>
      <c r="I323" s="831"/>
      <c r="J323" s="831"/>
      <c r="K323" s="827">
        <v>0</v>
      </c>
      <c r="L323" s="831">
        <v>1</v>
      </c>
      <c r="M323" s="832">
        <v>183.79</v>
      </c>
    </row>
    <row r="324" spans="1:13" ht="14.45" customHeight="1" x14ac:dyDescent="0.2">
      <c r="A324" s="821" t="s">
        <v>2702</v>
      </c>
      <c r="B324" s="822" t="s">
        <v>2336</v>
      </c>
      <c r="C324" s="822" t="s">
        <v>4253</v>
      </c>
      <c r="D324" s="822" t="s">
        <v>2986</v>
      </c>
      <c r="E324" s="822" t="s">
        <v>4254</v>
      </c>
      <c r="F324" s="831"/>
      <c r="G324" s="831"/>
      <c r="H324" s="827">
        <v>0</v>
      </c>
      <c r="I324" s="831">
        <v>2</v>
      </c>
      <c r="J324" s="831">
        <v>252.54</v>
      </c>
      <c r="K324" s="827">
        <v>1</v>
      </c>
      <c r="L324" s="831">
        <v>2</v>
      </c>
      <c r="M324" s="832">
        <v>252.54</v>
      </c>
    </row>
    <row r="325" spans="1:13" ht="14.45" customHeight="1" x14ac:dyDescent="0.2">
      <c r="A325" s="821" t="s">
        <v>2702</v>
      </c>
      <c r="B325" s="822" t="s">
        <v>2195</v>
      </c>
      <c r="C325" s="822" t="s">
        <v>2196</v>
      </c>
      <c r="D325" s="822" t="s">
        <v>928</v>
      </c>
      <c r="E325" s="822" t="s">
        <v>2197</v>
      </c>
      <c r="F325" s="831"/>
      <c r="G325" s="831"/>
      <c r="H325" s="827">
        <v>0</v>
      </c>
      <c r="I325" s="831">
        <v>1</v>
      </c>
      <c r="J325" s="831">
        <v>154.36000000000001</v>
      </c>
      <c r="K325" s="827">
        <v>1</v>
      </c>
      <c r="L325" s="831">
        <v>1</v>
      </c>
      <c r="M325" s="832">
        <v>154.36000000000001</v>
      </c>
    </row>
    <row r="326" spans="1:13" ht="14.45" customHeight="1" x14ac:dyDescent="0.2">
      <c r="A326" s="821" t="s">
        <v>2703</v>
      </c>
      <c r="B326" s="822" t="s">
        <v>2184</v>
      </c>
      <c r="C326" s="822" t="s">
        <v>2185</v>
      </c>
      <c r="D326" s="822" t="s">
        <v>2186</v>
      </c>
      <c r="E326" s="822" t="s">
        <v>2187</v>
      </c>
      <c r="F326" s="831"/>
      <c r="G326" s="831"/>
      <c r="H326" s="827">
        <v>0</v>
      </c>
      <c r="I326" s="831">
        <v>3</v>
      </c>
      <c r="J326" s="831">
        <v>391.53</v>
      </c>
      <c r="K326" s="827">
        <v>1</v>
      </c>
      <c r="L326" s="831">
        <v>3</v>
      </c>
      <c r="M326" s="832">
        <v>391.53</v>
      </c>
    </row>
    <row r="327" spans="1:13" ht="14.45" customHeight="1" x14ac:dyDescent="0.2">
      <c r="A327" s="821" t="s">
        <v>2703</v>
      </c>
      <c r="B327" s="822" t="s">
        <v>2184</v>
      </c>
      <c r="C327" s="822" t="s">
        <v>3642</v>
      </c>
      <c r="D327" s="822" t="s">
        <v>2186</v>
      </c>
      <c r="E327" s="822" t="s">
        <v>2940</v>
      </c>
      <c r="F327" s="831">
        <v>1</v>
      </c>
      <c r="G327" s="831">
        <v>183.79</v>
      </c>
      <c r="H327" s="827">
        <v>1</v>
      </c>
      <c r="I327" s="831"/>
      <c r="J327" s="831"/>
      <c r="K327" s="827">
        <v>0</v>
      </c>
      <c r="L327" s="831">
        <v>1</v>
      </c>
      <c r="M327" s="832">
        <v>183.79</v>
      </c>
    </row>
    <row r="328" spans="1:13" ht="14.45" customHeight="1" x14ac:dyDescent="0.2">
      <c r="A328" s="821" t="s">
        <v>2703</v>
      </c>
      <c r="B328" s="822" t="s">
        <v>4441</v>
      </c>
      <c r="C328" s="822" t="s">
        <v>3017</v>
      </c>
      <c r="D328" s="822" t="s">
        <v>2863</v>
      </c>
      <c r="E328" s="822" t="s">
        <v>2853</v>
      </c>
      <c r="F328" s="831"/>
      <c r="G328" s="831"/>
      <c r="H328" s="827">
        <v>0</v>
      </c>
      <c r="I328" s="831">
        <v>3</v>
      </c>
      <c r="J328" s="831">
        <v>233.07</v>
      </c>
      <c r="K328" s="827">
        <v>1</v>
      </c>
      <c r="L328" s="831">
        <v>3</v>
      </c>
      <c r="M328" s="832">
        <v>233.07</v>
      </c>
    </row>
    <row r="329" spans="1:13" ht="14.45" customHeight="1" x14ac:dyDescent="0.2">
      <c r="A329" s="821" t="s">
        <v>2703</v>
      </c>
      <c r="B329" s="822" t="s">
        <v>2330</v>
      </c>
      <c r="C329" s="822" t="s">
        <v>3656</v>
      </c>
      <c r="D329" s="822" t="s">
        <v>1113</v>
      </c>
      <c r="E329" s="822" t="s">
        <v>3657</v>
      </c>
      <c r="F329" s="831"/>
      <c r="G329" s="831"/>
      <c r="H329" s="827">
        <v>0</v>
      </c>
      <c r="I329" s="831">
        <v>2</v>
      </c>
      <c r="J329" s="831">
        <v>269.22000000000003</v>
      </c>
      <c r="K329" s="827">
        <v>1</v>
      </c>
      <c r="L329" s="831">
        <v>2</v>
      </c>
      <c r="M329" s="832">
        <v>269.22000000000003</v>
      </c>
    </row>
    <row r="330" spans="1:13" ht="14.45" customHeight="1" x14ac:dyDescent="0.2">
      <c r="A330" s="821" t="s">
        <v>2703</v>
      </c>
      <c r="B330" s="822" t="s">
        <v>2195</v>
      </c>
      <c r="C330" s="822" t="s">
        <v>2196</v>
      </c>
      <c r="D330" s="822" t="s">
        <v>928</v>
      </c>
      <c r="E330" s="822" t="s">
        <v>2197</v>
      </c>
      <c r="F330" s="831"/>
      <c r="G330" s="831"/>
      <c r="H330" s="827">
        <v>0</v>
      </c>
      <c r="I330" s="831">
        <v>2</v>
      </c>
      <c r="J330" s="831">
        <v>308.72000000000003</v>
      </c>
      <c r="K330" s="827">
        <v>1</v>
      </c>
      <c r="L330" s="831">
        <v>2</v>
      </c>
      <c r="M330" s="832">
        <v>308.72000000000003</v>
      </c>
    </row>
    <row r="331" spans="1:13" ht="14.45" customHeight="1" x14ac:dyDescent="0.2">
      <c r="A331" s="821" t="s">
        <v>2703</v>
      </c>
      <c r="B331" s="822" t="s">
        <v>2400</v>
      </c>
      <c r="C331" s="822" t="s">
        <v>2401</v>
      </c>
      <c r="D331" s="822" t="s">
        <v>1161</v>
      </c>
      <c r="E331" s="822" t="s">
        <v>2402</v>
      </c>
      <c r="F331" s="831"/>
      <c r="G331" s="831"/>
      <c r="H331" s="827">
        <v>0</v>
      </c>
      <c r="I331" s="831">
        <v>2</v>
      </c>
      <c r="J331" s="831">
        <v>773.46</v>
      </c>
      <c r="K331" s="827">
        <v>1</v>
      </c>
      <c r="L331" s="831">
        <v>2</v>
      </c>
      <c r="M331" s="832">
        <v>773.46</v>
      </c>
    </row>
    <row r="332" spans="1:13" ht="14.45" customHeight="1" x14ac:dyDescent="0.2">
      <c r="A332" s="821" t="s">
        <v>2703</v>
      </c>
      <c r="B332" s="822" t="s">
        <v>4451</v>
      </c>
      <c r="C332" s="822" t="s">
        <v>3644</v>
      </c>
      <c r="D332" s="822" t="s">
        <v>3645</v>
      </c>
      <c r="E332" s="822" t="s">
        <v>3646</v>
      </c>
      <c r="F332" s="831">
        <v>6</v>
      </c>
      <c r="G332" s="831">
        <v>1315.5</v>
      </c>
      <c r="H332" s="827">
        <v>1</v>
      </c>
      <c r="I332" s="831"/>
      <c r="J332" s="831"/>
      <c r="K332" s="827">
        <v>0</v>
      </c>
      <c r="L332" s="831">
        <v>6</v>
      </c>
      <c r="M332" s="832">
        <v>1315.5</v>
      </c>
    </row>
    <row r="333" spans="1:13" ht="14.45" customHeight="1" x14ac:dyDescent="0.2">
      <c r="A333" s="821" t="s">
        <v>2703</v>
      </c>
      <c r="B333" s="822" t="s">
        <v>2213</v>
      </c>
      <c r="C333" s="822" t="s">
        <v>2217</v>
      </c>
      <c r="D333" s="822" t="s">
        <v>2215</v>
      </c>
      <c r="E333" s="822" t="s">
        <v>2218</v>
      </c>
      <c r="F333" s="831"/>
      <c r="G333" s="831"/>
      <c r="H333" s="827">
        <v>0</v>
      </c>
      <c r="I333" s="831">
        <v>6</v>
      </c>
      <c r="J333" s="831">
        <v>1475.46</v>
      </c>
      <c r="K333" s="827">
        <v>1</v>
      </c>
      <c r="L333" s="831">
        <v>6</v>
      </c>
      <c r="M333" s="832">
        <v>1475.46</v>
      </c>
    </row>
    <row r="334" spans="1:13" ht="14.45" customHeight="1" x14ac:dyDescent="0.2">
      <c r="A334" s="821" t="s">
        <v>2703</v>
      </c>
      <c r="B334" s="822" t="s">
        <v>2501</v>
      </c>
      <c r="C334" s="822" t="s">
        <v>2575</v>
      </c>
      <c r="D334" s="822" t="s">
        <v>2503</v>
      </c>
      <c r="E334" s="822" t="s">
        <v>2576</v>
      </c>
      <c r="F334" s="831"/>
      <c r="G334" s="831"/>
      <c r="H334" s="827">
        <v>0</v>
      </c>
      <c r="I334" s="831">
        <v>1</v>
      </c>
      <c r="J334" s="831">
        <v>2669.75</v>
      </c>
      <c r="K334" s="827">
        <v>1</v>
      </c>
      <c r="L334" s="831">
        <v>1</v>
      </c>
      <c r="M334" s="832">
        <v>2669.75</v>
      </c>
    </row>
    <row r="335" spans="1:13" ht="14.45" customHeight="1" x14ac:dyDescent="0.2">
      <c r="A335" s="821" t="s">
        <v>2704</v>
      </c>
      <c r="B335" s="822" t="s">
        <v>2139</v>
      </c>
      <c r="C335" s="822" t="s">
        <v>2499</v>
      </c>
      <c r="D335" s="822" t="s">
        <v>2141</v>
      </c>
      <c r="E335" s="822" t="s">
        <v>2500</v>
      </c>
      <c r="F335" s="831"/>
      <c r="G335" s="831"/>
      <c r="H335" s="827">
        <v>0</v>
      </c>
      <c r="I335" s="831">
        <v>1</v>
      </c>
      <c r="J335" s="831">
        <v>86.41</v>
      </c>
      <c r="K335" s="827">
        <v>1</v>
      </c>
      <c r="L335" s="831">
        <v>1</v>
      </c>
      <c r="M335" s="832">
        <v>86.41</v>
      </c>
    </row>
    <row r="336" spans="1:13" ht="14.45" customHeight="1" x14ac:dyDescent="0.2">
      <c r="A336" s="821" t="s">
        <v>2704</v>
      </c>
      <c r="B336" s="822" t="s">
        <v>2139</v>
      </c>
      <c r="C336" s="822" t="s">
        <v>2248</v>
      </c>
      <c r="D336" s="822" t="s">
        <v>2141</v>
      </c>
      <c r="E336" s="822" t="s">
        <v>2249</v>
      </c>
      <c r="F336" s="831"/>
      <c r="G336" s="831"/>
      <c r="H336" s="827">
        <v>0</v>
      </c>
      <c r="I336" s="831">
        <v>1</v>
      </c>
      <c r="J336" s="831">
        <v>73.45</v>
      </c>
      <c r="K336" s="827">
        <v>1</v>
      </c>
      <c r="L336" s="831">
        <v>1</v>
      </c>
      <c r="M336" s="832">
        <v>73.45</v>
      </c>
    </row>
    <row r="337" spans="1:13" ht="14.45" customHeight="1" x14ac:dyDescent="0.2">
      <c r="A337" s="821" t="s">
        <v>2704</v>
      </c>
      <c r="B337" s="822" t="s">
        <v>2156</v>
      </c>
      <c r="C337" s="822" t="s">
        <v>2157</v>
      </c>
      <c r="D337" s="822" t="s">
        <v>2158</v>
      </c>
      <c r="E337" s="822" t="s">
        <v>2159</v>
      </c>
      <c r="F337" s="831"/>
      <c r="G337" s="831"/>
      <c r="H337" s="827">
        <v>0</v>
      </c>
      <c r="I337" s="831">
        <v>9</v>
      </c>
      <c r="J337" s="831">
        <v>1681.83</v>
      </c>
      <c r="K337" s="827">
        <v>1</v>
      </c>
      <c r="L337" s="831">
        <v>9</v>
      </c>
      <c r="M337" s="832">
        <v>1681.83</v>
      </c>
    </row>
    <row r="338" spans="1:13" ht="14.45" customHeight="1" x14ac:dyDescent="0.2">
      <c r="A338" s="821" t="s">
        <v>2704</v>
      </c>
      <c r="B338" s="822" t="s">
        <v>4442</v>
      </c>
      <c r="C338" s="822" t="s">
        <v>3217</v>
      </c>
      <c r="D338" s="822" t="s">
        <v>862</v>
      </c>
      <c r="E338" s="822" t="s">
        <v>3218</v>
      </c>
      <c r="F338" s="831"/>
      <c r="G338" s="831"/>
      <c r="H338" s="827">
        <v>0</v>
      </c>
      <c r="I338" s="831">
        <v>1</v>
      </c>
      <c r="J338" s="831">
        <v>320.20999999999998</v>
      </c>
      <c r="K338" s="827">
        <v>1</v>
      </c>
      <c r="L338" s="831">
        <v>1</v>
      </c>
      <c r="M338" s="832">
        <v>320.20999999999998</v>
      </c>
    </row>
    <row r="339" spans="1:13" ht="14.45" customHeight="1" x14ac:dyDescent="0.2">
      <c r="A339" s="821" t="s">
        <v>2704</v>
      </c>
      <c r="B339" s="822" t="s">
        <v>2257</v>
      </c>
      <c r="C339" s="822" t="s">
        <v>2258</v>
      </c>
      <c r="D339" s="822" t="s">
        <v>1042</v>
      </c>
      <c r="E339" s="822" t="s">
        <v>2259</v>
      </c>
      <c r="F339" s="831"/>
      <c r="G339" s="831"/>
      <c r="H339" s="827">
        <v>0</v>
      </c>
      <c r="I339" s="831">
        <v>1</v>
      </c>
      <c r="J339" s="831">
        <v>80.010000000000005</v>
      </c>
      <c r="K339" s="827">
        <v>1</v>
      </c>
      <c r="L339" s="831">
        <v>1</v>
      </c>
      <c r="M339" s="832">
        <v>80.010000000000005</v>
      </c>
    </row>
    <row r="340" spans="1:13" ht="14.45" customHeight="1" x14ac:dyDescent="0.2">
      <c r="A340" s="821" t="s">
        <v>2704</v>
      </c>
      <c r="B340" s="822" t="s">
        <v>2257</v>
      </c>
      <c r="C340" s="822" t="s">
        <v>2855</v>
      </c>
      <c r="D340" s="822" t="s">
        <v>1042</v>
      </c>
      <c r="E340" s="822" t="s">
        <v>2856</v>
      </c>
      <c r="F340" s="831"/>
      <c r="G340" s="831"/>
      <c r="H340" s="827">
        <v>0</v>
      </c>
      <c r="I340" s="831">
        <v>4</v>
      </c>
      <c r="J340" s="831">
        <v>640.12</v>
      </c>
      <c r="K340" s="827">
        <v>1</v>
      </c>
      <c r="L340" s="831">
        <v>4</v>
      </c>
      <c r="M340" s="832">
        <v>640.12</v>
      </c>
    </row>
    <row r="341" spans="1:13" ht="14.45" customHeight="1" x14ac:dyDescent="0.2">
      <c r="A341" s="821" t="s">
        <v>2704</v>
      </c>
      <c r="B341" s="822" t="s">
        <v>2268</v>
      </c>
      <c r="C341" s="822" t="s">
        <v>2272</v>
      </c>
      <c r="D341" s="822" t="s">
        <v>2270</v>
      </c>
      <c r="E341" s="822" t="s">
        <v>2273</v>
      </c>
      <c r="F341" s="831"/>
      <c r="G341" s="831"/>
      <c r="H341" s="827">
        <v>0</v>
      </c>
      <c r="I341" s="831">
        <v>5</v>
      </c>
      <c r="J341" s="831">
        <v>425.1</v>
      </c>
      <c r="K341" s="827">
        <v>1</v>
      </c>
      <c r="L341" s="831">
        <v>5</v>
      </c>
      <c r="M341" s="832">
        <v>425.1</v>
      </c>
    </row>
    <row r="342" spans="1:13" ht="14.45" customHeight="1" x14ac:dyDescent="0.2">
      <c r="A342" s="821" t="s">
        <v>2704</v>
      </c>
      <c r="B342" s="822" t="s">
        <v>2168</v>
      </c>
      <c r="C342" s="822" t="s">
        <v>2282</v>
      </c>
      <c r="D342" s="822" t="s">
        <v>690</v>
      </c>
      <c r="E342" s="822" t="s">
        <v>990</v>
      </c>
      <c r="F342" s="831"/>
      <c r="G342" s="831"/>
      <c r="H342" s="827">
        <v>0</v>
      </c>
      <c r="I342" s="831">
        <v>1</v>
      </c>
      <c r="J342" s="831">
        <v>17.559999999999999</v>
      </c>
      <c r="K342" s="827">
        <v>1</v>
      </c>
      <c r="L342" s="831">
        <v>1</v>
      </c>
      <c r="M342" s="832">
        <v>17.559999999999999</v>
      </c>
    </row>
    <row r="343" spans="1:13" ht="14.45" customHeight="1" x14ac:dyDescent="0.2">
      <c r="A343" s="821" t="s">
        <v>2704</v>
      </c>
      <c r="B343" s="822" t="s">
        <v>2168</v>
      </c>
      <c r="C343" s="822" t="s">
        <v>2170</v>
      </c>
      <c r="D343" s="822" t="s">
        <v>690</v>
      </c>
      <c r="E343" s="822" t="s">
        <v>691</v>
      </c>
      <c r="F343" s="831"/>
      <c r="G343" s="831"/>
      <c r="H343" s="827">
        <v>0</v>
      </c>
      <c r="I343" s="831">
        <v>4</v>
      </c>
      <c r="J343" s="831">
        <v>152.16</v>
      </c>
      <c r="K343" s="827">
        <v>1</v>
      </c>
      <c r="L343" s="831">
        <v>4</v>
      </c>
      <c r="M343" s="832">
        <v>152.16</v>
      </c>
    </row>
    <row r="344" spans="1:13" ht="14.45" customHeight="1" x14ac:dyDescent="0.2">
      <c r="A344" s="821" t="s">
        <v>2704</v>
      </c>
      <c r="B344" s="822" t="s">
        <v>2294</v>
      </c>
      <c r="C344" s="822" t="s">
        <v>2302</v>
      </c>
      <c r="D344" s="822" t="s">
        <v>2296</v>
      </c>
      <c r="E344" s="822" t="s">
        <v>1106</v>
      </c>
      <c r="F344" s="831"/>
      <c r="G344" s="831"/>
      <c r="H344" s="827">
        <v>0</v>
      </c>
      <c r="I344" s="831">
        <v>1</v>
      </c>
      <c r="J344" s="831">
        <v>62.18</v>
      </c>
      <c r="K344" s="827">
        <v>1</v>
      </c>
      <c r="L344" s="831">
        <v>1</v>
      </c>
      <c r="M344" s="832">
        <v>62.18</v>
      </c>
    </row>
    <row r="345" spans="1:13" ht="14.45" customHeight="1" x14ac:dyDescent="0.2">
      <c r="A345" s="821" t="s">
        <v>2704</v>
      </c>
      <c r="B345" s="822" t="s">
        <v>2178</v>
      </c>
      <c r="C345" s="822" t="s">
        <v>2313</v>
      </c>
      <c r="D345" s="822" t="s">
        <v>2180</v>
      </c>
      <c r="E345" s="822" t="s">
        <v>2314</v>
      </c>
      <c r="F345" s="831"/>
      <c r="G345" s="831"/>
      <c r="H345" s="827">
        <v>0</v>
      </c>
      <c r="I345" s="831">
        <v>1</v>
      </c>
      <c r="J345" s="831">
        <v>7.47</v>
      </c>
      <c r="K345" s="827">
        <v>1</v>
      </c>
      <c r="L345" s="831">
        <v>1</v>
      </c>
      <c r="M345" s="832">
        <v>7.47</v>
      </c>
    </row>
    <row r="346" spans="1:13" ht="14.45" customHeight="1" x14ac:dyDescent="0.2">
      <c r="A346" s="821" t="s">
        <v>2704</v>
      </c>
      <c r="B346" s="822" t="s">
        <v>2178</v>
      </c>
      <c r="C346" s="822" t="s">
        <v>2179</v>
      </c>
      <c r="D346" s="822" t="s">
        <v>2180</v>
      </c>
      <c r="E346" s="822" t="s">
        <v>2181</v>
      </c>
      <c r="F346" s="831"/>
      <c r="G346" s="831"/>
      <c r="H346" s="827">
        <v>0</v>
      </c>
      <c r="I346" s="831">
        <v>6</v>
      </c>
      <c r="J346" s="831">
        <v>68.88</v>
      </c>
      <c r="K346" s="827">
        <v>1</v>
      </c>
      <c r="L346" s="831">
        <v>6</v>
      </c>
      <c r="M346" s="832">
        <v>68.88</v>
      </c>
    </row>
    <row r="347" spans="1:13" ht="14.45" customHeight="1" x14ac:dyDescent="0.2">
      <c r="A347" s="821" t="s">
        <v>2704</v>
      </c>
      <c r="B347" s="822" t="s">
        <v>2184</v>
      </c>
      <c r="C347" s="822" t="s">
        <v>2185</v>
      </c>
      <c r="D347" s="822" t="s">
        <v>2186</v>
      </c>
      <c r="E347" s="822" t="s">
        <v>2187</v>
      </c>
      <c r="F347" s="831"/>
      <c r="G347" s="831"/>
      <c r="H347" s="827">
        <v>0</v>
      </c>
      <c r="I347" s="831">
        <v>12</v>
      </c>
      <c r="J347" s="831">
        <v>1566.12</v>
      </c>
      <c r="K347" s="827">
        <v>1</v>
      </c>
      <c r="L347" s="831">
        <v>12</v>
      </c>
      <c r="M347" s="832">
        <v>1566.12</v>
      </c>
    </row>
    <row r="348" spans="1:13" ht="14.45" customHeight="1" x14ac:dyDescent="0.2">
      <c r="A348" s="821" t="s">
        <v>2704</v>
      </c>
      <c r="B348" s="822" t="s">
        <v>4448</v>
      </c>
      <c r="C348" s="822" t="s">
        <v>4283</v>
      </c>
      <c r="D348" s="822" t="s">
        <v>3554</v>
      </c>
      <c r="E348" s="822" t="s">
        <v>1025</v>
      </c>
      <c r="F348" s="831"/>
      <c r="G348" s="831"/>
      <c r="H348" s="827">
        <v>0</v>
      </c>
      <c r="I348" s="831">
        <v>1</v>
      </c>
      <c r="J348" s="831">
        <v>84.83</v>
      </c>
      <c r="K348" s="827">
        <v>1</v>
      </c>
      <c r="L348" s="831">
        <v>1</v>
      </c>
      <c r="M348" s="832">
        <v>84.83</v>
      </c>
    </row>
    <row r="349" spans="1:13" ht="14.45" customHeight="1" x14ac:dyDescent="0.2">
      <c r="A349" s="821" t="s">
        <v>2704</v>
      </c>
      <c r="B349" s="822" t="s">
        <v>2195</v>
      </c>
      <c r="C349" s="822" t="s">
        <v>2196</v>
      </c>
      <c r="D349" s="822" t="s">
        <v>928</v>
      </c>
      <c r="E349" s="822" t="s">
        <v>2197</v>
      </c>
      <c r="F349" s="831"/>
      <c r="G349" s="831"/>
      <c r="H349" s="827">
        <v>0</v>
      </c>
      <c r="I349" s="831">
        <v>3</v>
      </c>
      <c r="J349" s="831">
        <v>463.08000000000004</v>
      </c>
      <c r="K349" s="827">
        <v>1</v>
      </c>
      <c r="L349" s="831">
        <v>3</v>
      </c>
      <c r="M349" s="832">
        <v>463.08000000000004</v>
      </c>
    </row>
    <row r="350" spans="1:13" ht="14.45" customHeight="1" x14ac:dyDescent="0.2">
      <c r="A350" s="821" t="s">
        <v>2704</v>
      </c>
      <c r="B350" s="822" t="s">
        <v>2412</v>
      </c>
      <c r="C350" s="822" t="s">
        <v>2413</v>
      </c>
      <c r="D350" s="822" t="s">
        <v>1254</v>
      </c>
      <c r="E350" s="822" t="s">
        <v>1255</v>
      </c>
      <c r="F350" s="831"/>
      <c r="G350" s="831"/>
      <c r="H350" s="827"/>
      <c r="I350" s="831">
        <v>1</v>
      </c>
      <c r="J350" s="831">
        <v>0</v>
      </c>
      <c r="K350" s="827"/>
      <c r="L350" s="831">
        <v>1</v>
      </c>
      <c r="M350" s="832">
        <v>0</v>
      </c>
    </row>
    <row r="351" spans="1:13" ht="14.45" customHeight="1" x14ac:dyDescent="0.2">
      <c r="A351" s="821" t="s">
        <v>2704</v>
      </c>
      <c r="B351" s="822" t="s">
        <v>2208</v>
      </c>
      <c r="C351" s="822" t="s">
        <v>2211</v>
      </c>
      <c r="D351" s="822" t="s">
        <v>910</v>
      </c>
      <c r="E351" s="822" t="s">
        <v>2212</v>
      </c>
      <c r="F351" s="831"/>
      <c r="G351" s="831"/>
      <c r="H351" s="827"/>
      <c r="I351" s="831">
        <v>1</v>
      </c>
      <c r="J351" s="831">
        <v>0</v>
      </c>
      <c r="K351" s="827"/>
      <c r="L351" s="831">
        <v>1</v>
      </c>
      <c r="M351" s="832">
        <v>0</v>
      </c>
    </row>
    <row r="352" spans="1:13" ht="14.45" customHeight="1" x14ac:dyDescent="0.2">
      <c r="A352" s="821" t="s">
        <v>2704</v>
      </c>
      <c r="B352" s="822" t="s">
        <v>2501</v>
      </c>
      <c r="C352" s="822" t="s">
        <v>2977</v>
      </c>
      <c r="D352" s="822" t="s">
        <v>2503</v>
      </c>
      <c r="E352" s="822" t="s">
        <v>2978</v>
      </c>
      <c r="F352" s="831"/>
      <c r="G352" s="831"/>
      <c r="H352" s="827">
        <v>0</v>
      </c>
      <c r="I352" s="831">
        <v>4</v>
      </c>
      <c r="J352" s="831">
        <v>18346.920000000002</v>
      </c>
      <c r="K352" s="827">
        <v>1</v>
      </c>
      <c r="L352" s="831">
        <v>4</v>
      </c>
      <c r="M352" s="832">
        <v>18346.920000000002</v>
      </c>
    </row>
    <row r="353" spans="1:13" ht="14.45" customHeight="1" x14ac:dyDescent="0.2">
      <c r="A353" s="821" t="s">
        <v>2704</v>
      </c>
      <c r="B353" s="822" t="s">
        <v>2501</v>
      </c>
      <c r="C353" s="822" t="s">
        <v>2575</v>
      </c>
      <c r="D353" s="822" t="s">
        <v>2503</v>
      </c>
      <c r="E353" s="822" t="s">
        <v>2576</v>
      </c>
      <c r="F353" s="831"/>
      <c r="G353" s="831"/>
      <c r="H353" s="827">
        <v>0</v>
      </c>
      <c r="I353" s="831">
        <v>1</v>
      </c>
      <c r="J353" s="831">
        <v>2669.75</v>
      </c>
      <c r="K353" s="827">
        <v>1</v>
      </c>
      <c r="L353" s="831">
        <v>1</v>
      </c>
      <c r="M353" s="832">
        <v>2669.75</v>
      </c>
    </row>
    <row r="354" spans="1:13" ht="14.45" customHeight="1" x14ac:dyDescent="0.2">
      <c r="A354" s="821" t="s">
        <v>2704</v>
      </c>
      <c r="B354" s="822" t="s">
        <v>2522</v>
      </c>
      <c r="C354" s="822" t="s">
        <v>2524</v>
      </c>
      <c r="D354" s="822" t="s">
        <v>1695</v>
      </c>
      <c r="E354" s="822" t="s">
        <v>1697</v>
      </c>
      <c r="F354" s="831"/>
      <c r="G354" s="831"/>
      <c r="H354" s="827">
        <v>0</v>
      </c>
      <c r="I354" s="831">
        <v>2</v>
      </c>
      <c r="J354" s="831">
        <v>418.64</v>
      </c>
      <c r="K354" s="827">
        <v>1</v>
      </c>
      <c r="L354" s="831">
        <v>2</v>
      </c>
      <c r="M354" s="832">
        <v>418.64</v>
      </c>
    </row>
    <row r="355" spans="1:13" ht="14.45" customHeight="1" x14ac:dyDescent="0.2">
      <c r="A355" s="821" t="s">
        <v>2704</v>
      </c>
      <c r="B355" s="822" t="s">
        <v>2522</v>
      </c>
      <c r="C355" s="822" t="s">
        <v>3619</v>
      </c>
      <c r="D355" s="822" t="s">
        <v>1695</v>
      </c>
      <c r="E355" s="822" t="s">
        <v>3620</v>
      </c>
      <c r="F355" s="831"/>
      <c r="G355" s="831"/>
      <c r="H355" s="827">
        <v>0</v>
      </c>
      <c r="I355" s="831">
        <v>3</v>
      </c>
      <c r="J355" s="831">
        <v>855.02</v>
      </c>
      <c r="K355" s="827">
        <v>1</v>
      </c>
      <c r="L355" s="831">
        <v>3</v>
      </c>
      <c r="M355" s="832">
        <v>855.02</v>
      </c>
    </row>
    <row r="356" spans="1:13" ht="14.45" customHeight="1" x14ac:dyDescent="0.2">
      <c r="A356" s="821" t="s">
        <v>2705</v>
      </c>
      <c r="B356" s="822" t="s">
        <v>2156</v>
      </c>
      <c r="C356" s="822" t="s">
        <v>2255</v>
      </c>
      <c r="D356" s="822" t="s">
        <v>2158</v>
      </c>
      <c r="E356" s="822" t="s">
        <v>2256</v>
      </c>
      <c r="F356" s="831"/>
      <c r="G356" s="831"/>
      <c r="H356" s="827">
        <v>0</v>
      </c>
      <c r="I356" s="831">
        <v>1</v>
      </c>
      <c r="J356" s="831">
        <v>93.43</v>
      </c>
      <c r="K356" s="827">
        <v>1</v>
      </c>
      <c r="L356" s="831">
        <v>1</v>
      </c>
      <c r="M356" s="832">
        <v>93.43</v>
      </c>
    </row>
    <row r="357" spans="1:13" ht="14.45" customHeight="1" x14ac:dyDescent="0.2">
      <c r="A357" s="821" t="s">
        <v>2705</v>
      </c>
      <c r="B357" s="822" t="s">
        <v>4442</v>
      </c>
      <c r="C357" s="822" t="s">
        <v>3217</v>
      </c>
      <c r="D357" s="822" t="s">
        <v>862</v>
      </c>
      <c r="E357" s="822" t="s">
        <v>3218</v>
      </c>
      <c r="F357" s="831"/>
      <c r="G357" s="831"/>
      <c r="H357" s="827">
        <v>0</v>
      </c>
      <c r="I357" s="831">
        <v>1</v>
      </c>
      <c r="J357" s="831">
        <v>320.20999999999998</v>
      </c>
      <c r="K357" s="827">
        <v>1</v>
      </c>
      <c r="L357" s="831">
        <v>1</v>
      </c>
      <c r="M357" s="832">
        <v>320.20999999999998</v>
      </c>
    </row>
    <row r="358" spans="1:13" ht="14.45" customHeight="1" x14ac:dyDescent="0.2">
      <c r="A358" s="821" t="s">
        <v>2705</v>
      </c>
      <c r="B358" s="822" t="s">
        <v>2257</v>
      </c>
      <c r="C358" s="822" t="s">
        <v>2258</v>
      </c>
      <c r="D358" s="822" t="s">
        <v>1042</v>
      </c>
      <c r="E358" s="822" t="s">
        <v>2259</v>
      </c>
      <c r="F358" s="831"/>
      <c r="G358" s="831"/>
      <c r="H358" s="827">
        <v>0</v>
      </c>
      <c r="I358" s="831">
        <v>2</v>
      </c>
      <c r="J358" s="831">
        <v>160.02000000000001</v>
      </c>
      <c r="K358" s="827">
        <v>1</v>
      </c>
      <c r="L358" s="831">
        <v>2</v>
      </c>
      <c r="M358" s="832">
        <v>160.02000000000001</v>
      </c>
    </row>
    <row r="359" spans="1:13" ht="14.45" customHeight="1" x14ac:dyDescent="0.2">
      <c r="A359" s="821" t="s">
        <v>2705</v>
      </c>
      <c r="B359" s="822" t="s">
        <v>2257</v>
      </c>
      <c r="C359" s="822" t="s">
        <v>2855</v>
      </c>
      <c r="D359" s="822" t="s">
        <v>1042</v>
      </c>
      <c r="E359" s="822" t="s">
        <v>2856</v>
      </c>
      <c r="F359" s="831"/>
      <c r="G359" s="831"/>
      <c r="H359" s="827">
        <v>0</v>
      </c>
      <c r="I359" s="831">
        <v>1</v>
      </c>
      <c r="J359" s="831">
        <v>160.03</v>
      </c>
      <c r="K359" s="827">
        <v>1</v>
      </c>
      <c r="L359" s="831">
        <v>1</v>
      </c>
      <c r="M359" s="832">
        <v>160.03</v>
      </c>
    </row>
    <row r="360" spans="1:13" ht="14.45" customHeight="1" x14ac:dyDescent="0.2">
      <c r="A360" s="821" t="s">
        <v>2705</v>
      </c>
      <c r="B360" s="822" t="s">
        <v>2264</v>
      </c>
      <c r="C360" s="822" t="s">
        <v>2265</v>
      </c>
      <c r="D360" s="822" t="s">
        <v>2266</v>
      </c>
      <c r="E360" s="822" t="s">
        <v>2267</v>
      </c>
      <c r="F360" s="831"/>
      <c r="G360" s="831"/>
      <c r="H360" s="827">
        <v>0</v>
      </c>
      <c r="I360" s="831">
        <v>1</v>
      </c>
      <c r="J360" s="831">
        <v>134.61000000000001</v>
      </c>
      <c r="K360" s="827">
        <v>1</v>
      </c>
      <c r="L360" s="831">
        <v>1</v>
      </c>
      <c r="M360" s="832">
        <v>134.61000000000001</v>
      </c>
    </row>
    <row r="361" spans="1:13" ht="14.45" customHeight="1" x14ac:dyDescent="0.2">
      <c r="A361" s="821" t="s">
        <v>2705</v>
      </c>
      <c r="B361" s="822" t="s">
        <v>2268</v>
      </c>
      <c r="C361" s="822" t="s">
        <v>2269</v>
      </c>
      <c r="D361" s="822" t="s">
        <v>2270</v>
      </c>
      <c r="E361" s="822" t="s">
        <v>2271</v>
      </c>
      <c r="F361" s="831"/>
      <c r="G361" s="831"/>
      <c r="H361" s="827">
        <v>0</v>
      </c>
      <c r="I361" s="831">
        <v>1</v>
      </c>
      <c r="J361" s="831">
        <v>42.51</v>
      </c>
      <c r="K361" s="827">
        <v>1</v>
      </c>
      <c r="L361" s="831">
        <v>1</v>
      </c>
      <c r="M361" s="832">
        <v>42.51</v>
      </c>
    </row>
    <row r="362" spans="1:13" ht="14.45" customHeight="1" x14ac:dyDescent="0.2">
      <c r="A362" s="821" t="s">
        <v>2705</v>
      </c>
      <c r="B362" s="822" t="s">
        <v>2268</v>
      </c>
      <c r="C362" s="822" t="s">
        <v>2272</v>
      </c>
      <c r="D362" s="822" t="s">
        <v>2270</v>
      </c>
      <c r="E362" s="822" t="s">
        <v>2273</v>
      </c>
      <c r="F362" s="831"/>
      <c r="G362" s="831"/>
      <c r="H362" s="827">
        <v>0</v>
      </c>
      <c r="I362" s="831">
        <v>1</v>
      </c>
      <c r="J362" s="831">
        <v>85.02</v>
      </c>
      <c r="K362" s="827">
        <v>1</v>
      </c>
      <c r="L362" s="831">
        <v>1</v>
      </c>
      <c r="M362" s="832">
        <v>85.02</v>
      </c>
    </row>
    <row r="363" spans="1:13" ht="14.45" customHeight="1" x14ac:dyDescent="0.2">
      <c r="A363" s="821" t="s">
        <v>2705</v>
      </c>
      <c r="B363" s="822" t="s">
        <v>2268</v>
      </c>
      <c r="C363" s="822" t="s">
        <v>2274</v>
      </c>
      <c r="D363" s="822" t="s">
        <v>2270</v>
      </c>
      <c r="E363" s="822" t="s">
        <v>2275</v>
      </c>
      <c r="F363" s="831"/>
      <c r="G363" s="831"/>
      <c r="H363" s="827">
        <v>0</v>
      </c>
      <c r="I363" s="831">
        <v>2</v>
      </c>
      <c r="J363" s="831">
        <v>393.12</v>
      </c>
      <c r="K363" s="827">
        <v>1</v>
      </c>
      <c r="L363" s="831">
        <v>2</v>
      </c>
      <c r="M363" s="832">
        <v>393.12</v>
      </c>
    </row>
    <row r="364" spans="1:13" ht="14.45" customHeight="1" x14ac:dyDescent="0.2">
      <c r="A364" s="821" t="s">
        <v>2705</v>
      </c>
      <c r="B364" s="822" t="s">
        <v>4436</v>
      </c>
      <c r="C364" s="822" t="s">
        <v>3387</v>
      </c>
      <c r="D364" s="822" t="s">
        <v>3388</v>
      </c>
      <c r="E364" s="822" t="s">
        <v>3389</v>
      </c>
      <c r="F364" s="831">
        <v>9</v>
      </c>
      <c r="G364" s="831">
        <v>704.97</v>
      </c>
      <c r="H364" s="827">
        <v>1</v>
      </c>
      <c r="I364" s="831"/>
      <c r="J364" s="831"/>
      <c r="K364" s="827">
        <v>0</v>
      </c>
      <c r="L364" s="831">
        <v>9</v>
      </c>
      <c r="M364" s="832">
        <v>704.97</v>
      </c>
    </row>
    <row r="365" spans="1:13" ht="14.45" customHeight="1" x14ac:dyDescent="0.2">
      <c r="A365" s="821" t="s">
        <v>2705</v>
      </c>
      <c r="B365" s="822" t="s">
        <v>4436</v>
      </c>
      <c r="C365" s="822" t="s">
        <v>3676</v>
      </c>
      <c r="D365" s="822" t="s">
        <v>3388</v>
      </c>
      <c r="E365" s="822" t="s">
        <v>3677</v>
      </c>
      <c r="F365" s="831">
        <v>6</v>
      </c>
      <c r="G365" s="831">
        <v>128.64000000000001</v>
      </c>
      <c r="H365" s="827">
        <v>1</v>
      </c>
      <c r="I365" s="831"/>
      <c r="J365" s="831"/>
      <c r="K365" s="827">
        <v>0</v>
      </c>
      <c r="L365" s="831">
        <v>6</v>
      </c>
      <c r="M365" s="832">
        <v>128.64000000000001</v>
      </c>
    </row>
    <row r="366" spans="1:13" ht="14.45" customHeight="1" x14ac:dyDescent="0.2">
      <c r="A366" s="821" t="s">
        <v>2705</v>
      </c>
      <c r="B366" s="822" t="s">
        <v>2168</v>
      </c>
      <c r="C366" s="822" t="s">
        <v>2908</v>
      </c>
      <c r="D366" s="822" t="s">
        <v>690</v>
      </c>
      <c r="E366" s="822" t="s">
        <v>1520</v>
      </c>
      <c r="F366" s="831">
        <v>1</v>
      </c>
      <c r="G366" s="831">
        <v>10.65</v>
      </c>
      <c r="H366" s="827">
        <v>1</v>
      </c>
      <c r="I366" s="831"/>
      <c r="J366" s="831"/>
      <c r="K366" s="827">
        <v>0</v>
      </c>
      <c r="L366" s="831">
        <v>1</v>
      </c>
      <c r="M366" s="832">
        <v>10.65</v>
      </c>
    </row>
    <row r="367" spans="1:13" ht="14.45" customHeight="1" x14ac:dyDescent="0.2">
      <c r="A367" s="821" t="s">
        <v>2705</v>
      </c>
      <c r="B367" s="822" t="s">
        <v>2168</v>
      </c>
      <c r="C367" s="822" t="s">
        <v>3151</v>
      </c>
      <c r="D367" s="822" t="s">
        <v>690</v>
      </c>
      <c r="E367" s="822" t="s">
        <v>3152</v>
      </c>
      <c r="F367" s="831">
        <v>2</v>
      </c>
      <c r="G367" s="831">
        <v>234.06</v>
      </c>
      <c r="H367" s="827">
        <v>1</v>
      </c>
      <c r="I367" s="831"/>
      <c r="J367" s="831"/>
      <c r="K367" s="827">
        <v>0</v>
      </c>
      <c r="L367" s="831">
        <v>2</v>
      </c>
      <c r="M367" s="832">
        <v>234.06</v>
      </c>
    </row>
    <row r="368" spans="1:13" ht="14.45" customHeight="1" x14ac:dyDescent="0.2">
      <c r="A368" s="821" t="s">
        <v>2705</v>
      </c>
      <c r="B368" s="822" t="s">
        <v>2168</v>
      </c>
      <c r="C368" s="822" t="s">
        <v>2510</v>
      </c>
      <c r="D368" s="822" t="s">
        <v>690</v>
      </c>
      <c r="E368" s="822" t="s">
        <v>1520</v>
      </c>
      <c r="F368" s="831"/>
      <c r="G368" s="831"/>
      <c r="H368" s="827">
        <v>0</v>
      </c>
      <c r="I368" s="831">
        <v>2</v>
      </c>
      <c r="J368" s="831">
        <v>21.3</v>
      </c>
      <c r="K368" s="827">
        <v>1</v>
      </c>
      <c r="L368" s="831">
        <v>2</v>
      </c>
      <c r="M368" s="832">
        <v>21.3</v>
      </c>
    </row>
    <row r="369" spans="1:13" ht="14.45" customHeight="1" x14ac:dyDescent="0.2">
      <c r="A369" s="821" t="s">
        <v>2705</v>
      </c>
      <c r="B369" s="822" t="s">
        <v>2168</v>
      </c>
      <c r="C369" s="822" t="s">
        <v>2281</v>
      </c>
      <c r="D369" s="822" t="s">
        <v>690</v>
      </c>
      <c r="E369" s="822" t="s">
        <v>988</v>
      </c>
      <c r="F369" s="831"/>
      <c r="G369" s="831"/>
      <c r="H369" s="827">
        <v>0</v>
      </c>
      <c r="I369" s="831">
        <v>2</v>
      </c>
      <c r="J369" s="831">
        <v>468.14</v>
      </c>
      <c r="K369" s="827">
        <v>1</v>
      </c>
      <c r="L369" s="831">
        <v>2</v>
      </c>
      <c r="M369" s="832">
        <v>468.14</v>
      </c>
    </row>
    <row r="370" spans="1:13" ht="14.45" customHeight="1" x14ac:dyDescent="0.2">
      <c r="A370" s="821" t="s">
        <v>2705</v>
      </c>
      <c r="B370" s="822" t="s">
        <v>2173</v>
      </c>
      <c r="C370" s="822" t="s">
        <v>3666</v>
      </c>
      <c r="D370" s="822" t="s">
        <v>3667</v>
      </c>
      <c r="E370" s="822" t="s">
        <v>696</v>
      </c>
      <c r="F370" s="831">
        <v>1</v>
      </c>
      <c r="G370" s="831">
        <v>35.11</v>
      </c>
      <c r="H370" s="827">
        <v>1</v>
      </c>
      <c r="I370" s="831"/>
      <c r="J370" s="831"/>
      <c r="K370" s="827">
        <v>0</v>
      </c>
      <c r="L370" s="831">
        <v>1</v>
      </c>
      <c r="M370" s="832">
        <v>35.11</v>
      </c>
    </row>
    <row r="371" spans="1:13" ht="14.45" customHeight="1" x14ac:dyDescent="0.2">
      <c r="A371" s="821" t="s">
        <v>2705</v>
      </c>
      <c r="B371" s="822" t="s">
        <v>2173</v>
      </c>
      <c r="C371" s="822" t="s">
        <v>2292</v>
      </c>
      <c r="D371" s="822" t="s">
        <v>998</v>
      </c>
      <c r="E371" s="822" t="s">
        <v>1000</v>
      </c>
      <c r="F371" s="831"/>
      <c r="G371" s="831"/>
      <c r="H371" s="827">
        <v>0</v>
      </c>
      <c r="I371" s="831">
        <v>6</v>
      </c>
      <c r="J371" s="831">
        <v>105.35999999999999</v>
      </c>
      <c r="K371" s="827">
        <v>1</v>
      </c>
      <c r="L371" s="831">
        <v>6</v>
      </c>
      <c r="M371" s="832">
        <v>105.35999999999999</v>
      </c>
    </row>
    <row r="372" spans="1:13" ht="14.45" customHeight="1" x14ac:dyDescent="0.2">
      <c r="A372" s="821" t="s">
        <v>2705</v>
      </c>
      <c r="B372" s="822" t="s">
        <v>2173</v>
      </c>
      <c r="C372" s="822" t="s">
        <v>3670</v>
      </c>
      <c r="D372" s="822" t="s">
        <v>1032</v>
      </c>
      <c r="E372" s="822" t="s">
        <v>696</v>
      </c>
      <c r="F372" s="831">
        <v>1</v>
      </c>
      <c r="G372" s="831">
        <v>35.11</v>
      </c>
      <c r="H372" s="827">
        <v>1</v>
      </c>
      <c r="I372" s="831"/>
      <c r="J372" s="831"/>
      <c r="K372" s="827">
        <v>0</v>
      </c>
      <c r="L372" s="831">
        <v>1</v>
      </c>
      <c r="M372" s="832">
        <v>35.11</v>
      </c>
    </row>
    <row r="373" spans="1:13" ht="14.45" customHeight="1" x14ac:dyDescent="0.2">
      <c r="A373" s="821" t="s">
        <v>2705</v>
      </c>
      <c r="B373" s="822" t="s">
        <v>4437</v>
      </c>
      <c r="C373" s="822" t="s">
        <v>3165</v>
      </c>
      <c r="D373" s="822" t="s">
        <v>2911</v>
      </c>
      <c r="E373" s="822" t="s">
        <v>3166</v>
      </c>
      <c r="F373" s="831"/>
      <c r="G373" s="831"/>
      <c r="H373" s="827">
        <v>0</v>
      </c>
      <c r="I373" s="831">
        <v>1</v>
      </c>
      <c r="J373" s="831">
        <v>114.65</v>
      </c>
      <c r="K373" s="827">
        <v>1</v>
      </c>
      <c r="L373" s="831">
        <v>1</v>
      </c>
      <c r="M373" s="832">
        <v>114.65</v>
      </c>
    </row>
    <row r="374" spans="1:13" ht="14.45" customHeight="1" x14ac:dyDescent="0.2">
      <c r="A374" s="821" t="s">
        <v>2705</v>
      </c>
      <c r="B374" s="822" t="s">
        <v>2294</v>
      </c>
      <c r="C374" s="822" t="s">
        <v>2300</v>
      </c>
      <c r="D374" s="822" t="s">
        <v>2296</v>
      </c>
      <c r="E374" s="822" t="s">
        <v>2301</v>
      </c>
      <c r="F374" s="831"/>
      <c r="G374" s="831"/>
      <c r="H374" s="827">
        <v>0</v>
      </c>
      <c r="I374" s="831">
        <v>1</v>
      </c>
      <c r="J374" s="831">
        <v>31.09</v>
      </c>
      <c r="K374" s="827">
        <v>1</v>
      </c>
      <c r="L374" s="831">
        <v>1</v>
      </c>
      <c r="M374" s="832">
        <v>31.09</v>
      </c>
    </row>
    <row r="375" spans="1:13" ht="14.45" customHeight="1" x14ac:dyDescent="0.2">
      <c r="A375" s="821" t="s">
        <v>2705</v>
      </c>
      <c r="B375" s="822" t="s">
        <v>2178</v>
      </c>
      <c r="C375" s="822" t="s">
        <v>2313</v>
      </c>
      <c r="D375" s="822" t="s">
        <v>2180</v>
      </c>
      <c r="E375" s="822" t="s">
        <v>2314</v>
      </c>
      <c r="F375" s="831"/>
      <c r="G375" s="831"/>
      <c r="H375" s="827">
        <v>0</v>
      </c>
      <c r="I375" s="831">
        <v>8</v>
      </c>
      <c r="J375" s="831">
        <v>59.76</v>
      </c>
      <c r="K375" s="827">
        <v>1</v>
      </c>
      <c r="L375" s="831">
        <v>8</v>
      </c>
      <c r="M375" s="832">
        <v>59.76</v>
      </c>
    </row>
    <row r="376" spans="1:13" ht="14.45" customHeight="1" x14ac:dyDescent="0.2">
      <c r="A376" s="821" t="s">
        <v>2705</v>
      </c>
      <c r="B376" s="822" t="s">
        <v>2178</v>
      </c>
      <c r="C376" s="822" t="s">
        <v>2179</v>
      </c>
      <c r="D376" s="822" t="s">
        <v>2180</v>
      </c>
      <c r="E376" s="822" t="s">
        <v>2181</v>
      </c>
      <c r="F376" s="831"/>
      <c r="G376" s="831"/>
      <c r="H376" s="827">
        <v>0</v>
      </c>
      <c r="I376" s="831">
        <v>5</v>
      </c>
      <c r="J376" s="831">
        <v>57.4</v>
      </c>
      <c r="K376" s="827">
        <v>1</v>
      </c>
      <c r="L376" s="831">
        <v>5</v>
      </c>
      <c r="M376" s="832">
        <v>57.4</v>
      </c>
    </row>
    <row r="377" spans="1:13" ht="14.45" customHeight="1" x14ac:dyDescent="0.2">
      <c r="A377" s="821" t="s">
        <v>2705</v>
      </c>
      <c r="B377" s="822" t="s">
        <v>2178</v>
      </c>
      <c r="C377" s="822" t="s">
        <v>3548</v>
      </c>
      <c r="D377" s="822" t="s">
        <v>2180</v>
      </c>
      <c r="E377" s="822" t="s">
        <v>2996</v>
      </c>
      <c r="F377" s="831"/>
      <c r="G377" s="831"/>
      <c r="H377" s="827">
        <v>0</v>
      </c>
      <c r="I377" s="831">
        <v>1</v>
      </c>
      <c r="J377" s="831">
        <v>114.88</v>
      </c>
      <c r="K377" s="827">
        <v>1</v>
      </c>
      <c r="L377" s="831">
        <v>1</v>
      </c>
      <c r="M377" s="832">
        <v>114.88</v>
      </c>
    </row>
    <row r="378" spans="1:13" ht="14.45" customHeight="1" x14ac:dyDescent="0.2">
      <c r="A378" s="821" t="s">
        <v>2705</v>
      </c>
      <c r="B378" s="822" t="s">
        <v>2178</v>
      </c>
      <c r="C378" s="822" t="s">
        <v>3690</v>
      </c>
      <c r="D378" s="822" t="s">
        <v>3691</v>
      </c>
      <c r="E378" s="822" t="s">
        <v>3307</v>
      </c>
      <c r="F378" s="831">
        <v>1</v>
      </c>
      <c r="G378" s="831">
        <v>114.88</v>
      </c>
      <c r="H378" s="827">
        <v>1</v>
      </c>
      <c r="I378" s="831"/>
      <c r="J378" s="831"/>
      <c r="K378" s="827">
        <v>0</v>
      </c>
      <c r="L378" s="831">
        <v>1</v>
      </c>
      <c r="M378" s="832">
        <v>114.88</v>
      </c>
    </row>
    <row r="379" spans="1:13" ht="14.45" customHeight="1" x14ac:dyDescent="0.2">
      <c r="A379" s="821" t="s">
        <v>2705</v>
      </c>
      <c r="B379" s="822" t="s">
        <v>2518</v>
      </c>
      <c r="C379" s="822" t="s">
        <v>2519</v>
      </c>
      <c r="D379" s="822" t="s">
        <v>2520</v>
      </c>
      <c r="E379" s="822" t="s">
        <v>2521</v>
      </c>
      <c r="F379" s="831"/>
      <c r="G379" s="831"/>
      <c r="H379" s="827">
        <v>0</v>
      </c>
      <c r="I379" s="831">
        <v>1</v>
      </c>
      <c r="J379" s="831">
        <v>102.85</v>
      </c>
      <c r="K379" s="827">
        <v>1</v>
      </c>
      <c r="L379" s="831">
        <v>1</v>
      </c>
      <c r="M379" s="832">
        <v>102.85</v>
      </c>
    </row>
    <row r="380" spans="1:13" ht="14.45" customHeight="1" x14ac:dyDescent="0.2">
      <c r="A380" s="821" t="s">
        <v>2705</v>
      </c>
      <c r="B380" s="822" t="s">
        <v>2518</v>
      </c>
      <c r="C380" s="822" t="s">
        <v>3577</v>
      </c>
      <c r="D380" s="822" t="s">
        <v>2520</v>
      </c>
      <c r="E380" s="822" t="s">
        <v>3578</v>
      </c>
      <c r="F380" s="831"/>
      <c r="G380" s="831"/>
      <c r="H380" s="827">
        <v>0</v>
      </c>
      <c r="I380" s="831">
        <v>3</v>
      </c>
      <c r="J380" s="831">
        <v>395.58000000000004</v>
      </c>
      <c r="K380" s="827">
        <v>1</v>
      </c>
      <c r="L380" s="831">
        <v>3</v>
      </c>
      <c r="M380" s="832">
        <v>395.58000000000004</v>
      </c>
    </row>
    <row r="381" spans="1:13" ht="14.45" customHeight="1" x14ac:dyDescent="0.2">
      <c r="A381" s="821" t="s">
        <v>2705</v>
      </c>
      <c r="B381" s="822" t="s">
        <v>2184</v>
      </c>
      <c r="C381" s="822" t="s">
        <v>2185</v>
      </c>
      <c r="D381" s="822" t="s">
        <v>2186</v>
      </c>
      <c r="E381" s="822" t="s">
        <v>2187</v>
      </c>
      <c r="F381" s="831"/>
      <c r="G381" s="831"/>
      <c r="H381" s="827">
        <v>0</v>
      </c>
      <c r="I381" s="831">
        <v>6</v>
      </c>
      <c r="J381" s="831">
        <v>783.06</v>
      </c>
      <c r="K381" s="827">
        <v>1</v>
      </c>
      <c r="L381" s="831">
        <v>6</v>
      </c>
      <c r="M381" s="832">
        <v>783.06</v>
      </c>
    </row>
    <row r="382" spans="1:13" ht="14.45" customHeight="1" x14ac:dyDescent="0.2">
      <c r="A382" s="821" t="s">
        <v>2705</v>
      </c>
      <c r="B382" s="822" t="s">
        <v>2184</v>
      </c>
      <c r="C382" s="822" t="s">
        <v>3662</v>
      </c>
      <c r="D382" s="822" t="s">
        <v>3663</v>
      </c>
      <c r="E382" s="822" t="s">
        <v>2001</v>
      </c>
      <c r="F382" s="831">
        <v>1</v>
      </c>
      <c r="G382" s="831">
        <v>165.41</v>
      </c>
      <c r="H382" s="827">
        <v>1</v>
      </c>
      <c r="I382" s="831"/>
      <c r="J382" s="831"/>
      <c r="K382" s="827">
        <v>0</v>
      </c>
      <c r="L382" s="831">
        <v>1</v>
      </c>
      <c r="M382" s="832">
        <v>165.41</v>
      </c>
    </row>
    <row r="383" spans="1:13" ht="14.45" customHeight="1" x14ac:dyDescent="0.2">
      <c r="A383" s="821" t="s">
        <v>2705</v>
      </c>
      <c r="B383" s="822" t="s">
        <v>2184</v>
      </c>
      <c r="C383" s="822" t="s">
        <v>3664</v>
      </c>
      <c r="D383" s="822" t="s">
        <v>3663</v>
      </c>
      <c r="E383" s="822" t="s">
        <v>2937</v>
      </c>
      <c r="F383" s="831">
        <v>1</v>
      </c>
      <c r="G383" s="831">
        <v>254.49</v>
      </c>
      <c r="H383" s="827">
        <v>1</v>
      </c>
      <c r="I383" s="831"/>
      <c r="J383" s="831"/>
      <c r="K383" s="827">
        <v>0</v>
      </c>
      <c r="L383" s="831">
        <v>1</v>
      </c>
      <c r="M383" s="832">
        <v>254.49</v>
      </c>
    </row>
    <row r="384" spans="1:13" ht="14.45" customHeight="1" x14ac:dyDescent="0.2">
      <c r="A384" s="821" t="s">
        <v>2705</v>
      </c>
      <c r="B384" s="822" t="s">
        <v>2184</v>
      </c>
      <c r="C384" s="822" t="s">
        <v>3665</v>
      </c>
      <c r="D384" s="822" t="s">
        <v>2186</v>
      </c>
      <c r="E384" s="822" t="s">
        <v>2784</v>
      </c>
      <c r="F384" s="831">
        <v>1</v>
      </c>
      <c r="G384" s="831">
        <v>84.83</v>
      </c>
      <c r="H384" s="827">
        <v>1</v>
      </c>
      <c r="I384" s="831"/>
      <c r="J384" s="831"/>
      <c r="K384" s="827">
        <v>0</v>
      </c>
      <c r="L384" s="831">
        <v>1</v>
      </c>
      <c r="M384" s="832">
        <v>84.83</v>
      </c>
    </row>
    <row r="385" spans="1:13" ht="14.45" customHeight="1" x14ac:dyDescent="0.2">
      <c r="A385" s="821" t="s">
        <v>2705</v>
      </c>
      <c r="B385" s="822" t="s">
        <v>2184</v>
      </c>
      <c r="C385" s="822" t="s">
        <v>3009</v>
      </c>
      <c r="D385" s="822" t="s">
        <v>2186</v>
      </c>
      <c r="E385" s="822" t="s">
        <v>3010</v>
      </c>
      <c r="F385" s="831">
        <v>1</v>
      </c>
      <c r="G385" s="831">
        <v>282.76</v>
      </c>
      <c r="H385" s="827">
        <v>1</v>
      </c>
      <c r="I385" s="831"/>
      <c r="J385" s="831"/>
      <c r="K385" s="827">
        <v>0</v>
      </c>
      <c r="L385" s="831">
        <v>1</v>
      </c>
      <c r="M385" s="832">
        <v>282.76</v>
      </c>
    </row>
    <row r="386" spans="1:13" ht="14.45" customHeight="1" x14ac:dyDescent="0.2">
      <c r="A386" s="821" t="s">
        <v>2705</v>
      </c>
      <c r="B386" s="822" t="s">
        <v>2195</v>
      </c>
      <c r="C386" s="822" t="s">
        <v>2196</v>
      </c>
      <c r="D386" s="822" t="s">
        <v>928</v>
      </c>
      <c r="E386" s="822" t="s">
        <v>2197</v>
      </c>
      <c r="F386" s="831"/>
      <c r="G386" s="831"/>
      <c r="H386" s="827">
        <v>0</v>
      </c>
      <c r="I386" s="831">
        <v>2</v>
      </c>
      <c r="J386" s="831">
        <v>308.72000000000003</v>
      </c>
      <c r="K386" s="827">
        <v>1</v>
      </c>
      <c r="L386" s="831">
        <v>2</v>
      </c>
      <c r="M386" s="832">
        <v>308.72000000000003</v>
      </c>
    </row>
    <row r="387" spans="1:13" ht="14.45" customHeight="1" x14ac:dyDescent="0.2">
      <c r="A387" s="821" t="s">
        <v>2705</v>
      </c>
      <c r="B387" s="822" t="s">
        <v>2409</v>
      </c>
      <c r="C387" s="822" t="s">
        <v>3660</v>
      </c>
      <c r="D387" s="822" t="s">
        <v>3661</v>
      </c>
      <c r="E387" s="822" t="s">
        <v>962</v>
      </c>
      <c r="F387" s="831">
        <v>1</v>
      </c>
      <c r="G387" s="831">
        <v>72.55</v>
      </c>
      <c r="H387" s="827">
        <v>1</v>
      </c>
      <c r="I387" s="831"/>
      <c r="J387" s="831"/>
      <c r="K387" s="827">
        <v>0</v>
      </c>
      <c r="L387" s="831">
        <v>1</v>
      </c>
      <c r="M387" s="832">
        <v>72.55</v>
      </c>
    </row>
    <row r="388" spans="1:13" ht="14.45" customHeight="1" x14ac:dyDescent="0.2">
      <c r="A388" s="821" t="s">
        <v>2705</v>
      </c>
      <c r="B388" s="822" t="s">
        <v>2412</v>
      </c>
      <c r="C388" s="822" t="s">
        <v>2413</v>
      </c>
      <c r="D388" s="822" t="s">
        <v>1254</v>
      </c>
      <c r="E388" s="822" t="s">
        <v>1255</v>
      </c>
      <c r="F388" s="831"/>
      <c r="G388" s="831"/>
      <c r="H388" s="827"/>
      <c r="I388" s="831">
        <v>2</v>
      </c>
      <c r="J388" s="831">
        <v>0</v>
      </c>
      <c r="K388" s="827"/>
      <c r="L388" s="831">
        <v>2</v>
      </c>
      <c r="M388" s="832">
        <v>0</v>
      </c>
    </row>
    <row r="389" spans="1:13" ht="14.45" customHeight="1" x14ac:dyDescent="0.2">
      <c r="A389" s="821" t="s">
        <v>2705</v>
      </c>
      <c r="B389" s="822" t="s">
        <v>2501</v>
      </c>
      <c r="C389" s="822" t="s">
        <v>2790</v>
      </c>
      <c r="D389" s="822" t="s">
        <v>2503</v>
      </c>
      <c r="E389" s="822" t="s">
        <v>2791</v>
      </c>
      <c r="F389" s="831"/>
      <c r="G389" s="831"/>
      <c r="H389" s="827">
        <v>0</v>
      </c>
      <c r="I389" s="831">
        <v>3</v>
      </c>
      <c r="J389" s="831">
        <v>5720.91</v>
      </c>
      <c r="K389" s="827">
        <v>1</v>
      </c>
      <c r="L389" s="831">
        <v>3</v>
      </c>
      <c r="M389" s="832">
        <v>5720.91</v>
      </c>
    </row>
    <row r="390" spans="1:13" ht="14.45" customHeight="1" x14ac:dyDescent="0.2">
      <c r="A390" s="821" t="s">
        <v>2705</v>
      </c>
      <c r="B390" s="822" t="s">
        <v>2501</v>
      </c>
      <c r="C390" s="822" t="s">
        <v>2977</v>
      </c>
      <c r="D390" s="822" t="s">
        <v>2503</v>
      </c>
      <c r="E390" s="822" t="s">
        <v>2978</v>
      </c>
      <c r="F390" s="831"/>
      <c r="G390" s="831"/>
      <c r="H390" s="827">
        <v>0</v>
      </c>
      <c r="I390" s="831">
        <v>3</v>
      </c>
      <c r="J390" s="831">
        <v>13007.400000000001</v>
      </c>
      <c r="K390" s="827">
        <v>1</v>
      </c>
      <c r="L390" s="831">
        <v>3</v>
      </c>
      <c r="M390" s="832">
        <v>13007.400000000001</v>
      </c>
    </row>
    <row r="391" spans="1:13" ht="14.45" customHeight="1" x14ac:dyDescent="0.2">
      <c r="A391" s="821" t="s">
        <v>2705</v>
      </c>
      <c r="B391" s="822" t="s">
        <v>2501</v>
      </c>
      <c r="C391" s="822" t="s">
        <v>2575</v>
      </c>
      <c r="D391" s="822" t="s">
        <v>2503</v>
      </c>
      <c r="E391" s="822" t="s">
        <v>2576</v>
      </c>
      <c r="F391" s="831"/>
      <c r="G391" s="831"/>
      <c r="H391" s="827">
        <v>0</v>
      </c>
      <c r="I391" s="831">
        <v>1</v>
      </c>
      <c r="J391" s="831">
        <v>2669.75</v>
      </c>
      <c r="K391" s="827">
        <v>1</v>
      </c>
      <c r="L391" s="831">
        <v>1</v>
      </c>
      <c r="M391" s="832">
        <v>2669.75</v>
      </c>
    </row>
    <row r="392" spans="1:13" ht="14.45" customHeight="1" x14ac:dyDescent="0.2">
      <c r="A392" s="821" t="s">
        <v>2705</v>
      </c>
      <c r="B392" s="822" t="s">
        <v>2522</v>
      </c>
      <c r="C392" s="822" t="s">
        <v>3711</v>
      </c>
      <c r="D392" s="822" t="s">
        <v>3712</v>
      </c>
      <c r="E392" s="822" t="s">
        <v>3713</v>
      </c>
      <c r="F392" s="831">
        <v>1</v>
      </c>
      <c r="G392" s="831">
        <v>267.83999999999997</v>
      </c>
      <c r="H392" s="827">
        <v>1</v>
      </c>
      <c r="I392" s="831"/>
      <c r="J392" s="831"/>
      <c r="K392" s="827">
        <v>0</v>
      </c>
      <c r="L392" s="831">
        <v>1</v>
      </c>
      <c r="M392" s="832">
        <v>267.83999999999997</v>
      </c>
    </row>
    <row r="393" spans="1:13" ht="14.45" customHeight="1" x14ac:dyDescent="0.2">
      <c r="A393" s="821" t="s">
        <v>2705</v>
      </c>
      <c r="B393" s="822" t="s">
        <v>2522</v>
      </c>
      <c r="C393" s="822" t="s">
        <v>3714</v>
      </c>
      <c r="D393" s="822" t="s">
        <v>1695</v>
      </c>
      <c r="E393" s="822" t="s">
        <v>3715</v>
      </c>
      <c r="F393" s="831"/>
      <c r="G393" s="831"/>
      <c r="H393" s="827">
        <v>0</v>
      </c>
      <c r="I393" s="831">
        <v>1</v>
      </c>
      <c r="J393" s="831">
        <v>697.72</v>
      </c>
      <c r="K393" s="827">
        <v>1</v>
      </c>
      <c r="L393" s="831">
        <v>1</v>
      </c>
      <c r="M393" s="832">
        <v>697.72</v>
      </c>
    </row>
    <row r="394" spans="1:13" ht="14.45" customHeight="1" x14ac:dyDescent="0.2">
      <c r="A394" s="821" t="s">
        <v>2705</v>
      </c>
      <c r="B394" s="822" t="s">
        <v>2522</v>
      </c>
      <c r="C394" s="822" t="s">
        <v>3619</v>
      </c>
      <c r="D394" s="822" t="s">
        <v>1695</v>
      </c>
      <c r="E394" s="822" t="s">
        <v>3620</v>
      </c>
      <c r="F394" s="831"/>
      <c r="G394" s="831"/>
      <c r="H394" s="827">
        <v>0</v>
      </c>
      <c r="I394" s="831">
        <v>3</v>
      </c>
      <c r="J394" s="831">
        <v>765</v>
      </c>
      <c r="K394" s="827">
        <v>1</v>
      </c>
      <c r="L394" s="831">
        <v>3</v>
      </c>
      <c r="M394" s="832">
        <v>765</v>
      </c>
    </row>
    <row r="395" spans="1:13" ht="14.45" customHeight="1" x14ac:dyDescent="0.2">
      <c r="A395" s="821" t="s">
        <v>2706</v>
      </c>
      <c r="B395" s="822" t="s">
        <v>2231</v>
      </c>
      <c r="C395" s="822" t="s">
        <v>2234</v>
      </c>
      <c r="D395" s="822" t="s">
        <v>1033</v>
      </c>
      <c r="E395" s="822" t="s">
        <v>2235</v>
      </c>
      <c r="F395" s="831"/>
      <c r="G395" s="831"/>
      <c r="H395" s="827">
        <v>0</v>
      </c>
      <c r="I395" s="831">
        <v>3</v>
      </c>
      <c r="J395" s="831">
        <v>41.04</v>
      </c>
      <c r="K395" s="827">
        <v>1</v>
      </c>
      <c r="L395" s="831">
        <v>3</v>
      </c>
      <c r="M395" s="832">
        <v>41.04</v>
      </c>
    </row>
    <row r="396" spans="1:13" ht="14.45" customHeight="1" x14ac:dyDescent="0.2">
      <c r="A396" s="821" t="s">
        <v>2706</v>
      </c>
      <c r="B396" s="822" t="s">
        <v>2139</v>
      </c>
      <c r="C396" s="822" t="s">
        <v>2140</v>
      </c>
      <c r="D396" s="822" t="s">
        <v>2141</v>
      </c>
      <c r="E396" s="822" t="s">
        <v>2142</v>
      </c>
      <c r="F396" s="831"/>
      <c r="G396" s="831"/>
      <c r="H396" s="827">
        <v>0</v>
      </c>
      <c r="I396" s="831">
        <v>1</v>
      </c>
      <c r="J396" s="831">
        <v>43.21</v>
      </c>
      <c r="K396" s="827">
        <v>1</v>
      </c>
      <c r="L396" s="831">
        <v>1</v>
      </c>
      <c r="M396" s="832">
        <v>43.21</v>
      </c>
    </row>
    <row r="397" spans="1:13" ht="14.45" customHeight="1" x14ac:dyDescent="0.2">
      <c r="A397" s="821" t="s">
        <v>2706</v>
      </c>
      <c r="B397" s="822" t="s">
        <v>2156</v>
      </c>
      <c r="C397" s="822" t="s">
        <v>2255</v>
      </c>
      <c r="D397" s="822" t="s">
        <v>2158</v>
      </c>
      <c r="E397" s="822" t="s">
        <v>2256</v>
      </c>
      <c r="F397" s="831"/>
      <c r="G397" s="831"/>
      <c r="H397" s="827">
        <v>0</v>
      </c>
      <c r="I397" s="831">
        <v>8</v>
      </c>
      <c r="J397" s="831">
        <v>747.44</v>
      </c>
      <c r="K397" s="827">
        <v>1</v>
      </c>
      <c r="L397" s="831">
        <v>8</v>
      </c>
      <c r="M397" s="832">
        <v>747.44</v>
      </c>
    </row>
    <row r="398" spans="1:13" ht="14.45" customHeight="1" x14ac:dyDescent="0.2">
      <c r="A398" s="821" t="s">
        <v>2706</v>
      </c>
      <c r="B398" s="822" t="s">
        <v>2156</v>
      </c>
      <c r="C398" s="822" t="s">
        <v>2157</v>
      </c>
      <c r="D398" s="822" t="s">
        <v>2158</v>
      </c>
      <c r="E398" s="822" t="s">
        <v>2159</v>
      </c>
      <c r="F398" s="831"/>
      <c r="G398" s="831"/>
      <c r="H398" s="827">
        <v>0</v>
      </c>
      <c r="I398" s="831">
        <v>4</v>
      </c>
      <c r="J398" s="831">
        <v>747.48</v>
      </c>
      <c r="K398" s="827">
        <v>1</v>
      </c>
      <c r="L398" s="831">
        <v>4</v>
      </c>
      <c r="M398" s="832">
        <v>747.48</v>
      </c>
    </row>
    <row r="399" spans="1:13" ht="14.45" customHeight="1" x14ac:dyDescent="0.2">
      <c r="A399" s="821" t="s">
        <v>2706</v>
      </c>
      <c r="B399" s="822" t="s">
        <v>4442</v>
      </c>
      <c r="C399" s="822" t="s">
        <v>3219</v>
      </c>
      <c r="D399" s="822" t="s">
        <v>862</v>
      </c>
      <c r="E399" s="822" t="s">
        <v>863</v>
      </c>
      <c r="F399" s="831"/>
      <c r="G399" s="831"/>
      <c r="H399" s="827">
        <v>0</v>
      </c>
      <c r="I399" s="831">
        <v>1</v>
      </c>
      <c r="J399" s="831">
        <v>160.1</v>
      </c>
      <c r="K399" s="827">
        <v>1</v>
      </c>
      <c r="L399" s="831">
        <v>1</v>
      </c>
      <c r="M399" s="832">
        <v>160.1</v>
      </c>
    </row>
    <row r="400" spans="1:13" ht="14.45" customHeight="1" x14ac:dyDescent="0.2">
      <c r="A400" s="821" t="s">
        <v>2706</v>
      </c>
      <c r="B400" s="822" t="s">
        <v>4442</v>
      </c>
      <c r="C400" s="822" t="s">
        <v>3220</v>
      </c>
      <c r="D400" s="822" t="s">
        <v>862</v>
      </c>
      <c r="E400" s="822" t="s">
        <v>3221</v>
      </c>
      <c r="F400" s="831"/>
      <c r="G400" s="831"/>
      <c r="H400" s="827">
        <v>0</v>
      </c>
      <c r="I400" s="831">
        <v>1</v>
      </c>
      <c r="J400" s="831">
        <v>640.41</v>
      </c>
      <c r="K400" s="827">
        <v>1</v>
      </c>
      <c r="L400" s="831">
        <v>1</v>
      </c>
      <c r="M400" s="832">
        <v>640.41</v>
      </c>
    </row>
    <row r="401" spans="1:13" ht="14.45" customHeight="1" x14ac:dyDescent="0.2">
      <c r="A401" s="821" t="s">
        <v>2706</v>
      </c>
      <c r="B401" s="822" t="s">
        <v>2257</v>
      </c>
      <c r="C401" s="822" t="s">
        <v>2258</v>
      </c>
      <c r="D401" s="822" t="s">
        <v>1042</v>
      </c>
      <c r="E401" s="822" t="s">
        <v>2259</v>
      </c>
      <c r="F401" s="831"/>
      <c r="G401" s="831"/>
      <c r="H401" s="827">
        <v>0</v>
      </c>
      <c r="I401" s="831">
        <v>2</v>
      </c>
      <c r="J401" s="831">
        <v>160.02000000000001</v>
      </c>
      <c r="K401" s="827">
        <v>1</v>
      </c>
      <c r="L401" s="831">
        <v>2</v>
      </c>
      <c r="M401" s="832">
        <v>160.02000000000001</v>
      </c>
    </row>
    <row r="402" spans="1:13" ht="14.45" customHeight="1" x14ac:dyDescent="0.2">
      <c r="A402" s="821" t="s">
        <v>2706</v>
      </c>
      <c r="B402" s="822" t="s">
        <v>2257</v>
      </c>
      <c r="C402" s="822" t="s">
        <v>3719</v>
      </c>
      <c r="D402" s="822" t="s">
        <v>3720</v>
      </c>
      <c r="E402" s="822" t="s">
        <v>2259</v>
      </c>
      <c r="F402" s="831">
        <v>1</v>
      </c>
      <c r="G402" s="831">
        <v>80.010000000000005</v>
      </c>
      <c r="H402" s="827">
        <v>1</v>
      </c>
      <c r="I402" s="831"/>
      <c r="J402" s="831"/>
      <c r="K402" s="827">
        <v>0</v>
      </c>
      <c r="L402" s="831">
        <v>1</v>
      </c>
      <c r="M402" s="832">
        <v>80.010000000000005</v>
      </c>
    </row>
    <row r="403" spans="1:13" ht="14.45" customHeight="1" x14ac:dyDescent="0.2">
      <c r="A403" s="821" t="s">
        <v>2706</v>
      </c>
      <c r="B403" s="822" t="s">
        <v>2264</v>
      </c>
      <c r="C403" s="822" t="s">
        <v>2265</v>
      </c>
      <c r="D403" s="822" t="s">
        <v>2266</v>
      </c>
      <c r="E403" s="822" t="s">
        <v>2267</v>
      </c>
      <c r="F403" s="831"/>
      <c r="G403" s="831"/>
      <c r="H403" s="827">
        <v>0</v>
      </c>
      <c r="I403" s="831">
        <v>4</v>
      </c>
      <c r="J403" s="831">
        <v>538.44000000000005</v>
      </c>
      <c r="K403" s="827">
        <v>1</v>
      </c>
      <c r="L403" s="831">
        <v>4</v>
      </c>
      <c r="M403" s="832">
        <v>538.44000000000005</v>
      </c>
    </row>
    <row r="404" spans="1:13" ht="14.45" customHeight="1" x14ac:dyDescent="0.2">
      <c r="A404" s="821" t="s">
        <v>2706</v>
      </c>
      <c r="B404" s="822" t="s">
        <v>2268</v>
      </c>
      <c r="C404" s="822" t="s">
        <v>2269</v>
      </c>
      <c r="D404" s="822" t="s">
        <v>2270</v>
      </c>
      <c r="E404" s="822" t="s">
        <v>2271</v>
      </c>
      <c r="F404" s="831"/>
      <c r="G404" s="831"/>
      <c r="H404" s="827">
        <v>0</v>
      </c>
      <c r="I404" s="831">
        <v>4</v>
      </c>
      <c r="J404" s="831">
        <v>170.04</v>
      </c>
      <c r="K404" s="827">
        <v>1</v>
      </c>
      <c r="L404" s="831">
        <v>4</v>
      </c>
      <c r="M404" s="832">
        <v>170.04</v>
      </c>
    </row>
    <row r="405" spans="1:13" ht="14.45" customHeight="1" x14ac:dyDescent="0.2">
      <c r="A405" s="821" t="s">
        <v>2706</v>
      </c>
      <c r="B405" s="822" t="s">
        <v>2268</v>
      </c>
      <c r="C405" s="822" t="s">
        <v>3066</v>
      </c>
      <c r="D405" s="822" t="s">
        <v>3067</v>
      </c>
      <c r="E405" s="822" t="s">
        <v>2271</v>
      </c>
      <c r="F405" s="831">
        <v>2</v>
      </c>
      <c r="G405" s="831">
        <v>85.02</v>
      </c>
      <c r="H405" s="827">
        <v>1</v>
      </c>
      <c r="I405" s="831"/>
      <c r="J405" s="831"/>
      <c r="K405" s="827">
        <v>0</v>
      </c>
      <c r="L405" s="831">
        <v>2</v>
      </c>
      <c r="M405" s="832">
        <v>85.02</v>
      </c>
    </row>
    <row r="406" spans="1:13" ht="14.45" customHeight="1" x14ac:dyDescent="0.2">
      <c r="A406" s="821" t="s">
        <v>2706</v>
      </c>
      <c r="B406" s="822" t="s">
        <v>4436</v>
      </c>
      <c r="C406" s="822" t="s">
        <v>3387</v>
      </c>
      <c r="D406" s="822" t="s">
        <v>3388</v>
      </c>
      <c r="E406" s="822" t="s">
        <v>3389</v>
      </c>
      <c r="F406" s="831">
        <v>5</v>
      </c>
      <c r="G406" s="831">
        <v>391.65</v>
      </c>
      <c r="H406" s="827">
        <v>1</v>
      </c>
      <c r="I406" s="831"/>
      <c r="J406" s="831"/>
      <c r="K406" s="827">
        <v>0</v>
      </c>
      <c r="L406" s="831">
        <v>5</v>
      </c>
      <c r="M406" s="832">
        <v>391.65</v>
      </c>
    </row>
    <row r="407" spans="1:13" ht="14.45" customHeight="1" x14ac:dyDescent="0.2">
      <c r="A407" s="821" t="s">
        <v>2706</v>
      </c>
      <c r="B407" s="822" t="s">
        <v>2168</v>
      </c>
      <c r="C407" s="822" t="s">
        <v>2169</v>
      </c>
      <c r="D407" s="822" t="s">
        <v>896</v>
      </c>
      <c r="E407" s="822" t="s">
        <v>897</v>
      </c>
      <c r="F407" s="831"/>
      <c r="G407" s="831"/>
      <c r="H407" s="827">
        <v>0</v>
      </c>
      <c r="I407" s="831">
        <v>2</v>
      </c>
      <c r="J407" s="831">
        <v>54.98</v>
      </c>
      <c r="K407" s="827">
        <v>1</v>
      </c>
      <c r="L407" s="831">
        <v>2</v>
      </c>
      <c r="M407" s="832">
        <v>54.98</v>
      </c>
    </row>
    <row r="408" spans="1:13" ht="14.45" customHeight="1" x14ac:dyDescent="0.2">
      <c r="A408" s="821" t="s">
        <v>2706</v>
      </c>
      <c r="B408" s="822" t="s">
        <v>2168</v>
      </c>
      <c r="C408" s="822" t="s">
        <v>2280</v>
      </c>
      <c r="D408" s="822" t="s">
        <v>987</v>
      </c>
      <c r="E408" s="822" t="s">
        <v>988</v>
      </c>
      <c r="F408" s="831"/>
      <c r="G408" s="831"/>
      <c r="H408" s="827">
        <v>0</v>
      </c>
      <c r="I408" s="831">
        <v>1</v>
      </c>
      <c r="J408" s="831">
        <v>234.07</v>
      </c>
      <c r="K408" s="827">
        <v>1</v>
      </c>
      <c r="L408" s="831">
        <v>1</v>
      </c>
      <c r="M408" s="832">
        <v>234.07</v>
      </c>
    </row>
    <row r="409" spans="1:13" ht="14.45" customHeight="1" x14ac:dyDescent="0.2">
      <c r="A409" s="821" t="s">
        <v>2706</v>
      </c>
      <c r="B409" s="822" t="s">
        <v>2168</v>
      </c>
      <c r="C409" s="822" t="s">
        <v>2282</v>
      </c>
      <c r="D409" s="822" t="s">
        <v>690</v>
      </c>
      <c r="E409" s="822" t="s">
        <v>990</v>
      </c>
      <c r="F409" s="831"/>
      <c r="G409" s="831"/>
      <c r="H409" s="827">
        <v>0</v>
      </c>
      <c r="I409" s="831">
        <v>2</v>
      </c>
      <c r="J409" s="831">
        <v>35.119999999999997</v>
      </c>
      <c r="K409" s="827">
        <v>1</v>
      </c>
      <c r="L409" s="831">
        <v>2</v>
      </c>
      <c r="M409" s="832">
        <v>35.119999999999997</v>
      </c>
    </row>
    <row r="410" spans="1:13" ht="14.45" customHeight="1" x14ac:dyDescent="0.2">
      <c r="A410" s="821" t="s">
        <v>2706</v>
      </c>
      <c r="B410" s="822" t="s">
        <v>2168</v>
      </c>
      <c r="C410" s="822" t="s">
        <v>3157</v>
      </c>
      <c r="D410" s="822" t="s">
        <v>690</v>
      </c>
      <c r="E410" s="822" t="s">
        <v>3152</v>
      </c>
      <c r="F410" s="831"/>
      <c r="G410" s="831"/>
      <c r="H410" s="827">
        <v>0</v>
      </c>
      <c r="I410" s="831">
        <v>1</v>
      </c>
      <c r="J410" s="831">
        <v>117.03</v>
      </c>
      <c r="K410" s="827">
        <v>1</v>
      </c>
      <c r="L410" s="831">
        <v>1</v>
      </c>
      <c r="M410" s="832">
        <v>117.03</v>
      </c>
    </row>
    <row r="411" spans="1:13" ht="14.45" customHeight="1" x14ac:dyDescent="0.2">
      <c r="A411" s="821" t="s">
        <v>2706</v>
      </c>
      <c r="B411" s="822" t="s">
        <v>2168</v>
      </c>
      <c r="C411" s="822" t="s">
        <v>2510</v>
      </c>
      <c r="D411" s="822" t="s">
        <v>690</v>
      </c>
      <c r="E411" s="822" t="s">
        <v>1520</v>
      </c>
      <c r="F411" s="831"/>
      <c r="G411" s="831"/>
      <c r="H411" s="827">
        <v>0</v>
      </c>
      <c r="I411" s="831">
        <v>1</v>
      </c>
      <c r="J411" s="831">
        <v>10.65</v>
      </c>
      <c r="K411" s="827">
        <v>1</v>
      </c>
      <c r="L411" s="831">
        <v>1</v>
      </c>
      <c r="M411" s="832">
        <v>10.65</v>
      </c>
    </row>
    <row r="412" spans="1:13" ht="14.45" customHeight="1" x14ac:dyDescent="0.2">
      <c r="A412" s="821" t="s">
        <v>2706</v>
      </c>
      <c r="B412" s="822" t="s">
        <v>2168</v>
      </c>
      <c r="C412" s="822" t="s">
        <v>2281</v>
      </c>
      <c r="D412" s="822" t="s">
        <v>690</v>
      </c>
      <c r="E412" s="822" t="s">
        <v>988</v>
      </c>
      <c r="F412" s="831"/>
      <c r="G412" s="831"/>
      <c r="H412" s="827">
        <v>0</v>
      </c>
      <c r="I412" s="831">
        <v>1</v>
      </c>
      <c r="J412" s="831">
        <v>234.07</v>
      </c>
      <c r="K412" s="827">
        <v>1</v>
      </c>
      <c r="L412" s="831">
        <v>1</v>
      </c>
      <c r="M412" s="832">
        <v>234.07</v>
      </c>
    </row>
    <row r="413" spans="1:13" ht="14.45" customHeight="1" x14ac:dyDescent="0.2">
      <c r="A413" s="821" t="s">
        <v>2706</v>
      </c>
      <c r="B413" s="822" t="s">
        <v>2171</v>
      </c>
      <c r="C413" s="822" t="s">
        <v>2172</v>
      </c>
      <c r="D413" s="822" t="s">
        <v>692</v>
      </c>
      <c r="E413" s="822" t="s">
        <v>693</v>
      </c>
      <c r="F413" s="831"/>
      <c r="G413" s="831"/>
      <c r="H413" s="827">
        <v>0</v>
      </c>
      <c r="I413" s="831">
        <v>2</v>
      </c>
      <c r="J413" s="831">
        <v>468.14</v>
      </c>
      <c r="K413" s="827">
        <v>1</v>
      </c>
      <c r="L413" s="831">
        <v>2</v>
      </c>
      <c r="M413" s="832">
        <v>468.14</v>
      </c>
    </row>
    <row r="414" spans="1:13" ht="14.45" customHeight="1" x14ac:dyDescent="0.2">
      <c r="A414" s="821" t="s">
        <v>2706</v>
      </c>
      <c r="B414" s="822" t="s">
        <v>2173</v>
      </c>
      <c r="C414" s="822" t="s">
        <v>3724</v>
      </c>
      <c r="D414" s="822" t="s">
        <v>3667</v>
      </c>
      <c r="E414" s="822" t="s">
        <v>3142</v>
      </c>
      <c r="F414" s="831">
        <v>1</v>
      </c>
      <c r="G414" s="831">
        <v>105.32</v>
      </c>
      <c r="H414" s="827">
        <v>1</v>
      </c>
      <c r="I414" s="831"/>
      <c r="J414" s="831"/>
      <c r="K414" s="827">
        <v>0</v>
      </c>
      <c r="L414" s="831">
        <v>1</v>
      </c>
      <c r="M414" s="832">
        <v>105.32</v>
      </c>
    </row>
    <row r="415" spans="1:13" ht="14.45" customHeight="1" x14ac:dyDescent="0.2">
      <c r="A415" s="821" t="s">
        <v>2706</v>
      </c>
      <c r="B415" s="822" t="s">
        <v>2173</v>
      </c>
      <c r="C415" s="822" t="s">
        <v>3725</v>
      </c>
      <c r="D415" s="822" t="s">
        <v>3667</v>
      </c>
      <c r="E415" s="822" t="s">
        <v>2471</v>
      </c>
      <c r="F415" s="831">
        <v>1</v>
      </c>
      <c r="G415" s="831">
        <v>210.66</v>
      </c>
      <c r="H415" s="827">
        <v>1</v>
      </c>
      <c r="I415" s="831"/>
      <c r="J415" s="831"/>
      <c r="K415" s="827">
        <v>0</v>
      </c>
      <c r="L415" s="831">
        <v>1</v>
      </c>
      <c r="M415" s="832">
        <v>210.66</v>
      </c>
    </row>
    <row r="416" spans="1:13" ht="14.45" customHeight="1" x14ac:dyDescent="0.2">
      <c r="A416" s="821" t="s">
        <v>2706</v>
      </c>
      <c r="B416" s="822" t="s">
        <v>2173</v>
      </c>
      <c r="C416" s="822" t="s">
        <v>2292</v>
      </c>
      <c r="D416" s="822" t="s">
        <v>998</v>
      </c>
      <c r="E416" s="822" t="s">
        <v>1000</v>
      </c>
      <c r="F416" s="831"/>
      <c r="G416" s="831"/>
      <c r="H416" s="827">
        <v>0</v>
      </c>
      <c r="I416" s="831">
        <v>1</v>
      </c>
      <c r="J416" s="831">
        <v>17.559999999999999</v>
      </c>
      <c r="K416" s="827">
        <v>1</v>
      </c>
      <c r="L416" s="831">
        <v>1</v>
      </c>
      <c r="M416" s="832">
        <v>17.559999999999999</v>
      </c>
    </row>
    <row r="417" spans="1:13" ht="14.45" customHeight="1" x14ac:dyDescent="0.2">
      <c r="A417" s="821" t="s">
        <v>2706</v>
      </c>
      <c r="B417" s="822" t="s">
        <v>2173</v>
      </c>
      <c r="C417" s="822" t="s">
        <v>3023</v>
      </c>
      <c r="D417" s="822" t="s">
        <v>998</v>
      </c>
      <c r="E417" s="822" t="s">
        <v>677</v>
      </c>
      <c r="F417" s="831"/>
      <c r="G417" s="831"/>
      <c r="H417" s="827">
        <v>0</v>
      </c>
      <c r="I417" s="831">
        <v>1</v>
      </c>
      <c r="J417" s="831">
        <v>117.03</v>
      </c>
      <c r="K417" s="827">
        <v>1</v>
      </c>
      <c r="L417" s="831">
        <v>1</v>
      </c>
      <c r="M417" s="832">
        <v>117.03</v>
      </c>
    </row>
    <row r="418" spans="1:13" ht="14.45" customHeight="1" x14ac:dyDescent="0.2">
      <c r="A418" s="821" t="s">
        <v>2706</v>
      </c>
      <c r="B418" s="822" t="s">
        <v>2173</v>
      </c>
      <c r="C418" s="822" t="s">
        <v>2174</v>
      </c>
      <c r="D418" s="822" t="s">
        <v>998</v>
      </c>
      <c r="E418" s="822" t="s">
        <v>696</v>
      </c>
      <c r="F418" s="831"/>
      <c r="G418" s="831"/>
      <c r="H418" s="827">
        <v>0</v>
      </c>
      <c r="I418" s="831">
        <v>1</v>
      </c>
      <c r="J418" s="831">
        <v>35.11</v>
      </c>
      <c r="K418" s="827">
        <v>1</v>
      </c>
      <c r="L418" s="831">
        <v>1</v>
      </c>
      <c r="M418" s="832">
        <v>35.11</v>
      </c>
    </row>
    <row r="419" spans="1:13" ht="14.45" customHeight="1" x14ac:dyDescent="0.2">
      <c r="A419" s="821" t="s">
        <v>2706</v>
      </c>
      <c r="B419" s="822" t="s">
        <v>4437</v>
      </c>
      <c r="C419" s="822" t="s">
        <v>3165</v>
      </c>
      <c r="D419" s="822" t="s">
        <v>2911</v>
      </c>
      <c r="E419" s="822" t="s">
        <v>3166</v>
      </c>
      <c r="F419" s="831"/>
      <c r="G419" s="831"/>
      <c r="H419" s="827">
        <v>0</v>
      </c>
      <c r="I419" s="831">
        <v>1</v>
      </c>
      <c r="J419" s="831">
        <v>114.65</v>
      </c>
      <c r="K419" s="827">
        <v>1</v>
      </c>
      <c r="L419" s="831">
        <v>1</v>
      </c>
      <c r="M419" s="832">
        <v>114.65</v>
      </c>
    </row>
    <row r="420" spans="1:13" ht="14.45" customHeight="1" x14ac:dyDescent="0.2">
      <c r="A420" s="821" t="s">
        <v>2706</v>
      </c>
      <c r="B420" s="822" t="s">
        <v>2311</v>
      </c>
      <c r="C420" s="822" t="s">
        <v>3783</v>
      </c>
      <c r="D420" s="822" t="s">
        <v>1164</v>
      </c>
      <c r="E420" s="822" t="s">
        <v>2970</v>
      </c>
      <c r="F420" s="831"/>
      <c r="G420" s="831"/>
      <c r="H420" s="827">
        <v>0</v>
      </c>
      <c r="I420" s="831">
        <v>1</v>
      </c>
      <c r="J420" s="831">
        <v>218.73</v>
      </c>
      <c r="K420" s="827">
        <v>1</v>
      </c>
      <c r="L420" s="831">
        <v>1</v>
      </c>
      <c r="M420" s="832">
        <v>218.73</v>
      </c>
    </row>
    <row r="421" spans="1:13" ht="14.45" customHeight="1" x14ac:dyDescent="0.2">
      <c r="A421" s="821" t="s">
        <v>2706</v>
      </c>
      <c r="B421" s="822" t="s">
        <v>2175</v>
      </c>
      <c r="C421" s="822" t="s">
        <v>2512</v>
      </c>
      <c r="D421" s="822" t="s">
        <v>850</v>
      </c>
      <c r="E421" s="822" t="s">
        <v>696</v>
      </c>
      <c r="F421" s="831"/>
      <c r="G421" s="831"/>
      <c r="H421" s="827">
        <v>0</v>
      </c>
      <c r="I421" s="831">
        <v>2</v>
      </c>
      <c r="J421" s="831">
        <v>68.94</v>
      </c>
      <c r="K421" s="827">
        <v>1</v>
      </c>
      <c r="L421" s="831">
        <v>2</v>
      </c>
      <c r="M421" s="832">
        <v>68.94</v>
      </c>
    </row>
    <row r="422" spans="1:13" ht="14.45" customHeight="1" x14ac:dyDescent="0.2">
      <c r="A422" s="821" t="s">
        <v>2706</v>
      </c>
      <c r="B422" s="822" t="s">
        <v>2178</v>
      </c>
      <c r="C422" s="822" t="s">
        <v>2179</v>
      </c>
      <c r="D422" s="822" t="s">
        <v>2180</v>
      </c>
      <c r="E422" s="822" t="s">
        <v>2181</v>
      </c>
      <c r="F422" s="831"/>
      <c r="G422" s="831"/>
      <c r="H422" s="827">
        <v>0</v>
      </c>
      <c r="I422" s="831">
        <v>1</v>
      </c>
      <c r="J422" s="831">
        <v>11.48</v>
      </c>
      <c r="K422" s="827">
        <v>1</v>
      </c>
      <c r="L422" s="831">
        <v>1</v>
      </c>
      <c r="M422" s="832">
        <v>11.48</v>
      </c>
    </row>
    <row r="423" spans="1:13" ht="14.45" customHeight="1" x14ac:dyDescent="0.2">
      <c r="A423" s="821" t="s">
        <v>2706</v>
      </c>
      <c r="B423" s="822" t="s">
        <v>2315</v>
      </c>
      <c r="C423" s="822" t="s">
        <v>2316</v>
      </c>
      <c r="D423" s="822" t="s">
        <v>2317</v>
      </c>
      <c r="E423" s="822" t="s">
        <v>2318</v>
      </c>
      <c r="F423" s="831"/>
      <c r="G423" s="831"/>
      <c r="H423" s="827">
        <v>0</v>
      </c>
      <c r="I423" s="831">
        <v>1</v>
      </c>
      <c r="J423" s="831">
        <v>117.46</v>
      </c>
      <c r="K423" s="827">
        <v>1</v>
      </c>
      <c r="L423" s="831">
        <v>1</v>
      </c>
      <c r="M423" s="832">
        <v>117.46</v>
      </c>
    </row>
    <row r="424" spans="1:13" ht="14.45" customHeight="1" x14ac:dyDescent="0.2">
      <c r="A424" s="821" t="s">
        <v>2706</v>
      </c>
      <c r="B424" s="822" t="s">
        <v>2315</v>
      </c>
      <c r="C424" s="822" t="s">
        <v>2584</v>
      </c>
      <c r="D424" s="822" t="s">
        <v>2317</v>
      </c>
      <c r="E424" s="822" t="s">
        <v>2585</v>
      </c>
      <c r="F424" s="831"/>
      <c r="G424" s="831"/>
      <c r="H424" s="827">
        <v>0</v>
      </c>
      <c r="I424" s="831">
        <v>1</v>
      </c>
      <c r="J424" s="831">
        <v>170.43</v>
      </c>
      <c r="K424" s="827">
        <v>1</v>
      </c>
      <c r="L424" s="831">
        <v>1</v>
      </c>
      <c r="M424" s="832">
        <v>170.43</v>
      </c>
    </row>
    <row r="425" spans="1:13" ht="14.45" customHeight="1" x14ac:dyDescent="0.2">
      <c r="A425" s="821" t="s">
        <v>2706</v>
      </c>
      <c r="B425" s="822" t="s">
        <v>2315</v>
      </c>
      <c r="C425" s="822" t="s">
        <v>3760</v>
      </c>
      <c r="D425" s="822" t="s">
        <v>2317</v>
      </c>
      <c r="E425" s="822" t="s">
        <v>3761</v>
      </c>
      <c r="F425" s="831"/>
      <c r="G425" s="831"/>
      <c r="H425" s="827">
        <v>0</v>
      </c>
      <c r="I425" s="831">
        <v>2</v>
      </c>
      <c r="J425" s="831">
        <v>363.88</v>
      </c>
      <c r="K425" s="827">
        <v>1</v>
      </c>
      <c r="L425" s="831">
        <v>2</v>
      </c>
      <c r="M425" s="832">
        <v>363.88</v>
      </c>
    </row>
    <row r="426" spans="1:13" ht="14.45" customHeight="1" x14ac:dyDescent="0.2">
      <c r="A426" s="821" t="s">
        <v>2706</v>
      </c>
      <c r="B426" s="822" t="s">
        <v>4438</v>
      </c>
      <c r="C426" s="822" t="s">
        <v>3771</v>
      </c>
      <c r="D426" s="822" t="s">
        <v>3772</v>
      </c>
      <c r="E426" s="822" t="s">
        <v>3773</v>
      </c>
      <c r="F426" s="831">
        <v>3</v>
      </c>
      <c r="G426" s="831">
        <v>775.23</v>
      </c>
      <c r="H426" s="827">
        <v>1</v>
      </c>
      <c r="I426" s="831"/>
      <c r="J426" s="831"/>
      <c r="K426" s="827">
        <v>0</v>
      </c>
      <c r="L426" s="831">
        <v>3</v>
      </c>
      <c r="M426" s="832">
        <v>775.23</v>
      </c>
    </row>
    <row r="427" spans="1:13" ht="14.45" customHeight="1" x14ac:dyDescent="0.2">
      <c r="A427" s="821" t="s">
        <v>2706</v>
      </c>
      <c r="B427" s="822" t="s">
        <v>2182</v>
      </c>
      <c r="C427" s="822" t="s">
        <v>3774</v>
      </c>
      <c r="D427" s="822" t="s">
        <v>3286</v>
      </c>
      <c r="E427" s="822" t="s">
        <v>3775</v>
      </c>
      <c r="F427" s="831"/>
      <c r="G427" s="831"/>
      <c r="H427" s="827">
        <v>0</v>
      </c>
      <c r="I427" s="831">
        <v>1</v>
      </c>
      <c r="J427" s="831">
        <v>86.73</v>
      </c>
      <c r="K427" s="827">
        <v>1</v>
      </c>
      <c r="L427" s="831">
        <v>1</v>
      </c>
      <c r="M427" s="832">
        <v>86.73</v>
      </c>
    </row>
    <row r="428" spans="1:13" ht="14.45" customHeight="1" x14ac:dyDescent="0.2">
      <c r="A428" s="821" t="s">
        <v>2706</v>
      </c>
      <c r="B428" s="822" t="s">
        <v>2518</v>
      </c>
      <c r="C428" s="822" t="s">
        <v>2519</v>
      </c>
      <c r="D428" s="822" t="s">
        <v>2520</v>
      </c>
      <c r="E428" s="822" t="s">
        <v>2521</v>
      </c>
      <c r="F428" s="831"/>
      <c r="G428" s="831"/>
      <c r="H428" s="827">
        <v>0</v>
      </c>
      <c r="I428" s="831">
        <v>11</v>
      </c>
      <c r="J428" s="831">
        <v>1131.3499999999999</v>
      </c>
      <c r="K428" s="827">
        <v>1</v>
      </c>
      <c r="L428" s="831">
        <v>11</v>
      </c>
      <c r="M428" s="832">
        <v>1131.3499999999999</v>
      </c>
    </row>
    <row r="429" spans="1:13" ht="14.45" customHeight="1" x14ac:dyDescent="0.2">
      <c r="A429" s="821" t="s">
        <v>2706</v>
      </c>
      <c r="B429" s="822" t="s">
        <v>2518</v>
      </c>
      <c r="C429" s="822" t="s">
        <v>3577</v>
      </c>
      <c r="D429" s="822" t="s">
        <v>2520</v>
      </c>
      <c r="E429" s="822" t="s">
        <v>3578</v>
      </c>
      <c r="F429" s="831"/>
      <c r="G429" s="831"/>
      <c r="H429" s="827">
        <v>0</v>
      </c>
      <c r="I429" s="831">
        <v>3</v>
      </c>
      <c r="J429" s="831">
        <v>395.58000000000004</v>
      </c>
      <c r="K429" s="827">
        <v>1</v>
      </c>
      <c r="L429" s="831">
        <v>3</v>
      </c>
      <c r="M429" s="832">
        <v>395.58000000000004</v>
      </c>
    </row>
    <row r="430" spans="1:13" ht="14.45" customHeight="1" x14ac:dyDescent="0.2">
      <c r="A430" s="821" t="s">
        <v>2706</v>
      </c>
      <c r="B430" s="822" t="s">
        <v>2184</v>
      </c>
      <c r="C430" s="822" t="s">
        <v>2185</v>
      </c>
      <c r="D430" s="822" t="s">
        <v>2186</v>
      </c>
      <c r="E430" s="822" t="s">
        <v>2187</v>
      </c>
      <c r="F430" s="831"/>
      <c r="G430" s="831"/>
      <c r="H430" s="827">
        <v>0</v>
      </c>
      <c r="I430" s="831">
        <v>11</v>
      </c>
      <c r="J430" s="831">
        <v>1435.61</v>
      </c>
      <c r="K430" s="827">
        <v>1</v>
      </c>
      <c r="L430" s="831">
        <v>11</v>
      </c>
      <c r="M430" s="832">
        <v>1435.61</v>
      </c>
    </row>
    <row r="431" spans="1:13" ht="14.45" customHeight="1" x14ac:dyDescent="0.2">
      <c r="A431" s="821" t="s">
        <v>2706</v>
      </c>
      <c r="B431" s="822" t="s">
        <v>2184</v>
      </c>
      <c r="C431" s="822" t="s">
        <v>3009</v>
      </c>
      <c r="D431" s="822" t="s">
        <v>2186</v>
      </c>
      <c r="E431" s="822" t="s">
        <v>3010</v>
      </c>
      <c r="F431" s="831">
        <v>1</v>
      </c>
      <c r="G431" s="831">
        <v>282.76</v>
      </c>
      <c r="H431" s="827">
        <v>1</v>
      </c>
      <c r="I431" s="831"/>
      <c r="J431" s="831"/>
      <c r="K431" s="827">
        <v>0</v>
      </c>
      <c r="L431" s="831">
        <v>1</v>
      </c>
      <c r="M431" s="832">
        <v>282.76</v>
      </c>
    </row>
    <row r="432" spans="1:13" ht="14.45" customHeight="1" x14ac:dyDescent="0.2">
      <c r="A432" s="821" t="s">
        <v>2706</v>
      </c>
      <c r="B432" s="822" t="s">
        <v>4448</v>
      </c>
      <c r="C432" s="822" t="s">
        <v>3766</v>
      </c>
      <c r="D432" s="822" t="s">
        <v>3554</v>
      </c>
      <c r="E432" s="822" t="s">
        <v>2001</v>
      </c>
      <c r="F432" s="831"/>
      <c r="G432" s="831"/>
      <c r="H432" s="827">
        <v>0</v>
      </c>
      <c r="I432" s="831">
        <v>1</v>
      </c>
      <c r="J432" s="831">
        <v>254.49</v>
      </c>
      <c r="K432" s="827">
        <v>1</v>
      </c>
      <c r="L432" s="831">
        <v>1</v>
      </c>
      <c r="M432" s="832">
        <v>254.49</v>
      </c>
    </row>
    <row r="433" spans="1:13" ht="14.45" customHeight="1" x14ac:dyDescent="0.2">
      <c r="A433" s="821" t="s">
        <v>2706</v>
      </c>
      <c r="B433" s="822" t="s">
        <v>2195</v>
      </c>
      <c r="C433" s="822" t="s">
        <v>2196</v>
      </c>
      <c r="D433" s="822" t="s">
        <v>928</v>
      </c>
      <c r="E433" s="822" t="s">
        <v>2197</v>
      </c>
      <c r="F433" s="831"/>
      <c r="G433" s="831"/>
      <c r="H433" s="827">
        <v>0</v>
      </c>
      <c r="I433" s="831">
        <v>5</v>
      </c>
      <c r="J433" s="831">
        <v>771.80000000000007</v>
      </c>
      <c r="K433" s="827">
        <v>1</v>
      </c>
      <c r="L433" s="831">
        <v>5</v>
      </c>
      <c r="M433" s="832">
        <v>771.80000000000007</v>
      </c>
    </row>
    <row r="434" spans="1:13" ht="14.45" customHeight="1" x14ac:dyDescent="0.2">
      <c r="A434" s="821" t="s">
        <v>2706</v>
      </c>
      <c r="B434" s="822" t="s">
        <v>2400</v>
      </c>
      <c r="C434" s="822" t="s">
        <v>2401</v>
      </c>
      <c r="D434" s="822" t="s">
        <v>1161</v>
      </c>
      <c r="E434" s="822" t="s">
        <v>2402</v>
      </c>
      <c r="F434" s="831"/>
      <c r="G434" s="831"/>
      <c r="H434" s="827">
        <v>0</v>
      </c>
      <c r="I434" s="831">
        <v>1</v>
      </c>
      <c r="J434" s="831">
        <v>386.73</v>
      </c>
      <c r="K434" s="827">
        <v>1</v>
      </c>
      <c r="L434" s="831">
        <v>1</v>
      </c>
      <c r="M434" s="832">
        <v>386.73</v>
      </c>
    </row>
    <row r="435" spans="1:13" ht="14.45" customHeight="1" x14ac:dyDescent="0.2">
      <c r="A435" s="821" t="s">
        <v>2706</v>
      </c>
      <c r="B435" s="822" t="s">
        <v>2409</v>
      </c>
      <c r="C435" s="822" t="s">
        <v>3716</v>
      </c>
      <c r="D435" s="822" t="s">
        <v>3717</v>
      </c>
      <c r="E435" s="822" t="s">
        <v>3718</v>
      </c>
      <c r="F435" s="831">
        <v>1</v>
      </c>
      <c r="G435" s="831">
        <v>36.270000000000003</v>
      </c>
      <c r="H435" s="827">
        <v>1</v>
      </c>
      <c r="I435" s="831"/>
      <c r="J435" s="831"/>
      <c r="K435" s="827">
        <v>0</v>
      </c>
      <c r="L435" s="831">
        <v>1</v>
      </c>
      <c r="M435" s="832">
        <v>36.270000000000003</v>
      </c>
    </row>
    <row r="436" spans="1:13" ht="14.45" customHeight="1" x14ac:dyDescent="0.2">
      <c r="A436" s="821" t="s">
        <v>2706</v>
      </c>
      <c r="B436" s="822" t="s">
        <v>2409</v>
      </c>
      <c r="C436" s="822" t="s">
        <v>2410</v>
      </c>
      <c r="D436" s="822" t="s">
        <v>961</v>
      </c>
      <c r="E436" s="822" t="s">
        <v>962</v>
      </c>
      <c r="F436" s="831"/>
      <c r="G436" s="831"/>
      <c r="H436" s="827">
        <v>0</v>
      </c>
      <c r="I436" s="831">
        <v>1</v>
      </c>
      <c r="J436" s="831">
        <v>72.55</v>
      </c>
      <c r="K436" s="827">
        <v>1</v>
      </c>
      <c r="L436" s="831">
        <v>1</v>
      </c>
      <c r="M436" s="832">
        <v>72.55</v>
      </c>
    </row>
    <row r="437" spans="1:13" ht="14.45" customHeight="1" x14ac:dyDescent="0.2">
      <c r="A437" s="821" t="s">
        <v>2706</v>
      </c>
      <c r="B437" s="822" t="s">
        <v>2204</v>
      </c>
      <c r="C437" s="822" t="s">
        <v>2205</v>
      </c>
      <c r="D437" s="822" t="s">
        <v>2206</v>
      </c>
      <c r="E437" s="822" t="s">
        <v>2207</v>
      </c>
      <c r="F437" s="831"/>
      <c r="G437" s="831"/>
      <c r="H437" s="827">
        <v>0</v>
      </c>
      <c r="I437" s="831">
        <v>1</v>
      </c>
      <c r="J437" s="831">
        <v>109.89</v>
      </c>
      <c r="K437" s="827">
        <v>1</v>
      </c>
      <c r="L437" s="831">
        <v>1</v>
      </c>
      <c r="M437" s="832">
        <v>109.89</v>
      </c>
    </row>
    <row r="438" spans="1:13" ht="14.45" customHeight="1" x14ac:dyDescent="0.2">
      <c r="A438" s="821" t="s">
        <v>2706</v>
      </c>
      <c r="B438" s="822" t="s">
        <v>2439</v>
      </c>
      <c r="C438" s="822" t="s">
        <v>2440</v>
      </c>
      <c r="D438" s="822" t="s">
        <v>2441</v>
      </c>
      <c r="E438" s="822" t="s">
        <v>2442</v>
      </c>
      <c r="F438" s="831"/>
      <c r="G438" s="831"/>
      <c r="H438" s="827">
        <v>0</v>
      </c>
      <c r="I438" s="831">
        <v>2</v>
      </c>
      <c r="J438" s="831">
        <v>46.8</v>
      </c>
      <c r="K438" s="827">
        <v>1</v>
      </c>
      <c r="L438" s="831">
        <v>2</v>
      </c>
      <c r="M438" s="832">
        <v>46.8</v>
      </c>
    </row>
    <row r="439" spans="1:13" ht="14.45" customHeight="1" x14ac:dyDescent="0.2">
      <c r="A439" s="821" t="s">
        <v>2706</v>
      </c>
      <c r="B439" s="822" t="s">
        <v>2208</v>
      </c>
      <c r="C439" s="822" t="s">
        <v>2211</v>
      </c>
      <c r="D439" s="822" t="s">
        <v>910</v>
      </c>
      <c r="E439" s="822" t="s">
        <v>2212</v>
      </c>
      <c r="F439" s="831"/>
      <c r="G439" s="831"/>
      <c r="H439" s="827"/>
      <c r="I439" s="831">
        <v>1</v>
      </c>
      <c r="J439" s="831">
        <v>0</v>
      </c>
      <c r="K439" s="827"/>
      <c r="L439" s="831">
        <v>1</v>
      </c>
      <c r="M439" s="832">
        <v>0</v>
      </c>
    </row>
    <row r="440" spans="1:13" ht="14.45" customHeight="1" x14ac:dyDescent="0.2">
      <c r="A440" s="821" t="s">
        <v>2706</v>
      </c>
      <c r="B440" s="822" t="s">
        <v>2501</v>
      </c>
      <c r="C440" s="822" t="s">
        <v>2977</v>
      </c>
      <c r="D440" s="822" t="s">
        <v>2503</v>
      </c>
      <c r="E440" s="822" t="s">
        <v>2978</v>
      </c>
      <c r="F440" s="831"/>
      <c r="G440" s="831"/>
      <c r="H440" s="827">
        <v>0</v>
      </c>
      <c r="I440" s="831">
        <v>1</v>
      </c>
      <c r="J440" s="831">
        <v>3833.94</v>
      </c>
      <c r="K440" s="827">
        <v>1</v>
      </c>
      <c r="L440" s="831">
        <v>1</v>
      </c>
      <c r="M440" s="832">
        <v>3833.94</v>
      </c>
    </row>
    <row r="441" spans="1:13" ht="14.45" customHeight="1" x14ac:dyDescent="0.2">
      <c r="A441" s="821" t="s">
        <v>2706</v>
      </c>
      <c r="B441" s="822" t="s">
        <v>2501</v>
      </c>
      <c r="C441" s="822" t="s">
        <v>2575</v>
      </c>
      <c r="D441" s="822" t="s">
        <v>2503</v>
      </c>
      <c r="E441" s="822" t="s">
        <v>2576</v>
      </c>
      <c r="F441" s="831"/>
      <c r="G441" s="831"/>
      <c r="H441" s="827">
        <v>0</v>
      </c>
      <c r="I441" s="831">
        <v>6</v>
      </c>
      <c r="J441" s="831">
        <v>16018.5</v>
      </c>
      <c r="K441" s="827">
        <v>1</v>
      </c>
      <c r="L441" s="831">
        <v>6</v>
      </c>
      <c r="M441" s="832">
        <v>16018.5</v>
      </c>
    </row>
    <row r="442" spans="1:13" ht="14.45" customHeight="1" x14ac:dyDescent="0.2">
      <c r="A442" s="821" t="s">
        <v>2706</v>
      </c>
      <c r="B442" s="822" t="s">
        <v>4445</v>
      </c>
      <c r="C442" s="822" t="s">
        <v>3786</v>
      </c>
      <c r="D442" s="822" t="s">
        <v>3318</v>
      </c>
      <c r="E442" s="822" t="s">
        <v>3787</v>
      </c>
      <c r="F442" s="831">
        <v>1</v>
      </c>
      <c r="G442" s="831">
        <v>109.17</v>
      </c>
      <c r="H442" s="827">
        <v>1</v>
      </c>
      <c r="I442" s="831"/>
      <c r="J442" s="831"/>
      <c r="K442" s="827">
        <v>0</v>
      </c>
      <c r="L442" s="831">
        <v>1</v>
      </c>
      <c r="M442" s="832">
        <v>109.17</v>
      </c>
    </row>
    <row r="443" spans="1:13" ht="14.45" customHeight="1" x14ac:dyDescent="0.2">
      <c r="A443" s="821" t="s">
        <v>2706</v>
      </c>
      <c r="B443" s="822" t="s">
        <v>2522</v>
      </c>
      <c r="C443" s="822" t="s">
        <v>3714</v>
      </c>
      <c r="D443" s="822" t="s">
        <v>1695</v>
      </c>
      <c r="E443" s="822" t="s">
        <v>3715</v>
      </c>
      <c r="F443" s="831"/>
      <c r="G443" s="831"/>
      <c r="H443" s="827">
        <v>0</v>
      </c>
      <c r="I443" s="831">
        <v>1</v>
      </c>
      <c r="J443" s="831">
        <v>2517.2199999999998</v>
      </c>
      <c r="K443" s="827">
        <v>1</v>
      </c>
      <c r="L443" s="831">
        <v>1</v>
      </c>
      <c r="M443" s="832">
        <v>2517.2199999999998</v>
      </c>
    </row>
    <row r="444" spans="1:13" ht="14.45" customHeight="1" x14ac:dyDescent="0.2">
      <c r="A444" s="821" t="s">
        <v>2706</v>
      </c>
      <c r="B444" s="822" t="s">
        <v>2522</v>
      </c>
      <c r="C444" s="822" t="s">
        <v>3796</v>
      </c>
      <c r="D444" s="822" t="s">
        <v>1695</v>
      </c>
      <c r="E444" s="822" t="s">
        <v>2587</v>
      </c>
      <c r="F444" s="831"/>
      <c r="G444" s="831"/>
      <c r="H444" s="827">
        <v>0</v>
      </c>
      <c r="I444" s="831">
        <v>1</v>
      </c>
      <c r="J444" s="831">
        <v>152.05000000000001</v>
      </c>
      <c r="K444" s="827">
        <v>1</v>
      </c>
      <c r="L444" s="831">
        <v>1</v>
      </c>
      <c r="M444" s="832">
        <v>152.05000000000001</v>
      </c>
    </row>
    <row r="445" spans="1:13" ht="14.45" customHeight="1" x14ac:dyDescent="0.2">
      <c r="A445" s="821" t="s">
        <v>2706</v>
      </c>
      <c r="B445" s="822" t="s">
        <v>2522</v>
      </c>
      <c r="C445" s="822" t="s">
        <v>3619</v>
      </c>
      <c r="D445" s="822" t="s">
        <v>1695</v>
      </c>
      <c r="E445" s="822" t="s">
        <v>3620</v>
      </c>
      <c r="F445" s="831"/>
      <c r="G445" s="831"/>
      <c r="H445" s="827">
        <v>0</v>
      </c>
      <c r="I445" s="831">
        <v>4</v>
      </c>
      <c r="J445" s="831">
        <v>1200.04</v>
      </c>
      <c r="K445" s="827">
        <v>1</v>
      </c>
      <c r="L445" s="831">
        <v>4</v>
      </c>
      <c r="M445" s="832">
        <v>1200.04</v>
      </c>
    </row>
    <row r="446" spans="1:13" ht="14.45" customHeight="1" x14ac:dyDescent="0.2">
      <c r="A446" s="821" t="s">
        <v>2707</v>
      </c>
      <c r="B446" s="822" t="s">
        <v>2143</v>
      </c>
      <c r="C446" s="822" t="s">
        <v>2154</v>
      </c>
      <c r="D446" s="822" t="s">
        <v>740</v>
      </c>
      <c r="E446" s="822" t="s">
        <v>2155</v>
      </c>
      <c r="F446" s="831"/>
      <c r="G446" s="831"/>
      <c r="H446" s="827">
        <v>0</v>
      </c>
      <c r="I446" s="831">
        <v>1</v>
      </c>
      <c r="J446" s="831">
        <v>490.89</v>
      </c>
      <c r="K446" s="827">
        <v>1</v>
      </c>
      <c r="L446" s="831">
        <v>1</v>
      </c>
      <c r="M446" s="832">
        <v>490.89</v>
      </c>
    </row>
    <row r="447" spans="1:13" ht="14.45" customHeight="1" x14ac:dyDescent="0.2">
      <c r="A447" s="821" t="s">
        <v>2707</v>
      </c>
      <c r="B447" s="822" t="s">
        <v>2143</v>
      </c>
      <c r="C447" s="822" t="s">
        <v>2148</v>
      </c>
      <c r="D447" s="822" t="s">
        <v>740</v>
      </c>
      <c r="E447" s="822" t="s">
        <v>2149</v>
      </c>
      <c r="F447" s="831"/>
      <c r="G447" s="831"/>
      <c r="H447" s="827">
        <v>0</v>
      </c>
      <c r="I447" s="831">
        <v>1</v>
      </c>
      <c r="J447" s="831">
        <v>923.74</v>
      </c>
      <c r="K447" s="827">
        <v>1</v>
      </c>
      <c r="L447" s="831">
        <v>1</v>
      </c>
      <c r="M447" s="832">
        <v>923.74</v>
      </c>
    </row>
    <row r="448" spans="1:13" ht="14.45" customHeight="1" x14ac:dyDescent="0.2">
      <c r="A448" s="821" t="s">
        <v>2707</v>
      </c>
      <c r="B448" s="822" t="s">
        <v>2168</v>
      </c>
      <c r="C448" s="822" t="s">
        <v>2170</v>
      </c>
      <c r="D448" s="822" t="s">
        <v>690</v>
      </c>
      <c r="E448" s="822" t="s">
        <v>691</v>
      </c>
      <c r="F448" s="831"/>
      <c r="G448" s="831"/>
      <c r="H448" s="827">
        <v>0</v>
      </c>
      <c r="I448" s="831">
        <v>1</v>
      </c>
      <c r="J448" s="831">
        <v>38.04</v>
      </c>
      <c r="K448" s="827">
        <v>1</v>
      </c>
      <c r="L448" s="831">
        <v>1</v>
      </c>
      <c r="M448" s="832">
        <v>38.04</v>
      </c>
    </row>
    <row r="449" spans="1:13" ht="14.45" customHeight="1" x14ac:dyDescent="0.2">
      <c r="A449" s="821" t="s">
        <v>2707</v>
      </c>
      <c r="B449" s="822" t="s">
        <v>2168</v>
      </c>
      <c r="C449" s="822" t="s">
        <v>2283</v>
      </c>
      <c r="D449" s="822" t="s">
        <v>690</v>
      </c>
      <c r="E449" s="822" t="s">
        <v>989</v>
      </c>
      <c r="F449" s="831"/>
      <c r="G449" s="831"/>
      <c r="H449" s="827">
        <v>0</v>
      </c>
      <c r="I449" s="831">
        <v>1</v>
      </c>
      <c r="J449" s="831">
        <v>58.52</v>
      </c>
      <c r="K449" s="827">
        <v>1</v>
      </c>
      <c r="L449" s="831">
        <v>1</v>
      </c>
      <c r="M449" s="832">
        <v>58.52</v>
      </c>
    </row>
    <row r="450" spans="1:13" ht="14.45" customHeight="1" x14ac:dyDescent="0.2">
      <c r="A450" s="821" t="s">
        <v>2707</v>
      </c>
      <c r="B450" s="822" t="s">
        <v>2173</v>
      </c>
      <c r="C450" s="822" t="s">
        <v>3023</v>
      </c>
      <c r="D450" s="822" t="s">
        <v>998</v>
      </c>
      <c r="E450" s="822" t="s">
        <v>677</v>
      </c>
      <c r="F450" s="831"/>
      <c r="G450" s="831"/>
      <c r="H450" s="827">
        <v>0</v>
      </c>
      <c r="I450" s="831">
        <v>1</v>
      </c>
      <c r="J450" s="831">
        <v>117.03</v>
      </c>
      <c r="K450" s="827">
        <v>1</v>
      </c>
      <c r="L450" s="831">
        <v>1</v>
      </c>
      <c r="M450" s="832">
        <v>117.03</v>
      </c>
    </row>
    <row r="451" spans="1:13" ht="14.45" customHeight="1" x14ac:dyDescent="0.2">
      <c r="A451" s="821" t="s">
        <v>2707</v>
      </c>
      <c r="B451" s="822" t="s">
        <v>2178</v>
      </c>
      <c r="C451" s="822" t="s">
        <v>2313</v>
      </c>
      <c r="D451" s="822" t="s">
        <v>2180</v>
      </c>
      <c r="E451" s="822" t="s">
        <v>2314</v>
      </c>
      <c r="F451" s="831"/>
      <c r="G451" s="831"/>
      <c r="H451" s="827">
        <v>0</v>
      </c>
      <c r="I451" s="831">
        <v>4</v>
      </c>
      <c r="J451" s="831">
        <v>29.88</v>
      </c>
      <c r="K451" s="827">
        <v>1</v>
      </c>
      <c r="L451" s="831">
        <v>4</v>
      </c>
      <c r="M451" s="832">
        <v>29.88</v>
      </c>
    </row>
    <row r="452" spans="1:13" ht="14.45" customHeight="1" x14ac:dyDescent="0.2">
      <c r="A452" s="821" t="s">
        <v>2708</v>
      </c>
      <c r="B452" s="822" t="s">
        <v>2231</v>
      </c>
      <c r="C452" s="822" t="s">
        <v>2236</v>
      </c>
      <c r="D452" s="822" t="s">
        <v>1033</v>
      </c>
      <c r="E452" s="822" t="s">
        <v>2237</v>
      </c>
      <c r="F452" s="831"/>
      <c r="G452" s="831"/>
      <c r="H452" s="827">
        <v>0</v>
      </c>
      <c r="I452" s="831">
        <v>1</v>
      </c>
      <c r="J452" s="831">
        <v>48.89</v>
      </c>
      <c r="K452" s="827">
        <v>1</v>
      </c>
      <c r="L452" s="831">
        <v>1</v>
      </c>
      <c r="M452" s="832">
        <v>48.89</v>
      </c>
    </row>
    <row r="453" spans="1:13" ht="14.45" customHeight="1" x14ac:dyDescent="0.2">
      <c r="A453" s="821" t="s">
        <v>2708</v>
      </c>
      <c r="B453" s="822" t="s">
        <v>2139</v>
      </c>
      <c r="C453" s="822" t="s">
        <v>3488</v>
      </c>
      <c r="D453" s="822" t="s">
        <v>2141</v>
      </c>
      <c r="E453" s="822" t="s">
        <v>3489</v>
      </c>
      <c r="F453" s="831"/>
      <c r="G453" s="831"/>
      <c r="H453" s="827">
        <v>0</v>
      </c>
      <c r="I453" s="831">
        <v>1</v>
      </c>
      <c r="J453" s="831">
        <v>86.43</v>
      </c>
      <c r="K453" s="827">
        <v>1</v>
      </c>
      <c r="L453" s="831">
        <v>1</v>
      </c>
      <c r="M453" s="832">
        <v>86.43</v>
      </c>
    </row>
    <row r="454" spans="1:13" ht="14.45" customHeight="1" x14ac:dyDescent="0.2">
      <c r="A454" s="821" t="s">
        <v>2708</v>
      </c>
      <c r="B454" s="822" t="s">
        <v>2156</v>
      </c>
      <c r="C454" s="822" t="s">
        <v>2255</v>
      </c>
      <c r="D454" s="822" t="s">
        <v>2158</v>
      </c>
      <c r="E454" s="822" t="s">
        <v>2256</v>
      </c>
      <c r="F454" s="831"/>
      <c r="G454" s="831"/>
      <c r="H454" s="827">
        <v>0</v>
      </c>
      <c r="I454" s="831">
        <v>2</v>
      </c>
      <c r="J454" s="831">
        <v>186.86</v>
      </c>
      <c r="K454" s="827">
        <v>1</v>
      </c>
      <c r="L454" s="831">
        <v>2</v>
      </c>
      <c r="M454" s="832">
        <v>186.86</v>
      </c>
    </row>
    <row r="455" spans="1:13" ht="14.45" customHeight="1" x14ac:dyDescent="0.2">
      <c r="A455" s="821" t="s">
        <v>2708</v>
      </c>
      <c r="B455" s="822" t="s">
        <v>2268</v>
      </c>
      <c r="C455" s="822" t="s">
        <v>2272</v>
      </c>
      <c r="D455" s="822" t="s">
        <v>2270</v>
      </c>
      <c r="E455" s="822" t="s">
        <v>2273</v>
      </c>
      <c r="F455" s="831"/>
      <c r="G455" s="831"/>
      <c r="H455" s="827">
        <v>0</v>
      </c>
      <c r="I455" s="831">
        <v>1</v>
      </c>
      <c r="J455" s="831">
        <v>85.02</v>
      </c>
      <c r="K455" s="827">
        <v>1</v>
      </c>
      <c r="L455" s="831">
        <v>1</v>
      </c>
      <c r="M455" s="832">
        <v>85.02</v>
      </c>
    </row>
    <row r="456" spans="1:13" ht="14.45" customHeight="1" x14ac:dyDescent="0.2">
      <c r="A456" s="821" t="s">
        <v>2708</v>
      </c>
      <c r="B456" s="822" t="s">
        <v>2168</v>
      </c>
      <c r="C456" s="822" t="s">
        <v>2170</v>
      </c>
      <c r="D456" s="822" t="s">
        <v>690</v>
      </c>
      <c r="E456" s="822" t="s">
        <v>691</v>
      </c>
      <c r="F456" s="831"/>
      <c r="G456" s="831"/>
      <c r="H456" s="827">
        <v>0</v>
      </c>
      <c r="I456" s="831">
        <v>1</v>
      </c>
      <c r="J456" s="831">
        <v>38.04</v>
      </c>
      <c r="K456" s="827">
        <v>1</v>
      </c>
      <c r="L456" s="831">
        <v>1</v>
      </c>
      <c r="M456" s="832">
        <v>38.04</v>
      </c>
    </row>
    <row r="457" spans="1:13" ht="14.45" customHeight="1" x14ac:dyDescent="0.2">
      <c r="A457" s="821" t="s">
        <v>2708</v>
      </c>
      <c r="B457" s="822" t="s">
        <v>2168</v>
      </c>
      <c r="C457" s="822" t="s">
        <v>2283</v>
      </c>
      <c r="D457" s="822" t="s">
        <v>690</v>
      </c>
      <c r="E457" s="822" t="s">
        <v>989</v>
      </c>
      <c r="F457" s="831"/>
      <c r="G457" s="831"/>
      <c r="H457" s="827">
        <v>0</v>
      </c>
      <c r="I457" s="831">
        <v>1</v>
      </c>
      <c r="J457" s="831">
        <v>58.52</v>
      </c>
      <c r="K457" s="827">
        <v>1</v>
      </c>
      <c r="L457" s="831">
        <v>1</v>
      </c>
      <c r="M457" s="832">
        <v>58.52</v>
      </c>
    </row>
    <row r="458" spans="1:13" ht="14.45" customHeight="1" x14ac:dyDescent="0.2">
      <c r="A458" s="821" t="s">
        <v>2708</v>
      </c>
      <c r="B458" s="822" t="s">
        <v>2173</v>
      </c>
      <c r="C458" s="822" t="s">
        <v>3024</v>
      </c>
      <c r="D458" s="822" t="s">
        <v>998</v>
      </c>
      <c r="E458" s="822" t="s">
        <v>2860</v>
      </c>
      <c r="F458" s="831"/>
      <c r="G458" s="831"/>
      <c r="H458" s="827">
        <v>0</v>
      </c>
      <c r="I458" s="831">
        <v>1</v>
      </c>
      <c r="J458" s="831">
        <v>234.07</v>
      </c>
      <c r="K458" s="827">
        <v>1</v>
      </c>
      <c r="L458" s="831">
        <v>1</v>
      </c>
      <c r="M458" s="832">
        <v>234.07</v>
      </c>
    </row>
    <row r="459" spans="1:13" ht="14.45" customHeight="1" x14ac:dyDescent="0.2">
      <c r="A459" s="821" t="s">
        <v>2708</v>
      </c>
      <c r="B459" s="822" t="s">
        <v>2294</v>
      </c>
      <c r="C459" s="822" t="s">
        <v>2300</v>
      </c>
      <c r="D459" s="822" t="s">
        <v>2296</v>
      </c>
      <c r="E459" s="822" t="s">
        <v>2301</v>
      </c>
      <c r="F459" s="831"/>
      <c r="G459" s="831"/>
      <c r="H459" s="827">
        <v>0</v>
      </c>
      <c r="I459" s="831">
        <v>3</v>
      </c>
      <c r="J459" s="831">
        <v>93.27</v>
      </c>
      <c r="K459" s="827">
        <v>1</v>
      </c>
      <c r="L459" s="831">
        <v>3</v>
      </c>
      <c r="M459" s="832">
        <v>93.27</v>
      </c>
    </row>
    <row r="460" spans="1:13" ht="14.45" customHeight="1" x14ac:dyDescent="0.2">
      <c r="A460" s="821" t="s">
        <v>2708</v>
      </c>
      <c r="B460" s="822" t="s">
        <v>2178</v>
      </c>
      <c r="C460" s="822" t="s">
        <v>2313</v>
      </c>
      <c r="D460" s="822" t="s">
        <v>2180</v>
      </c>
      <c r="E460" s="822" t="s">
        <v>2314</v>
      </c>
      <c r="F460" s="831"/>
      <c r="G460" s="831"/>
      <c r="H460" s="827">
        <v>0</v>
      </c>
      <c r="I460" s="831">
        <v>1</v>
      </c>
      <c r="J460" s="831">
        <v>7.47</v>
      </c>
      <c r="K460" s="827">
        <v>1</v>
      </c>
      <c r="L460" s="831">
        <v>1</v>
      </c>
      <c r="M460" s="832">
        <v>7.47</v>
      </c>
    </row>
    <row r="461" spans="1:13" ht="14.45" customHeight="1" x14ac:dyDescent="0.2">
      <c r="A461" s="821" t="s">
        <v>2708</v>
      </c>
      <c r="B461" s="822" t="s">
        <v>2178</v>
      </c>
      <c r="C461" s="822" t="s">
        <v>2179</v>
      </c>
      <c r="D461" s="822" t="s">
        <v>2180</v>
      </c>
      <c r="E461" s="822" t="s">
        <v>2181</v>
      </c>
      <c r="F461" s="831"/>
      <c r="G461" s="831"/>
      <c r="H461" s="827">
        <v>0</v>
      </c>
      <c r="I461" s="831">
        <v>4</v>
      </c>
      <c r="J461" s="831">
        <v>45.92</v>
      </c>
      <c r="K461" s="827">
        <v>1</v>
      </c>
      <c r="L461" s="831">
        <v>4</v>
      </c>
      <c r="M461" s="832">
        <v>45.92</v>
      </c>
    </row>
    <row r="462" spans="1:13" ht="14.45" customHeight="1" x14ac:dyDescent="0.2">
      <c r="A462" s="821" t="s">
        <v>2708</v>
      </c>
      <c r="B462" s="822" t="s">
        <v>2315</v>
      </c>
      <c r="C462" s="822" t="s">
        <v>3809</v>
      </c>
      <c r="D462" s="822" t="s">
        <v>2317</v>
      </c>
      <c r="E462" s="822" t="s">
        <v>3810</v>
      </c>
      <c r="F462" s="831"/>
      <c r="G462" s="831"/>
      <c r="H462" s="827">
        <v>0</v>
      </c>
      <c r="I462" s="831">
        <v>1</v>
      </c>
      <c r="J462" s="831">
        <v>742.17</v>
      </c>
      <c r="K462" s="827">
        <v>1</v>
      </c>
      <c r="L462" s="831">
        <v>1</v>
      </c>
      <c r="M462" s="832">
        <v>742.17</v>
      </c>
    </row>
    <row r="463" spans="1:13" ht="14.45" customHeight="1" x14ac:dyDescent="0.2">
      <c r="A463" s="821" t="s">
        <v>2708</v>
      </c>
      <c r="B463" s="822" t="s">
        <v>2518</v>
      </c>
      <c r="C463" s="822" t="s">
        <v>2519</v>
      </c>
      <c r="D463" s="822" t="s">
        <v>2520</v>
      </c>
      <c r="E463" s="822" t="s">
        <v>2521</v>
      </c>
      <c r="F463" s="831"/>
      <c r="G463" s="831"/>
      <c r="H463" s="827">
        <v>0</v>
      </c>
      <c r="I463" s="831">
        <v>3</v>
      </c>
      <c r="J463" s="831">
        <v>308.54999999999995</v>
      </c>
      <c r="K463" s="827">
        <v>1</v>
      </c>
      <c r="L463" s="831">
        <v>3</v>
      </c>
      <c r="M463" s="832">
        <v>308.54999999999995</v>
      </c>
    </row>
    <row r="464" spans="1:13" ht="14.45" customHeight="1" x14ac:dyDescent="0.2">
      <c r="A464" s="821" t="s">
        <v>2708</v>
      </c>
      <c r="B464" s="822" t="s">
        <v>2184</v>
      </c>
      <c r="C464" s="822" t="s">
        <v>2185</v>
      </c>
      <c r="D464" s="822" t="s">
        <v>2186</v>
      </c>
      <c r="E464" s="822" t="s">
        <v>2187</v>
      </c>
      <c r="F464" s="831"/>
      <c r="G464" s="831"/>
      <c r="H464" s="827">
        <v>0</v>
      </c>
      <c r="I464" s="831">
        <v>6</v>
      </c>
      <c r="J464" s="831">
        <v>783.06</v>
      </c>
      <c r="K464" s="827">
        <v>1</v>
      </c>
      <c r="L464" s="831">
        <v>6</v>
      </c>
      <c r="M464" s="832">
        <v>783.06</v>
      </c>
    </row>
    <row r="465" spans="1:13" ht="14.45" customHeight="1" x14ac:dyDescent="0.2">
      <c r="A465" s="821" t="s">
        <v>2708</v>
      </c>
      <c r="B465" s="822" t="s">
        <v>2184</v>
      </c>
      <c r="C465" s="822" t="s">
        <v>3009</v>
      </c>
      <c r="D465" s="822" t="s">
        <v>2186</v>
      </c>
      <c r="E465" s="822" t="s">
        <v>3010</v>
      </c>
      <c r="F465" s="831">
        <v>1</v>
      </c>
      <c r="G465" s="831">
        <v>282.76</v>
      </c>
      <c r="H465" s="827">
        <v>1</v>
      </c>
      <c r="I465" s="831"/>
      <c r="J465" s="831"/>
      <c r="K465" s="827">
        <v>0</v>
      </c>
      <c r="L465" s="831">
        <v>1</v>
      </c>
      <c r="M465" s="832">
        <v>282.76</v>
      </c>
    </row>
    <row r="466" spans="1:13" ht="14.45" customHeight="1" x14ac:dyDescent="0.2">
      <c r="A466" s="821" t="s">
        <v>2708</v>
      </c>
      <c r="B466" s="822" t="s">
        <v>2336</v>
      </c>
      <c r="C466" s="822" t="s">
        <v>3629</v>
      </c>
      <c r="D466" s="822" t="s">
        <v>1099</v>
      </c>
      <c r="E466" s="822" t="s">
        <v>3630</v>
      </c>
      <c r="F466" s="831"/>
      <c r="G466" s="831"/>
      <c r="H466" s="827">
        <v>0</v>
      </c>
      <c r="I466" s="831">
        <v>1</v>
      </c>
      <c r="J466" s="831">
        <v>105.23</v>
      </c>
      <c r="K466" s="827">
        <v>1</v>
      </c>
      <c r="L466" s="831">
        <v>1</v>
      </c>
      <c r="M466" s="832">
        <v>105.23</v>
      </c>
    </row>
    <row r="467" spans="1:13" ht="14.45" customHeight="1" x14ac:dyDescent="0.2">
      <c r="A467" s="821" t="s">
        <v>2708</v>
      </c>
      <c r="B467" s="822" t="s">
        <v>2195</v>
      </c>
      <c r="C467" s="822" t="s">
        <v>2196</v>
      </c>
      <c r="D467" s="822" t="s">
        <v>928</v>
      </c>
      <c r="E467" s="822" t="s">
        <v>2197</v>
      </c>
      <c r="F467" s="831"/>
      <c r="G467" s="831"/>
      <c r="H467" s="827">
        <v>0</v>
      </c>
      <c r="I467" s="831">
        <v>1</v>
      </c>
      <c r="J467" s="831">
        <v>154.36000000000001</v>
      </c>
      <c r="K467" s="827">
        <v>1</v>
      </c>
      <c r="L467" s="831">
        <v>1</v>
      </c>
      <c r="M467" s="832">
        <v>154.36000000000001</v>
      </c>
    </row>
    <row r="468" spans="1:13" ht="14.45" customHeight="1" x14ac:dyDescent="0.2">
      <c r="A468" s="821" t="s">
        <v>2708</v>
      </c>
      <c r="B468" s="822" t="s">
        <v>4451</v>
      </c>
      <c r="C468" s="822" t="s">
        <v>3807</v>
      </c>
      <c r="D468" s="822" t="s">
        <v>3808</v>
      </c>
      <c r="E468" s="822" t="s">
        <v>1000</v>
      </c>
      <c r="F468" s="831"/>
      <c r="G468" s="831"/>
      <c r="H468" s="827">
        <v>0</v>
      </c>
      <c r="I468" s="831">
        <v>3</v>
      </c>
      <c r="J468" s="831">
        <v>657.75</v>
      </c>
      <c r="K468" s="827">
        <v>1</v>
      </c>
      <c r="L468" s="831">
        <v>3</v>
      </c>
      <c r="M468" s="832">
        <v>657.75</v>
      </c>
    </row>
    <row r="469" spans="1:13" ht="14.45" customHeight="1" x14ac:dyDescent="0.2">
      <c r="A469" s="821" t="s">
        <v>2708</v>
      </c>
      <c r="B469" s="822" t="s">
        <v>2432</v>
      </c>
      <c r="C469" s="822" t="s">
        <v>2433</v>
      </c>
      <c r="D469" s="822" t="s">
        <v>1283</v>
      </c>
      <c r="E469" s="822" t="s">
        <v>1284</v>
      </c>
      <c r="F469" s="831"/>
      <c r="G469" s="831"/>
      <c r="H469" s="827">
        <v>0</v>
      </c>
      <c r="I469" s="831">
        <v>1</v>
      </c>
      <c r="J469" s="831">
        <v>1286.6199999999999</v>
      </c>
      <c r="K469" s="827">
        <v>1</v>
      </c>
      <c r="L469" s="831">
        <v>1</v>
      </c>
      <c r="M469" s="832">
        <v>1286.6199999999999</v>
      </c>
    </row>
    <row r="470" spans="1:13" ht="14.45" customHeight="1" x14ac:dyDescent="0.2">
      <c r="A470" s="821" t="s">
        <v>2709</v>
      </c>
      <c r="B470" s="822" t="s">
        <v>2156</v>
      </c>
      <c r="C470" s="822" t="s">
        <v>2157</v>
      </c>
      <c r="D470" s="822" t="s">
        <v>2158</v>
      </c>
      <c r="E470" s="822" t="s">
        <v>2159</v>
      </c>
      <c r="F470" s="831"/>
      <c r="G470" s="831"/>
      <c r="H470" s="827">
        <v>0</v>
      </c>
      <c r="I470" s="831">
        <v>3</v>
      </c>
      <c r="J470" s="831">
        <v>560.61</v>
      </c>
      <c r="K470" s="827">
        <v>1</v>
      </c>
      <c r="L470" s="831">
        <v>3</v>
      </c>
      <c r="M470" s="832">
        <v>560.61</v>
      </c>
    </row>
    <row r="471" spans="1:13" ht="14.45" customHeight="1" x14ac:dyDescent="0.2">
      <c r="A471" s="821" t="s">
        <v>2709</v>
      </c>
      <c r="B471" s="822" t="s">
        <v>2268</v>
      </c>
      <c r="C471" s="822" t="s">
        <v>2272</v>
      </c>
      <c r="D471" s="822" t="s">
        <v>2270</v>
      </c>
      <c r="E471" s="822" t="s">
        <v>2273</v>
      </c>
      <c r="F471" s="831"/>
      <c r="G471" s="831"/>
      <c r="H471" s="827">
        <v>0</v>
      </c>
      <c r="I471" s="831">
        <v>2</v>
      </c>
      <c r="J471" s="831">
        <v>170.04</v>
      </c>
      <c r="K471" s="827">
        <v>1</v>
      </c>
      <c r="L471" s="831">
        <v>2</v>
      </c>
      <c r="M471" s="832">
        <v>170.04</v>
      </c>
    </row>
    <row r="472" spans="1:13" ht="14.45" customHeight="1" x14ac:dyDescent="0.2">
      <c r="A472" s="821" t="s">
        <v>2709</v>
      </c>
      <c r="B472" s="822" t="s">
        <v>2168</v>
      </c>
      <c r="C472" s="822" t="s">
        <v>2282</v>
      </c>
      <c r="D472" s="822" t="s">
        <v>690</v>
      </c>
      <c r="E472" s="822" t="s">
        <v>990</v>
      </c>
      <c r="F472" s="831"/>
      <c r="G472" s="831"/>
      <c r="H472" s="827">
        <v>0</v>
      </c>
      <c r="I472" s="831">
        <v>1</v>
      </c>
      <c r="J472" s="831">
        <v>17.559999999999999</v>
      </c>
      <c r="K472" s="827">
        <v>1</v>
      </c>
      <c r="L472" s="831">
        <v>1</v>
      </c>
      <c r="M472" s="832">
        <v>17.559999999999999</v>
      </c>
    </row>
    <row r="473" spans="1:13" ht="14.45" customHeight="1" x14ac:dyDescent="0.2">
      <c r="A473" s="821" t="s">
        <v>2709</v>
      </c>
      <c r="B473" s="822" t="s">
        <v>2168</v>
      </c>
      <c r="C473" s="822" t="s">
        <v>2510</v>
      </c>
      <c r="D473" s="822" t="s">
        <v>690</v>
      </c>
      <c r="E473" s="822" t="s">
        <v>1520</v>
      </c>
      <c r="F473" s="831"/>
      <c r="G473" s="831"/>
      <c r="H473" s="827">
        <v>0</v>
      </c>
      <c r="I473" s="831">
        <v>2</v>
      </c>
      <c r="J473" s="831">
        <v>21.3</v>
      </c>
      <c r="K473" s="827">
        <v>1</v>
      </c>
      <c r="L473" s="831">
        <v>2</v>
      </c>
      <c r="M473" s="832">
        <v>21.3</v>
      </c>
    </row>
    <row r="474" spans="1:13" ht="14.45" customHeight="1" x14ac:dyDescent="0.2">
      <c r="A474" s="821" t="s">
        <v>2709</v>
      </c>
      <c r="B474" s="822" t="s">
        <v>2175</v>
      </c>
      <c r="C474" s="822" t="s">
        <v>2512</v>
      </c>
      <c r="D474" s="822" t="s">
        <v>850</v>
      </c>
      <c r="E474" s="822" t="s">
        <v>696</v>
      </c>
      <c r="F474" s="831"/>
      <c r="G474" s="831"/>
      <c r="H474" s="827">
        <v>0</v>
      </c>
      <c r="I474" s="831">
        <v>1</v>
      </c>
      <c r="J474" s="831">
        <v>34.47</v>
      </c>
      <c r="K474" s="827">
        <v>1</v>
      </c>
      <c r="L474" s="831">
        <v>1</v>
      </c>
      <c r="M474" s="832">
        <v>34.47</v>
      </c>
    </row>
    <row r="475" spans="1:13" ht="14.45" customHeight="1" x14ac:dyDescent="0.2">
      <c r="A475" s="821" t="s">
        <v>2709</v>
      </c>
      <c r="B475" s="822" t="s">
        <v>2178</v>
      </c>
      <c r="C475" s="822" t="s">
        <v>2313</v>
      </c>
      <c r="D475" s="822" t="s">
        <v>2180</v>
      </c>
      <c r="E475" s="822" t="s">
        <v>2314</v>
      </c>
      <c r="F475" s="831"/>
      <c r="G475" s="831"/>
      <c r="H475" s="827">
        <v>0</v>
      </c>
      <c r="I475" s="831">
        <v>3</v>
      </c>
      <c r="J475" s="831">
        <v>22.41</v>
      </c>
      <c r="K475" s="827">
        <v>1</v>
      </c>
      <c r="L475" s="831">
        <v>3</v>
      </c>
      <c r="M475" s="832">
        <v>22.41</v>
      </c>
    </row>
    <row r="476" spans="1:13" ht="14.45" customHeight="1" x14ac:dyDescent="0.2">
      <c r="A476" s="821" t="s">
        <v>2709</v>
      </c>
      <c r="B476" s="822" t="s">
        <v>2178</v>
      </c>
      <c r="C476" s="822" t="s">
        <v>2179</v>
      </c>
      <c r="D476" s="822" t="s">
        <v>2180</v>
      </c>
      <c r="E476" s="822" t="s">
        <v>2181</v>
      </c>
      <c r="F476" s="831"/>
      <c r="G476" s="831"/>
      <c r="H476" s="827">
        <v>0</v>
      </c>
      <c r="I476" s="831">
        <v>3</v>
      </c>
      <c r="J476" s="831">
        <v>34.44</v>
      </c>
      <c r="K476" s="827">
        <v>1</v>
      </c>
      <c r="L476" s="831">
        <v>3</v>
      </c>
      <c r="M476" s="832">
        <v>34.44</v>
      </c>
    </row>
    <row r="477" spans="1:13" ht="14.45" customHeight="1" x14ac:dyDescent="0.2">
      <c r="A477" s="821" t="s">
        <v>2709</v>
      </c>
      <c r="B477" s="822" t="s">
        <v>2315</v>
      </c>
      <c r="C477" s="822" t="s">
        <v>2923</v>
      </c>
      <c r="D477" s="822" t="s">
        <v>2317</v>
      </c>
      <c r="E477" s="822" t="s">
        <v>2924</v>
      </c>
      <c r="F477" s="831"/>
      <c r="G477" s="831"/>
      <c r="H477" s="827">
        <v>0</v>
      </c>
      <c r="I477" s="831">
        <v>1</v>
      </c>
      <c r="J477" s="831">
        <v>704.73</v>
      </c>
      <c r="K477" s="827">
        <v>1</v>
      </c>
      <c r="L477" s="831">
        <v>1</v>
      </c>
      <c r="M477" s="832">
        <v>704.73</v>
      </c>
    </row>
    <row r="478" spans="1:13" ht="14.45" customHeight="1" x14ac:dyDescent="0.2">
      <c r="A478" s="821" t="s">
        <v>2709</v>
      </c>
      <c r="B478" s="822" t="s">
        <v>2184</v>
      </c>
      <c r="C478" s="822" t="s">
        <v>2185</v>
      </c>
      <c r="D478" s="822" t="s">
        <v>2186</v>
      </c>
      <c r="E478" s="822" t="s">
        <v>2187</v>
      </c>
      <c r="F478" s="831"/>
      <c r="G478" s="831"/>
      <c r="H478" s="827">
        <v>0</v>
      </c>
      <c r="I478" s="831">
        <v>8</v>
      </c>
      <c r="J478" s="831">
        <v>1044.08</v>
      </c>
      <c r="K478" s="827">
        <v>1</v>
      </c>
      <c r="L478" s="831">
        <v>8</v>
      </c>
      <c r="M478" s="832">
        <v>1044.08</v>
      </c>
    </row>
    <row r="479" spans="1:13" ht="14.45" customHeight="1" x14ac:dyDescent="0.2">
      <c r="A479" s="821" t="s">
        <v>2709</v>
      </c>
      <c r="B479" s="822" t="s">
        <v>2336</v>
      </c>
      <c r="C479" s="822" t="s">
        <v>2338</v>
      </c>
      <c r="D479" s="822" t="s">
        <v>1099</v>
      </c>
      <c r="E479" s="822" t="s">
        <v>1102</v>
      </c>
      <c r="F479" s="831"/>
      <c r="G479" s="831"/>
      <c r="H479" s="827">
        <v>0</v>
      </c>
      <c r="I479" s="831">
        <v>1</v>
      </c>
      <c r="J479" s="831">
        <v>63.14</v>
      </c>
      <c r="K479" s="827">
        <v>1</v>
      </c>
      <c r="L479" s="831">
        <v>1</v>
      </c>
      <c r="M479" s="832">
        <v>63.14</v>
      </c>
    </row>
    <row r="480" spans="1:13" ht="14.45" customHeight="1" x14ac:dyDescent="0.2">
      <c r="A480" s="821" t="s">
        <v>2709</v>
      </c>
      <c r="B480" s="822" t="s">
        <v>2412</v>
      </c>
      <c r="C480" s="822" t="s">
        <v>2413</v>
      </c>
      <c r="D480" s="822" t="s">
        <v>1254</v>
      </c>
      <c r="E480" s="822" t="s">
        <v>1255</v>
      </c>
      <c r="F480" s="831"/>
      <c r="G480" s="831"/>
      <c r="H480" s="827"/>
      <c r="I480" s="831">
        <v>1</v>
      </c>
      <c r="J480" s="831">
        <v>0</v>
      </c>
      <c r="K480" s="827"/>
      <c r="L480" s="831">
        <v>1</v>
      </c>
      <c r="M480" s="832">
        <v>0</v>
      </c>
    </row>
    <row r="481" spans="1:13" ht="14.45" customHeight="1" x14ac:dyDescent="0.2">
      <c r="A481" s="821" t="s">
        <v>2709</v>
      </c>
      <c r="B481" s="822" t="s">
        <v>2501</v>
      </c>
      <c r="C481" s="822" t="s">
        <v>2790</v>
      </c>
      <c r="D481" s="822" t="s">
        <v>2503</v>
      </c>
      <c r="E481" s="822" t="s">
        <v>2791</v>
      </c>
      <c r="F481" s="831"/>
      <c r="G481" s="831"/>
      <c r="H481" s="827">
        <v>0</v>
      </c>
      <c r="I481" s="831">
        <v>2</v>
      </c>
      <c r="J481" s="831">
        <v>2738.52</v>
      </c>
      <c r="K481" s="827">
        <v>1</v>
      </c>
      <c r="L481" s="831">
        <v>2</v>
      </c>
      <c r="M481" s="832">
        <v>2738.52</v>
      </c>
    </row>
    <row r="482" spans="1:13" ht="14.45" customHeight="1" x14ac:dyDescent="0.2">
      <c r="A482" s="821" t="s">
        <v>2709</v>
      </c>
      <c r="B482" s="822" t="s">
        <v>2501</v>
      </c>
      <c r="C482" s="822" t="s">
        <v>2977</v>
      </c>
      <c r="D482" s="822" t="s">
        <v>2503</v>
      </c>
      <c r="E482" s="822" t="s">
        <v>2978</v>
      </c>
      <c r="F482" s="831"/>
      <c r="G482" s="831"/>
      <c r="H482" s="827">
        <v>0</v>
      </c>
      <c r="I482" s="831">
        <v>1</v>
      </c>
      <c r="J482" s="831">
        <v>5339.52</v>
      </c>
      <c r="K482" s="827">
        <v>1</v>
      </c>
      <c r="L482" s="831">
        <v>1</v>
      </c>
      <c r="M482" s="832">
        <v>5339.52</v>
      </c>
    </row>
    <row r="483" spans="1:13" ht="14.45" customHeight="1" x14ac:dyDescent="0.2">
      <c r="A483" s="821" t="s">
        <v>2709</v>
      </c>
      <c r="B483" s="822" t="s">
        <v>2522</v>
      </c>
      <c r="C483" s="822" t="s">
        <v>3619</v>
      </c>
      <c r="D483" s="822" t="s">
        <v>1695</v>
      </c>
      <c r="E483" s="822" t="s">
        <v>3620</v>
      </c>
      <c r="F483" s="831"/>
      <c r="G483" s="831"/>
      <c r="H483" s="827">
        <v>0</v>
      </c>
      <c r="I483" s="831">
        <v>2</v>
      </c>
      <c r="J483" s="831">
        <v>690.04</v>
      </c>
      <c r="K483" s="827">
        <v>1</v>
      </c>
      <c r="L483" s="831">
        <v>2</v>
      </c>
      <c r="M483" s="832">
        <v>690.04</v>
      </c>
    </row>
    <row r="484" spans="1:13" ht="14.45" customHeight="1" x14ac:dyDescent="0.2">
      <c r="A484" s="821" t="s">
        <v>2710</v>
      </c>
      <c r="B484" s="822" t="s">
        <v>2231</v>
      </c>
      <c r="C484" s="822" t="s">
        <v>2236</v>
      </c>
      <c r="D484" s="822" t="s">
        <v>1033</v>
      </c>
      <c r="E484" s="822" t="s">
        <v>2237</v>
      </c>
      <c r="F484" s="831"/>
      <c r="G484" s="831"/>
      <c r="H484" s="827">
        <v>0</v>
      </c>
      <c r="I484" s="831">
        <v>1</v>
      </c>
      <c r="J484" s="831">
        <v>48.89</v>
      </c>
      <c r="K484" s="827">
        <v>1</v>
      </c>
      <c r="L484" s="831">
        <v>1</v>
      </c>
      <c r="M484" s="832">
        <v>48.89</v>
      </c>
    </row>
    <row r="485" spans="1:13" ht="14.45" customHeight="1" x14ac:dyDescent="0.2">
      <c r="A485" s="821" t="s">
        <v>2710</v>
      </c>
      <c r="B485" s="822" t="s">
        <v>2139</v>
      </c>
      <c r="C485" s="822" t="s">
        <v>2499</v>
      </c>
      <c r="D485" s="822" t="s">
        <v>2141</v>
      </c>
      <c r="E485" s="822" t="s">
        <v>2500</v>
      </c>
      <c r="F485" s="831"/>
      <c r="G485" s="831"/>
      <c r="H485" s="827">
        <v>0</v>
      </c>
      <c r="I485" s="831">
        <v>1</v>
      </c>
      <c r="J485" s="831">
        <v>86.41</v>
      </c>
      <c r="K485" s="827">
        <v>1</v>
      </c>
      <c r="L485" s="831">
        <v>1</v>
      </c>
      <c r="M485" s="832">
        <v>86.41</v>
      </c>
    </row>
    <row r="486" spans="1:13" ht="14.45" customHeight="1" x14ac:dyDescent="0.2">
      <c r="A486" s="821" t="s">
        <v>2710</v>
      </c>
      <c r="B486" s="822" t="s">
        <v>2139</v>
      </c>
      <c r="C486" s="822" t="s">
        <v>4344</v>
      </c>
      <c r="D486" s="822" t="s">
        <v>4345</v>
      </c>
      <c r="E486" s="822" t="s">
        <v>3956</v>
      </c>
      <c r="F486" s="831">
        <v>1</v>
      </c>
      <c r="G486" s="831">
        <v>43.21</v>
      </c>
      <c r="H486" s="827">
        <v>1</v>
      </c>
      <c r="I486" s="831"/>
      <c r="J486" s="831"/>
      <c r="K486" s="827">
        <v>0</v>
      </c>
      <c r="L486" s="831">
        <v>1</v>
      </c>
      <c r="M486" s="832">
        <v>43.21</v>
      </c>
    </row>
    <row r="487" spans="1:13" ht="14.45" customHeight="1" x14ac:dyDescent="0.2">
      <c r="A487" s="821" t="s">
        <v>2710</v>
      </c>
      <c r="B487" s="822" t="s">
        <v>2156</v>
      </c>
      <c r="C487" s="822" t="s">
        <v>2255</v>
      </c>
      <c r="D487" s="822" t="s">
        <v>2158</v>
      </c>
      <c r="E487" s="822" t="s">
        <v>2256</v>
      </c>
      <c r="F487" s="831"/>
      <c r="G487" s="831"/>
      <c r="H487" s="827">
        <v>0</v>
      </c>
      <c r="I487" s="831">
        <v>3</v>
      </c>
      <c r="J487" s="831">
        <v>280.29000000000002</v>
      </c>
      <c r="K487" s="827">
        <v>1</v>
      </c>
      <c r="L487" s="831">
        <v>3</v>
      </c>
      <c r="M487" s="832">
        <v>280.29000000000002</v>
      </c>
    </row>
    <row r="488" spans="1:13" ht="14.45" customHeight="1" x14ac:dyDescent="0.2">
      <c r="A488" s="821" t="s">
        <v>2710</v>
      </c>
      <c r="B488" s="822" t="s">
        <v>2156</v>
      </c>
      <c r="C488" s="822" t="s">
        <v>2157</v>
      </c>
      <c r="D488" s="822" t="s">
        <v>2158</v>
      </c>
      <c r="E488" s="822" t="s">
        <v>2159</v>
      </c>
      <c r="F488" s="831"/>
      <c r="G488" s="831"/>
      <c r="H488" s="827">
        <v>0</v>
      </c>
      <c r="I488" s="831">
        <v>7</v>
      </c>
      <c r="J488" s="831">
        <v>1308.0900000000001</v>
      </c>
      <c r="K488" s="827">
        <v>1</v>
      </c>
      <c r="L488" s="831">
        <v>7</v>
      </c>
      <c r="M488" s="832">
        <v>1308.0900000000001</v>
      </c>
    </row>
    <row r="489" spans="1:13" ht="14.45" customHeight="1" x14ac:dyDescent="0.2">
      <c r="A489" s="821" t="s">
        <v>2710</v>
      </c>
      <c r="B489" s="822" t="s">
        <v>2257</v>
      </c>
      <c r="C489" s="822" t="s">
        <v>2258</v>
      </c>
      <c r="D489" s="822" t="s">
        <v>1042</v>
      </c>
      <c r="E489" s="822" t="s">
        <v>2259</v>
      </c>
      <c r="F489" s="831"/>
      <c r="G489" s="831"/>
      <c r="H489" s="827">
        <v>0</v>
      </c>
      <c r="I489" s="831">
        <v>1</v>
      </c>
      <c r="J489" s="831">
        <v>80.010000000000005</v>
      </c>
      <c r="K489" s="827">
        <v>1</v>
      </c>
      <c r="L489" s="831">
        <v>1</v>
      </c>
      <c r="M489" s="832">
        <v>80.010000000000005</v>
      </c>
    </row>
    <row r="490" spans="1:13" ht="14.45" customHeight="1" x14ac:dyDescent="0.2">
      <c r="A490" s="821" t="s">
        <v>2710</v>
      </c>
      <c r="B490" s="822" t="s">
        <v>2257</v>
      </c>
      <c r="C490" s="822" t="s">
        <v>2855</v>
      </c>
      <c r="D490" s="822" t="s">
        <v>1042</v>
      </c>
      <c r="E490" s="822" t="s">
        <v>2856</v>
      </c>
      <c r="F490" s="831"/>
      <c r="G490" s="831"/>
      <c r="H490" s="827">
        <v>0</v>
      </c>
      <c r="I490" s="831">
        <v>1</v>
      </c>
      <c r="J490" s="831">
        <v>160.03</v>
      </c>
      <c r="K490" s="827">
        <v>1</v>
      </c>
      <c r="L490" s="831">
        <v>1</v>
      </c>
      <c r="M490" s="832">
        <v>160.03</v>
      </c>
    </row>
    <row r="491" spans="1:13" ht="14.45" customHeight="1" x14ac:dyDescent="0.2">
      <c r="A491" s="821" t="s">
        <v>2710</v>
      </c>
      <c r="B491" s="822" t="s">
        <v>2268</v>
      </c>
      <c r="C491" s="822" t="s">
        <v>2269</v>
      </c>
      <c r="D491" s="822" t="s">
        <v>2270</v>
      </c>
      <c r="E491" s="822" t="s">
        <v>2271</v>
      </c>
      <c r="F491" s="831"/>
      <c r="G491" s="831"/>
      <c r="H491" s="827">
        <v>0</v>
      </c>
      <c r="I491" s="831">
        <v>3</v>
      </c>
      <c r="J491" s="831">
        <v>127.53</v>
      </c>
      <c r="K491" s="827">
        <v>1</v>
      </c>
      <c r="L491" s="831">
        <v>3</v>
      </c>
      <c r="M491" s="832">
        <v>127.53</v>
      </c>
    </row>
    <row r="492" spans="1:13" ht="14.45" customHeight="1" x14ac:dyDescent="0.2">
      <c r="A492" s="821" t="s">
        <v>2710</v>
      </c>
      <c r="B492" s="822" t="s">
        <v>2268</v>
      </c>
      <c r="C492" s="822" t="s">
        <v>3066</v>
      </c>
      <c r="D492" s="822" t="s">
        <v>3067</v>
      </c>
      <c r="E492" s="822" t="s">
        <v>2271</v>
      </c>
      <c r="F492" s="831">
        <v>1</v>
      </c>
      <c r="G492" s="831">
        <v>42.51</v>
      </c>
      <c r="H492" s="827">
        <v>1</v>
      </c>
      <c r="I492" s="831"/>
      <c r="J492" s="831"/>
      <c r="K492" s="827">
        <v>0</v>
      </c>
      <c r="L492" s="831">
        <v>1</v>
      </c>
      <c r="M492" s="832">
        <v>42.51</v>
      </c>
    </row>
    <row r="493" spans="1:13" ht="14.45" customHeight="1" x14ac:dyDescent="0.2">
      <c r="A493" s="821" t="s">
        <v>2710</v>
      </c>
      <c r="B493" s="822" t="s">
        <v>4436</v>
      </c>
      <c r="C493" s="822" t="s">
        <v>3676</v>
      </c>
      <c r="D493" s="822" t="s">
        <v>3388</v>
      </c>
      <c r="E493" s="822" t="s">
        <v>3677</v>
      </c>
      <c r="F493" s="831">
        <v>1</v>
      </c>
      <c r="G493" s="831">
        <v>21.44</v>
      </c>
      <c r="H493" s="827">
        <v>1</v>
      </c>
      <c r="I493" s="831"/>
      <c r="J493" s="831"/>
      <c r="K493" s="827">
        <v>0</v>
      </c>
      <c r="L493" s="831">
        <v>1</v>
      </c>
      <c r="M493" s="832">
        <v>21.44</v>
      </c>
    </row>
    <row r="494" spans="1:13" ht="14.45" customHeight="1" x14ac:dyDescent="0.2">
      <c r="A494" s="821" t="s">
        <v>2710</v>
      </c>
      <c r="B494" s="822" t="s">
        <v>2168</v>
      </c>
      <c r="C494" s="822" t="s">
        <v>2170</v>
      </c>
      <c r="D494" s="822" t="s">
        <v>690</v>
      </c>
      <c r="E494" s="822" t="s">
        <v>691</v>
      </c>
      <c r="F494" s="831"/>
      <c r="G494" s="831"/>
      <c r="H494" s="827">
        <v>0</v>
      </c>
      <c r="I494" s="831">
        <v>1</v>
      </c>
      <c r="J494" s="831">
        <v>38.04</v>
      </c>
      <c r="K494" s="827">
        <v>1</v>
      </c>
      <c r="L494" s="831">
        <v>1</v>
      </c>
      <c r="M494" s="832">
        <v>38.04</v>
      </c>
    </row>
    <row r="495" spans="1:13" ht="14.45" customHeight="1" x14ac:dyDescent="0.2">
      <c r="A495" s="821" t="s">
        <v>2710</v>
      </c>
      <c r="B495" s="822" t="s">
        <v>2168</v>
      </c>
      <c r="C495" s="822" t="s">
        <v>2510</v>
      </c>
      <c r="D495" s="822" t="s">
        <v>690</v>
      </c>
      <c r="E495" s="822" t="s">
        <v>1520</v>
      </c>
      <c r="F495" s="831"/>
      <c r="G495" s="831"/>
      <c r="H495" s="827">
        <v>0</v>
      </c>
      <c r="I495" s="831">
        <v>5</v>
      </c>
      <c r="J495" s="831">
        <v>53.25</v>
      </c>
      <c r="K495" s="827">
        <v>1</v>
      </c>
      <c r="L495" s="831">
        <v>5</v>
      </c>
      <c r="M495" s="832">
        <v>53.25</v>
      </c>
    </row>
    <row r="496" spans="1:13" ht="14.45" customHeight="1" x14ac:dyDescent="0.2">
      <c r="A496" s="821" t="s">
        <v>2710</v>
      </c>
      <c r="B496" s="822" t="s">
        <v>2168</v>
      </c>
      <c r="C496" s="822" t="s">
        <v>2283</v>
      </c>
      <c r="D496" s="822" t="s">
        <v>690</v>
      </c>
      <c r="E496" s="822" t="s">
        <v>989</v>
      </c>
      <c r="F496" s="831"/>
      <c r="G496" s="831"/>
      <c r="H496" s="827">
        <v>0</v>
      </c>
      <c r="I496" s="831">
        <v>1</v>
      </c>
      <c r="J496" s="831">
        <v>58.52</v>
      </c>
      <c r="K496" s="827">
        <v>1</v>
      </c>
      <c r="L496" s="831">
        <v>1</v>
      </c>
      <c r="M496" s="832">
        <v>58.52</v>
      </c>
    </row>
    <row r="497" spans="1:13" ht="14.45" customHeight="1" x14ac:dyDescent="0.2">
      <c r="A497" s="821" t="s">
        <v>2710</v>
      </c>
      <c r="B497" s="822" t="s">
        <v>2168</v>
      </c>
      <c r="C497" s="822" t="s">
        <v>2508</v>
      </c>
      <c r="D497" s="822" t="s">
        <v>690</v>
      </c>
      <c r="E497" s="822" t="s">
        <v>2509</v>
      </c>
      <c r="F497" s="831"/>
      <c r="G497" s="831"/>
      <c r="H497" s="827">
        <v>0</v>
      </c>
      <c r="I497" s="831">
        <v>1</v>
      </c>
      <c r="J497" s="831">
        <v>35.11</v>
      </c>
      <c r="K497" s="827">
        <v>1</v>
      </c>
      <c r="L497" s="831">
        <v>1</v>
      </c>
      <c r="M497" s="832">
        <v>35.11</v>
      </c>
    </row>
    <row r="498" spans="1:13" ht="14.45" customHeight="1" x14ac:dyDescent="0.2">
      <c r="A498" s="821" t="s">
        <v>2710</v>
      </c>
      <c r="B498" s="822" t="s">
        <v>2173</v>
      </c>
      <c r="C498" s="822" t="s">
        <v>2174</v>
      </c>
      <c r="D498" s="822" t="s">
        <v>998</v>
      </c>
      <c r="E498" s="822" t="s">
        <v>696</v>
      </c>
      <c r="F498" s="831"/>
      <c r="G498" s="831"/>
      <c r="H498" s="827">
        <v>0</v>
      </c>
      <c r="I498" s="831">
        <v>1</v>
      </c>
      <c r="J498" s="831">
        <v>35.11</v>
      </c>
      <c r="K498" s="827">
        <v>1</v>
      </c>
      <c r="L498" s="831">
        <v>1</v>
      </c>
      <c r="M498" s="832">
        <v>35.11</v>
      </c>
    </row>
    <row r="499" spans="1:13" ht="14.45" customHeight="1" x14ac:dyDescent="0.2">
      <c r="A499" s="821" t="s">
        <v>2710</v>
      </c>
      <c r="B499" s="822" t="s">
        <v>4437</v>
      </c>
      <c r="C499" s="822" t="s">
        <v>3927</v>
      </c>
      <c r="D499" s="822" t="s">
        <v>3865</v>
      </c>
      <c r="E499" s="822" t="s">
        <v>2297</v>
      </c>
      <c r="F499" s="831">
        <v>1</v>
      </c>
      <c r="G499" s="831">
        <v>105.32</v>
      </c>
      <c r="H499" s="827">
        <v>1</v>
      </c>
      <c r="I499" s="831"/>
      <c r="J499" s="831"/>
      <c r="K499" s="827">
        <v>0</v>
      </c>
      <c r="L499" s="831">
        <v>1</v>
      </c>
      <c r="M499" s="832">
        <v>105.32</v>
      </c>
    </row>
    <row r="500" spans="1:13" ht="14.45" customHeight="1" x14ac:dyDescent="0.2">
      <c r="A500" s="821" t="s">
        <v>2710</v>
      </c>
      <c r="B500" s="822" t="s">
        <v>2178</v>
      </c>
      <c r="C500" s="822" t="s">
        <v>2313</v>
      </c>
      <c r="D500" s="822" t="s">
        <v>2180</v>
      </c>
      <c r="E500" s="822" t="s">
        <v>2314</v>
      </c>
      <c r="F500" s="831"/>
      <c r="G500" s="831"/>
      <c r="H500" s="827">
        <v>0</v>
      </c>
      <c r="I500" s="831">
        <v>1</v>
      </c>
      <c r="J500" s="831">
        <v>7.47</v>
      </c>
      <c r="K500" s="827">
        <v>1</v>
      </c>
      <c r="L500" s="831">
        <v>1</v>
      </c>
      <c r="M500" s="832">
        <v>7.47</v>
      </c>
    </row>
    <row r="501" spans="1:13" ht="14.45" customHeight="1" x14ac:dyDescent="0.2">
      <c r="A501" s="821" t="s">
        <v>2710</v>
      </c>
      <c r="B501" s="822" t="s">
        <v>2178</v>
      </c>
      <c r="C501" s="822" t="s">
        <v>2179</v>
      </c>
      <c r="D501" s="822" t="s">
        <v>2180</v>
      </c>
      <c r="E501" s="822" t="s">
        <v>2181</v>
      </c>
      <c r="F501" s="831"/>
      <c r="G501" s="831"/>
      <c r="H501" s="827">
        <v>0</v>
      </c>
      <c r="I501" s="831">
        <v>3</v>
      </c>
      <c r="J501" s="831">
        <v>34.44</v>
      </c>
      <c r="K501" s="827">
        <v>1</v>
      </c>
      <c r="L501" s="831">
        <v>3</v>
      </c>
      <c r="M501" s="832">
        <v>34.44</v>
      </c>
    </row>
    <row r="502" spans="1:13" ht="14.45" customHeight="1" x14ac:dyDescent="0.2">
      <c r="A502" s="821" t="s">
        <v>2710</v>
      </c>
      <c r="B502" s="822" t="s">
        <v>2315</v>
      </c>
      <c r="C502" s="822" t="s">
        <v>2316</v>
      </c>
      <c r="D502" s="822" t="s">
        <v>2317</v>
      </c>
      <c r="E502" s="822" t="s">
        <v>2318</v>
      </c>
      <c r="F502" s="831"/>
      <c r="G502" s="831"/>
      <c r="H502" s="827">
        <v>0</v>
      </c>
      <c r="I502" s="831">
        <v>1</v>
      </c>
      <c r="J502" s="831">
        <v>117.46</v>
      </c>
      <c r="K502" s="827">
        <v>1</v>
      </c>
      <c r="L502" s="831">
        <v>1</v>
      </c>
      <c r="M502" s="832">
        <v>117.46</v>
      </c>
    </row>
    <row r="503" spans="1:13" ht="14.45" customHeight="1" x14ac:dyDescent="0.2">
      <c r="A503" s="821" t="s">
        <v>2710</v>
      </c>
      <c r="B503" s="822" t="s">
        <v>2315</v>
      </c>
      <c r="C503" s="822" t="s">
        <v>3760</v>
      </c>
      <c r="D503" s="822" t="s">
        <v>2317</v>
      </c>
      <c r="E503" s="822" t="s">
        <v>3761</v>
      </c>
      <c r="F503" s="831"/>
      <c r="G503" s="831"/>
      <c r="H503" s="827">
        <v>0</v>
      </c>
      <c r="I503" s="831">
        <v>1</v>
      </c>
      <c r="J503" s="831">
        <v>181.94</v>
      </c>
      <c r="K503" s="827">
        <v>1</v>
      </c>
      <c r="L503" s="831">
        <v>1</v>
      </c>
      <c r="M503" s="832">
        <v>181.94</v>
      </c>
    </row>
    <row r="504" spans="1:13" ht="14.45" customHeight="1" x14ac:dyDescent="0.2">
      <c r="A504" s="821" t="s">
        <v>2710</v>
      </c>
      <c r="B504" s="822" t="s">
        <v>2184</v>
      </c>
      <c r="C504" s="822" t="s">
        <v>2185</v>
      </c>
      <c r="D504" s="822" t="s">
        <v>2186</v>
      </c>
      <c r="E504" s="822" t="s">
        <v>2187</v>
      </c>
      <c r="F504" s="831"/>
      <c r="G504" s="831"/>
      <c r="H504" s="827">
        <v>0</v>
      </c>
      <c r="I504" s="831">
        <v>8</v>
      </c>
      <c r="J504" s="831">
        <v>1044.08</v>
      </c>
      <c r="K504" s="827">
        <v>1</v>
      </c>
      <c r="L504" s="831">
        <v>8</v>
      </c>
      <c r="M504" s="832">
        <v>1044.08</v>
      </c>
    </row>
    <row r="505" spans="1:13" ht="14.45" customHeight="1" x14ac:dyDescent="0.2">
      <c r="A505" s="821" t="s">
        <v>2710</v>
      </c>
      <c r="B505" s="822" t="s">
        <v>2184</v>
      </c>
      <c r="C505" s="822" t="s">
        <v>4210</v>
      </c>
      <c r="D505" s="822" t="s">
        <v>2189</v>
      </c>
      <c r="E505" s="822" t="s">
        <v>4211</v>
      </c>
      <c r="F505" s="831"/>
      <c r="G505" s="831"/>
      <c r="H505" s="827">
        <v>0</v>
      </c>
      <c r="I505" s="831">
        <v>1</v>
      </c>
      <c r="J505" s="831">
        <v>286.69</v>
      </c>
      <c r="K505" s="827">
        <v>1</v>
      </c>
      <c r="L505" s="831">
        <v>1</v>
      </c>
      <c r="M505" s="832">
        <v>286.69</v>
      </c>
    </row>
    <row r="506" spans="1:13" ht="14.45" customHeight="1" x14ac:dyDescent="0.2">
      <c r="A506" s="821" t="s">
        <v>2710</v>
      </c>
      <c r="B506" s="822" t="s">
        <v>2195</v>
      </c>
      <c r="C506" s="822" t="s">
        <v>2196</v>
      </c>
      <c r="D506" s="822" t="s">
        <v>928</v>
      </c>
      <c r="E506" s="822" t="s">
        <v>2197</v>
      </c>
      <c r="F506" s="831"/>
      <c r="G506" s="831"/>
      <c r="H506" s="827">
        <v>0</v>
      </c>
      <c r="I506" s="831">
        <v>2</v>
      </c>
      <c r="J506" s="831">
        <v>308.72000000000003</v>
      </c>
      <c r="K506" s="827">
        <v>1</v>
      </c>
      <c r="L506" s="831">
        <v>2</v>
      </c>
      <c r="M506" s="832">
        <v>308.72000000000003</v>
      </c>
    </row>
    <row r="507" spans="1:13" ht="14.45" customHeight="1" x14ac:dyDescent="0.2">
      <c r="A507" s="821" t="s">
        <v>2710</v>
      </c>
      <c r="B507" s="822" t="s">
        <v>2353</v>
      </c>
      <c r="C507" s="822" t="s">
        <v>4337</v>
      </c>
      <c r="D507" s="822" t="s">
        <v>2355</v>
      </c>
      <c r="E507" s="822" t="s">
        <v>1599</v>
      </c>
      <c r="F507" s="831"/>
      <c r="G507" s="831"/>
      <c r="H507" s="827">
        <v>0</v>
      </c>
      <c r="I507" s="831">
        <v>2</v>
      </c>
      <c r="J507" s="831">
        <v>168.42</v>
      </c>
      <c r="K507" s="827">
        <v>1</v>
      </c>
      <c r="L507" s="831">
        <v>2</v>
      </c>
      <c r="M507" s="832">
        <v>168.42</v>
      </c>
    </row>
    <row r="508" spans="1:13" ht="14.45" customHeight="1" x14ac:dyDescent="0.2">
      <c r="A508" s="821" t="s">
        <v>2710</v>
      </c>
      <c r="B508" s="822" t="s">
        <v>4435</v>
      </c>
      <c r="C508" s="822" t="s">
        <v>4335</v>
      </c>
      <c r="D508" s="822" t="s">
        <v>4336</v>
      </c>
      <c r="E508" s="822" t="s">
        <v>3353</v>
      </c>
      <c r="F508" s="831">
        <v>2</v>
      </c>
      <c r="G508" s="831">
        <v>112.12</v>
      </c>
      <c r="H508" s="827">
        <v>1</v>
      </c>
      <c r="I508" s="831"/>
      <c r="J508" s="831"/>
      <c r="K508" s="827">
        <v>0</v>
      </c>
      <c r="L508" s="831">
        <v>2</v>
      </c>
      <c r="M508" s="832">
        <v>112.12</v>
      </c>
    </row>
    <row r="509" spans="1:13" ht="14.45" customHeight="1" x14ac:dyDescent="0.2">
      <c r="A509" s="821" t="s">
        <v>2710</v>
      </c>
      <c r="B509" s="822" t="s">
        <v>2385</v>
      </c>
      <c r="C509" s="822" t="s">
        <v>2389</v>
      </c>
      <c r="D509" s="822" t="s">
        <v>2390</v>
      </c>
      <c r="E509" s="822" t="s">
        <v>2391</v>
      </c>
      <c r="F509" s="831"/>
      <c r="G509" s="831"/>
      <c r="H509" s="827">
        <v>0</v>
      </c>
      <c r="I509" s="831">
        <v>1</v>
      </c>
      <c r="J509" s="831">
        <v>1392.47</v>
      </c>
      <c r="K509" s="827">
        <v>1</v>
      </c>
      <c r="L509" s="831">
        <v>1</v>
      </c>
      <c r="M509" s="832">
        <v>1392.47</v>
      </c>
    </row>
    <row r="510" spans="1:13" ht="14.45" customHeight="1" x14ac:dyDescent="0.2">
      <c r="A510" s="821" t="s">
        <v>2710</v>
      </c>
      <c r="B510" s="822" t="s">
        <v>2400</v>
      </c>
      <c r="C510" s="822" t="s">
        <v>2401</v>
      </c>
      <c r="D510" s="822" t="s">
        <v>1161</v>
      </c>
      <c r="E510" s="822" t="s">
        <v>2402</v>
      </c>
      <c r="F510" s="831"/>
      <c r="G510" s="831"/>
      <c r="H510" s="827">
        <v>0</v>
      </c>
      <c r="I510" s="831">
        <v>1</v>
      </c>
      <c r="J510" s="831">
        <v>386.73</v>
      </c>
      <c r="K510" s="827">
        <v>1</v>
      </c>
      <c r="L510" s="831">
        <v>1</v>
      </c>
      <c r="M510" s="832">
        <v>386.73</v>
      </c>
    </row>
    <row r="511" spans="1:13" ht="14.45" customHeight="1" x14ac:dyDescent="0.2">
      <c r="A511" s="821" t="s">
        <v>2710</v>
      </c>
      <c r="B511" s="822" t="s">
        <v>2400</v>
      </c>
      <c r="C511" s="822" t="s">
        <v>2403</v>
      </c>
      <c r="D511" s="822" t="s">
        <v>1161</v>
      </c>
      <c r="E511" s="822" t="s">
        <v>2404</v>
      </c>
      <c r="F511" s="831"/>
      <c r="G511" s="831"/>
      <c r="H511" s="827">
        <v>0</v>
      </c>
      <c r="I511" s="831">
        <v>1</v>
      </c>
      <c r="J511" s="831">
        <v>773.45</v>
      </c>
      <c r="K511" s="827">
        <v>1</v>
      </c>
      <c r="L511" s="831">
        <v>1</v>
      </c>
      <c r="M511" s="832">
        <v>773.45</v>
      </c>
    </row>
    <row r="512" spans="1:13" ht="14.45" customHeight="1" x14ac:dyDescent="0.2">
      <c r="A512" s="821" t="s">
        <v>2710</v>
      </c>
      <c r="B512" s="822" t="s">
        <v>2472</v>
      </c>
      <c r="C512" s="822" t="s">
        <v>2473</v>
      </c>
      <c r="D512" s="822" t="s">
        <v>2474</v>
      </c>
      <c r="E512" s="822" t="s">
        <v>2475</v>
      </c>
      <c r="F512" s="831"/>
      <c r="G512" s="831"/>
      <c r="H512" s="827">
        <v>0</v>
      </c>
      <c r="I512" s="831">
        <v>1</v>
      </c>
      <c r="J512" s="831">
        <v>176.32</v>
      </c>
      <c r="K512" s="827">
        <v>1</v>
      </c>
      <c r="L512" s="831">
        <v>1</v>
      </c>
      <c r="M512" s="832">
        <v>176.32</v>
      </c>
    </row>
    <row r="513" spans="1:13" ht="14.45" customHeight="1" x14ac:dyDescent="0.2">
      <c r="A513" s="821" t="s">
        <v>2710</v>
      </c>
      <c r="B513" s="822" t="s">
        <v>2501</v>
      </c>
      <c r="C513" s="822" t="s">
        <v>2790</v>
      </c>
      <c r="D513" s="822" t="s">
        <v>2503</v>
      </c>
      <c r="E513" s="822" t="s">
        <v>2791</v>
      </c>
      <c r="F513" s="831"/>
      <c r="G513" s="831"/>
      <c r="H513" s="827">
        <v>0</v>
      </c>
      <c r="I513" s="831">
        <v>1</v>
      </c>
      <c r="J513" s="831">
        <v>1906.97</v>
      </c>
      <c r="K513" s="827">
        <v>1</v>
      </c>
      <c r="L513" s="831">
        <v>1</v>
      </c>
      <c r="M513" s="832">
        <v>1906.97</v>
      </c>
    </row>
    <row r="514" spans="1:13" ht="14.45" customHeight="1" x14ac:dyDescent="0.2">
      <c r="A514" s="821" t="s">
        <v>2710</v>
      </c>
      <c r="B514" s="822" t="s">
        <v>2501</v>
      </c>
      <c r="C514" s="822" t="s">
        <v>2977</v>
      </c>
      <c r="D514" s="822" t="s">
        <v>2503</v>
      </c>
      <c r="E514" s="822" t="s">
        <v>2978</v>
      </c>
      <c r="F514" s="831"/>
      <c r="G514" s="831"/>
      <c r="H514" s="827">
        <v>0</v>
      </c>
      <c r="I514" s="831">
        <v>4</v>
      </c>
      <c r="J514" s="831">
        <v>21358.080000000002</v>
      </c>
      <c r="K514" s="827">
        <v>1</v>
      </c>
      <c r="L514" s="831">
        <v>4</v>
      </c>
      <c r="M514" s="832">
        <v>21358.080000000002</v>
      </c>
    </row>
    <row r="515" spans="1:13" ht="14.45" customHeight="1" x14ac:dyDescent="0.2">
      <c r="A515" s="821" t="s">
        <v>2710</v>
      </c>
      <c r="B515" s="822" t="s">
        <v>4452</v>
      </c>
      <c r="C515" s="822" t="s">
        <v>4347</v>
      </c>
      <c r="D515" s="822" t="s">
        <v>4348</v>
      </c>
      <c r="E515" s="822" t="s">
        <v>4349</v>
      </c>
      <c r="F515" s="831"/>
      <c r="G515" s="831"/>
      <c r="H515" s="827">
        <v>0</v>
      </c>
      <c r="I515" s="831">
        <v>5</v>
      </c>
      <c r="J515" s="831">
        <v>4528.3</v>
      </c>
      <c r="K515" s="827">
        <v>1</v>
      </c>
      <c r="L515" s="831">
        <v>5</v>
      </c>
      <c r="M515" s="832">
        <v>4528.3</v>
      </c>
    </row>
    <row r="516" spans="1:13" ht="14.45" customHeight="1" x14ac:dyDescent="0.2">
      <c r="A516" s="821" t="s">
        <v>2710</v>
      </c>
      <c r="B516" s="822" t="s">
        <v>2522</v>
      </c>
      <c r="C516" s="822" t="s">
        <v>3711</v>
      </c>
      <c r="D516" s="822" t="s">
        <v>3712</v>
      </c>
      <c r="E516" s="822" t="s">
        <v>3713</v>
      </c>
      <c r="F516" s="831">
        <v>3</v>
      </c>
      <c r="G516" s="831">
        <v>627.96</v>
      </c>
      <c r="H516" s="827">
        <v>1</v>
      </c>
      <c r="I516" s="831"/>
      <c r="J516" s="831"/>
      <c r="K516" s="827">
        <v>0</v>
      </c>
      <c r="L516" s="831">
        <v>3</v>
      </c>
      <c r="M516" s="832">
        <v>627.96</v>
      </c>
    </row>
    <row r="517" spans="1:13" ht="14.45" customHeight="1" x14ac:dyDescent="0.2">
      <c r="A517" s="821" t="s">
        <v>2710</v>
      </c>
      <c r="B517" s="822" t="s">
        <v>2522</v>
      </c>
      <c r="C517" s="822" t="s">
        <v>2524</v>
      </c>
      <c r="D517" s="822" t="s">
        <v>1695</v>
      </c>
      <c r="E517" s="822" t="s">
        <v>1697</v>
      </c>
      <c r="F517" s="831"/>
      <c r="G517" s="831"/>
      <c r="H517" s="827">
        <v>0</v>
      </c>
      <c r="I517" s="831">
        <v>2</v>
      </c>
      <c r="J517" s="831">
        <v>418.64</v>
      </c>
      <c r="K517" s="827">
        <v>1</v>
      </c>
      <c r="L517" s="831">
        <v>2</v>
      </c>
      <c r="M517" s="832">
        <v>418.64</v>
      </c>
    </row>
    <row r="518" spans="1:13" ht="14.45" customHeight="1" x14ac:dyDescent="0.2">
      <c r="A518" s="821" t="s">
        <v>2710</v>
      </c>
      <c r="B518" s="822" t="s">
        <v>2522</v>
      </c>
      <c r="C518" s="822" t="s">
        <v>3619</v>
      </c>
      <c r="D518" s="822" t="s">
        <v>1695</v>
      </c>
      <c r="E518" s="822" t="s">
        <v>3620</v>
      </c>
      <c r="F518" s="831"/>
      <c r="G518" s="831"/>
      <c r="H518" s="827">
        <v>0</v>
      </c>
      <c r="I518" s="831">
        <v>2</v>
      </c>
      <c r="J518" s="831">
        <v>510</v>
      </c>
      <c r="K518" s="827">
        <v>1</v>
      </c>
      <c r="L518" s="831">
        <v>2</v>
      </c>
      <c r="M518" s="832">
        <v>510</v>
      </c>
    </row>
    <row r="519" spans="1:13" ht="14.45" customHeight="1" x14ac:dyDescent="0.2">
      <c r="A519" s="821" t="s">
        <v>2711</v>
      </c>
      <c r="B519" s="822" t="s">
        <v>2143</v>
      </c>
      <c r="C519" s="822" t="s">
        <v>2150</v>
      </c>
      <c r="D519" s="822" t="s">
        <v>740</v>
      </c>
      <c r="E519" s="822" t="s">
        <v>2151</v>
      </c>
      <c r="F519" s="831"/>
      <c r="G519" s="831"/>
      <c r="H519" s="827">
        <v>0</v>
      </c>
      <c r="I519" s="831">
        <v>1</v>
      </c>
      <c r="J519" s="831">
        <v>736.33</v>
      </c>
      <c r="K519" s="827">
        <v>1</v>
      </c>
      <c r="L519" s="831">
        <v>1</v>
      </c>
      <c r="M519" s="832">
        <v>736.33</v>
      </c>
    </row>
    <row r="520" spans="1:13" ht="14.45" customHeight="1" x14ac:dyDescent="0.2">
      <c r="A520" s="821" t="s">
        <v>2711</v>
      </c>
      <c r="B520" s="822" t="s">
        <v>2143</v>
      </c>
      <c r="C520" s="822" t="s">
        <v>2154</v>
      </c>
      <c r="D520" s="822" t="s">
        <v>740</v>
      </c>
      <c r="E520" s="822" t="s">
        <v>2155</v>
      </c>
      <c r="F520" s="831"/>
      <c r="G520" s="831"/>
      <c r="H520" s="827">
        <v>0</v>
      </c>
      <c r="I520" s="831">
        <v>2</v>
      </c>
      <c r="J520" s="831">
        <v>981.78</v>
      </c>
      <c r="K520" s="827">
        <v>1</v>
      </c>
      <c r="L520" s="831">
        <v>2</v>
      </c>
      <c r="M520" s="832">
        <v>981.78</v>
      </c>
    </row>
    <row r="521" spans="1:13" ht="14.45" customHeight="1" x14ac:dyDescent="0.2">
      <c r="A521" s="821" t="s">
        <v>2711</v>
      </c>
      <c r="B521" s="822" t="s">
        <v>2156</v>
      </c>
      <c r="C521" s="822" t="s">
        <v>2157</v>
      </c>
      <c r="D521" s="822" t="s">
        <v>2158</v>
      </c>
      <c r="E521" s="822" t="s">
        <v>2159</v>
      </c>
      <c r="F521" s="831"/>
      <c r="G521" s="831"/>
      <c r="H521" s="827">
        <v>0</v>
      </c>
      <c r="I521" s="831">
        <v>2</v>
      </c>
      <c r="J521" s="831">
        <v>373.74</v>
      </c>
      <c r="K521" s="827">
        <v>1</v>
      </c>
      <c r="L521" s="831">
        <v>2</v>
      </c>
      <c r="M521" s="832">
        <v>373.74</v>
      </c>
    </row>
    <row r="522" spans="1:13" ht="14.45" customHeight="1" x14ac:dyDescent="0.2">
      <c r="A522" s="821" t="s">
        <v>2711</v>
      </c>
      <c r="B522" s="822" t="s">
        <v>4442</v>
      </c>
      <c r="C522" s="822" t="s">
        <v>3217</v>
      </c>
      <c r="D522" s="822" t="s">
        <v>862</v>
      </c>
      <c r="E522" s="822" t="s">
        <v>3218</v>
      </c>
      <c r="F522" s="831"/>
      <c r="G522" s="831"/>
      <c r="H522" s="827">
        <v>0</v>
      </c>
      <c r="I522" s="831">
        <v>1</v>
      </c>
      <c r="J522" s="831">
        <v>320.20999999999998</v>
      </c>
      <c r="K522" s="827">
        <v>1</v>
      </c>
      <c r="L522" s="831">
        <v>1</v>
      </c>
      <c r="M522" s="832">
        <v>320.20999999999998</v>
      </c>
    </row>
    <row r="523" spans="1:13" ht="14.45" customHeight="1" x14ac:dyDescent="0.2">
      <c r="A523" s="821" t="s">
        <v>2711</v>
      </c>
      <c r="B523" s="822" t="s">
        <v>2257</v>
      </c>
      <c r="C523" s="822" t="s">
        <v>2855</v>
      </c>
      <c r="D523" s="822" t="s">
        <v>1042</v>
      </c>
      <c r="E523" s="822" t="s">
        <v>2856</v>
      </c>
      <c r="F523" s="831"/>
      <c r="G523" s="831"/>
      <c r="H523" s="827">
        <v>0</v>
      </c>
      <c r="I523" s="831">
        <v>1</v>
      </c>
      <c r="J523" s="831">
        <v>160.03</v>
      </c>
      <c r="K523" s="827">
        <v>1</v>
      </c>
      <c r="L523" s="831">
        <v>1</v>
      </c>
      <c r="M523" s="832">
        <v>160.03</v>
      </c>
    </row>
    <row r="524" spans="1:13" ht="14.45" customHeight="1" x14ac:dyDescent="0.2">
      <c r="A524" s="821" t="s">
        <v>2711</v>
      </c>
      <c r="B524" s="822" t="s">
        <v>2268</v>
      </c>
      <c r="C524" s="822" t="s">
        <v>2269</v>
      </c>
      <c r="D524" s="822" t="s">
        <v>2270</v>
      </c>
      <c r="E524" s="822" t="s">
        <v>2271</v>
      </c>
      <c r="F524" s="831"/>
      <c r="G524" s="831"/>
      <c r="H524" s="827">
        <v>0</v>
      </c>
      <c r="I524" s="831">
        <v>1</v>
      </c>
      <c r="J524" s="831">
        <v>42.51</v>
      </c>
      <c r="K524" s="827">
        <v>1</v>
      </c>
      <c r="L524" s="831">
        <v>1</v>
      </c>
      <c r="M524" s="832">
        <v>42.51</v>
      </c>
    </row>
    <row r="525" spans="1:13" ht="14.45" customHeight="1" x14ac:dyDescent="0.2">
      <c r="A525" s="821" t="s">
        <v>2711</v>
      </c>
      <c r="B525" s="822" t="s">
        <v>4436</v>
      </c>
      <c r="C525" s="822" t="s">
        <v>3387</v>
      </c>
      <c r="D525" s="822" t="s">
        <v>3388</v>
      </c>
      <c r="E525" s="822" t="s">
        <v>3389</v>
      </c>
      <c r="F525" s="831">
        <v>3</v>
      </c>
      <c r="G525" s="831">
        <v>234.99</v>
      </c>
      <c r="H525" s="827">
        <v>1</v>
      </c>
      <c r="I525" s="831"/>
      <c r="J525" s="831"/>
      <c r="K525" s="827">
        <v>0</v>
      </c>
      <c r="L525" s="831">
        <v>3</v>
      </c>
      <c r="M525" s="832">
        <v>234.99</v>
      </c>
    </row>
    <row r="526" spans="1:13" ht="14.45" customHeight="1" x14ac:dyDescent="0.2">
      <c r="A526" s="821" t="s">
        <v>2711</v>
      </c>
      <c r="B526" s="822" t="s">
        <v>4436</v>
      </c>
      <c r="C526" s="822" t="s">
        <v>3676</v>
      </c>
      <c r="D526" s="822" t="s">
        <v>3388</v>
      </c>
      <c r="E526" s="822" t="s">
        <v>3677</v>
      </c>
      <c r="F526" s="831">
        <v>10</v>
      </c>
      <c r="G526" s="831">
        <v>214.40000000000003</v>
      </c>
      <c r="H526" s="827">
        <v>1</v>
      </c>
      <c r="I526" s="831"/>
      <c r="J526" s="831"/>
      <c r="K526" s="827">
        <v>0</v>
      </c>
      <c r="L526" s="831">
        <v>10</v>
      </c>
      <c r="M526" s="832">
        <v>214.40000000000003</v>
      </c>
    </row>
    <row r="527" spans="1:13" ht="14.45" customHeight="1" x14ac:dyDescent="0.2">
      <c r="A527" s="821" t="s">
        <v>2711</v>
      </c>
      <c r="B527" s="822" t="s">
        <v>4437</v>
      </c>
      <c r="C527" s="822" t="s">
        <v>3165</v>
      </c>
      <c r="D527" s="822" t="s">
        <v>2911</v>
      </c>
      <c r="E527" s="822" t="s">
        <v>3166</v>
      </c>
      <c r="F527" s="831"/>
      <c r="G527" s="831"/>
      <c r="H527" s="827">
        <v>0</v>
      </c>
      <c r="I527" s="831">
        <v>1</v>
      </c>
      <c r="J527" s="831">
        <v>114.65</v>
      </c>
      <c r="K527" s="827">
        <v>1</v>
      </c>
      <c r="L527" s="831">
        <v>1</v>
      </c>
      <c r="M527" s="832">
        <v>114.65</v>
      </c>
    </row>
    <row r="528" spans="1:13" ht="14.45" customHeight="1" x14ac:dyDescent="0.2">
      <c r="A528" s="821" t="s">
        <v>2711</v>
      </c>
      <c r="B528" s="822" t="s">
        <v>2518</v>
      </c>
      <c r="C528" s="822" t="s">
        <v>2519</v>
      </c>
      <c r="D528" s="822" t="s">
        <v>2520</v>
      </c>
      <c r="E528" s="822" t="s">
        <v>2521</v>
      </c>
      <c r="F528" s="831"/>
      <c r="G528" s="831"/>
      <c r="H528" s="827">
        <v>0</v>
      </c>
      <c r="I528" s="831">
        <v>3</v>
      </c>
      <c r="J528" s="831">
        <v>308.54999999999995</v>
      </c>
      <c r="K528" s="827">
        <v>1</v>
      </c>
      <c r="L528" s="831">
        <v>3</v>
      </c>
      <c r="M528" s="832">
        <v>308.54999999999995</v>
      </c>
    </row>
    <row r="529" spans="1:13" ht="14.45" customHeight="1" x14ac:dyDescent="0.2">
      <c r="A529" s="821" t="s">
        <v>2711</v>
      </c>
      <c r="B529" s="822" t="s">
        <v>2184</v>
      </c>
      <c r="C529" s="822" t="s">
        <v>2185</v>
      </c>
      <c r="D529" s="822" t="s">
        <v>2186</v>
      </c>
      <c r="E529" s="822" t="s">
        <v>2187</v>
      </c>
      <c r="F529" s="831"/>
      <c r="G529" s="831"/>
      <c r="H529" s="827">
        <v>0</v>
      </c>
      <c r="I529" s="831">
        <v>2</v>
      </c>
      <c r="J529" s="831">
        <v>261.02</v>
      </c>
      <c r="K529" s="827">
        <v>1</v>
      </c>
      <c r="L529" s="831">
        <v>2</v>
      </c>
      <c r="M529" s="832">
        <v>261.02</v>
      </c>
    </row>
    <row r="530" spans="1:13" ht="14.45" customHeight="1" x14ac:dyDescent="0.2">
      <c r="A530" s="821" t="s">
        <v>2711</v>
      </c>
      <c r="B530" s="822" t="s">
        <v>2184</v>
      </c>
      <c r="C530" s="822" t="s">
        <v>2326</v>
      </c>
      <c r="D530" s="822" t="s">
        <v>2189</v>
      </c>
      <c r="E530" s="822" t="s">
        <v>2327</v>
      </c>
      <c r="F530" s="831"/>
      <c r="G530" s="831"/>
      <c r="H530" s="827">
        <v>0</v>
      </c>
      <c r="I530" s="831">
        <v>1</v>
      </c>
      <c r="J530" s="831">
        <v>82.7</v>
      </c>
      <c r="K530" s="827">
        <v>1</v>
      </c>
      <c r="L530" s="831">
        <v>1</v>
      </c>
      <c r="M530" s="832">
        <v>82.7</v>
      </c>
    </row>
    <row r="531" spans="1:13" ht="14.45" customHeight="1" x14ac:dyDescent="0.2">
      <c r="A531" s="821" t="s">
        <v>2711</v>
      </c>
      <c r="B531" s="822" t="s">
        <v>2195</v>
      </c>
      <c r="C531" s="822" t="s">
        <v>2196</v>
      </c>
      <c r="D531" s="822" t="s">
        <v>928</v>
      </c>
      <c r="E531" s="822" t="s">
        <v>2197</v>
      </c>
      <c r="F531" s="831"/>
      <c r="G531" s="831"/>
      <c r="H531" s="827">
        <v>0</v>
      </c>
      <c r="I531" s="831">
        <v>1</v>
      </c>
      <c r="J531" s="831">
        <v>154.36000000000001</v>
      </c>
      <c r="K531" s="827">
        <v>1</v>
      </c>
      <c r="L531" s="831">
        <v>1</v>
      </c>
      <c r="M531" s="832">
        <v>154.36000000000001</v>
      </c>
    </row>
    <row r="532" spans="1:13" ht="14.45" customHeight="1" x14ac:dyDescent="0.2">
      <c r="A532" s="821" t="s">
        <v>2711</v>
      </c>
      <c r="B532" s="822" t="s">
        <v>2353</v>
      </c>
      <c r="C532" s="822" t="s">
        <v>4222</v>
      </c>
      <c r="D532" s="822" t="s">
        <v>4000</v>
      </c>
      <c r="E532" s="822" t="s">
        <v>4001</v>
      </c>
      <c r="F532" s="831">
        <v>3</v>
      </c>
      <c r="G532" s="831">
        <v>707.34</v>
      </c>
      <c r="H532" s="827">
        <v>1</v>
      </c>
      <c r="I532" s="831"/>
      <c r="J532" s="831"/>
      <c r="K532" s="827">
        <v>0</v>
      </c>
      <c r="L532" s="831">
        <v>3</v>
      </c>
      <c r="M532" s="832">
        <v>707.34</v>
      </c>
    </row>
    <row r="533" spans="1:13" ht="14.45" customHeight="1" x14ac:dyDescent="0.2">
      <c r="A533" s="821" t="s">
        <v>2711</v>
      </c>
      <c r="B533" s="822" t="s">
        <v>2400</v>
      </c>
      <c r="C533" s="822" t="s">
        <v>2403</v>
      </c>
      <c r="D533" s="822" t="s">
        <v>1161</v>
      </c>
      <c r="E533" s="822" t="s">
        <v>2404</v>
      </c>
      <c r="F533" s="831"/>
      <c r="G533" s="831"/>
      <c r="H533" s="827">
        <v>0</v>
      </c>
      <c r="I533" s="831">
        <v>1</v>
      </c>
      <c r="J533" s="831">
        <v>773.45</v>
      </c>
      <c r="K533" s="827">
        <v>1</v>
      </c>
      <c r="L533" s="831">
        <v>1</v>
      </c>
      <c r="M533" s="832">
        <v>773.45</v>
      </c>
    </row>
    <row r="534" spans="1:13" ht="14.45" customHeight="1" x14ac:dyDescent="0.2">
      <c r="A534" s="821" t="s">
        <v>2711</v>
      </c>
      <c r="B534" s="822" t="s">
        <v>2445</v>
      </c>
      <c r="C534" s="822" t="s">
        <v>4223</v>
      </c>
      <c r="D534" s="822" t="s">
        <v>2447</v>
      </c>
      <c r="E534" s="822" t="s">
        <v>1070</v>
      </c>
      <c r="F534" s="831">
        <v>3</v>
      </c>
      <c r="G534" s="831">
        <v>184.77</v>
      </c>
      <c r="H534" s="827">
        <v>1</v>
      </c>
      <c r="I534" s="831"/>
      <c r="J534" s="831"/>
      <c r="K534" s="827">
        <v>0</v>
      </c>
      <c r="L534" s="831">
        <v>3</v>
      </c>
      <c r="M534" s="832">
        <v>184.77</v>
      </c>
    </row>
    <row r="535" spans="1:13" ht="14.45" customHeight="1" x14ac:dyDescent="0.2">
      <c r="A535" s="821" t="s">
        <v>2711</v>
      </c>
      <c r="B535" s="822" t="s">
        <v>2219</v>
      </c>
      <c r="C535" s="822" t="s">
        <v>2470</v>
      </c>
      <c r="D535" s="822" t="s">
        <v>904</v>
      </c>
      <c r="E535" s="822" t="s">
        <v>2471</v>
      </c>
      <c r="F535" s="831"/>
      <c r="G535" s="831"/>
      <c r="H535" s="827">
        <v>0</v>
      </c>
      <c r="I535" s="831">
        <v>1</v>
      </c>
      <c r="J535" s="831">
        <v>176.32</v>
      </c>
      <c r="K535" s="827">
        <v>1</v>
      </c>
      <c r="L535" s="831">
        <v>1</v>
      </c>
      <c r="M535" s="832">
        <v>176.32</v>
      </c>
    </row>
    <row r="536" spans="1:13" ht="14.45" customHeight="1" x14ac:dyDescent="0.2">
      <c r="A536" s="821" t="s">
        <v>2711</v>
      </c>
      <c r="B536" s="822" t="s">
        <v>2501</v>
      </c>
      <c r="C536" s="822" t="s">
        <v>2790</v>
      </c>
      <c r="D536" s="822" t="s">
        <v>2503</v>
      </c>
      <c r="E536" s="822" t="s">
        <v>2791</v>
      </c>
      <c r="F536" s="831"/>
      <c r="G536" s="831"/>
      <c r="H536" s="827">
        <v>0</v>
      </c>
      <c r="I536" s="831">
        <v>1</v>
      </c>
      <c r="J536" s="831">
        <v>1906.97</v>
      </c>
      <c r="K536" s="827">
        <v>1</v>
      </c>
      <c r="L536" s="831">
        <v>1</v>
      </c>
      <c r="M536" s="832">
        <v>1906.97</v>
      </c>
    </row>
    <row r="537" spans="1:13" ht="14.45" customHeight="1" x14ac:dyDescent="0.2">
      <c r="A537" s="821" t="s">
        <v>2711</v>
      </c>
      <c r="B537" s="822" t="s">
        <v>2501</v>
      </c>
      <c r="C537" s="822" t="s">
        <v>2977</v>
      </c>
      <c r="D537" s="822" t="s">
        <v>2503</v>
      </c>
      <c r="E537" s="822" t="s">
        <v>2978</v>
      </c>
      <c r="F537" s="831"/>
      <c r="G537" s="831"/>
      <c r="H537" s="827">
        <v>0</v>
      </c>
      <c r="I537" s="831">
        <v>5</v>
      </c>
      <c r="J537" s="831">
        <v>25192.02</v>
      </c>
      <c r="K537" s="827">
        <v>1</v>
      </c>
      <c r="L537" s="831">
        <v>5</v>
      </c>
      <c r="M537" s="832">
        <v>25192.02</v>
      </c>
    </row>
    <row r="538" spans="1:13" ht="14.45" customHeight="1" x14ac:dyDescent="0.2">
      <c r="A538" s="821" t="s">
        <v>2711</v>
      </c>
      <c r="B538" s="822" t="s">
        <v>2501</v>
      </c>
      <c r="C538" s="822" t="s">
        <v>2575</v>
      </c>
      <c r="D538" s="822" t="s">
        <v>2503</v>
      </c>
      <c r="E538" s="822" t="s">
        <v>2576</v>
      </c>
      <c r="F538" s="831"/>
      <c r="G538" s="831"/>
      <c r="H538" s="827">
        <v>0</v>
      </c>
      <c r="I538" s="831">
        <v>1</v>
      </c>
      <c r="J538" s="831">
        <v>2669.75</v>
      </c>
      <c r="K538" s="827">
        <v>1</v>
      </c>
      <c r="L538" s="831">
        <v>1</v>
      </c>
      <c r="M538" s="832">
        <v>2669.75</v>
      </c>
    </row>
    <row r="539" spans="1:13" ht="14.45" customHeight="1" x14ac:dyDescent="0.2">
      <c r="A539" s="821" t="s">
        <v>2711</v>
      </c>
      <c r="B539" s="822" t="s">
        <v>2522</v>
      </c>
      <c r="C539" s="822" t="s">
        <v>4200</v>
      </c>
      <c r="D539" s="822" t="s">
        <v>1695</v>
      </c>
      <c r="E539" s="822" t="s">
        <v>4201</v>
      </c>
      <c r="F539" s="831"/>
      <c r="G539" s="831"/>
      <c r="H539" s="827">
        <v>0</v>
      </c>
      <c r="I539" s="831">
        <v>1</v>
      </c>
      <c r="J539" s="831">
        <v>2380.83</v>
      </c>
      <c r="K539" s="827">
        <v>1</v>
      </c>
      <c r="L539" s="831">
        <v>1</v>
      </c>
      <c r="M539" s="832">
        <v>2380.83</v>
      </c>
    </row>
    <row r="540" spans="1:13" ht="14.45" customHeight="1" x14ac:dyDescent="0.2">
      <c r="A540" s="821" t="s">
        <v>2711</v>
      </c>
      <c r="B540" s="822" t="s">
        <v>2522</v>
      </c>
      <c r="C540" s="822" t="s">
        <v>3619</v>
      </c>
      <c r="D540" s="822" t="s">
        <v>1695</v>
      </c>
      <c r="E540" s="822" t="s">
        <v>3620</v>
      </c>
      <c r="F540" s="831"/>
      <c r="G540" s="831"/>
      <c r="H540" s="827">
        <v>0</v>
      </c>
      <c r="I540" s="831">
        <v>3</v>
      </c>
      <c r="J540" s="831">
        <v>1035.06</v>
      </c>
      <c r="K540" s="827">
        <v>1</v>
      </c>
      <c r="L540" s="831">
        <v>3</v>
      </c>
      <c r="M540" s="832">
        <v>1035.06</v>
      </c>
    </row>
    <row r="541" spans="1:13" ht="14.45" customHeight="1" x14ac:dyDescent="0.2">
      <c r="A541" s="821" t="s">
        <v>2712</v>
      </c>
      <c r="B541" s="822" t="s">
        <v>2231</v>
      </c>
      <c r="C541" s="822" t="s">
        <v>2236</v>
      </c>
      <c r="D541" s="822" t="s">
        <v>1033</v>
      </c>
      <c r="E541" s="822" t="s">
        <v>2237</v>
      </c>
      <c r="F541" s="831"/>
      <c r="G541" s="831"/>
      <c r="H541" s="827">
        <v>0</v>
      </c>
      <c r="I541" s="831">
        <v>1</v>
      </c>
      <c r="J541" s="831">
        <v>48.89</v>
      </c>
      <c r="K541" s="827">
        <v>1</v>
      </c>
      <c r="L541" s="831">
        <v>1</v>
      </c>
      <c r="M541" s="832">
        <v>48.89</v>
      </c>
    </row>
    <row r="542" spans="1:13" ht="14.45" customHeight="1" x14ac:dyDescent="0.2">
      <c r="A542" s="821" t="s">
        <v>2712</v>
      </c>
      <c r="B542" s="822" t="s">
        <v>2139</v>
      </c>
      <c r="C542" s="822" t="s">
        <v>2499</v>
      </c>
      <c r="D542" s="822" t="s">
        <v>2141</v>
      </c>
      <c r="E542" s="822" t="s">
        <v>2500</v>
      </c>
      <c r="F542" s="831"/>
      <c r="G542" s="831"/>
      <c r="H542" s="827">
        <v>0</v>
      </c>
      <c r="I542" s="831">
        <v>2</v>
      </c>
      <c r="J542" s="831">
        <v>172.82</v>
      </c>
      <c r="K542" s="827">
        <v>1</v>
      </c>
      <c r="L542" s="831">
        <v>2</v>
      </c>
      <c r="M542" s="832">
        <v>172.82</v>
      </c>
    </row>
    <row r="543" spans="1:13" ht="14.45" customHeight="1" x14ac:dyDescent="0.2">
      <c r="A543" s="821" t="s">
        <v>2712</v>
      </c>
      <c r="B543" s="822" t="s">
        <v>4432</v>
      </c>
      <c r="C543" s="822" t="s">
        <v>3308</v>
      </c>
      <c r="D543" s="822" t="s">
        <v>3309</v>
      </c>
      <c r="E543" s="822" t="s">
        <v>3310</v>
      </c>
      <c r="F543" s="831"/>
      <c r="G543" s="831"/>
      <c r="H543" s="827">
        <v>0</v>
      </c>
      <c r="I543" s="831">
        <v>2</v>
      </c>
      <c r="J543" s="831">
        <v>241.22</v>
      </c>
      <c r="K543" s="827">
        <v>1</v>
      </c>
      <c r="L543" s="831">
        <v>2</v>
      </c>
      <c r="M543" s="832">
        <v>241.22</v>
      </c>
    </row>
    <row r="544" spans="1:13" ht="14.45" customHeight="1" x14ac:dyDescent="0.2">
      <c r="A544" s="821" t="s">
        <v>2712</v>
      </c>
      <c r="B544" s="822" t="s">
        <v>2143</v>
      </c>
      <c r="C544" s="822" t="s">
        <v>2150</v>
      </c>
      <c r="D544" s="822" t="s">
        <v>740</v>
      </c>
      <c r="E544" s="822" t="s">
        <v>2151</v>
      </c>
      <c r="F544" s="831"/>
      <c r="G544" s="831"/>
      <c r="H544" s="827">
        <v>0</v>
      </c>
      <c r="I544" s="831">
        <v>2</v>
      </c>
      <c r="J544" s="831">
        <v>1472.66</v>
      </c>
      <c r="K544" s="827">
        <v>1</v>
      </c>
      <c r="L544" s="831">
        <v>2</v>
      </c>
      <c r="M544" s="832">
        <v>1472.66</v>
      </c>
    </row>
    <row r="545" spans="1:13" ht="14.45" customHeight="1" x14ac:dyDescent="0.2">
      <c r="A545" s="821" t="s">
        <v>2712</v>
      </c>
      <c r="B545" s="822" t="s">
        <v>4442</v>
      </c>
      <c r="C545" s="822" t="s">
        <v>3217</v>
      </c>
      <c r="D545" s="822" t="s">
        <v>862</v>
      </c>
      <c r="E545" s="822" t="s">
        <v>3218</v>
      </c>
      <c r="F545" s="831"/>
      <c r="G545" s="831"/>
      <c r="H545" s="827">
        <v>0</v>
      </c>
      <c r="I545" s="831">
        <v>2</v>
      </c>
      <c r="J545" s="831">
        <v>640.41999999999996</v>
      </c>
      <c r="K545" s="827">
        <v>1</v>
      </c>
      <c r="L545" s="831">
        <v>2</v>
      </c>
      <c r="M545" s="832">
        <v>640.41999999999996</v>
      </c>
    </row>
    <row r="546" spans="1:13" ht="14.45" customHeight="1" x14ac:dyDescent="0.2">
      <c r="A546" s="821" t="s">
        <v>2712</v>
      </c>
      <c r="B546" s="822" t="s">
        <v>2257</v>
      </c>
      <c r="C546" s="822" t="s">
        <v>2258</v>
      </c>
      <c r="D546" s="822" t="s">
        <v>1042</v>
      </c>
      <c r="E546" s="822" t="s">
        <v>2259</v>
      </c>
      <c r="F546" s="831"/>
      <c r="G546" s="831"/>
      <c r="H546" s="827">
        <v>0</v>
      </c>
      <c r="I546" s="831">
        <v>5</v>
      </c>
      <c r="J546" s="831">
        <v>400.05000000000007</v>
      </c>
      <c r="K546" s="827">
        <v>1</v>
      </c>
      <c r="L546" s="831">
        <v>5</v>
      </c>
      <c r="M546" s="832">
        <v>400.05000000000007</v>
      </c>
    </row>
    <row r="547" spans="1:13" ht="14.45" customHeight="1" x14ac:dyDescent="0.2">
      <c r="A547" s="821" t="s">
        <v>2712</v>
      </c>
      <c r="B547" s="822" t="s">
        <v>2257</v>
      </c>
      <c r="C547" s="822" t="s">
        <v>2855</v>
      </c>
      <c r="D547" s="822" t="s">
        <v>1042</v>
      </c>
      <c r="E547" s="822" t="s">
        <v>2856</v>
      </c>
      <c r="F547" s="831"/>
      <c r="G547" s="831"/>
      <c r="H547" s="827">
        <v>0</v>
      </c>
      <c r="I547" s="831">
        <v>7</v>
      </c>
      <c r="J547" s="831">
        <v>1120.21</v>
      </c>
      <c r="K547" s="827">
        <v>1</v>
      </c>
      <c r="L547" s="831">
        <v>7</v>
      </c>
      <c r="M547" s="832">
        <v>1120.21</v>
      </c>
    </row>
    <row r="548" spans="1:13" ht="14.45" customHeight="1" x14ac:dyDescent="0.2">
      <c r="A548" s="821" t="s">
        <v>2712</v>
      </c>
      <c r="B548" s="822" t="s">
        <v>2257</v>
      </c>
      <c r="C548" s="822" t="s">
        <v>3821</v>
      </c>
      <c r="D548" s="822" t="s">
        <v>3720</v>
      </c>
      <c r="E548" s="822" t="s">
        <v>2856</v>
      </c>
      <c r="F548" s="831">
        <v>1</v>
      </c>
      <c r="G548" s="831">
        <v>160.03</v>
      </c>
      <c r="H548" s="827">
        <v>1</v>
      </c>
      <c r="I548" s="831"/>
      <c r="J548" s="831"/>
      <c r="K548" s="827">
        <v>0</v>
      </c>
      <c r="L548" s="831">
        <v>1</v>
      </c>
      <c r="M548" s="832">
        <v>160.03</v>
      </c>
    </row>
    <row r="549" spans="1:13" ht="14.45" customHeight="1" x14ac:dyDescent="0.2">
      <c r="A549" s="821" t="s">
        <v>2712</v>
      </c>
      <c r="B549" s="822" t="s">
        <v>2257</v>
      </c>
      <c r="C549" s="822" t="s">
        <v>3818</v>
      </c>
      <c r="D549" s="822" t="s">
        <v>3819</v>
      </c>
      <c r="E549" s="822" t="s">
        <v>3820</v>
      </c>
      <c r="F549" s="831">
        <v>3</v>
      </c>
      <c r="G549" s="831">
        <v>400.04999999999995</v>
      </c>
      <c r="H549" s="827">
        <v>1</v>
      </c>
      <c r="I549" s="831"/>
      <c r="J549" s="831"/>
      <c r="K549" s="827">
        <v>0</v>
      </c>
      <c r="L549" s="831">
        <v>3</v>
      </c>
      <c r="M549" s="832">
        <v>400.04999999999995</v>
      </c>
    </row>
    <row r="550" spans="1:13" ht="14.45" customHeight="1" x14ac:dyDescent="0.2">
      <c r="A550" s="821" t="s">
        <v>2712</v>
      </c>
      <c r="B550" s="822" t="s">
        <v>2264</v>
      </c>
      <c r="C550" s="822" t="s">
        <v>3042</v>
      </c>
      <c r="D550" s="822" t="s">
        <v>2266</v>
      </c>
      <c r="E550" s="822" t="s">
        <v>3043</v>
      </c>
      <c r="F550" s="831">
        <v>2</v>
      </c>
      <c r="G550" s="831">
        <v>44.88</v>
      </c>
      <c r="H550" s="827">
        <v>1</v>
      </c>
      <c r="I550" s="831"/>
      <c r="J550" s="831"/>
      <c r="K550" s="827">
        <v>0</v>
      </c>
      <c r="L550" s="831">
        <v>2</v>
      </c>
      <c r="M550" s="832">
        <v>44.88</v>
      </c>
    </row>
    <row r="551" spans="1:13" ht="14.45" customHeight="1" x14ac:dyDescent="0.2">
      <c r="A551" s="821" t="s">
        <v>2712</v>
      </c>
      <c r="B551" s="822" t="s">
        <v>2268</v>
      </c>
      <c r="C551" s="822" t="s">
        <v>2269</v>
      </c>
      <c r="D551" s="822" t="s">
        <v>2270</v>
      </c>
      <c r="E551" s="822" t="s">
        <v>2271</v>
      </c>
      <c r="F551" s="831"/>
      <c r="G551" s="831"/>
      <c r="H551" s="827">
        <v>0</v>
      </c>
      <c r="I551" s="831">
        <v>5</v>
      </c>
      <c r="J551" s="831">
        <v>212.55</v>
      </c>
      <c r="K551" s="827">
        <v>1</v>
      </c>
      <c r="L551" s="831">
        <v>5</v>
      </c>
      <c r="M551" s="832">
        <v>212.55</v>
      </c>
    </row>
    <row r="552" spans="1:13" ht="14.45" customHeight="1" x14ac:dyDescent="0.2">
      <c r="A552" s="821" t="s">
        <v>2712</v>
      </c>
      <c r="B552" s="822" t="s">
        <v>2268</v>
      </c>
      <c r="C552" s="822" t="s">
        <v>2272</v>
      </c>
      <c r="D552" s="822" t="s">
        <v>2270</v>
      </c>
      <c r="E552" s="822" t="s">
        <v>2273</v>
      </c>
      <c r="F552" s="831"/>
      <c r="G552" s="831"/>
      <c r="H552" s="827">
        <v>0</v>
      </c>
      <c r="I552" s="831">
        <v>16</v>
      </c>
      <c r="J552" s="831">
        <v>1360.32</v>
      </c>
      <c r="K552" s="827">
        <v>1</v>
      </c>
      <c r="L552" s="831">
        <v>16</v>
      </c>
      <c r="M552" s="832">
        <v>1360.32</v>
      </c>
    </row>
    <row r="553" spans="1:13" ht="14.45" customHeight="1" x14ac:dyDescent="0.2">
      <c r="A553" s="821" t="s">
        <v>2712</v>
      </c>
      <c r="B553" s="822" t="s">
        <v>2268</v>
      </c>
      <c r="C553" s="822" t="s">
        <v>3841</v>
      </c>
      <c r="D553" s="822" t="s">
        <v>2270</v>
      </c>
      <c r="E553" s="822" t="s">
        <v>3842</v>
      </c>
      <c r="F553" s="831"/>
      <c r="G553" s="831"/>
      <c r="H553" s="827">
        <v>0</v>
      </c>
      <c r="I553" s="831">
        <v>1</v>
      </c>
      <c r="J553" s="831">
        <v>98.29</v>
      </c>
      <c r="K553" s="827">
        <v>1</v>
      </c>
      <c r="L553" s="831">
        <v>1</v>
      </c>
      <c r="M553" s="832">
        <v>98.29</v>
      </c>
    </row>
    <row r="554" spans="1:13" ht="14.45" customHeight="1" x14ac:dyDescent="0.2">
      <c r="A554" s="821" t="s">
        <v>2712</v>
      </c>
      <c r="B554" s="822" t="s">
        <v>2268</v>
      </c>
      <c r="C554" s="822" t="s">
        <v>2274</v>
      </c>
      <c r="D554" s="822" t="s">
        <v>2270</v>
      </c>
      <c r="E554" s="822" t="s">
        <v>2275</v>
      </c>
      <c r="F554" s="831"/>
      <c r="G554" s="831"/>
      <c r="H554" s="827">
        <v>0</v>
      </c>
      <c r="I554" s="831">
        <v>2</v>
      </c>
      <c r="J554" s="831">
        <v>393.12</v>
      </c>
      <c r="K554" s="827">
        <v>1</v>
      </c>
      <c r="L554" s="831">
        <v>2</v>
      </c>
      <c r="M554" s="832">
        <v>393.12</v>
      </c>
    </row>
    <row r="555" spans="1:13" ht="14.45" customHeight="1" x14ac:dyDescent="0.2">
      <c r="A555" s="821" t="s">
        <v>2712</v>
      </c>
      <c r="B555" s="822" t="s">
        <v>2268</v>
      </c>
      <c r="C555" s="822" t="s">
        <v>3066</v>
      </c>
      <c r="D555" s="822" t="s">
        <v>3067</v>
      </c>
      <c r="E555" s="822" t="s">
        <v>2271</v>
      </c>
      <c r="F555" s="831">
        <v>19</v>
      </c>
      <c r="G555" s="831">
        <v>807.69</v>
      </c>
      <c r="H555" s="827">
        <v>1</v>
      </c>
      <c r="I555" s="831"/>
      <c r="J555" s="831"/>
      <c r="K555" s="827">
        <v>0</v>
      </c>
      <c r="L555" s="831">
        <v>19</v>
      </c>
      <c r="M555" s="832">
        <v>807.69</v>
      </c>
    </row>
    <row r="556" spans="1:13" ht="14.45" customHeight="1" x14ac:dyDescent="0.2">
      <c r="A556" s="821" t="s">
        <v>2712</v>
      </c>
      <c r="B556" s="822" t="s">
        <v>2268</v>
      </c>
      <c r="C556" s="822" t="s">
        <v>3843</v>
      </c>
      <c r="D556" s="822" t="s">
        <v>3067</v>
      </c>
      <c r="E556" s="822" t="s">
        <v>2271</v>
      </c>
      <c r="F556" s="831">
        <v>2</v>
      </c>
      <c r="G556" s="831">
        <v>85.02</v>
      </c>
      <c r="H556" s="827">
        <v>1</v>
      </c>
      <c r="I556" s="831"/>
      <c r="J556" s="831"/>
      <c r="K556" s="827">
        <v>0</v>
      </c>
      <c r="L556" s="831">
        <v>2</v>
      </c>
      <c r="M556" s="832">
        <v>85.02</v>
      </c>
    </row>
    <row r="557" spans="1:13" ht="14.45" customHeight="1" x14ac:dyDescent="0.2">
      <c r="A557" s="821" t="s">
        <v>2712</v>
      </c>
      <c r="B557" s="822" t="s">
        <v>4436</v>
      </c>
      <c r="C557" s="822" t="s">
        <v>3387</v>
      </c>
      <c r="D557" s="822" t="s">
        <v>3388</v>
      </c>
      <c r="E557" s="822" t="s">
        <v>3389</v>
      </c>
      <c r="F557" s="831">
        <v>47</v>
      </c>
      <c r="G557" s="831">
        <v>3681.5099999999993</v>
      </c>
      <c r="H557" s="827">
        <v>1</v>
      </c>
      <c r="I557" s="831"/>
      <c r="J557" s="831"/>
      <c r="K557" s="827">
        <v>0</v>
      </c>
      <c r="L557" s="831">
        <v>47</v>
      </c>
      <c r="M557" s="832">
        <v>3681.5099999999993</v>
      </c>
    </row>
    <row r="558" spans="1:13" ht="14.45" customHeight="1" x14ac:dyDescent="0.2">
      <c r="A558" s="821" t="s">
        <v>2712</v>
      </c>
      <c r="B558" s="822" t="s">
        <v>4436</v>
      </c>
      <c r="C558" s="822" t="s">
        <v>3676</v>
      </c>
      <c r="D558" s="822" t="s">
        <v>3388</v>
      </c>
      <c r="E558" s="822" t="s">
        <v>3677</v>
      </c>
      <c r="F558" s="831">
        <v>6</v>
      </c>
      <c r="G558" s="831">
        <v>128.64000000000001</v>
      </c>
      <c r="H558" s="827">
        <v>1</v>
      </c>
      <c r="I558" s="831"/>
      <c r="J558" s="831"/>
      <c r="K558" s="827">
        <v>0</v>
      </c>
      <c r="L558" s="831">
        <v>6</v>
      </c>
      <c r="M558" s="832">
        <v>128.64000000000001</v>
      </c>
    </row>
    <row r="559" spans="1:13" ht="14.45" customHeight="1" x14ac:dyDescent="0.2">
      <c r="A559" s="821" t="s">
        <v>2712</v>
      </c>
      <c r="B559" s="822" t="s">
        <v>4436</v>
      </c>
      <c r="C559" s="822" t="s">
        <v>3834</v>
      </c>
      <c r="D559" s="822" t="s">
        <v>3835</v>
      </c>
      <c r="E559" s="822" t="s">
        <v>3836</v>
      </c>
      <c r="F559" s="831">
        <v>3</v>
      </c>
      <c r="G559" s="831">
        <v>234.99</v>
      </c>
      <c r="H559" s="827">
        <v>1</v>
      </c>
      <c r="I559" s="831"/>
      <c r="J559" s="831"/>
      <c r="K559" s="827">
        <v>0</v>
      </c>
      <c r="L559" s="831">
        <v>3</v>
      </c>
      <c r="M559" s="832">
        <v>234.99</v>
      </c>
    </row>
    <row r="560" spans="1:13" ht="14.45" customHeight="1" x14ac:dyDescent="0.2">
      <c r="A560" s="821" t="s">
        <v>2712</v>
      </c>
      <c r="B560" s="822" t="s">
        <v>2168</v>
      </c>
      <c r="C560" s="822" t="s">
        <v>3860</v>
      </c>
      <c r="D560" s="822" t="s">
        <v>690</v>
      </c>
      <c r="E560" s="822" t="s">
        <v>691</v>
      </c>
      <c r="F560" s="831">
        <v>11</v>
      </c>
      <c r="G560" s="831">
        <v>418.44</v>
      </c>
      <c r="H560" s="827">
        <v>1</v>
      </c>
      <c r="I560" s="831"/>
      <c r="J560" s="831"/>
      <c r="K560" s="827">
        <v>0</v>
      </c>
      <c r="L560" s="831">
        <v>11</v>
      </c>
      <c r="M560" s="832">
        <v>418.44</v>
      </c>
    </row>
    <row r="561" spans="1:13" ht="14.45" customHeight="1" x14ac:dyDescent="0.2">
      <c r="A561" s="821" t="s">
        <v>2712</v>
      </c>
      <c r="B561" s="822" t="s">
        <v>2168</v>
      </c>
      <c r="C561" s="822" t="s">
        <v>3151</v>
      </c>
      <c r="D561" s="822" t="s">
        <v>690</v>
      </c>
      <c r="E561" s="822" t="s">
        <v>3152</v>
      </c>
      <c r="F561" s="831">
        <v>6</v>
      </c>
      <c r="G561" s="831">
        <v>702.18000000000006</v>
      </c>
      <c r="H561" s="827">
        <v>1</v>
      </c>
      <c r="I561" s="831"/>
      <c r="J561" s="831"/>
      <c r="K561" s="827">
        <v>0</v>
      </c>
      <c r="L561" s="831">
        <v>6</v>
      </c>
      <c r="M561" s="832">
        <v>702.18000000000006</v>
      </c>
    </row>
    <row r="562" spans="1:13" ht="14.45" customHeight="1" x14ac:dyDescent="0.2">
      <c r="A562" s="821" t="s">
        <v>2712</v>
      </c>
      <c r="B562" s="822" t="s">
        <v>2168</v>
      </c>
      <c r="C562" s="822" t="s">
        <v>3861</v>
      </c>
      <c r="D562" s="822" t="s">
        <v>690</v>
      </c>
      <c r="E562" s="822" t="s">
        <v>990</v>
      </c>
      <c r="F562" s="831">
        <v>6</v>
      </c>
      <c r="G562" s="831">
        <v>105.35999999999999</v>
      </c>
      <c r="H562" s="827">
        <v>1</v>
      </c>
      <c r="I562" s="831"/>
      <c r="J562" s="831"/>
      <c r="K562" s="827">
        <v>0</v>
      </c>
      <c r="L562" s="831">
        <v>6</v>
      </c>
      <c r="M562" s="832">
        <v>105.35999999999999</v>
      </c>
    </row>
    <row r="563" spans="1:13" ht="14.45" customHeight="1" x14ac:dyDescent="0.2">
      <c r="A563" s="821" t="s">
        <v>2712</v>
      </c>
      <c r="B563" s="822" t="s">
        <v>2168</v>
      </c>
      <c r="C563" s="822" t="s">
        <v>3154</v>
      </c>
      <c r="D563" s="822" t="s">
        <v>690</v>
      </c>
      <c r="E563" s="822" t="s">
        <v>989</v>
      </c>
      <c r="F563" s="831">
        <v>7</v>
      </c>
      <c r="G563" s="831">
        <v>409.64</v>
      </c>
      <c r="H563" s="827">
        <v>1</v>
      </c>
      <c r="I563" s="831"/>
      <c r="J563" s="831"/>
      <c r="K563" s="827">
        <v>0</v>
      </c>
      <c r="L563" s="831">
        <v>7</v>
      </c>
      <c r="M563" s="832">
        <v>409.64</v>
      </c>
    </row>
    <row r="564" spans="1:13" ht="14.45" customHeight="1" x14ac:dyDescent="0.2">
      <c r="A564" s="821" t="s">
        <v>2712</v>
      </c>
      <c r="B564" s="822" t="s">
        <v>2168</v>
      </c>
      <c r="C564" s="822" t="s">
        <v>3862</v>
      </c>
      <c r="D564" s="822" t="s">
        <v>690</v>
      </c>
      <c r="E564" s="822" t="s">
        <v>988</v>
      </c>
      <c r="F564" s="831">
        <v>4</v>
      </c>
      <c r="G564" s="831">
        <v>936.28</v>
      </c>
      <c r="H564" s="827">
        <v>1</v>
      </c>
      <c r="I564" s="831"/>
      <c r="J564" s="831"/>
      <c r="K564" s="827">
        <v>0</v>
      </c>
      <c r="L564" s="831">
        <v>4</v>
      </c>
      <c r="M564" s="832">
        <v>936.28</v>
      </c>
    </row>
    <row r="565" spans="1:13" ht="14.45" customHeight="1" x14ac:dyDescent="0.2">
      <c r="A565" s="821" t="s">
        <v>2712</v>
      </c>
      <c r="B565" s="822" t="s">
        <v>2168</v>
      </c>
      <c r="C565" s="822" t="s">
        <v>2280</v>
      </c>
      <c r="D565" s="822" t="s">
        <v>987</v>
      </c>
      <c r="E565" s="822" t="s">
        <v>988</v>
      </c>
      <c r="F565" s="831"/>
      <c r="G565" s="831"/>
      <c r="H565" s="827">
        <v>0</v>
      </c>
      <c r="I565" s="831">
        <v>1</v>
      </c>
      <c r="J565" s="831">
        <v>234.07</v>
      </c>
      <c r="K565" s="827">
        <v>1</v>
      </c>
      <c r="L565" s="831">
        <v>1</v>
      </c>
      <c r="M565" s="832">
        <v>234.07</v>
      </c>
    </row>
    <row r="566" spans="1:13" ht="14.45" customHeight="1" x14ac:dyDescent="0.2">
      <c r="A566" s="821" t="s">
        <v>2712</v>
      </c>
      <c r="B566" s="822" t="s">
        <v>2168</v>
      </c>
      <c r="C566" s="822" t="s">
        <v>2283</v>
      </c>
      <c r="D566" s="822" t="s">
        <v>690</v>
      </c>
      <c r="E566" s="822" t="s">
        <v>989</v>
      </c>
      <c r="F566" s="831"/>
      <c r="G566" s="831"/>
      <c r="H566" s="827">
        <v>0</v>
      </c>
      <c r="I566" s="831">
        <v>2</v>
      </c>
      <c r="J566" s="831">
        <v>117.04</v>
      </c>
      <c r="K566" s="827">
        <v>1</v>
      </c>
      <c r="L566" s="831">
        <v>2</v>
      </c>
      <c r="M566" s="832">
        <v>117.04</v>
      </c>
    </row>
    <row r="567" spans="1:13" ht="14.45" customHeight="1" x14ac:dyDescent="0.2">
      <c r="A567" s="821" t="s">
        <v>2712</v>
      </c>
      <c r="B567" s="822" t="s">
        <v>2168</v>
      </c>
      <c r="C567" s="822" t="s">
        <v>2281</v>
      </c>
      <c r="D567" s="822" t="s">
        <v>690</v>
      </c>
      <c r="E567" s="822" t="s">
        <v>988</v>
      </c>
      <c r="F567" s="831"/>
      <c r="G567" s="831"/>
      <c r="H567" s="827">
        <v>0</v>
      </c>
      <c r="I567" s="831">
        <v>2</v>
      </c>
      <c r="J567" s="831">
        <v>468.14</v>
      </c>
      <c r="K567" s="827">
        <v>1</v>
      </c>
      <c r="L567" s="831">
        <v>2</v>
      </c>
      <c r="M567" s="832">
        <v>468.14</v>
      </c>
    </row>
    <row r="568" spans="1:13" ht="14.45" customHeight="1" x14ac:dyDescent="0.2">
      <c r="A568" s="821" t="s">
        <v>2712</v>
      </c>
      <c r="B568" s="822" t="s">
        <v>2173</v>
      </c>
      <c r="C568" s="822" t="s">
        <v>3724</v>
      </c>
      <c r="D568" s="822" t="s">
        <v>3667</v>
      </c>
      <c r="E568" s="822" t="s">
        <v>3142</v>
      </c>
      <c r="F568" s="831">
        <v>2</v>
      </c>
      <c r="G568" s="831">
        <v>210.64</v>
      </c>
      <c r="H568" s="827">
        <v>1</v>
      </c>
      <c r="I568" s="831"/>
      <c r="J568" s="831"/>
      <c r="K568" s="827">
        <v>0</v>
      </c>
      <c r="L568" s="831">
        <v>2</v>
      </c>
      <c r="M568" s="832">
        <v>210.64</v>
      </c>
    </row>
    <row r="569" spans="1:13" ht="14.45" customHeight="1" x14ac:dyDescent="0.2">
      <c r="A569" s="821" t="s">
        <v>2712</v>
      </c>
      <c r="B569" s="822" t="s">
        <v>2173</v>
      </c>
      <c r="C569" s="822" t="s">
        <v>3666</v>
      </c>
      <c r="D569" s="822" t="s">
        <v>3667</v>
      </c>
      <c r="E569" s="822" t="s">
        <v>696</v>
      </c>
      <c r="F569" s="831">
        <v>6</v>
      </c>
      <c r="G569" s="831">
        <v>210.66</v>
      </c>
      <c r="H569" s="827">
        <v>1</v>
      </c>
      <c r="I569" s="831"/>
      <c r="J569" s="831"/>
      <c r="K569" s="827">
        <v>0</v>
      </c>
      <c r="L569" s="831">
        <v>6</v>
      </c>
      <c r="M569" s="832">
        <v>210.66</v>
      </c>
    </row>
    <row r="570" spans="1:13" ht="14.45" customHeight="1" x14ac:dyDescent="0.2">
      <c r="A570" s="821" t="s">
        <v>2712</v>
      </c>
      <c r="B570" s="822" t="s">
        <v>2173</v>
      </c>
      <c r="C570" s="822" t="s">
        <v>2292</v>
      </c>
      <c r="D570" s="822" t="s">
        <v>998</v>
      </c>
      <c r="E570" s="822" t="s">
        <v>1000</v>
      </c>
      <c r="F570" s="831"/>
      <c r="G570" s="831"/>
      <c r="H570" s="827">
        <v>0</v>
      </c>
      <c r="I570" s="831">
        <v>12</v>
      </c>
      <c r="J570" s="831">
        <v>210.71999999999997</v>
      </c>
      <c r="K570" s="827">
        <v>1</v>
      </c>
      <c r="L570" s="831">
        <v>12</v>
      </c>
      <c r="M570" s="832">
        <v>210.71999999999997</v>
      </c>
    </row>
    <row r="571" spans="1:13" ht="14.45" customHeight="1" x14ac:dyDescent="0.2">
      <c r="A571" s="821" t="s">
        <v>2712</v>
      </c>
      <c r="B571" s="822" t="s">
        <v>2173</v>
      </c>
      <c r="C571" s="822" t="s">
        <v>3023</v>
      </c>
      <c r="D571" s="822" t="s">
        <v>998</v>
      </c>
      <c r="E571" s="822" t="s">
        <v>677</v>
      </c>
      <c r="F571" s="831"/>
      <c r="G571" s="831"/>
      <c r="H571" s="827">
        <v>0</v>
      </c>
      <c r="I571" s="831">
        <v>1</v>
      </c>
      <c r="J571" s="831">
        <v>117.03</v>
      </c>
      <c r="K571" s="827">
        <v>1</v>
      </c>
      <c r="L571" s="831">
        <v>1</v>
      </c>
      <c r="M571" s="832">
        <v>117.03</v>
      </c>
    </row>
    <row r="572" spans="1:13" ht="14.45" customHeight="1" x14ac:dyDescent="0.2">
      <c r="A572" s="821" t="s">
        <v>2712</v>
      </c>
      <c r="B572" s="822" t="s">
        <v>2173</v>
      </c>
      <c r="C572" s="822" t="s">
        <v>2293</v>
      </c>
      <c r="D572" s="822" t="s">
        <v>998</v>
      </c>
      <c r="E572" s="822" t="s">
        <v>702</v>
      </c>
      <c r="F572" s="831"/>
      <c r="G572" s="831"/>
      <c r="H572" s="827">
        <v>0</v>
      </c>
      <c r="I572" s="831">
        <v>3</v>
      </c>
      <c r="J572" s="831">
        <v>210.69</v>
      </c>
      <c r="K572" s="827">
        <v>1</v>
      </c>
      <c r="L572" s="831">
        <v>3</v>
      </c>
      <c r="M572" s="832">
        <v>210.69</v>
      </c>
    </row>
    <row r="573" spans="1:13" ht="14.45" customHeight="1" x14ac:dyDescent="0.2">
      <c r="A573" s="821" t="s">
        <v>2712</v>
      </c>
      <c r="B573" s="822" t="s">
        <v>4437</v>
      </c>
      <c r="C573" s="822" t="s">
        <v>3864</v>
      </c>
      <c r="D573" s="822" t="s">
        <v>3865</v>
      </c>
      <c r="E573" s="822" t="s">
        <v>2912</v>
      </c>
      <c r="F573" s="831">
        <v>2</v>
      </c>
      <c r="G573" s="831">
        <v>65.52</v>
      </c>
      <c r="H573" s="827">
        <v>1</v>
      </c>
      <c r="I573" s="831"/>
      <c r="J573" s="831"/>
      <c r="K573" s="827">
        <v>0</v>
      </c>
      <c r="L573" s="831">
        <v>2</v>
      </c>
      <c r="M573" s="832">
        <v>65.52</v>
      </c>
    </row>
    <row r="574" spans="1:13" ht="14.45" customHeight="1" x14ac:dyDescent="0.2">
      <c r="A574" s="821" t="s">
        <v>2712</v>
      </c>
      <c r="B574" s="822" t="s">
        <v>4437</v>
      </c>
      <c r="C574" s="822" t="s">
        <v>3165</v>
      </c>
      <c r="D574" s="822" t="s">
        <v>2911</v>
      </c>
      <c r="E574" s="822" t="s">
        <v>3166</v>
      </c>
      <c r="F574" s="831"/>
      <c r="G574" s="831"/>
      <c r="H574" s="827">
        <v>0</v>
      </c>
      <c r="I574" s="831">
        <v>2</v>
      </c>
      <c r="J574" s="831">
        <v>229.3</v>
      </c>
      <c r="K574" s="827">
        <v>1</v>
      </c>
      <c r="L574" s="831">
        <v>2</v>
      </c>
      <c r="M574" s="832">
        <v>229.3</v>
      </c>
    </row>
    <row r="575" spans="1:13" ht="14.45" customHeight="1" x14ac:dyDescent="0.2">
      <c r="A575" s="821" t="s">
        <v>2712</v>
      </c>
      <c r="B575" s="822" t="s">
        <v>2294</v>
      </c>
      <c r="C575" s="822" t="s">
        <v>3822</v>
      </c>
      <c r="D575" s="822" t="s">
        <v>3823</v>
      </c>
      <c r="E575" s="822" t="s">
        <v>2996</v>
      </c>
      <c r="F575" s="831">
        <v>2</v>
      </c>
      <c r="G575" s="831">
        <v>207.28</v>
      </c>
      <c r="H575" s="827">
        <v>1</v>
      </c>
      <c r="I575" s="831"/>
      <c r="J575" s="831"/>
      <c r="K575" s="827">
        <v>0</v>
      </c>
      <c r="L575" s="831">
        <v>2</v>
      </c>
      <c r="M575" s="832">
        <v>207.28</v>
      </c>
    </row>
    <row r="576" spans="1:13" ht="14.45" customHeight="1" x14ac:dyDescent="0.2">
      <c r="A576" s="821" t="s">
        <v>2712</v>
      </c>
      <c r="B576" s="822" t="s">
        <v>2294</v>
      </c>
      <c r="C576" s="822" t="s">
        <v>3824</v>
      </c>
      <c r="D576" s="822" t="s">
        <v>3825</v>
      </c>
      <c r="E576" s="822" t="s">
        <v>3049</v>
      </c>
      <c r="F576" s="831">
        <v>1</v>
      </c>
      <c r="G576" s="831">
        <v>207.27</v>
      </c>
      <c r="H576" s="827">
        <v>1</v>
      </c>
      <c r="I576" s="831"/>
      <c r="J576" s="831"/>
      <c r="K576" s="827">
        <v>0</v>
      </c>
      <c r="L576" s="831">
        <v>1</v>
      </c>
      <c r="M576" s="832">
        <v>207.27</v>
      </c>
    </row>
    <row r="577" spans="1:13" ht="14.45" customHeight="1" x14ac:dyDescent="0.2">
      <c r="A577" s="821" t="s">
        <v>2712</v>
      </c>
      <c r="B577" s="822" t="s">
        <v>2303</v>
      </c>
      <c r="C577" s="822" t="s">
        <v>3866</v>
      </c>
      <c r="D577" s="822" t="s">
        <v>3867</v>
      </c>
      <c r="E577" s="822" t="s">
        <v>3868</v>
      </c>
      <c r="F577" s="831">
        <v>2</v>
      </c>
      <c r="G577" s="831">
        <v>203.12</v>
      </c>
      <c r="H577" s="827">
        <v>1</v>
      </c>
      <c r="I577" s="831"/>
      <c r="J577" s="831"/>
      <c r="K577" s="827">
        <v>0</v>
      </c>
      <c r="L577" s="831">
        <v>2</v>
      </c>
      <c r="M577" s="832">
        <v>203.12</v>
      </c>
    </row>
    <row r="578" spans="1:13" ht="14.45" customHeight="1" x14ac:dyDescent="0.2">
      <c r="A578" s="821" t="s">
        <v>2712</v>
      </c>
      <c r="B578" s="822" t="s">
        <v>2175</v>
      </c>
      <c r="C578" s="822" t="s">
        <v>2176</v>
      </c>
      <c r="D578" s="822" t="s">
        <v>850</v>
      </c>
      <c r="E578" s="822" t="s">
        <v>2177</v>
      </c>
      <c r="F578" s="831"/>
      <c r="G578" s="831"/>
      <c r="H578" s="827">
        <v>0</v>
      </c>
      <c r="I578" s="831">
        <v>1</v>
      </c>
      <c r="J578" s="831">
        <v>103.4</v>
      </c>
      <c r="K578" s="827">
        <v>1</v>
      </c>
      <c r="L578" s="831">
        <v>1</v>
      </c>
      <c r="M578" s="832">
        <v>103.4</v>
      </c>
    </row>
    <row r="579" spans="1:13" ht="14.45" customHeight="1" x14ac:dyDescent="0.2">
      <c r="A579" s="821" t="s">
        <v>2712</v>
      </c>
      <c r="B579" s="822" t="s">
        <v>2175</v>
      </c>
      <c r="C579" s="822" t="s">
        <v>2513</v>
      </c>
      <c r="D579" s="822" t="s">
        <v>1642</v>
      </c>
      <c r="E579" s="822" t="s">
        <v>2514</v>
      </c>
      <c r="F579" s="831"/>
      <c r="G579" s="831"/>
      <c r="H579" s="827">
        <v>0</v>
      </c>
      <c r="I579" s="831">
        <v>2</v>
      </c>
      <c r="J579" s="831">
        <v>413.56</v>
      </c>
      <c r="K579" s="827">
        <v>1</v>
      </c>
      <c r="L579" s="831">
        <v>2</v>
      </c>
      <c r="M579" s="832">
        <v>413.56</v>
      </c>
    </row>
    <row r="580" spans="1:13" ht="14.45" customHeight="1" x14ac:dyDescent="0.2">
      <c r="A580" s="821" t="s">
        <v>2712</v>
      </c>
      <c r="B580" s="822" t="s">
        <v>2178</v>
      </c>
      <c r="C580" s="822" t="s">
        <v>2313</v>
      </c>
      <c r="D580" s="822" t="s">
        <v>2180</v>
      </c>
      <c r="E580" s="822" t="s">
        <v>2314</v>
      </c>
      <c r="F580" s="831"/>
      <c r="G580" s="831"/>
      <c r="H580" s="827">
        <v>0</v>
      </c>
      <c r="I580" s="831">
        <v>5</v>
      </c>
      <c r="J580" s="831">
        <v>37.35</v>
      </c>
      <c r="K580" s="827">
        <v>1</v>
      </c>
      <c r="L580" s="831">
        <v>5</v>
      </c>
      <c r="M580" s="832">
        <v>37.35</v>
      </c>
    </row>
    <row r="581" spans="1:13" ht="14.45" customHeight="1" x14ac:dyDescent="0.2">
      <c r="A581" s="821" t="s">
        <v>2712</v>
      </c>
      <c r="B581" s="822" t="s">
        <v>2178</v>
      </c>
      <c r="C581" s="822" t="s">
        <v>2179</v>
      </c>
      <c r="D581" s="822" t="s">
        <v>2180</v>
      </c>
      <c r="E581" s="822" t="s">
        <v>2181</v>
      </c>
      <c r="F581" s="831"/>
      <c r="G581" s="831"/>
      <c r="H581" s="827">
        <v>0</v>
      </c>
      <c r="I581" s="831">
        <v>14</v>
      </c>
      <c r="J581" s="831">
        <v>160.72000000000003</v>
      </c>
      <c r="K581" s="827">
        <v>1</v>
      </c>
      <c r="L581" s="831">
        <v>14</v>
      </c>
      <c r="M581" s="832">
        <v>160.72000000000003</v>
      </c>
    </row>
    <row r="582" spans="1:13" ht="14.45" customHeight="1" x14ac:dyDescent="0.2">
      <c r="A582" s="821" t="s">
        <v>2712</v>
      </c>
      <c r="B582" s="822" t="s">
        <v>2178</v>
      </c>
      <c r="C582" s="822" t="s">
        <v>3547</v>
      </c>
      <c r="D582" s="822" t="s">
        <v>2180</v>
      </c>
      <c r="E582" s="822" t="s">
        <v>2301</v>
      </c>
      <c r="F582" s="831"/>
      <c r="G582" s="831"/>
      <c r="H582" s="827">
        <v>0</v>
      </c>
      <c r="I582" s="831">
        <v>2</v>
      </c>
      <c r="J582" s="831">
        <v>68.94</v>
      </c>
      <c r="K582" s="827">
        <v>1</v>
      </c>
      <c r="L582" s="831">
        <v>2</v>
      </c>
      <c r="M582" s="832">
        <v>68.94</v>
      </c>
    </row>
    <row r="583" spans="1:13" ht="14.45" customHeight="1" x14ac:dyDescent="0.2">
      <c r="A583" s="821" t="s">
        <v>2712</v>
      </c>
      <c r="B583" s="822" t="s">
        <v>2178</v>
      </c>
      <c r="C583" s="822" t="s">
        <v>3548</v>
      </c>
      <c r="D583" s="822" t="s">
        <v>2180</v>
      </c>
      <c r="E583" s="822" t="s">
        <v>2996</v>
      </c>
      <c r="F583" s="831"/>
      <c r="G583" s="831"/>
      <c r="H583" s="827">
        <v>0</v>
      </c>
      <c r="I583" s="831">
        <v>2</v>
      </c>
      <c r="J583" s="831">
        <v>229.76</v>
      </c>
      <c r="K583" s="827">
        <v>1</v>
      </c>
      <c r="L583" s="831">
        <v>2</v>
      </c>
      <c r="M583" s="832">
        <v>229.76</v>
      </c>
    </row>
    <row r="584" spans="1:13" ht="14.45" customHeight="1" x14ac:dyDescent="0.2">
      <c r="A584" s="821" t="s">
        <v>2712</v>
      </c>
      <c r="B584" s="822" t="s">
        <v>2315</v>
      </c>
      <c r="C584" s="822" t="s">
        <v>2586</v>
      </c>
      <c r="D584" s="822" t="s">
        <v>2317</v>
      </c>
      <c r="E584" s="822" t="s">
        <v>2587</v>
      </c>
      <c r="F584" s="831"/>
      <c r="G584" s="831"/>
      <c r="H584" s="827">
        <v>0</v>
      </c>
      <c r="I584" s="831">
        <v>1</v>
      </c>
      <c r="J584" s="831">
        <v>234.91</v>
      </c>
      <c r="K584" s="827">
        <v>1</v>
      </c>
      <c r="L584" s="831">
        <v>1</v>
      </c>
      <c r="M584" s="832">
        <v>234.91</v>
      </c>
    </row>
    <row r="585" spans="1:13" ht="14.45" customHeight="1" x14ac:dyDescent="0.2">
      <c r="A585" s="821" t="s">
        <v>2712</v>
      </c>
      <c r="B585" s="822" t="s">
        <v>2315</v>
      </c>
      <c r="C585" s="822" t="s">
        <v>2923</v>
      </c>
      <c r="D585" s="822" t="s">
        <v>2317</v>
      </c>
      <c r="E585" s="822" t="s">
        <v>2924</v>
      </c>
      <c r="F585" s="831"/>
      <c r="G585" s="831"/>
      <c r="H585" s="827">
        <v>0</v>
      </c>
      <c r="I585" s="831">
        <v>1</v>
      </c>
      <c r="J585" s="831">
        <v>704.73</v>
      </c>
      <c r="K585" s="827">
        <v>1</v>
      </c>
      <c r="L585" s="831">
        <v>1</v>
      </c>
      <c r="M585" s="832">
        <v>704.73</v>
      </c>
    </row>
    <row r="586" spans="1:13" ht="14.45" customHeight="1" x14ac:dyDescent="0.2">
      <c r="A586" s="821" t="s">
        <v>2712</v>
      </c>
      <c r="B586" s="822" t="s">
        <v>2319</v>
      </c>
      <c r="C586" s="822" t="s">
        <v>3479</v>
      </c>
      <c r="D586" s="822" t="s">
        <v>2321</v>
      </c>
      <c r="E586" s="822" t="s">
        <v>3480</v>
      </c>
      <c r="F586" s="831"/>
      <c r="G586" s="831"/>
      <c r="H586" s="827">
        <v>0</v>
      </c>
      <c r="I586" s="831">
        <v>5</v>
      </c>
      <c r="J586" s="831">
        <v>63.949999999999996</v>
      </c>
      <c r="K586" s="827">
        <v>1</v>
      </c>
      <c r="L586" s="831">
        <v>5</v>
      </c>
      <c r="M586" s="832">
        <v>63.949999999999996</v>
      </c>
    </row>
    <row r="587" spans="1:13" ht="14.45" customHeight="1" x14ac:dyDescent="0.2">
      <c r="A587" s="821" t="s">
        <v>2712</v>
      </c>
      <c r="B587" s="822" t="s">
        <v>4443</v>
      </c>
      <c r="C587" s="822" t="s">
        <v>3090</v>
      </c>
      <c r="D587" s="822" t="s">
        <v>3091</v>
      </c>
      <c r="E587" s="822" t="s">
        <v>3092</v>
      </c>
      <c r="F587" s="831">
        <v>4</v>
      </c>
      <c r="G587" s="831">
        <v>342.16</v>
      </c>
      <c r="H587" s="827">
        <v>1</v>
      </c>
      <c r="I587" s="831"/>
      <c r="J587" s="831"/>
      <c r="K587" s="827">
        <v>0</v>
      </c>
      <c r="L587" s="831">
        <v>4</v>
      </c>
      <c r="M587" s="832">
        <v>342.16</v>
      </c>
    </row>
    <row r="588" spans="1:13" ht="14.45" customHeight="1" x14ac:dyDescent="0.2">
      <c r="A588" s="821" t="s">
        <v>2712</v>
      </c>
      <c r="B588" s="822" t="s">
        <v>2182</v>
      </c>
      <c r="C588" s="822" t="s">
        <v>3288</v>
      </c>
      <c r="D588" s="822" t="s">
        <v>3286</v>
      </c>
      <c r="E588" s="822" t="s">
        <v>3289</v>
      </c>
      <c r="F588" s="831"/>
      <c r="G588" s="831"/>
      <c r="H588" s="827">
        <v>0</v>
      </c>
      <c r="I588" s="831">
        <v>1</v>
      </c>
      <c r="J588" s="831">
        <v>345.69</v>
      </c>
      <c r="K588" s="827">
        <v>1</v>
      </c>
      <c r="L588" s="831">
        <v>1</v>
      </c>
      <c r="M588" s="832">
        <v>345.69</v>
      </c>
    </row>
    <row r="589" spans="1:13" ht="14.45" customHeight="1" x14ac:dyDescent="0.2">
      <c r="A589" s="821" t="s">
        <v>2712</v>
      </c>
      <c r="B589" s="822" t="s">
        <v>4444</v>
      </c>
      <c r="C589" s="822" t="s">
        <v>3875</v>
      </c>
      <c r="D589" s="822" t="s">
        <v>3247</v>
      </c>
      <c r="E589" s="822" t="s">
        <v>3876</v>
      </c>
      <c r="F589" s="831"/>
      <c r="G589" s="831"/>
      <c r="H589" s="827">
        <v>0</v>
      </c>
      <c r="I589" s="831">
        <v>2</v>
      </c>
      <c r="J589" s="831">
        <v>367.58</v>
      </c>
      <c r="K589" s="827">
        <v>1</v>
      </c>
      <c r="L589" s="831">
        <v>2</v>
      </c>
      <c r="M589" s="832">
        <v>367.58</v>
      </c>
    </row>
    <row r="590" spans="1:13" ht="14.45" customHeight="1" x14ac:dyDescent="0.2">
      <c r="A590" s="821" t="s">
        <v>2712</v>
      </c>
      <c r="B590" s="822" t="s">
        <v>2184</v>
      </c>
      <c r="C590" s="822" t="s">
        <v>2185</v>
      </c>
      <c r="D590" s="822" t="s">
        <v>2186</v>
      </c>
      <c r="E590" s="822" t="s">
        <v>2187</v>
      </c>
      <c r="F590" s="831"/>
      <c r="G590" s="831"/>
      <c r="H590" s="827">
        <v>0</v>
      </c>
      <c r="I590" s="831">
        <v>14</v>
      </c>
      <c r="J590" s="831">
        <v>1827.1399999999999</v>
      </c>
      <c r="K590" s="827">
        <v>1</v>
      </c>
      <c r="L590" s="831">
        <v>14</v>
      </c>
      <c r="M590" s="832">
        <v>1827.1399999999999</v>
      </c>
    </row>
    <row r="591" spans="1:13" ht="14.45" customHeight="1" x14ac:dyDescent="0.2">
      <c r="A591" s="821" t="s">
        <v>2712</v>
      </c>
      <c r="B591" s="822" t="s">
        <v>2184</v>
      </c>
      <c r="C591" s="822" t="s">
        <v>3827</v>
      </c>
      <c r="D591" s="822" t="s">
        <v>3663</v>
      </c>
      <c r="E591" s="822" t="s">
        <v>2001</v>
      </c>
      <c r="F591" s="831">
        <v>1</v>
      </c>
      <c r="G591" s="831">
        <v>165.41</v>
      </c>
      <c r="H591" s="827">
        <v>1</v>
      </c>
      <c r="I591" s="831"/>
      <c r="J591" s="831"/>
      <c r="K591" s="827">
        <v>0</v>
      </c>
      <c r="L591" s="831">
        <v>1</v>
      </c>
      <c r="M591" s="832">
        <v>165.41</v>
      </c>
    </row>
    <row r="592" spans="1:13" ht="14.45" customHeight="1" x14ac:dyDescent="0.2">
      <c r="A592" s="821" t="s">
        <v>2712</v>
      </c>
      <c r="B592" s="822" t="s">
        <v>2184</v>
      </c>
      <c r="C592" s="822" t="s">
        <v>2188</v>
      </c>
      <c r="D592" s="822" t="s">
        <v>2189</v>
      </c>
      <c r="E592" s="822" t="s">
        <v>2190</v>
      </c>
      <c r="F592" s="831"/>
      <c r="G592" s="831"/>
      <c r="H592" s="827">
        <v>0</v>
      </c>
      <c r="I592" s="831">
        <v>1</v>
      </c>
      <c r="J592" s="831">
        <v>165.41</v>
      </c>
      <c r="K592" s="827">
        <v>1</v>
      </c>
      <c r="L592" s="831">
        <v>1</v>
      </c>
      <c r="M592" s="832">
        <v>165.41</v>
      </c>
    </row>
    <row r="593" spans="1:13" ht="14.45" customHeight="1" x14ac:dyDescent="0.2">
      <c r="A593" s="821" t="s">
        <v>2712</v>
      </c>
      <c r="B593" s="822" t="s">
        <v>2184</v>
      </c>
      <c r="C593" s="822" t="s">
        <v>3642</v>
      </c>
      <c r="D593" s="822" t="s">
        <v>2186</v>
      </c>
      <c r="E593" s="822" t="s">
        <v>2940</v>
      </c>
      <c r="F593" s="831">
        <v>2</v>
      </c>
      <c r="G593" s="831">
        <v>367.58</v>
      </c>
      <c r="H593" s="827">
        <v>1</v>
      </c>
      <c r="I593" s="831"/>
      <c r="J593" s="831"/>
      <c r="K593" s="827">
        <v>0</v>
      </c>
      <c r="L593" s="831">
        <v>2</v>
      </c>
      <c r="M593" s="832">
        <v>367.58</v>
      </c>
    </row>
    <row r="594" spans="1:13" ht="14.45" customHeight="1" x14ac:dyDescent="0.2">
      <c r="A594" s="821" t="s">
        <v>2712</v>
      </c>
      <c r="B594" s="822" t="s">
        <v>2184</v>
      </c>
      <c r="C594" s="822" t="s">
        <v>3009</v>
      </c>
      <c r="D594" s="822" t="s">
        <v>2186</v>
      </c>
      <c r="E594" s="822" t="s">
        <v>3010</v>
      </c>
      <c r="F594" s="831">
        <v>3</v>
      </c>
      <c r="G594" s="831">
        <v>848.28</v>
      </c>
      <c r="H594" s="827">
        <v>1</v>
      </c>
      <c r="I594" s="831"/>
      <c r="J594" s="831"/>
      <c r="K594" s="827">
        <v>0</v>
      </c>
      <c r="L594" s="831">
        <v>3</v>
      </c>
      <c r="M594" s="832">
        <v>848.28</v>
      </c>
    </row>
    <row r="595" spans="1:13" ht="14.45" customHeight="1" x14ac:dyDescent="0.2">
      <c r="A595" s="821" t="s">
        <v>2712</v>
      </c>
      <c r="B595" s="822" t="s">
        <v>4453</v>
      </c>
      <c r="C595" s="822" t="s">
        <v>3837</v>
      </c>
      <c r="D595" s="822" t="s">
        <v>3838</v>
      </c>
      <c r="E595" s="822" t="s">
        <v>3839</v>
      </c>
      <c r="F595" s="831">
        <v>4</v>
      </c>
      <c r="G595" s="831">
        <v>1626.64</v>
      </c>
      <c r="H595" s="827">
        <v>1</v>
      </c>
      <c r="I595" s="831"/>
      <c r="J595" s="831"/>
      <c r="K595" s="827">
        <v>0</v>
      </c>
      <c r="L595" s="831">
        <v>4</v>
      </c>
      <c r="M595" s="832">
        <v>1626.64</v>
      </c>
    </row>
    <row r="596" spans="1:13" ht="14.45" customHeight="1" x14ac:dyDescent="0.2">
      <c r="A596" s="821" t="s">
        <v>2712</v>
      </c>
      <c r="B596" s="822" t="s">
        <v>2336</v>
      </c>
      <c r="C596" s="822" t="s">
        <v>3890</v>
      </c>
      <c r="D596" s="822" t="s">
        <v>1099</v>
      </c>
      <c r="E596" s="822" t="s">
        <v>1100</v>
      </c>
      <c r="F596" s="831">
        <v>1</v>
      </c>
      <c r="G596" s="831">
        <v>84.18</v>
      </c>
      <c r="H596" s="827">
        <v>1</v>
      </c>
      <c r="I596" s="831"/>
      <c r="J596" s="831"/>
      <c r="K596" s="827">
        <v>0</v>
      </c>
      <c r="L596" s="831">
        <v>1</v>
      </c>
      <c r="M596" s="832">
        <v>84.18</v>
      </c>
    </row>
    <row r="597" spans="1:13" ht="14.45" customHeight="1" x14ac:dyDescent="0.2">
      <c r="A597" s="821" t="s">
        <v>2712</v>
      </c>
      <c r="B597" s="822" t="s">
        <v>2195</v>
      </c>
      <c r="C597" s="822" t="s">
        <v>2196</v>
      </c>
      <c r="D597" s="822" t="s">
        <v>928</v>
      </c>
      <c r="E597" s="822" t="s">
        <v>2197</v>
      </c>
      <c r="F597" s="831"/>
      <c r="G597" s="831"/>
      <c r="H597" s="827">
        <v>0</v>
      </c>
      <c r="I597" s="831">
        <v>2</v>
      </c>
      <c r="J597" s="831">
        <v>308.72000000000003</v>
      </c>
      <c r="K597" s="827">
        <v>1</v>
      </c>
      <c r="L597" s="831">
        <v>2</v>
      </c>
      <c r="M597" s="832">
        <v>308.72000000000003</v>
      </c>
    </row>
    <row r="598" spans="1:13" ht="14.45" customHeight="1" x14ac:dyDescent="0.2">
      <c r="A598" s="821" t="s">
        <v>2712</v>
      </c>
      <c r="B598" s="822" t="s">
        <v>2400</v>
      </c>
      <c r="C598" s="822" t="s">
        <v>2403</v>
      </c>
      <c r="D598" s="822" t="s">
        <v>1161</v>
      </c>
      <c r="E598" s="822" t="s">
        <v>2404</v>
      </c>
      <c r="F598" s="831"/>
      <c r="G598" s="831"/>
      <c r="H598" s="827">
        <v>0</v>
      </c>
      <c r="I598" s="831">
        <v>2</v>
      </c>
      <c r="J598" s="831">
        <v>1546.9</v>
      </c>
      <c r="K598" s="827">
        <v>1</v>
      </c>
      <c r="L598" s="831">
        <v>2</v>
      </c>
      <c r="M598" s="832">
        <v>1546.9</v>
      </c>
    </row>
    <row r="599" spans="1:13" ht="14.45" customHeight="1" x14ac:dyDescent="0.2">
      <c r="A599" s="821" t="s">
        <v>2712</v>
      </c>
      <c r="B599" s="822" t="s">
        <v>2409</v>
      </c>
      <c r="C599" s="822" t="s">
        <v>3815</v>
      </c>
      <c r="D599" s="822" t="s">
        <v>3717</v>
      </c>
      <c r="E599" s="822" t="s">
        <v>3718</v>
      </c>
      <c r="F599" s="831">
        <v>10</v>
      </c>
      <c r="G599" s="831">
        <v>362.70000000000005</v>
      </c>
      <c r="H599" s="827">
        <v>1</v>
      </c>
      <c r="I599" s="831"/>
      <c r="J599" s="831"/>
      <c r="K599" s="827">
        <v>0</v>
      </c>
      <c r="L599" s="831">
        <v>10</v>
      </c>
      <c r="M599" s="832">
        <v>362.70000000000005</v>
      </c>
    </row>
    <row r="600" spans="1:13" ht="14.45" customHeight="1" x14ac:dyDescent="0.2">
      <c r="A600" s="821" t="s">
        <v>2712</v>
      </c>
      <c r="B600" s="822" t="s">
        <v>2409</v>
      </c>
      <c r="C600" s="822" t="s">
        <v>3816</v>
      </c>
      <c r="D600" s="822" t="s">
        <v>3717</v>
      </c>
      <c r="E600" s="822" t="s">
        <v>3817</v>
      </c>
      <c r="F600" s="831">
        <v>2</v>
      </c>
      <c r="G600" s="831">
        <v>243.5</v>
      </c>
      <c r="H600" s="827">
        <v>1</v>
      </c>
      <c r="I600" s="831"/>
      <c r="J600" s="831"/>
      <c r="K600" s="827">
        <v>0</v>
      </c>
      <c r="L600" s="831">
        <v>2</v>
      </c>
      <c r="M600" s="832">
        <v>243.5</v>
      </c>
    </row>
    <row r="601" spans="1:13" ht="14.45" customHeight="1" x14ac:dyDescent="0.2">
      <c r="A601" s="821" t="s">
        <v>2712</v>
      </c>
      <c r="B601" s="822" t="s">
        <v>2409</v>
      </c>
      <c r="C601" s="822" t="s">
        <v>3716</v>
      </c>
      <c r="D601" s="822" t="s">
        <v>3717</v>
      </c>
      <c r="E601" s="822" t="s">
        <v>3718</v>
      </c>
      <c r="F601" s="831">
        <v>1</v>
      </c>
      <c r="G601" s="831">
        <v>36.270000000000003</v>
      </c>
      <c r="H601" s="827">
        <v>1</v>
      </c>
      <c r="I601" s="831"/>
      <c r="J601" s="831"/>
      <c r="K601" s="827">
        <v>0</v>
      </c>
      <c r="L601" s="831">
        <v>1</v>
      </c>
      <c r="M601" s="832">
        <v>36.270000000000003</v>
      </c>
    </row>
    <row r="602" spans="1:13" ht="14.45" customHeight="1" x14ac:dyDescent="0.2">
      <c r="A602" s="821" t="s">
        <v>2712</v>
      </c>
      <c r="B602" s="822" t="s">
        <v>2409</v>
      </c>
      <c r="C602" s="822" t="s">
        <v>2411</v>
      </c>
      <c r="D602" s="822" t="s">
        <v>961</v>
      </c>
      <c r="E602" s="822" t="s">
        <v>963</v>
      </c>
      <c r="F602" s="831"/>
      <c r="G602" s="831"/>
      <c r="H602" s="827">
        <v>0</v>
      </c>
      <c r="I602" s="831">
        <v>6</v>
      </c>
      <c r="J602" s="831">
        <v>391.68</v>
      </c>
      <c r="K602" s="827">
        <v>1</v>
      </c>
      <c r="L602" s="831">
        <v>6</v>
      </c>
      <c r="M602" s="832">
        <v>391.68</v>
      </c>
    </row>
    <row r="603" spans="1:13" ht="14.45" customHeight="1" x14ac:dyDescent="0.2">
      <c r="A603" s="821" t="s">
        <v>2712</v>
      </c>
      <c r="B603" s="822" t="s">
        <v>2412</v>
      </c>
      <c r="C603" s="822" t="s">
        <v>2413</v>
      </c>
      <c r="D603" s="822" t="s">
        <v>1254</v>
      </c>
      <c r="E603" s="822" t="s">
        <v>1255</v>
      </c>
      <c r="F603" s="831"/>
      <c r="G603" s="831"/>
      <c r="H603" s="827"/>
      <c r="I603" s="831">
        <v>4</v>
      </c>
      <c r="J603" s="831">
        <v>0</v>
      </c>
      <c r="K603" s="827"/>
      <c r="L603" s="831">
        <v>4</v>
      </c>
      <c r="M603" s="832">
        <v>0</v>
      </c>
    </row>
    <row r="604" spans="1:13" ht="14.45" customHeight="1" x14ac:dyDescent="0.2">
      <c r="A604" s="821" t="s">
        <v>2712</v>
      </c>
      <c r="B604" s="822" t="s">
        <v>2213</v>
      </c>
      <c r="C604" s="822" t="s">
        <v>3870</v>
      </c>
      <c r="D604" s="822" t="s">
        <v>3871</v>
      </c>
      <c r="E604" s="822" t="s">
        <v>3872</v>
      </c>
      <c r="F604" s="831">
        <v>1</v>
      </c>
      <c r="G604" s="831">
        <v>369.59</v>
      </c>
      <c r="H604" s="827">
        <v>1</v>
      </c>
      <c r="I604" s="831"/>
      <c r="J604" s="831"/>
      <c r="K604" s="827">
        <v>0</v>
      </c>
      <c r="L604" s="831">
        <v>1</v>
      </c>
      <c r="M604" s="832">
        <v>369.59</v>
      </c>
    </row>
    <row r="605" spans="1:13" ht="14.45" customHeight="1" x14ac:dyDescent="0.2">
      <c r="A605" s="821" t="s">
        <v>2712</v>
      </c>
      <c r="B605" s="822" t="s">
        <v>2445</v>
      </c>
      <c r="C605" s="822" t="s">
        <v>3391</v>
      </c>
      <c r="D605" s="822" t="s">
        <v>2447</v>
      </c>
      <c r="E605" s="822" t="s">
        <v>3392</v>
      </c>
      <c r="F605" s="831">
        <v>1</v>
      </c>
      <c r="G605" s="831">
        <v>431.18</v>
      </c>
      <c r="H605" s="827">
        <v>1</v>
      </c>
      <c r="I605" s="831"/>
      <c r="J605" s="831"/>
      <c r="K605" s="827">
        <v>0</v>
      </c>
      <c r="L605" s="831">
        <v>1</v>
      </c>
      <c r="M605" s="832">
        <v>431.18</v>
      </c>
    </row>
    <row r="606" spans="1:13" ht="14.45" customHeight="1" x14ac:dyDescent="0.2">
      <c r="A606" s="821" t="s">
        <v>2712</v>
      </c>
      <c r="B606" s="822" t="s">
        <v>2501</v>
      </c>
      <c r="C606" s="822" t="s">
        <v>2979</v>
      </c>
      <c r="D606" s="822" t="s">
        <v>2503</v>
      </c>
      <c r="E606" s="822" t="s">
        <v>2980</v>
      </c>
      <c r="F606" s="831"/>
      <c r="G606" s="831"/>
      <c r="H606" s="827">
        <v>0</v>
      </c>
      <c r="I606" s="831">
        <v>6</v>
      </c>
      <c r="J606" s="831">
        <v>9269.94</v>
      </c>
      <c r="K606" s="827">
        <v>1</v>
      </c>
      <c r="L606" s="831">
        <v>6</v>
      </c>
      <c r="M606" s="832">
        <v>9269.94</v>
      </c>
    </row>
    <row r="607" spans="1:13" ht="14.45" customHeight="1" x14ac:dyDescent="0.2">
      <c r="A607" s="821" t="s">
        <v>2712</v>
      </c>
      <c r="B607" s="822" t="s">
        <v>2501</v>
      </c>
      <c r="C607" s="822" t="s">
        <v>2790</v>
      </c>
      <c r="D607" s="822" t="s">
        <v>2503</v>
      </c>
      <c r="E607" s="822" t="s">
        <v>2791</v>
      </c>
      <c r="F607" s="831"/>
      <c r="G607" s="831"/>
      <c r="H607" s="827">
        <v>0</v>
      </c>
      <c r="I607" s="831">
        <v>15</v>
      </c>
      <c r="J607" s="831">
        <v>26991.42</v>
      </c>
      <c r="K607" s="827">
        <v>1</v>
      </c>
      <c r="L607" s="831">
        <v>15</v>
      </c>
      <c r="M607" s="832">
        <v>26991.42</v>
      </c>
    </row>
    <row r="608" spans="1:13" ht="14.45" customHeight="1" x14ac:dyDescent="0.2">
      <c r="A608" s="821" t="s">
        <v>2712</v>
      </c>
      <c r="B608" s="822" t="s">
        <v>2501</v>
      </c>
      <c r="C608" s="822" t="s">
        <v>2977</v>
      </c>
      <c r="D608" s="822" t="s">
        <v>2503</v>
      </c>
      <c r="E608" s="822" t="s">
        <v>2978</v>
      </c>
      <c r="F608" s="831"/>
      <c r="G608" s="831"/>
      <c r="H608" s="827">
        <v>0</v>
      </c>
      <c r="I608" s="831">
        <v>1</v>
      </c>
      <c r="J608" s="831">
        <v>5339.52</v>
      </c>
      <c r="K608" s="827">
        <v>1</v>
      </c>
      <c r="L608" s="831">
        <v>1</v>
      </c>
      <c r="M608" s="832">
        <v>5339.52</v>
      </c>
    </row>
    <row r="609" spans="1:13" ht="14.45" customHeight="1" x14ac:dyDescent="0.2">
      <c r="A609" s="821" t="s">
        <v>2712</v>
      </c>
      <c r="B609" s="822" t="s">
        <v>2522</v>
      </c>
      <c r="C609" s="822" t="s">
        <v>3619</v>
      </c>
      <c r="D609" s="822" t="s">
        <v>1695</v>
      </c>
      <c r="E609" s="822" t="s">
        <v>3620</v>
      </c>
      <c r="F609" s="831"/>
      <c r="G609" s="831"/>
      <c r="H609" s="827">
        <v>0</v>
      </c>
      <c r="I609" s="831">
        <v>3</v>
      </c>
      <c r="J609" s="831">
        <v>1035.06</v>
      </c>
      <c r="K609" s="827">
        <v>1</v>
      </c>
      <c r="L609" s="831">
        <v>3</v>
      </c>
      <c r="M609" s="832">
        <v>1035.06</v>
      </c>
    </row>
    <row r="610" spans="1:13" ht="14.45" customHeight="1" x14ac:dyDescent="0.2">
      <c r="A610" s="821" t="s">
        <v>2713</v>
      </c>
      <c r="B610" s="822" t="s">
        <v>2173</v>
      </c>
      <c r="C610" s="822" t="s">
        <v>3023</v>
      </c>
      <c r="D610" s="822" t="s">
        <v>998</v>
      </c>
      <c r="E610" s="822" t="s">
        <v>677</v>
      </c>
      <c r="F610" s="831"/>
      <c r="G610" s="831"/>
      <c r="H610" s="827">
        <v>0</v>
      </c>
      <c r="I610" s="831">
        <v>1</v>
      </c>
      <c r="J610" s="831">
        <v>117.03</v>
      </c>
      <c r="K610" s="827">
        <v>1</v>
      </c>
      <c r="L610" s="831">
        <v>1</v>
      </c>
      <c r="M610" s="832">
        <v>117.03</v>
      </c>
    </row>
    <row r="611" spans="1:13" ht="14.45" customHeight="1" x14ac:dyDescent="0.2">
      <c r="A611" s="821" t="s">
        <v>2714</v>
      </c>
      <c r="B611" s="822" t="s">
        <v>2231</v>
      </c>
      <c r="C611" s="822" t="s">
        <v>2234</v>
      </c>
      <c r="D611" s="822" t="s">
        <v>1033</v>
      </c>
      <c r="E611" s="822" t="s">
        <v>2235</v>
      </c>
      <c r="F611" s="831"/>
      <c r="G611" s="831"/>
      <c r="H611" s="827">
        <v>0</v>
      </c>
      <c r="I611" s="831">
        <v>3</v>
      </c>
      <c r="J611" s="831">
        <v>41.04</v>
      </c>
      <c r="K611" s="827">
        <v>1</v>
      </c>
      <c r="L611" s="831">
        <v>3</v>
      </c>
      <c r="M611" s="832">
        <v>41.04</v>
      </c>
    </row>
    <row r="612" spans="1:13" ht="14.45" customHeight="1" x14ac:dyDescent="0.2">
      <c r="A612" s="821" t="s">
        <v>2714</v>
      </c>
      <c r="B612" s="822" t="s">
        <v>4442</v>
      </c>
      <c r="C612" s="822" t="s">
        <v>3217</v>
      </c>
      <c r="D612" s="822" t="s">
        <v>862</v>
      </c>
      <c r="E612" s="822" t="s">
        <v>3218</v>
      </c>
      <c r="F612" s="831"/>
      <c r="G612" s="831"/>
      <c r="H612" s="827">
        <v>0</v>
      </c>
      <c r="I612" s="831">
        <v>1</v>
      </c>
      <c r="J612" s="831">
        <v>320.20999999999998</v>
      </c>
      <c r="K612" s="827">
        <v>1</v>
      </c>
      <c r="L612" s="831">
        <v>1</v>
      </c>
      <c r="M612" s="832">
        <v>320.20999999999998</v>
      </c>
    </row>
    <row r="613" spans="1:13" ht="14.45" customHeight="1" x14ac:dyDescent="0.2">
      <c r="A613" s="821" t="s">
        <v>2714</v>
      </c>
      <c r="B613" s="822" t="s">
        <v>2168</v>
      </c>
      <c r="C613" s="822" t="s">
        <v>2282</v>
      </c>
      <c r="D613" s="822" t="s">
        <v>690</v>
      </c>
      <c r="E613" s="822" t="s">
        <v>990</v>
      </c>
      <c r="F613" s="831"/>
      <c r="G613" s="831"/>
      <c r="H613" s="827">
        <v>0</v>
      </c>
      <c r="I613" s="831">
        <v>3</v>
      </c>
      <c r="J613" s="831">
        <v>52.679999999999993</v>
      </c>
      <c r="K613" s="827">
        <v>1</v>
      </c>
      <c r="L613" s="831">
        <v>3</v>
      </c>
      <c r="M613" s="832">
        <v>52.679999999999993</v>
      </c>
    </row>
    <row r="614" spans="1:13" ht="14.45" customHeight="1" x14ac:dyDescent="0.2">
      <c r="A614" s="821" t="s">
        <v>2714</v>
      </c>
      <c r="B614" s="822" t="s">
        <v>2400</v>
      </c>
      <c r="C614" s="822" t="s">
        <v>2401</v>
      </c>
      <c r="D614" s="822" t="s">
        <v>1161</v>
      </c>
      <c r="E614" s="822" t="s">
        <v>2402</v>
      </c>
      <c r="F614" s="831"/>
      <c r="G614" s="831"/>
      <c r="H614" s="827">
        <v>0</v>
      </c>
      <c r="I614" s="831">
        <v>1</v>
      </c>
      <c r="J614" s="831">
        <v>386.73</v>
      </c>
      <c r="K614" s="827">
        <v>1</v>
      </c>
      <c r="L614" s="831">
        <v>1</v>
      </c>
      <c r="M614" s="832">
        <v>386.73</v>
      </c>
    </row>
    <row r="615" spans="1:13" ht="14.45" customHeight="1" x14ac:dyDescent="0.2">
      <c r="A615" s="821" t="s">
        <v>2714</v>
      </c>
      <c r="B615" s="822" t="s">
        <v>2204</v>
      </c>
      <c r="C615" s="822" t="s">
        <v>3902</v>
      </c>
      <c r="D615" s="822" t="s">
        <v>3903</v>
      </c>
      <c r="E615" s="822" t="s">
        <v>3904</v>
      </c>
      <c r="F615" s="831">
        <v>2</v>
      </c>
      <c r="G615" s="831">
        <v>219.78</v>
      </c>
      <c r="H615" s="827">
        <v>1</v>
      </c>
      <c r="I615" s="831"/>
      <c r="J615" s="831"/>
      <c r="K615" s="827">
        <v>0</v>
      </c>
      <c r="L615" s="831">
        <v>2</v>
      </c>
      <c r="M615" s="832">
        <v>219.78</v>
      </c>
    </row>
    <row r="616" spans="1:13" ht="14.45" customHeight="1" x14ac:dyDescent="0.2">
      <c r="A616" s="821" t="s">
        <v>2714</v>
      </c>
      <c r="B616" s="822" t="s">
        <v>2208</v>
      </c>
      <c r="C616" s="822" t="s">
        <v>2209</v>
      </c>
      <c r="D616" s="822" t="s">
        <v>910</v>
      </c>
      <c r="E616" s="822" t="s">
        <v>2210</v>
      </c>
      <c r="F616" s="831"/>
      <c r="G616" s="831"/>
      <c r="H616" s="827"/>
      <c r="I616" s="831">
        <v>3</v>
      </c>
      <c r="J616" s="831">
        <v>0</v>
      </c>
      <c r="K616" s="827"/>
      <c r="L616" s="831">
        <v>3</v>
      </c>
      <c r="M616" s="832">
        <v>0</v>
      </c>
    </row>
    <row r="617" spans="1:13" ht="14.45" customHeight="1" x14ac:dyDescent="0.2">
      <c r="A617" s="821" t="s">
        <v>2714</v>
      </c>
      <c r="B617" s="822" t="s">
        <v>2501</v>
      </c>
      <c r="C617" s="822" t="s">
        <v>2979</v>
      </c>
      <c r="D617" s="822" t="s">
        <v>2503</v>
      </c>
      <c r="E617" s="822" t="s">
        <v>2980</v>
      </c>
      <c r="F617" s="831"/>
      <c r="G617" s="831"/>
      <c r="H617" s="827">
        <v>0</v>
      </c>
      <c r="I617" s="831">
        <v>3</v>
      </c>
      <c r="J617" s="831">
        <v>4634.97</v>
      </c>
      <c r="K617" s="827">
        <v>1</v>
      </c>
      <c r="L617" s="831">
        <v>3</v>
      </c>
      <c r="M617" s="832">
        <v>4634.97</v>
      </c>
    </row>
    <row r="618" spans="1:13" ht="14.45" customHeight="1" x14ac:dyDescent="0.2">
      <c r="A618" s="821" t="s">
        <v>2714</v>
      </c>
      <c r="B618" s="822" t="s">
        <v>2501</v>
      </c>
      <c r="C618" s="822" t="s">
        <v>2790</v>
      </c>
      <c r="D618" s="822" t="s">
        <v>2503</v>
      </c>
      <c r="E618" s="822" t="s">
        <v>2791</v>
      </c>
      <c r="F618" s="831"/>
      <c r="G618" s="831"/>
      <c r="H618" s="827">
        <v>0</v>
      </c>
      <c r="I618" s="831">
        <v>3</v>
      </c>
      <c r="J618" s="831">
        <v>5720.91</v>
      </c>
      <c r="K618" s="827">
        <v>1</v>
      </c>
      <c r="L618" s="831">
        <v>3</v>
      </c>
      <c r="M618" s="832">
        <v>5720.91</v>
      </c>
    </row>
    <row r="619" spans="1:13" ht="14.45" customHeight="1" x14ac:dyDescent="0.2">
      <c r="A619" s="821" t="s">
        <v>2714</v>
      </c>
      <c r="B619" s="822" t="s">
        <v>4445</v>
      </c>
      <c r="C619" s="822" t="s">
        <v>3905</v>
      </c>
      <c r="D619" s="822" t="s">
        <v>3318</v>
      </c>
      <c r="E619" s="822" t="s">
        <v>3906</v>
      </c>
      <c r="F619" s="831">
        <v>3</v>
      </c>
      <c r="G619" s="831">
        <v>230.13</v>
      </c>
      <c r="H619" s="827">
        <v>1</v>
      </c>
      <c r="I619" s="831"/>
      <c r="J619" s="831"/>
      <c r="K619" s="827">
        <v>0</v>
      </c>
      <c r="L619" s="831">
        <v>3</v>
      </c>
      <c r="M619" s="832">
        <v>230.13</v>
      </c>
    </row>
    <row r="620" spans="1:13" ht="14.45" customHeight="1" x14ac:dyDescent="0.2">
      <c r="A620" s="821" t="s">
        <v>2715</v>
      </c>
      <c r="B620" s="822" t="s">
        <v>2143</v>
      </c>
      <c r="C620" s="822" t="s">
        <v>2569</v>
      </c>
      <c r="D620" s="822" t="s">
        <v>745</v>
      </c>
      <c r="E620" s="822" t="s">
        <v>2570</v>
      </c>
      <c r="F620" s="831"/>
      <c r="G620" s="831"/>
      <c r="H620" s="827">
        <v>0</v>
      </c>
      <c r="I620" s="831">
        <v>1</v>
      </c>
      <c r="J620" s="831">
        <v>1385.62</v>
      </c>
      <c r="K620" s="827">
        <v>1</v>
      </c>
      <c r="L620" s="831">
        <v>1</v>
      </c>
      <c r="M620" s="832">
        <v>1385.62</v>
      </c>
    </row>
    <row r="621" spans="1:13" ht="14.45" customHeight="1" x14ac:dyDescent="0.2">
      <c r="A621" s="821" t="s">
        <v>2715</v>
      </c>
      <c r="B621" s="822" t="s">
        <v>2143</v>
      </c>
      <c r="C621" s="822" t="s">
        <v>2146</v>
      </c>
      <c r="D621" s="822" t="s">
        <v>745</v>
      </c>
      <c r="E621" s="822" t="s">
        <v>2147</v>
      </c>
      <c r="F621" s="831"/>
      <c r="G621" s="831"/>
      <c r="H621" s="827">
        <v>0</v>
      </c>
      <c r="I621" s="831">
        <v>2</v>
      </c>
      <c r="J621" s="831">
        <v>4618.72</v>
      </c>
      <c r="K621" s="827">
        <v>1</v>
      </c>
      <c r="L621" s="831">
        <v>2</v>
      </c>
      <c r="M621" s="832">
        <v>4618.72</v>
      </c>
    </row>
    <row r="622" spans="1:13" ht="14.45" customHeight="1" x14ac:dyDescent="0.2">
      <c r="A622" s="821" t="s">
        <v>2715</v>
      </c>
      <c r="B622" s="822" t="s">
        <v>2445</v>
      </c>
      <c r="C622" s="822" t="s">
        <v>4392</v>
      </c>
      <c r="D622" s="822" t="s">
        <v>3396</v>
      </c>
      <c r="E622" s="822" t="s">
        <v>3139</v>
      </c>
      <c r="F622" s="831">
        <v>2</v>
      </c>
      <c r="G622" s="831">
        <v>879.96</v>
      </c>
      <c r="H622" s="827">
        <v>1</v>
      </c>
      <c r="I622" s="831"/>
      <c r="J622" s="831"/>
      <c r="K622" s="827">
        <v>0</v>
      </c>
      <c r="L622" s="831">
        <v>2</v>
      </c>
      <c r="M622" s="832">
        <v>879.96</v>
      </c>
    </row>
    <row r="623" spans="1:13" ht="14.45" customHeight="1" x14ac:dyDescent="0.2">
      <c r="A623" s="821" t="s">
        <v>2715</v>
      </c>
      <c r="B623" s="822" t="s">
        <v>2501</v>
      </c>
      <c r="C623" s="822" t="s">
        <v>2977</v>
      </c>
      <c r="D623" s="822" t="s">
        <v>2503</v>
      </c>
      <c r="E623" s="822" t="s">
        <v>2978</v>
      </c>
      <c r="F623" s="831"/>
      <c r="G623" s="831"/>
      <c r="H623" s="827">
        <v>0</v>
      </c>
      <c r="I623" s="831">
        <v>2</v>
      </c>
      <c r="J623" s="831">
        <v>10679.04</v>
      </c>
      <c r="K623" s="827">
        <v>1</v>
      </c>
      <c r="L623" s="831">
        <v>2</v>
      </c>
      <c r="M623" s="832">
        <v>10679.04</v>
      </c>
    </row>
    <row r="624" spans="1:13" ht="14.45" customHeight="1" x14ac:dyDescent="0.2">
      <c r="A624" s="821" t="s">
        <v>2715</v>
      </c>
      <c r="B624" s="822" t="s">
        <v>2501</v>
      </c>
      <c r="C624" s="822" t="s">
        <v>2575</v>
      </c>
      <c r="D624" s="822" t="s">
        <v>2503</v>
      </c>
      <c r="E624" s="822" t="s">
        <v>2576</v>
      </c>
      <c r="F624" s="831"/>
      <c r="G624" s="831"/>
      <c r="H624" s="827">
        <v>0</v>
      </c>
      <c r="I624" s="831">
        <v>1</v>
      </c>
      <c r="J624" s="831">
        <v>2669.75</v>
      </c>
      <c r="K624" s="827">
        <v>1</v>
      </c>
      <c r="L624" s="831">
        <v>1</v>
      </c>
      <c r="M624" s="832">
        <v>2669.75</v>
      </c>
    </row>
    <row r="625" spans="1:13" ht="14.45" customHeight="1" x14ac:dyDescent="0.2">
      <c r="A625" s="821" t="s">
        <v>2716</v>
      </c>
      <c r="B625" s="822" t="s">
        <v>2139</v>
      </c>
      <c r="C625" s="822" t="s">
        <v>2499</v>
      </c>
      <c r="D625" s="822" t="s">
        <v>2141</v>
      </c>
      <c r="E625" s="822" t="s">
        <v>2500</v>
      </c>
      <c r="F625" s="831"/>
      <c r="G625" s="831"/>
      <c r="H625" s="827">
        <v>0</v>
      </c>
      <c r="I625" s="831">
        <v>3</v>
      </c>
      <c r="J625" s="831">
        <v>259.23</v>
      </c>
      <c r="K625" s="827">
        <v>1</v>
      </c>
      <c r="L625" s="831">
        <v>3</v>
      </c>
      <c r="M625" s="832">
        <v>259.23</v>
      </c>
    </row>
    <row r="626" spans="1:13" ht="14.45" customHeight="1" x14ac:dyDescent="0.2">
      <c r="A626" s="821" t="s">
        <v>2716</v>
      </c>
      <c r="B626" s="822" t="s">
        <v>2168</v>
      </c>
      <c r="C626" s="822" t="s">
        <v>3154</v>
      </c>
      <c r="D626" s="822" t="s">
        <v>690</v>
      </c>
      <c r="E626" s="822" t="s">
        <v>989</v>
      </c>
      <c r="F626" s="831">
        <v>1</v>
      </c>
      <c r="G626" s="831">
        <v>58.52</v>
      </c>
      <c r="H626" s="827">
        <v>1</v>
      </c>
      <c r="I626" s="831"/>
      <c r="J626" s="831"/>
      <c r="K626" s="827">
        <v>0</v>
      </c>
      <c r="L626" s="831">
        <v>1</v>
      </c>
      <c r="M626" s="832">
        <v>58.52</v>
      </c>
    </row>
    <row r="627" spans="1:13" ht="14.45" customHeight="1" x14ac:dyDescent="0.2">
      <c r="A627" s="821" t="s">
        <v>2716</v>
      </c>
      <c r="B627" s="822" t="s">
        <v>2182</v>
      </c>
      <c r="C627" s="822" t="s">
        <v>3288</v>
      </c>
      <c r="D627" s="822" t="s">
        <v>3286</v>
      </c>
      <c r="E627" s="822" t="s">
        <v>3289</v>
      </c>
      <c r="F627" s="831"/>
      <c r="G627" s="831"/>
      <c r="H627" s="827">
        <v>0</v>
      </c>
      <c r="I627" s="831">
        <v>1</v>
      </c>
      <c r="J627" s="831">
        <v>345.69</v>
      </c>
      <c r="K627" s="827">
        <v>1</v>
      </c>
      <c r="L627" s="831">
        <v>1</v>
      </c>
      <c r="M627" s="832">
        <v>345.69</v>
      </c>
    </row>
    <row r="628" spans="1:13" ht="14.45" customHeight="1" x14ac:dyDescent="0.2">
      <c r="A628" s="821" t="s">
        <v>2716</v>
      </c>
      <c r="B628" s="822" t="s">
        <v>2184</v>
      </c>
      <c r="C628" s="822" t="s">
        <v>2188</v>
      </c>
      <c r="D628" s="822" t="s">
        <v>2189</v>
      </c>
      <c r="E628" s="822" t="s">
        <v>2190</v>
      </c>
      <c r="F628" s="831"/>
      <c r="G628" s="831"/>
      <c r="H628" s="827">
        <v>0</v>
      </c>
      <c r="I628" s="831">
        <v>1</v>
      </c>
      <c r="J628" s="831">
        <v>165.41</v>
      </c>
      <c r="K628" s="827">
        <v>1</v>
      </c>
      <c r="L628" s="831">
        <v>1</v>
      </c>
      <c r="M628" s="832">
        <v>165.41</v>
      </c>
    </row>
    <row r="629" spans="1:13" ht="14.45" customHeight="1" x14ac:dyDescent="0.2">
      <c r="A629" s="821" t="s">
        <v>2716</v>
      </c>
      <c r="B629" s="822" t="s">
        <v>2400</v>
      </c>
      <c r="C629" s="822" t="s">
        <v>2403</v>
      </c>
      <c r="D629" s="822" t="s">
        <v>1161</v>
      </c>
      <c r="E629" s="822" t="s">
        <v>2404</v>
      </c>
      <c r="F629" s="831"/>
      <c r="G629" s="831"/>
      <c r="H629" s="827">
        <v>0</v>
      </c>
      <c r="I629" s="831">
        <v>3</v>
      </c>
      <c r="J629" s="831">
        <v>2320.3500000000004</v>
      </c>
      <c r="K629" s="827">
        <v>1</v>
      </c>
      <c r="L629" s="831">
        <v>3</v>
      </c>
      <c r="M629" s="832">
        <v>2320.3500000000004</v>
      </c>
    </row>
    <row r="630" spans="1:13" ht="14.45" customHeight="1" x14ac:dyDescent="0.2">
      <c r="A630" s="821" t="s">
        <v>2716</v>
      </c>
      <c r="B630" s="822" t="s">
        <v>4454</v>
      </c>
      <c r="C630" s="822" t="s">
        <v>4314</v>
      </c>
      <c r="D630" s="822" t="s">
        <v>4315</v>
      </c>
      <c r="E630" s="822" t="s">
        <v>4316</v>
      </c>
      <c r="F630" s="831">
        <v>3</v>
      </c>
      <c r="G630" s="831">
        <v>362.31</v>
      </c>
      <c r="H630" s="827">
        <v>1</v>
      </c>
      <c r="I630" s="831"/>
      <c r="J630" s="831"/>
      <c r="K630" s="827">
        <v>0</v>
      </c>
      <c r="L630" s="831">
        <v>3</v>
      </c>
      <c r="M630" s="832">
        <v>362.31</v>
      </c>
    </row>
    <row r="631" spans="1:13" ht="14.45" customHeight="1" x14ac:dyDescent="0.2">
      <c r="A631" s="821" t="s">
        <v>2716</v>
      </c>
      <c r="B631" s="822" t="s">
        <v>2208</v>
      </c>
      <c r="C631" s="822" t="s">
        <v>2209</v>
      </c>
      <c r="D631" s="822" t="s">
        <v>910</v>
      </c>
      <c r="E631" s="822" t="s">
        <v>2210</v>
      </c>
      <c r="F631" s="831"/>
      <c r="G631" s="831"/>
      <c r="H631" s="827"/>
      <c r="I631" s="831">
        <v>1</v>
      </c>
      <c r="J631" s="831">
        <v>0</v>
      </c>
      <c r="K631" s="827"/>
      <c r="L631" s="831">
        <v>1</v>
      </c>
      <c r="M631" s="832">
        <v>0</v>
      </c>
    </row>
    <row r="632" spans="1:13" ht="14.45" customHeight="1" x14ac:dyDescent="0.2">
      <c r="A632" s="821" t="s">
        <v>2716</v>
      </c>
      <c r="B632" s="822" t="s">
        <v>4455</v>
      </c>
      <c r="C632" s="822" t="s">
        <v>4312</v>
      </c>
      <c r="D632" s="822" t="s">
        <v>4313</v>
      </c>
      <c r="E632" s="822" t="s">
        <v>1025</v>
      </c>
      <c r="F632" s="831">
        <v>3</v>
      </c>
      <c r="G632" s="831">
        <v>396</v>
      </c>
      <c r="H632" s="827">
        <v>1</v>
      </c>
      <c r="I632" s="831"/>
      <c r="J632" s="831"/>
      <c r="K632" s="827">
        <v>0</v>
      </c>
      <c r="L632" s="831">
        <v>3</v>
      </c>
      <c r="M632" s="832">
        <v>396</v>
      </c>
    </row>
    <row r="633" spans="1:13" ht="14.45" customHeight="1" x14ac:dyDescent="0.2">
      <c r="A633" s="821" t="s">
        <v>2716</v>
      </c>
      <c r="B633" s="822" t="s">
        <v>2501</v>
      </c>
      <c r="C633" s="822" t="s">
        <v>2977</v>
      </c>
      <c r="D633" s="822" t="s">
        <v>2503</v>
      </c>
      <c r="E633" s="822" t="s">
        <v>2978</v>
      </c>
      <c r="F633" s="831"/>
      <c r="G633" s="831"/>
      <c r="H633" s="827">
        <v>0</v>
      </c>
      <c r="I633" s="831">
        <v>1</v>
      </c>
      <c r="J633" s="831">
        <v>5339.52</v>
      </c>
      <c r="K633" s="827">
        <v>1</v>
      </c>
      <c r="L633" s="831">
        <v>1</v>
      </c>
      <c r="M633" s="832">
        <v>5339.52</v>
      </c>
    </row>
    <row r="634" spans="1:13" ht="14.45" customHeight="1" x14ac:dyDescent="0.2">
      <c r="A634" s="821" t="s">
        <v>2716</v>
      </c>
      <c r="B634" s="822" t="s">
        <v>2501</v>
      </c>
      <c r="C634" s="822" t="s">
        <v>2575</v>
      </c>
      <c r="D634" s="822" t="s">
        <v>2503</v>
      </c>
      <c r="E634" s="822" t="s">
        <v>2576</v>
      </c>
      <c r="F634" s="831"/>
      <c r="G634" s="831"/>
      <c r="H634" s="827">
        <v>0</v>
      </c>
      <c r="I634" s="831">
        <v>2</v>
      </c>
      <c r="J634" s="831">
        <v>5339.5</v>
      </c>
      <c r="K634" s="827">
        <v>1</v>
      </c>
      <c r="L634" s="831">
        <v>2</v>
      </c>
      <c r="M634" s="832">
        <v>5339.5</v>
      </c>
    </row>
    <row r="635" spans="1:13" ht="14.45" customHeight="1" x14ac:dyDescent="0.2">
      <c r="A635" s="821" t="s">
        <v>2717</v>
      </c>
      <c r="B635" s="822" t="s">
        <v>2231</v>
      </c>
      <c r="C635" s="822" t="s">
        <v>2236</v>
      </c>
      <c r="D635" s="822" t="s">
        <v>1033</v>
      </c>
      <c r="E635" s="822" t="s">
        <v>2237</v>
      </c>
      <c r="F635" s="831"/>
      <c r="G635" s="831"/>
      <c r="H635" s="827">
        <v>0</v>
      </c>
      <c r="I635" s="831">
        <v>1</v>
      </c>
      <c r="J635" s="831">
        <v>48.89</v>
      </c>
      <c r="K635" s="827">
        <v>1</v>
      </c>
      <c r="L635" s="831">
        <v>1</v>
      </c>
      <c r="M635" s="832">
        <v>48.89</v>
      </c>
    </row>
    <row r="636" spans="1:13" ht="14.45" customHeight="1" x14ac:dyDescent="0.2">
      <c r="A636" s="821" t="s">
        <v>2717</v>
      </c>
      <c r="B636" s="822" t="s">
        <v>2231</v>
      </c>
      <c r="C636" s="822" t="s">
        <v>2918</v>
      </c>
      <c r="D636" s="822" t="s">
        <v>2919</v>
      </c>
      <c r="E636" s="822" t="s">
        <v>2920</v>
      </c>
      <c r="F636" s="831">
        <v>1</v>
      </c>
      <c r="G636" s="831">
        <v>97.76</v>
      </c>
      <c r="H636" s="827">
        <v>1</v>
      </c>
      <c r="I636" s="831"/>
      <c r="J636" s="831"/>
      <c r="K636" s="827">
        <v>0</v>
      </c>
      <c r="L636" s="831">
        <v>1</v>
      </c>
      <c r="M636" s="832">
        <v>97.76</v>
      </c>
    </row>
    <row r="637" spans="1:13" ht="14.45" customHeight="1" x14ac:dyDescent="0.2">
      <c r="A637" s="821" t="s">
        <v>2717</v>
      </c>
      <c r="B637" s="822" t="s">
        <v>2156</v>
      </c>
      <c r="C637" s="822" t="s">
        <v>2157</v>
      </c>
      <c r="D637" s="822" t="s">
        <v>2158</v>
      </c>
      <c r="E637" s="822" t="s">
        <v>2159</v>
      </c>
      <c r="F637" s="831"/>
      <c r="G637" s="831"/>
      <c r="H637" s="827">
        <v>0</v>
      </c>
      <c r="I637" s="831">
        <v>3</v>
      </c>
      <c r="J637" s="831">
        <v>560.61</v>
      </c>
      <c r="K637" s="827">
        <v>1</v>
      </c>
      <c r="L637" s="831">
        <v>3</v>
      </c>
      <c r="M637" s="832">
        <v>560.61</v>
      </c>
    </row>
    <row r="638" spans="1:13" ht="14.45" customHeight="1" x14ac:dyDescent="0.2">
      <c r="A638" s="821" t="s">
        <v>2717</v>
      </c>
      <c r="B638" s="822" t="s">
        <v>4442</v>
      </c>
      <c r="C638" s="822" t="s">
        <v>3217</v>
      </c>
      <c r="D638" s="822" t="s">
        <v>862</v>
      </c>
      <c r="E638" s="822" t="s">
        <v>3218</v>
      </c>
      <c r="F638" s="831"/>
      <c r="G638" s="831"/>
      <c r="H638" s="827">
        <v>0</v>
      </c>
      <c r="I638" s="831">
        <v>5</v>
      </c>
      <c r="J638" s="831">
        <v>1601.0499999999997</v>
      </c>
      <c r="K638" s="827">
        <v>1</v>
      </c>
      <c r="L638" s="831">
        <v>5</v>
      </c>
      <c r="M638" s="832">
        <v>1601.0499999999997</v>
      </c>
    </row>
    <row r="639" spans="1:13" ht="14.45" customHeight="1" x14ac:dyDescent="0.2">
      <c r="A639" s="821" t="s">
        <v>2717</v>
      </c>
      <c r="B639" s="822" t="s">
        <v>4442</v>
      </c>
      <c r="C639" s="822" t="s">
        <v>3219</v>
      </c>
      <c r="D639" s="822" t="s">
        <v>862</v>
      </c>
      <c r="E639" s="822" t="s">
        <v>863</v>
      </c>
      <c r="F639" s="831"/>
      <c r="G639" s="831"/>
      <c r="H639" s="827">
        <v>0</v>
      </c>
      <c r="I639" s="831">
        <v>2</v>
      </c>
      <c r="J639" s="831">
        <v>320.2</v>
      </c>
      <c r="K639" s="827">
        <v>1</v>
      </c>
      <c r="L639" s="831">
        <v>2</v>
      </c>
      <c r="M639" s="832">
        <v>320.2</v>
      </c>
    </row>
    <row r="640" spans="1:13" ht="14.45" customHeight="1" x14ac:dyDescent="0.2">
      <c r="A640" s="821" t="s">
        <v>2717</v>
      </c>
      <c r="B640" s="822" t="s">
        <v>2257</v>
      </c>
      <c r="C640" s="822" t="s">
        <v>2258</v>
      </c>
      <c r="D640" s="822" t="s">
        <v>1042</v>
      </c>
      <c r="E640" s="822" t="s">
        <v>2259</v>
      </c>
      <c r="F640" s="831"/>
      <c r="G640" s="831"/>
      <c r="H640" s="827">
        <v>0</v>
      </c>
      <c r="I640" s="831">
        <v>2</v>
      </c>
      <c r="J640" s="831">
        <v>160.02000000000001</v>
      </c>
      <c r="K640" s="827">
        <v>1</v>
      </c>
      <c r="L640" s="831">
        <v>2</v>
      </c>
      <c r="M640" s="832">
        <v>160.02000000000001</v>
      </c>
    </row>
    <row r="641" spans="1:13" ht="14.45" customHeight="1" x14ac:dyDescent="0.2">
      <c r="A641" s="821" t="s">
        <v>2717</v>
      </c>
      <c r="B641" s="822" t="s">
        <v>2257</v>
      </c>
      <c r="C641" s="822" t="s">
        <v>2855</v>
      </c>
      <c r="D641" s="822" t="s">
        <v>1042</v>
      </c>
      <c r="E641" s="822" t="s">
        <v>2856</v>
      </c>
      <c r="F641" s="831"/>
      <c r="G641" s="831"/>
      <c r="H641" s="827">
        <v>0</v>
      </c>
      <c r="I641" s="831">
        <v>3</v>
      </c>
      <c r="J641" s="831">
        <v>480.09000000000003</v>
      </c>
      <c r="K641" s="827">
        <v>1</v>
      </c>
      <c r="L641" s="831">
        <v>3</v>
      </c>
      <c r="M641" s="832">
        <v>480.09000000000003</v>
      </c>
    </row>
    <row r="642" spans="1:13" ht="14.45" customHeight="1" x14ac:dyDescent="0.2">
      <c r="A642" s="821" t="s">
        <v>2717</v>
      </c>
      <c r="B642" s="822" t="s">
        <v>2268</v>
      </c>
      <c r="C642" s="822" t="s">
        <v>2269</v>
      </c>
      <c r="D642" s="822" t="s">
        <v>2270</v>
      </c>
      <c r="E642" s="822" t="s">
        <v>2271</v>
      </c>
      <c r="F642" s="831"/>
      <c r="G642" s="831"/>
      <c r="H642" s="827">
        <v>0</v>
      </c>
      <c r="I642" s="831">
        <v>2</v>
      </c>
      <c r="J642" s="831">
        <v>85.02</v>
      </c>
      <c r="K642" s="827">
        <v>1</v>
      </c>
      <c r="L642" s="831">
        <v>2</v>
      </c>
      <c r="M642" s="832">
        <v>85.02</v>
      </c>
    </row>
    <row r="643" spans="1:13" ht="14.45" customHeight="1" x14ac:dyDescent="0.2">
      <c r="A643" s="821" t="s">
        <v>2717</v>
      </c>
      <c r="B643" s="822" t="s">
        <v>2268</v>
      </c>
      <c r="C643" s="822" t="s">
        <v>2272</v>
      </c>
      <c r="D643" s="822" t="s">
        <v>2270</v>
      </c>
      <c r="E643" s="822" t="s">
        <v>2273</v>
      </c>
      <c r="F643" s="831"/>
      <c r="G643" s="831"/>
      <c r="H643" s="827">
        <v>0</v>
      </c>
      <c r="I643" s="831">
        <v>1</v>
      </c>
      <c r="J643" s="831">
        <v>85.02</v>
      </c>
      <c r="K643" s="827">
        <v>1</v>
      </c>
      <c r="L643" s="831">
        <v>1</v>
      </c>
      <c r="M643" s="832">
        <v>85.02</v>
      </c>
    </row>
    <row r="644" spans="1:13" ht="14.45" customHeight="1" x14ac:dyDescent="0.2">
      <c r="A644" s="821" t="s">
        <v>2717</v>
      </c>
      <c r="B644" s="822" t="s">
        <v>2268</v>
      </c>
      <c r="C644" s="822" t="s">
        <v>3066</v>
      </c>
      <c r="D644" s="822" t="s">
        <v>3067</v>
      </c>
      <c r="E644" s="822" t="s">
        <v>2271</v>
      </c>
      <c r="F644" s="831">
        <v>3</v>
      </c>
      <c r="G644" s="831">
        <v>127.53</v>
      </c>
      <c r="H644" s="827">
        <v>1</v>
      </c>
      <c r="I644" s="831"/>
      <c r="J644" s="831"/>
      <c r="K644" s="827">
        <v>0</v>
      </c>
      <c r="L644" s="831">
        <v>3</v>
      </c>
      <c r="M644" s="832">
        <v>127.53</v>
      </c>
    </row>
    <row r="645" spans="1:13" ht="14.45" customHeight="1" x14ac:dyDescent="0.2">
      <c r="A645" s="821" t="s">
        <v>2717</v>
      </c>
      <c r="B645" s="822" t="s">
        <v>2168</v>
      </c>
      <c r="C645" s="822" t="s">
        <v>2169</v>
      </c>
      <c r="D645" s="822" t="s">
        <v>896</v>
      </c>
      <c r="E645" s="822" t="s">
        <v>897</v>
      </c>
      <c r="F645" s="831"/>
      <c r="G645" s="831"/>
      <c r="H645" s="827">
        <v>0</v>
      </c>
      <c r="I645" s="831">
        <v>1</v>
      </c>
      <c r="J645" s="831">
        <v>27.49</v>
      </c>
      <c r="K645" s="827">
        <v>1</v>
      </c>
      <c r="L645" s="831">
        <v>1</v>
      </c>
      <c r="M645" s="832">
        <v>27.49</v>
      </c>
    </row>
    <row r="646" spans="1:13" ht="14.45" customHeight="1" x14ac:dyDescent="0.2">
      <c r="A646" s="821" t="s">
        <v>2717</v>
      </c>
      <c r="B646" s="822" t="s">
        <v>2168</v>
      </c>
      <c r="C646" s="822" t="s">
        <v>2282</v>
      </c>
      <c r="D646" s="822" t="s">
        <v>690</v>
      </c>
      <c r="E646" s="822" t="s">
        <v>990</v>
      </c>
      <c r="F646" s="831"/>
      <c r="G646" s="831"/>
      <c r="H646" s="827">
        <v>0</v>
      </c>
      <c r="I646" s="831">
        <v>1</v>
      </c>
      <c r="J646" s="831">
        <v>17.559999999999999</v>
      </c>
      <c r="K646" s="827">
        <v>1</v>
      </c>
      <c r="L646" s="831">
        <v>1</v>
      </c>
      <c r="M646" s="832">
        <v>17.559999999999999</v>
      </c>
    </row>
    <row r="647" spans="1:13" ht="14.45" customHeight="1" x14ac:dyDescent="0.2">
      <c r="A647" s="821" t="s">
        <v>2717</v>
      </c>
      <c r="B647" s="822" t="s">
        <v>2168</v>
      </c>
      <c r="C647" s="822" t="s">
        <v>2170</v>
      </c>
      <c r="D647" s="822" t="s">
        <v>690</v>
      </c>
      <c r="E647" s="822" t="s">
        <v>691</v>
      </c>
      <c r="F647" s="831"/>
      <c r="G647" s="831"/>
      <c r="H647" s="827">
        <v>0</v>
      </c>
      <c r="I647" s="831">
        <v>4</v>
      </c>
      <c r="J647" s="831">
        <v>152.16</v>
      </c>
      <c r="K647" s="827">
        <v>1</v>
      </c>
      <c r="L647" s="831">
        <v>4</v>
      </c>
      <c r="M647" s="832">
        <v>152.16</v>
      </c>
    </row>
    <row r="648" spans="1:13" ht="14.45" customHeight="1" x14ac:dyDescent="0.2">
      <c r="A648" s="821" t="s">
        <v>2717</v>
      </c>
      <c r="B648" s="822" t="s">
        <v>2168</v>
      </c>
      <c r="C648" s="822" t="s">
        <v>3157</v>
      </c>
      <c r="D648" s="822" t="s">
        <v>690</v>
      </c>
      <c r="E648" s="822" t="s">
        <v>3152</v>
      </c>
      <c r="F648" s="831"/>
      <c r="G648" s="831"/>
      <c r="H648" s="827">
        <v>0</v>
      </c>
      <c r="I648" s="831">
        <v>1</v>
      </c>
      <c r="J648" s="831">
        <v>117.03</v>
      </c>
      <c r="K648" s="827">
        <v>1</v>
      </c>
      <c r="L648" s="831">
        <v>1</v>
      </c>
      <c r="M648" s="832">
        <v>117.03</v>
      </c>
    </row>
    <row r="649" spans="1:13" ht="14.45" customHeight="1" x14ac:dyDescent="0.2">
      <c r="A649" s="821" t="s">
        <v>2717</v>
      </c>
      <c r="B649" s="822" t="s">
        <v>2168</v>
      </c>
      <c r="C649" s="822" t="s">
        <v>2510</v>
      </c>
      <c r="D649" s="822" t="s">
        <v>690</v>
      </c>
      <c r="E649" s="822" t="s">
        <v>1520</v>
      </c>
      <c r="F649" s="831"/>
      <c r="G649" s="831"/>
      <c r="H649" s="827">
        <v>0</v>
      </c>
      <c r="I649" s="831">
        <v>1</v>
      </c>
      <c r="J649" s="831">
        <v>10.65</v>
      </c>
      <c r="K649" s="827">
        <v>1</v>
      </c>
      <c r="L649" s="831">
        <v>1</v>
      </c>
      <c r="M649" s="832">
        <v>10.65</v>
      </c>
    </row>
    <row r="650" spans="1:13" ht="14.45" customHeight="1" x14ac:dyDescent="0.2">
      <c r="A650" s="821" t="s">
        <v>2717</v>
      </c>
      <c r="B650" s="822" t="s">
        <v>2168</v>
      </c>
      <c r="C650" s="822" t="s">
        <v>2283</v>
      </c>
      <c r="D650" s="822" t="s">
        <v>690</v>
      </c>
      <c r="E650" s="822" t="s">
        <v>989</v>
      </c>
      <c r="F650" s="831"/>
      <c r="G650" s="831"/>
      <c r="H650" s="827">
        <v>0</v>
      </c>
      <c r="I650" s="831">
        <v>2</v>
      </c>
      <c r="J650" s="831">
        <v>117.04</v>
      </c>
      <c r="K650" s="827">
        <v>1</v>
      </c>
      <c r="L650" s="831">
        <v>2</v>
      </c>
      <c r="M650" s="832">
        <v>117.04</v>
      </c>
    </row>
    <row r="651" spans="1:13" ht="14.45" customHeight="1" x14ac:dyDescent="0.2">
      <c r="A651" s="821" t="s">
        <v>2717</v>
      </c>
      <c r="B651" s="822" t="s">
        <v>2168</v>
      </c>
      <c r="C651" s="822" t="s">
        <v>2281</v>
      </c>
      <c r="D651" s="822" t="s">
        <v>690</v>
      </c>
      <c r="E651" s="822" t="s">
        <v>988</v>
      </c>
      <c r="F651" s="831"/>
      <c r="G651" s="831"/>
      <c r="H651" s="827">
        <v>0</v>
      </c>
      <c r="I651" s="831">
        <v>2</v>
      </c>
      <c r="J651" s="831">
        <v>468.14</v>
      </c>
      <c r="K651" s="827">
        <v>1</v>
      </c>
      <c r="L651" s="831">
        <v>2</v>
      </c>
      <c r="M651" s="832">
        <v>468.14</v>
      </c>
    </row>
    <row r="652" spans="1:13" ht="14.45" customHeight="1" x14ac:dyDescent="0.2">
      <c r="A652" s="821" t="s">
        <v>2717</v>
      </c>
      <c r="B652" s="822" t="s">
        <v>2173</v>
      </c>
      <c r="C652" s="822" t="s">
        <v>3023</v>
      </c>
      <c r="D652" s="822" t="s">
        <v>998</v>
      </c>
      <c r="E652" s="822" t="s">
        <v>677</v>
      </c>
      <c r="F652" s="831"/>
      <c r="G652" s="831"/>
      <c r="H652" s="827">
        <v>0</v>
      </c>
      <c r="I652" s="831">
        <v>2</v>
      </c>
      <c r="J652" s="831">
        <v>234.06</v>
      </c>
      <c r="K652" s="827">
        <v>1</v>
      </c>
      <c r="L652" s="831">
        <v>2</v>
      </c>
      <c r="M652" s="832">
        <v>234.06</v>
      </c>
    </row>
    <row r="653" spans="1:13" ht="14.45" customHeight="1" x14ac:dyDescent="0.2">
      <c r="A653" s="821" t="s">
        <v>2717</v>
      </c>
      <c r="B653" s="822" t="s">
        <v>2173</v>
      </c>
      <c r="C653" s="822" t="s">
        <v>2174</v>
      </c>
      <c r="D653" s="822" t="s">
        <v>998</v>
      </c>
      <c r="E653" s="822" t="s">
        <v>696</v>
      </c>
      <c r="F653" s="831"/>
      <c r="G653" s="831"/>
      <c r="H653" s="827">
        <v>0</v>
      </c>
      <c r="I653" s="831">
        <v>2</v>
      </c>
      <c r="J653" s="831">
        <v>70.22</v>
      </c>
      <c r="K653" s="827">
        <v>1</v>
      </c>
      <c r="L653" s="831">
        <v>2</v>
      </c>
      <c r="M653" s="832">
        <v>70.22</v>
      </c>
    </row>
    <row r="654" spans="1:13" ht="14.45" customHeight="1" x14ac:dyDescent="0.2">
      <c r="A654" s="821" t="s">
        <v>2717</v>
      </c>
      <c r="B654" s="822" t="s">
        <v>4437</v>
      </c>
      <c r="C654" s="822" t="s">
        <v>3864</v>
      </c>
      <c r="D654" s="822" t="s">
        <v>3865</v>
      </c>
      <c r="E654" s="822" t="s">
        <v>2912</v>
      </c>
      <c r="F654" s="831">
        <v>2</v>
      </c>
      <c r="G654" s="831">
        <v>65.52</v>
      </c>
      <c r="H654" s="827">
        <v>1</v>
      </c>
      <c r="I654" s="831"/>
      <c r="J654" s="831"/>
      <c r="K654" s="827">
        <v>0</v>
      </c>
      <c r="L654" s="831">
        <v>2</v>
      </c>
      <c r="M654" s="832">
        <v>65.52</v>
      </c>
    </row>
    <row r="655" spans="1:13" ht="14.45" customHeight="1" x14ac:dyDescent="0.2">
      <c r="A655" s="821" t="s">
        <v>2717</v>
      </c>
      <c r="B655" s="822" t="s">
        <v>4437</v>
      </c>
      <c r="C655" s="822" t="s">
        <v>3927</v>
      </c>
      <c r="D655" s="822" t="s">
        <v>3865</v>
      </c>
      <c r="E655" s="822" t="s">
        <v>2297</v>
      </c>
      <c r="F655" s="831">
        <v>2</v>
      </c>
      <c r="G655" s="831">
        <v>210.64</v>
      </c>
      <c r="H655" s="827">
        <v>1</v>
      </c>
      <c r="I655" s="831"/>
      <c r="J655" s="831"/>
      <c r="K655" s="827">
        <v>0</v>
      </c>
      <c r="L655" s="831">
        <v>2</v>
      </c>
      <c r="M655" s="832">
        <v>210.64</v>
      </c>
    </row>
    <row r="656" spans="1:13" ht="14.45" customHeight="1" x14ac:dyDescent="0.2">
      <c r="A656" s="821" t="s">
        <v>2717</v>
      </c>
      <c r="B656" s="822" t="s">
        <v>4437</v>
      </c>
      <c r="C656" s="822" t="s">
        <v>3165</v>
      </c>
      <c r="D656" s="822" t="s">
        <v>2911</v>
      </c>
      <c r="E656" s="822" t="s">
        <v>3166</v>
      </c>
      <c r="F656" s="831"/>
      <c r="G656" s="831"/>
      <c r="H656" s="827">
        <v>0</v>
      </c>
      <c r="I656" s="831">
        <v>2</v>
      </c>
      <c r="J656" s="831">
        <v>229.3</v>
      </c>
      <c r="K656" s="827">
        <v>1</v>
      </c>
      <c r="L656" s="831">
        <v>2</v>
      </c>
      <c r="M656" s="832">
        <v>229.3</v>
      </c>
    </row>
    <row r="657" spans="1:13" ht="14.45" customHeight="1" x14ac:dyDescent="0.2">
      <c r="A657" s="821" t="s">
        <v>2717</v>
      </c>
      <c r="B657" s="822" t="s">
        <v>4447</v>
      </c>
      <c r="C657" s="822" t="s">
        <v>3909</v>
      </c>
      <c r="D657" s="822" t="s">
        <v>3364</v>
      </c>
      <c r="E657" s="822" t="s">
        <v>3910</v>
      </c>
      <c r="F657" s="831"/>
      <c r="G657" s="831"/>
      <c r="H657" s="827">
        <v>0</v>
      </c>
      <c r="I657" s="831">
        <v>1</v>
      </c>
      <c r="J657" s="831">
        <v>57.83</v>
      </c>
      <c r="K657" s="827">
        <v>1</v>
      </c>
      <c r="L657" s="831">
        <v>1</v>
      </c>
      <c r="M657" s="832">
        <v>57.83</v>
      </c>
    </row>
    <row r="658" spans="1:13" ht="14.45" customHeight="1" x14ac:dyDescent="0.2">
      <c r="A658" s="821" t="s">
        <v>2717</v>
      </c>
      <c r="B658" s="822" t="s">
        <v>2294</v>
      </c>
      <c r="C658" s="822" t="s">
        <v>2295</v>
      </c>
      <c r="D658" s="822" t="s">
        <v>2296</v>
      </c>
      <c r="E658" s="822" t="s">
        <v>2297</v>
      </c>
      <c r="F658" s="831"/>
      <c r="G658" s="831"/>
      <c r="H658" s="827">
        <v>0</v>
      </c>
      <c r="I658" s="831">
        <v>1</v>
      </c>
      <c r="J658" s="831">
        <v>93.27</v>
      </c>
      <c r="K658" s="827">
        <v>1</v>
      </c>
      <c r="L658" s="831">
        <v>1</v>
      </c>
      <c r="M658" s="832">
        <v>93.27</v>
      </c>
    </row>
    <row r="659" spans="1:13" ht="14.45" customHeight="1" x14ac:dyDescent="0.2">
      <c r="A659" s="821" t="s">
        <v>2717</v>
      </c>
      <c r="B659" s="822" t="s">
        <v>2307</v>
      </c>
      <c r="C659" s="822" t="s">
        <v>3923</v>
      </c>
      <c r="D659" s="822" t="s">
        <v>2309</v>
      </c>
      <c r="E659" s="822" t="s">
        <v>3924</v>
      </c>
      <c r="F659" s="831"/>
      <c r="G659" s="831"/>
      <c r="H659" s="827">
        <v>0</v>
      </c>
      <c r="I659" s="831">
        <v>1</v>
      </c>
      <c r="J659" s="831">
        <v>207.27</v>
      </c>
      <c r="K659" s="827">
        <v>1</v>
      </c>
      <c r="L659" s="831">
        <v>1</v>
      </c>
      <c r="M659" s="832">
        <v>207.27</v>
      </c>
    </row>
    <row r="660" spans="1:13" ht="14.45" customHeight="1" x14ac:dyDescent="0.2">
      <c r="A660" s="821" t="s">
        <v>2717</v>
      </c>
      <c r="B660" s="822" t="s">
        <v>2175</v>
      </c>
      <c r="C660" s="822" t="s">
        <v>2176</v>
      </c>
      <c r="D660" s="822" t="s">
        <v>850</v>
      </c>
      <c r="E660" s="822" t="s">
        <v>2177</v>
      </c>
      <c r="F660" s="831"/>
      <c r="G660" s="831"/>
      <c r="H660" s="827">
        <v>0</v>
      </c>
      <c r="I660" s="831">
        <v>1</v>
      </c>
      <c r="J660" s="831">
        <v>103.4</v>
      </c>
      <c r="K660" s="827">
        <v>1</v>
      </c>
      <c r="L660" s="831">
        <v>1</v>
      </c>
      <c r="M660" s="832">
        <v>103.4</v>
      </c>
    </row>
    <row r="661" spans="1:13" ht="14.45" customHeight="1" x14ac:dyDescent="0.2">
      <c r="A661" s="821" t="s">
        <v>2717</v>
      </c>
      <c r="B661" s="822" t="s">
        <v>2178</v>
      </c>
      <c r="C661" s="822" t="s">
        <v>3938</v>
      </c>
      <c r="D661" s="822" t="s">
        <v>2180</v>
      </c>
      <c r="E661" s="822" t="s">
        <v>3518</v>
      </c>
      <c r="F661" s="831"/>
      <c r="G661" s="831"/>
      <c r="H661" s="827">
        <v>0</v>
      </c>
      <c r="I661" s="831">
        <v>1</v>
      </c>
      <c r="J661" s="831">
        <v>229.76</v>
      </c>
      <c r="K661" s="827">
        <v>1</v>
      </c>
      <c r="L661" s="831">
        <v>1</v>
      </c>
      <c r="M661" s="832">
        <v>229.76</v>
      </c>
    </row>
    <row r="662" spans="1:13" ht="14.45" customHeight="1" x14ac:dyDescent="0.2">
      <c r="A662" s="821" t="s">
        <v>2717</v>
      </c>
      <c r="B662" s="822" t="s">
        <v>4456</v>
      </c>
      <c r="C662" s="822" t="s">
        <v>3914</v>
      </c>
      <c r="D662" s="822" t="s">
        <v>3915</v>
      </c>
      <c r="E662" s="822" t="s">
        <v>3916</v>
      </c>
      <c r="F662" s="831"/>
      <c r="G662" s="831"/>
      <c r="H662" s="827">
        <v>0</v>
      </c>
      <c r="I662" s="831">
        <v>3</v>
      </c>
      <c r="J662" s="831">
        <v>96.47999999999999</v>
      </c>
      <c r="K662" s="827">
        <v>1</v>
      </c>
      <c r="L662" s="831">
        <v>3</v>
      </c>
      <c r="M662" s="832">
        <v>96.47999999999999</v>
      </c>
    </row>
    <row r="663" spans="1:13" ht="14.45" customHeight="1" x14ac:dyDescent="0.2">
      <c r="A663" s="821" t="s">
        <v>2717</v>
      </c>
      <c r="B663" s="822" t="s">
        <v>2315</v>
      </c>
      <c r="C663" s="822" t="s">
        <v>3189</v>
      </c>
      <c r="D663" s="822" t="s">
        <v>2317</v>
      </c>
      <c r="E663" s="822" t="s">
        <v>3190</v>
      </c>
      <c r="F663" s="831"/>
      <c r="G663" s="831"/>
      <c r="H663" s="827">
        <v>0</v>
      </c>
      <c r="I663" s="831">
        <v>2</v>
      </c>
      <c r="J663" s="831">
        <v>704.74</v>
      </c>
      <c r="K663" s="827">
        <v>1</v>
      </c>
      <c r="L663" s="831">
        <v>2</v>
      </c>
      <c r="M663" s="832">
        <v>704.74</v>
      </c>
    </row>
    <row r="664" spans="1:13" ht="14.45" customHeight="1" x14ac:dyDescent="0.2">
      <c r="A664" s="821" t="s">
        <v>2717</v>
      </c>
      <c r="B664" s="822" t="s">
        <v>2319</v>
      </c>
      <c r="C664" s="822" t="s">
        <v>2766</v>
      </c>
      <c r="D664" s="822" t="s">
        <v>2321</v>
      </c>
      <c r="E664" s="822" t="s">
        <v>2767</v>
      </c>
      <c r="F664" s="831"/>
      <c r="G664" s="831"/>
      <c r="H664" s="827">
        <v>0</v>
      </c>
      <c r="I664" s="831">
        <v>1</v>
      </c>
      <c r="J664" s="831">
        <v>118.65</v>
      </c>
      <c r="K664" s="827">
        <v>1</v>
      </c>
      <c r="L664" s="831">
        <v>1</v>
      </c>
      <c r="M664" s="832">
        <v>118.65</v>
      </c>
    </row>
    <row r="665" spans="1:13" ht="14.45" customHeight="1" x14ac:dyDescent="0.2">
      <c r="A665" s="821" t="s">
        <v>2717</v>
      </c>
      <c r="B665" s="822" t="s">
        <v>2323</v>
      </c>
      <c r="C665" s="822" t="s">
        <v>3144</v>
      </c>
      <c r="D665" s="822" t="s">
        <v>1205</v>
      </c>
      <c r="E665" s="822" t="s">
        <v>3145</v>
      </c>
      <c r="F665" s="831"/>
      <c r="G665" s="831"/>
      <c r="H665" s="827">
        <v>0</v>
      </c>
      <c r="I665" s="831">
        <v>1</v>
      </c>
      <c r="J665" s="831">
        <v>77.790000000000006</v>
      </c>
      <c r="K665" s="827">
        <v>1</v>
      </c>
      <c r="L665" s="831">
        <v>1</v>
      </c>
      <c r="M665" s="832">
        <v>77.790000000000006</v>
      </c>
    </row>
    <row r="666" spans="1:13" ht="14.45" customHeight="1" x14ac:dyDescent="0.2">
      <c r="A666" s="821" t="s">
        <v>2717</v>
      </c>
      <c r="B666" s="822" t="s">
        <v>2518</v>
      </c>
      <c r="C666" s="822" t="s">
        <v>3577</v>
      </c>
      <c r="D666" s="822" t="s">
        <v>2520</v>
      </c>
      <c r="E666" s="822" t="s">
        <v>3578</v>
      </c>
      <c r="F666" s="831"/>
      <c r="G666" s="831"/>
      <c r="H666" s="827">
        <v>0</v>
      </c>
      <c r="I666" s="831">
        <v>3</v>
      </c>
      <c r="J666" s="831">
        <v>395.58000000000004</v>
      </c>
      <c r="K666" s="827">
        <v>1</v>
      </c>
      <c r="L666" s="831">
        <v>3</v>
      </c>
      <c r="M666" s="832">
        <v>395.58000000000004</v>
      </c>
    </row>
    <row r="667" spans="1:13" ht="14.45" customHeight="1" x14ac:dyDescent="0.2">
      <c r="A667" s="821" t="s">
        <v>2717</v>
      </c>
      <c r="B667" s="822" t="s">
        <v>2184</v>
      </c>
      <c r="C667" s="822" t="s">
        <v>2185</v>
      </c>
      <c r="D667" s="822" t="s">
        <v>2186</v>
      </c>
      <c r="E667" s="822" t="s">
        <v>2187</v>
      </c>
      <c r="F667" s="831"/>
      <c r="G667" s="831"/>
      <c r="H667" s="827">
        <v>0</v>
      </c>
      <c r="I667" s="831">
        <v>9</v>
      </c>
      <c r="J667" s="831">
        <v>1174.5899999999999</v>
      </c>
      <c r="K667" s="827">
        <v>1</v>
      </c>
      <c r="L667" s="831">
        <v>9</v>
      </c>
      <c r="M667" s="832">
        <v>1174.5899999999999</v>
      </c>
    </row>
    <row r="668" spans="1:13" ht="14.45" customHeight="1" x14ac:dyDescent="0.2">
      <c r="A668" s="821" t="s">
        <v>2717</v>
      </c>
      <c r="B668" s="822" t="s">
        <v>2184</v>
      </c>
      <c r="C668" s="822" t="s">
        <v>2188</v>
      </c>
      <c r="D668" s="822" t="s">
        <v>2189</v>
      </c>
      <c r="E668" s="822" t="s">
        <v>2190</v>
      </c>
      <c r="F668" s="831"/>
      <c r="G668" s="831"/>
      <c r="H668" s="827">
        <v>0</v>
      </c>
      <c r="I668" s="831">
        <v>1</v>
      </c>
      <c r="J668" s="831">
        <v>165.41</v>
      </c>
      <c r="K668" s="827">
        <v>1</v>
      </c>
      <c r="L668" s="831">
        <v>1</v>
      </c>
      <c r="M668" s="832">
        <v>165.41</v>
      </c>
    </row>
    <row r="669" spans="1:13" ht="14.45" customHeight="1" x14ac:dyDescent="0.2">
      <c r="A669" s="821" t="s">
        <v>2717</v>
      </c>
      <c r="B669" s="822" t="s">
        <v>2184</v>
      </c>
      <c r="C669" s="822" t="s">
        <v>3907</v>
      </c>
      <c r="D669" s="822" t="s">
        <v>2186</v>
      </c>
      <c r="E669" s="822" t="s">
        <v>1025</v>
      </c>
      <c r="F669" s="831">
        <v>1</v>
      </c>
      <c r="G669" s="831">
        <v>55.14</v>
      </c>
      <c r="H669" s="827">
        <v>1</v>
      </c>
      <c r="I669" s="831"/>
      <c r="J669" s="831"/>
      <c r="K669" s="827">
        <v>0</v>
      </c>
      <c r="L669" s="831">
        <v>1</v>
      </c>
      <c r="M669" s="832">
        <v>55.14</v>
      </c>
    </row>
    <row r="670" spans="1:13" ht="14.45" customHeight="1" x14ac:dyDescent="0.2">
      <c r="A670" s="821" t="s">
        <v>2717</v>
      </c>
      <c r="B670" s="822" t="s">
        <v>4448</v>
      </c>
      <c r="C670" s="822" t="s">
        <v>3946</v>
      </c>
      <c r="D670" s="822" t="s">
        <v>3944</v>
      </c>
      <c r="E670" s="822" t="s">
        <v>2190</v>
      </c>
      <c r="F670" s="831">
        <v>1</v>
      </c>
      <c r="G670" s="831">
        <v>430.05</v>
      </c>
      <c r="H670" s="827">
        <v>1</v>
      </c>
      <c r="I670" s="831"/>
      <c r="J670" s="831"/>
      <c r="K670" s="827">
        <v>0</v>
      </c>
      <c r="L670" s="831">
        <v>1</v>
      </c>
      <c r="M670" s="832">
        <v>430.05</v>
      </c>
    </row>
    <row r="671" spans="1:13" ht="14.45" customHeight="1" x14ac:dyDescent="0.2">
      <c r="A671" s="821" t="s">
        <v>2717</v>
      </c>
      <c r="B671" s="822" t="s">
        <v>4448</v>
      </c>
      <c r="C671" s="822" t="s">
        <v>3943</v>
      </c>
      <c r="D671" s="822" t="s">
        <v>3944</v>
      </c>
      <c r="E671" s="822" t="s">
        <v>3945</v>
      </c>
      <c r="F671" s="831">
        <v>3</v>
      </c>
      <c r="G671" s="831">
        <v>237.54000000000002</v>
      </c>
      <c r="H671" s="827">
        <v>1</v>
      </c>
      <c r="I671" s="831"/>
      <c r="J671" s="831"/>
      <c r="K671" s="827">
        <v>0</v>
      </c>
      <c r="L671" s="831">
        <v>3</v>
      </c>
      <c r="M671" s="832">
        <v>237.54000000000002</v>
      </c>
    </row>
    <row r="672" spans="1:13" ht="14.45" customHeight="1" x14ac:dyDescent="0.2">
      <c r="A672" s="821" t="s">
        <v>2717</v>
      </c>
      <c r="B672" s="822" t="s">
        <v>2330</v>
      </c>
      <c r="C672" s="822" t="s">
        <v>3656</v>
      </c>
      <c r="D672" s="822" t="s">
        <v>1113</v>
      </c>
      <c r="E672" s="822" t="s">
        <v>3657</v>
      </c>
      <c r="F672" s="831"/>
      <c r="G672" s="831"/>
      <c r="H672" s="827">
        <v>0</v>
      </c>
      <c r="I672" s="831">
        <v>4</v>
      </c>
      <c r="J672" s="831">
        <v>538.44000000000005</v>
      </c>
      <c r="K672" s="827">
        <v>1</v>
      </c>
      <c r="L672" s="831">
        <v>4</v>
      </c>
      <c r="M672" s="832">
        <v>538.44000000000005</v>
      </c>
    </row>
    <row r="673" spans="1:13" ht="14.45" customHeight="1" x14ac:dyDescent="0.2">
      <c r="A673" s="821" t="s">
        <v>2717</v>
      </c>
      <c r="B673" s="822" t="s">
        <v>2195</v>
      </c>
      <c r="C673" s="822" t="s">
        <v>2196</v>
      </c>
      <c r="D673" s="822" t="s">
        <v>928</v>
      </c>
      <c r="E673" s="822" t="s">
        <v>2197</v>
      </c>
      <c r="F673" s="831"/>
      <c r="G673" s="831"/>
      <c r="H673" s="827">
        <v>0</v>
      </c>
      <c r="I673" s="831">
        <v>1</v>
      </c>
      <c r="J673" s="831">
        <v>154.36000000000001</v>
      </c>
      <c r="K673" s="827">
        <v>1</v>
      </c>
      <c r="L673" s="831">
        <v>1</v>
      </c>
      <c r="M673" s="832">
        <v>154.36000000000001</v>
      </c>
    </row>
    <row r="674" spans="1:13" ht="14.45" customHeight="1" x14ac:dyDescent="0.2">
      <c r="A674" s="821" t="s">
        <v>2717</v>
      </c>
      <c r="B674" s="822" t="s">
        <v>2198</v>
      </c>
      <c r="C674" s="822" t="s">
        <v>3347</v>
      </c>
      <c r="D674" s="822" t="s">
        <v>1955</v>
      </c>
      <c r="E674" s="822" t="s">
        <v>2398</v>
      </c>
      <c r="F674" s="831">
        <v>1</v>
      </c>
      <c r="G674" s="831">
        <v>247.17</v>
      </c>
      <c r="H674" s="827">
        <v>1</v>
      </c>
      <c r="I674" s="831"/>
      <c r="J674" s="831"/>
      <c r="K674" s="827">
        <v>0</v>
      </c>
      <c r="L674" s="831">
        <v>1</v>
      </c>
      <c r="M674" s="832">
        <v>247.17</v>
      </c>
    </row>
    <row r="675" spans="1:13" ht="14.45" customHeight="1" x14ac:dyDescent="0.2">
      <c r="A675" s="821" t="s">
        <v>2717</v>
      </c>
      <c r="B675" s="822" t="s">
        <v>2409</v>
      </c>
      <c r="C675" s="822" t="s">
        <v>2410</v>
      </c>
      <c r="D675" s="822" t="s">
        <v>961</v>
      </c>
      <c r="E675" s="822" t="s">
        <v>962</v>
      </c>
      <c r="F675" s="831"/>
      <c r="G675" s="831"/>
      <c r="H675" s="827">
        <v>0</v>
      </c>
      <c r="I675" s="831">
        <v>1</v>
      </c>
      <c r="J675" s="831">
        <v>72.55</v>
      </c>
      <c r="K675" s="827">
        <v>1</v>
      </c>
      <c r="L675" s="831">
        <v>1</v>
      </c>
      <c r="M675" s="832">
        <v>72.55</v>
      </c>
    </row>
    <row r="676" spans="1:13" ht="14.45" customHeight="1" x14ac:dyDescent="0.2">
      <c r="A676" s="821" t="s">
        <v>2717</v>
      </c>
      <c r="B676" s="822" t="s">
        <v>2409</v>
      </c>
      <c r="C676" s="822" t="s">
        <v>2411</v>
      </c>
      <c r="D676" s="822" t="s">
        <v>961</v>
      </c>
      <c r="E676" s="822" t="s">
        <v>963</v>
      </c>
      <c r="F676" s="831"/>
      <c r="G676" s="831"/>
      <c r="H676" s="827">
        <v>0</v>
      </c>
      <c r="I676" s="831">
        <v>3</v>
      </c>
      <c r="J676" s="831">
        <v>195.84</v>
      </c>
      <c r="K676" s="827">
        <v>1</v>
      </c>
      <c r="L676" s="831">
        <v>3</v>
      </c>
      <c r="M676" s="832">
        <v>195.84</v>
      </c>
    </row>
    <row r="677" spans="1:13" ht="14.45" customHeight="1" x14ac:dyDescent="0.2">
      <c r="A677" s="821" t="s">
        <v>2717</v>
      </c>
      <c r="B677" s="822" t="s">
        <v>2208</v>
      </c>
      <c r="C677" s="822" t="s">
        <v>3948</v>
      </c>
      <c r="D677" s="822" t="s">
        <v>3949</v>
      </c>
      <c r="E677" s="822" t="s">
        <v>2210</v>
      </c>
      <c r="F677" s="831">
        <v>1</v>
      </c>
      <c r="G677" s="831">
        <v>0</v>
      </c>
      <c r="H677" s="827"/>
      <c r="I677" s="831"/>
      <c r="J677" s="831"/>
      <c r="K677" s="827"/>
      <c r="L677" s="831">
        <v>1</v>
      </c>
      <c r="M677" s="832">
        <v>0</v>
      </c>
    </row>
    <row r="678" spans="1:13" ht="14.45" customHeight="1" x14ac:dyDescent="0.2">
      <c r="A678" s="821" t="s">
        <v>2717</v>
      </c>
      <c r="B678" s="822" t="s">
        <v>2445</v>
      </c>
      <c r="C678" s="822" t="s">
        <v>3391</v>
      </c>
      <c r="D678" s="822" t="s">
        <v>2447</v>
      </c>
      <c r="E678" s="822" t="s">
        <v>3392</v>
      </c>
      <c r="F678" s="831">
        <v>1</v>
      </c>
      <c r="G678" s="831">
        <v>431.18</v>
      </c>
      <c r="H678" s="827">
        <v>1</v>
      </c>
      <c r="I678" s="831"/>
      <c r="J678" s="831"/>
      <c r="K678" s="827">
        <v>0</v>
      </c>
      <c r="L678" s="831">
        <v>1</v>
      </c>
      <c r="M678" s="832">
        <v>431.18</v>
      </c>
    </row>
    <row r="679" spans="1:13" ht="14.45" customHeight="1" x14ac:dyDescent="0.2">
      <c r="A679" s="821" t="s">
        <v>2717</v>
      </c>
      <c r="B679" s="822" t="s">
        <v>2219</v>
      </c>
      <c r="C679" s="822" t="s">
        <v>2470</v>
      </c>
      <c r="D679" s="822" t="s">
        <v>904</v>
      </c>
      <c r="E679" s="822" t="s">
        <v>2471</v>
      </c>
      <c r="F679" s="831"/>
      <c r="G679" s="831"/>
      <c r="H679" s="827">
        <v>0</v>
      </c>
      <c r="I679" s="831">
        <v>1</v>
      </c>
      <c r="J679" s="831">
        <v>176.32</v>
      </c>
      <c r="K679" s="827">
        <v>1</v>
      </c>
      <c r="L679" s="831">
        <v>1</v>
      </c>
      <c r="M679" s="832">
        <v>176.32</v>
      </c>
    </row>
    <row r="680" spans="1:13" ht="14.45" customHeight="1" x14ac:dyDescent="0.2">
      <c r="A680" s="821" t="s">
        <v>2717</v>
      </c>
      <c r="B680" s="822" t="s">
        <v>2472</v>
      </c>
      <c r="C680" s="822" t="s">
        <v>3912</v>
      </c>
      <c r="D680" s="822" t="s">
        <v>1962</v>
      </c>
      <c r="E680" s="822" t="s">
        <v>677</v>
      </c>
      <c r="F680" s="831">
        <v>1</v>
      </c>
      <c r="G680" s="831">
        <v>230.51</v>
      </c>
      <c r="H680" s="827">
        <v>1</v>
      </c>
      <c r="I680" s="831"/>
      <c r="J680" s="831"/>
      <c r="K680" s="827">
        <v>0</v>
      </c>
      <c r="L680" s="831">
        <v>1</v>
      </c>
      <c r="M680" s="832">
        <v>230.51</v>
      </c>
    </row>
    <row r="681" spans="1:13" ht="14.45" customHeight="1" x14ac:dyDescent="0.2">
      <c r="A681" s="821" t="s">
        <v>2717</v>
      </c>
      <c r="B681" s="822" t="s">
        <v>2501</v>
      </c>
      <c r="C681" s="822" t="s">
        <v>2790</v>
      </c>
      <c r="D681" s="822" t="s">
        <v>2503</v>
      </c>
      <c r="E681" s="822" t="s">
        <v>2791</v>
      </c>
      <c r="F681" s="831"/>
      <c r="G681" s="831"/>
      <c r="H681" s="827">
        <v>0</v>
      </c>
      <c r="I681" s="831">
        <v>10</v>
      </c>
      <c r="J681" s="831">
        <v>15305.73</v>
      </c>
      <c r="K681" s="827">
        <v>1</v>
      </c>
      <c r="L681" s="831">
        <v>10</v>
      </c>
      <c r="M681" s="832">
        <v>15305.73</v>
      </c>
    </row>
    <row r="682" spans="1:13" ht="14.45" customHeight="1" x14ac:dyDescent="0.2">
      <c r="A682" s="821" t="s">
        <v>2717</v>
      </c>
      <c r="B682" s="822" t="s">
        <v>2501</v>
      </c>
      <c r="C682" s="822" t="s">
        <v>2977</v>
      </c>
      <c r="D682" s="822" t="s">
        <v>2503</v>
      </c>
      <c r="E682" s="822" t="s">
        <v>2978</v>
      </c>
      <c r="F682" s="831"/>
      <c r="G682" s="831"/>
      <c r="H682" s="827">
        <v>0</v>
      </c>
      <c r="I682" s="831">
        <v>7</v>
      </c>
      <c r="J682" s="831">
        <v>34365.480000000003</v>
      </c>
      <c r="K682" s="827">
        <v>1</v>
      </c>
      <c r="L682" s="831">
        <v>7</v>
      </c>
      <c r="M682" s="832">
        <v>34365.480000000003</v>
      </c>
    </row>
    <row r="683" spans="1:13" ht="14.45" customHeight="1" x14ac:dyDescent="0.2">
      <c r="A683" s="821" t="s">
        <v>2717</v>
      </c>
      <c r="B683" s="822" t="s">
        <v>2501</v>
      </c>
      <c r="C683" s="822" t="s">
        <v>2575</v>
      </c>
      <c r="D683" s="822" t="s">
        <v>2503</v>
      </c>
      <c r="E683" s="822" t="s">
        <v>2576</v>
      </c>
      <c r="F683" s="831"/>
      <c r="G683" s="831"/>
      <c r="H683" s="827">
        <v>0</v>
      </c>
      <c r="I683" s="831">
        <v>4</v>
      </c>
      <c r="J683" s="831">
        <v>10679</v>
      </c>
      <c r="K683" s="827">
        <v>1</v>
      </c>
      <c r="L683" s="831">
        <v>4</v>
      </c>
      <c r="M683" s="832">
        <v>10679</v>
      </c>
    </row>
    <row r="684" spans="1:13" ht="14.45" customHeight="1" x14ac:dyDescent="0.2">
      <c r="A684" s="821" t="s">
        <v>2717</v>
      </c>
      <c r="B684" s="822" t="s">
        <v>2501</v>
      </c>
      <c r="C684" s="822" t="s">
        <v>2502</v>
      </c>
      <c r="D684" s="822" t="s">
        <v>2503</v>
      </c>
      <c r="E684" s="822" t="s">
        <v>2504</v>
      </c>
      <c r="F684" s="831"/>
      <c r="G684" s="831"/>
      <c r="H684" s="827">
        <v>0</v>
      </c>
      <c r="I684" s="831">
        <v>1</v>
      </c>
      <c r="J684" s="831">
        <v>515</v>
      </c>
      <c r="K684" s="827">
        <v>1</v>
      </c>
      <c r="L684" s="831">
        <v>1</v>
      </c>
      <c r="M684" s="832">
        <v>515</v>
      </c>
    </row>
    <row r="685" spans="1:13" ht="14.45" customHeight="1" x14ac:dyDescent="0.2">
      <c r="A685" s="821" t="s">
        <v>2717</v>
      </c>
      <c r="B685" s="822" t="s">
        <v>2522</v>
      </c>
      <c r="C685" s="822" t="s">
        <v>2524</v>
      </c>
      <c r="D685" s="822" t="s">
        <v>1695</v>
      </c>
      <c r="E685" s="822" t="s">
        <v>1697</v>
      </c>
      <c r="F685" s="831"/>
      <c r="G685" s="831"/>
      <c r="H685" s="827">
        <v>0</v>
      </c>
      <c r="I685" s="831">
        <v>1</v>
      </c>
      <c r="J685" s="831">
        <v>755.17</v>
      </c>
      <c r="K685" s="827">
        <v>1</v>
      </c>
      <c r="L685" s="831">
        <v>1</v>
      </c>
      <c r="M685" s="832">
        <v>755.17</v>
      </c>
    </row>
    <row r="686" spans="1:13" ht="14.45" customHeight="1" x14ac:dyDescent="0.2">
      <c r="A686" s="821" t="s">
        <v>2717</v>
      </c>
      <c r="B686" s="822" t="s">
        <v>2522</v>
      </c>
      <c r="C686" s="822" t="s">
        <v>3619</v>
      </c>
      <c r="D686" s="822" t="s">
        <v>1695</v>
      </c>
      <c r="E686" s="822" t="s">
        <v>3620</v>
      </c>
      <c r="F686" s="831"/>
      <c r="G686" s="831"/>
      <c r="H686" s="827">
        <v>0</v>
      </c>
      <c r="I686" s="831">
        <v>24</v>
      </c>
      <c r="J686" s="831">
        <v>6660.12</v>
      </c>
      <c r="K686" s="827">
        <v>1</v>
      </c>
      <c r="L686" s="831">
        <v>24</v>
      </c>
      <c r="M686" s="832">
        <v>6660.12</v>
      </c>
    </row>
    <row r="687" spans="1:13" ht="14.45" customHeight="1" x14ac:dyDescent="0.2">
      <c r="A687" s="821" t="s">
        <v>2718</v>
      </c>
      <c r="B687" s="822" t="s">
        <v>4457</v>
      </c>
      <c r="C687" s="822" t="s">
        <v>4033</v>
      </c>
      <c r="D687" s="822" t="s">
        <v>4034</v>
      </c>
      <c r="E687" s="822" t="s">
        <v>4035</v>
      </c>
      <c r="F687" s="831"/>
      <c r="G687" s="831"/>
      <c r="H687" s="827">
        <v>0</v>
      </c>
      <c r="I687" s="831">
        <v>3</v>
      </c>
      <c r="J687" s="831">
        <v>82.11</v>
      </c>
      <c r="K687" s="827">
        <v>1</v>
      </c>
      <c r="L687" s="831">
        <v>3</v>
      </c>
      <c r="M687" s="832">
        <v>82.11</v>
      </c>
    </row>
    <row r="688" spans="1:13" ht="14.45" customHeight="1" x14ac:dyDescent="0.2">
      <c r="A688" s="821" t="s">
        <v>2718</v>
      </c>
      <c r="B688" s="822" t="s">
        <v>2143</v>
      </c>
      <c r="C688" s="822" t="s">
        <v>3976</v>
      </c>
      <c r="D688" s="822" t="s">
        <v>745</v>
      </c>
      <c r="E688" s="822" t="s">
        <v>3977</v>
      </c>
      <c r="F688" s="831"/>
      <c r="G688" s="831"/>
      <c r="H688" s="827">
        <v>0</v>
      </c>
      <c r="I688" s="831">
        <v>2</v>
      </c>
      <c r="J688" s="831">
        <v>739</v>
      </c>
      <c r="K688" s="827">
        <v>1</v>
      </c>
      <c r="L688" s="831">
        <v>2</v>
      </c>
      <c r="M688" s="832">
        <v>739</v>
      </c>
    </row>
    <row r="689" spans="1:13" ht="14.45" customHeight="1" x14ac:dyDescent="0.2">
      <c r="A689" s="821" t="s">
        <v>2718</v>
      </c>
      <c r="B689" s="822" t="s">
        <v>2143</v>
      </c>
      <c r="C689" s="822" t="s">
        <v>3978</v>
      </c>
      <c r="D689" s="822" t="s">
        <v>745</v>
      </c>
      <c r="E689" s="822" t="s">
        <v>3979</v>
      </c>
      <c r="F689" s="831"/>
      <c r="G689" s="831"/>
      <c r="H689" s="827">
        <v>0</v>
      </c>
      <c r="I689" s="831">
        <v>2</v>
      </c>
      <c r="J689" s="831">
        <v>554.24</v>
      </c>
      <c r="K689" s="827">
        <v>1</v>
      </c>
      <c r="L689" s="831">
        <v>2</v>
      </c>
      <c r="M689" s="832">
        <v>554.24</v>
      </c>
    </row>
    <row r="690" spans="1:13" ht="14.45" customHeight="1" x14ac:dyDescent="0.2">
      <c r="A690" s="821" t="s">
        <v>2718</v>
      </c>
      <c r="B690" s="822" t="s">
        <v>2268</v>
      </c>
      <c r="C690" s="822" t="s">
        <v>3066</v>
      </c>
      <c r="D690" s="822" t="s">
        <v>3067</v>
      </c>
      <c r="E690" s="822" t="s">
        <v>2271</v>
      </c>
      <c r="F690" s="831">
        <v>7</v>
      </c>
      <c r="G690" s="831">
        <v>297.57</v>
      </c>
      <c r="H690" s="827">
        <v>1</v>
      </c>
      <c r="I690" s="831"/>
      <c r="J690" s="831"/>
      <c r="K690" s="827">
        <v>0</v>
      </c>
      <c r="L690" s="831">
        <v>7</v>
      </c>
      <c r="M690" s="832">
        <v>297.57</v>
      </c>
    </row>
    <row r="691" spans="1:13" ht="14.45" customHeight="1" x14ac:dyDescent="0.2">
      <c r="A691" s="821" t="s">
        <v>2718</v>
      </c>
      <c r="B691" s="822" t="s">
        <v>2168</v>
      </c>
      <c r="C691" s="822" t="s">
        <v>3155</v>
      </c>
      <c r="D691" s="822" t="s">
        <v>1559</v>
      </c>
      <c r="E691" s="822" t="s">
        <v>3156</v>
      </c>
      <c r="F691" s="831">
        <v>3</v>
      </c>
      <c r="G691" s="831">
        <v>98.97</v>
      </c>
      <c r="H691" s="827">
        <v>1</v>
      </c>
      <c r="I691" s="831"/>
      <c r="J691" s="831"/>
      <c r="K691" s="827">
        <v>0</v>
      </c>
      <c r="L691" s="831">
        <v>3</v>
      </c>
      <c r="M691" s="832">
        <v>98.97</v>
      </c>
    </row>
    <row r="692" spans="1:13" ht="14.45" customHeight="1" x14ac:dyDescent="0.2">
      <c r="A692" s="821" t="s">
        <v>2718</v>
      </c>
      <c r="B692" s="822" t="s">
        <v>2168</v>
      </c>
      <c r="C692" s="822" t="s">
        <v>2170</v>
      </c>
      <c r="D692" s="822" t="s">
        <v>690</v>
      </c>
      <c r="E692" s="822" t="s">
        <v>691</v>
      </c>
      <c r="F692" s="831"/>
      <c r="G692" s="831"/>
      <c r="H692" s="827">
        <v>0</v>
      </c>
      <c r="I692" s="831">
        <v>1</v>
      </c>
      <c r="J692" s="831">
        <v>38.04</v>
      </c>
      <c r="K692" s="827">
        <v>1</v>
      </c>
      <c r="L692" s="831">
        <v>1</v>
      </c>
      <c r="M692" s="832">
        <v>38.04</v>
      </c>
    </row>
    <row r="693" spans="1:13" ht="14.45" customHeight="1" x14ac:dyDescent="0.2">
      <c r="A693" s="821" t="s">
        <v>2718</v>
      </c>
      <c r="B693" s="822" t="s">
        <v>2173</v>
      </c>
      <c r="C693" s="822" t="s">
        <v>3725</v>
      </c>
      <c r="D693" s="822" t="s">
        <v>3667</v>
      </c>
      <c r="E693" s="822" t="s">
        <v>2471</v>
      </c>
      <c r="F693" s="831">
        <v>1</v>
      </c>
      <c r="G693" s="831">
        <v>210.66</v>
      </c>
      <c r="H693" s="827">
        <v>1</v>
      </c>
      <c r="I693" s="831"/>
      <c r="J693" s="831"/>
      <c r="K693" s="827">
        <v>0</v>
      </c>
      <c r="L693" s="831">
        <v>1</v>
      </c>
      <c r="M693" s="832">
        <v>210.66</v>
      </c>
    </row>
    <row r="694" spans="1:13" ht="14.45" customHeight="1" x14ac:dyDescent="0.2">
      <c r="A694" s="821" t="s">
        <v>2718</v>
      </c>
      <c r="B694" s="822" t="s">
        <v>2307</v>
      </c>
      <c r="C694" s="822" t="s">
        <v>2308</v>
      </c>
      <c r="D694" s="822" t="s">
        <v>2309</v>
      </c>
      <c r="E694" s="822" t="s">
        <v>2310</v>
      </c>
      <c r="F694" s="831"/>
      <c r="G694" s="831"/>
      <c r="H694" s="827">
        <v>0</v>
      </c>
      <c r="I694" s="831">
        <v>2</v>
      </c>
      <c r="J694" s="831">
        <v>62.18</v>
      </c>
      <c r="K694" s="827">
        <v>1</v>
      </c>
      <c r="L694" s="831">
        <v>2</v>
      </c>
      <c r="M694" s="832">
        <v>62.18</v>
      </c>
    </row>
    <row r="695" spans="1:13" ht="14.45" customHeight="1" x14ac:dyDescent="0.2">
      <c r="A695" s="821" t="s">
        <v>2718</v>
      </c>
      <c r="B695" s="822" t="s">
        <v>2311</v>
      </c>
      <c r="C695" s="822" t="s">
        <v>3988</v>
      </c>
      <c r="D695" s="822" t="s">
        <v>3989</v>
      </c>
      <c r="E695" s="822" t="s">
        <v>3990</v>
      </c>
      <c r="F695" s="831">
        <v>2</v>
      </c>
      <c r="G695" s="831">
        <v>182.64</v>
      </c>
      <c r="H695" s="827">
        <v>1</v>
      </c>
      <c r="I695" s="831"/>
      <c r="J695" s="831"/>
      <c r="K695" s="827">
        <v>0</v>
      </c>
      <c r="L695" s="831">
        <v>2</v>
      </c>
      <c r="M695" s="832">
        <v>182.64</v>
      </c>
    </row>
    <row r="696" spans="1:13" ht="14.45" customHeight="1" x14ac:dyDescent="0.2">
      <c r="A696" s="821" t="s">
        <v>2718</v>
      </c>
      <c r="B696" s="822" t="s">
        <v>2175</v>
      </c>
      <c r="C696" s="822" t="s">
        <v>2513</v>
      </c>
      <c r="D696" s="822" t="s">
        <v>1642</v>
      </c>
      <c r="E696" s="822" t="s">
        <v>2514</v>
      </c>
      <c r="F696" s="831"/>
      <c r="G696" s="831"/>
      <c r="H696" s="827">
        <v>0</v>
      </c>
      <c r="I696" s="831">
        <v>1</v>
      </c>
      <c r="J696" s="831">
        <v>206.78</v>
      </c>
      <c r="K696" s="827">
        <v>1</v>
      </c>
      <c r="L696" s="831">
        <v>1</v>
      </c>
      <c r="M696" s="832">
        <v>206.78</v>
      </c>
    </row>
    <row r="697" spans="1:13" ht="14.45" customHeight="1" x14ac:dyDescent="0.2">
      <c r="A697" s="821" t="s">
        <v>2718</v>
      </c>
      <c r="B697" s="822" t="s">
        <v>2315</v>
      </c>
      <c r="C697" s="822" t="s">
        <v>2316</v>
      </c>
      <c r="D697" s="822" t="s">
        <v>2317</v>
      </c>
      <c r="E697" s="822" t="s">
        <v>2318</v>
      </c>
      <c r="F697" s="831"/>
      <c r="G697" s="831"/>
      <c r="H697" s="827">
        <v>0</v>
      </c>
      <c r="I697" s="831">
        <v>1</v>
      </c>
      <c r="J697" s="831">
        <v>117.46</v>
      </c>
      <c r="K697" s="827">
        <v>1</v>
      </c>
      <c r="L697" s="831">
        <v>1</v>
      </c>
      <c r="M697" s="832">
        <v>117.46</v>
      </c>
    </row>
    <row r="698" spans="1:13" ht="14.45" customHeight="1" x14ac:dyDescent="0.2">
      <c r="A698" s="821" t="s">
        <v>2718</v>
      </c>
      <c r="B698" s="822" t="s">
        <v>2315</v>
      </c>
      <c r="C698" s="822" t="s">
        <v>2838</v>
      </c>
      <c r="D698" s="822" t="s">
        <v>2317</v>
      </c>
      <c r="E698" s="822" t="s">
        <v>2839</v>
      </c>
      <c r="F698" s="831"/>
      <c r="G698" s="831"/>
      <c r="H698" s="827">
        <v>0</v>
      </c>
      <c r="I698" s="831">
        <v>1</v>
      </c>
      <c r="J698" s="831">
        <v>614.48</v>
      </c>
      <c r="K698" s="827">
        <v>1</v>
      </c>
      <c r="L698" s="831">
        <v>1</v>
      </c>
      <c r="M698" s="832">
        <v>614.48</v>
      </c>
    </row>
    <row r="699" spans="1:13" ht="14.45" customHeight="1" x14ac:dyDescent="0.2">
      <c r="A699" s="821" t="s">
        <v>2718</v>
      </c>
      <c r="B699" s="822" t="s">
        <v>2315</v>
      </c>
      <c r="C699" s="822" t="s">
        <v>2586</v>
      </c>
      <c r="D699" s="822" t="s">
        <v>2317</v>
      </c>
      <c r="E699" s="822" t="s">
        <v>2587</v>
      </c>
      <c r="F699" s="831"/>
      <c r="G699" s="831"/>
      <c r="H699" s="827">
        <v>0</v>
      </c>
      <c r="I699" s="831">
        <v>1</v>
      </c>
      <c r="J699" s="831">
        <v>234.91</v>
      </c>
      <c r="K699" s="827">
        <v>1</v>
      </c>
      <c r="L699" s="831">
        <v>1</v>
      </c>
      <c r="M699" s="832">
        <v>234.91</v>
      </c>
    </row>
    <row r="700" spans="1:13" ht="14.45" customHeight="1" x14ac:dyDescent="0.2">
      <c r="A700" s="821" t="s">
        <v>2718</v>
      </c>
      <c r="B700" s="822" t="s">
        <v>2319</v>
      </c>
      <c r="C700" s="822" t="s">
        <v>3479</v>
      </c>
      <c r="D700" s="822" t="s">
        <v>2321</v>
      </c>
      <c r="E700" s="822" t="s">
        <v>3480</v>
      </c>
      <c r="F700" s="831"/>
      <c r="G700" s="831"/>
      <c r="H700" s="827">
        <v>0</v>
      </c>
      <c r="I700" s="831">
        <v>12</v>
      </c>
      <c r="J700" s="831">
        <v>153.47999999999999</v>
      </c>
      <c r="K700" s="827">
        <v>1</v>
      </c>
      <c r="L700" s="831">
        <v>12</v>
      </c>
      <c r="M700" s="832">
        <v>153.47999999999999</v>
      </c>
    </row>
    <row r="701" spans="1:13" ht="14.45" customHeight="1" x14ac:dyDescent="0.2">
      <c r="A701" s="821" t="s">
        <v>2718</v>
      </c>
      <c r="B701" s="822" t="s">
        <v>2319</v>
      </c>
      <c r="C701" s="822" t="s">
        <v>2320</v>
      </c>
      <c r="D701" s="822" t="s">
        <v>2321</v>
      </c>
      <c r="E701" s="822" t="s">
        <v>2322</v>
      </c>
      <c r="F701" s="831"/>
      <c r="G701" s="831"/>
      <c r="H701" s="827">
        <v>0</v>
      </c>
      <c r="I701" s="831">
        <v>1</v>
      </c>
      <c r="J701" s="831">
        <v>39.549999999999997</v>
      </c>
      <c r="K701" s="827">
        <v>1</v>
      </c>
      <c r="L701" s="831">
        <v>1</v>
      </c>
      <c r="M701" s="832">
        <v>39.549999999999997</v>
      </c>
    </row>
    <row r="702" spans="1:13" ht="14.45" customHeight="1" x14ac:dyDescent="0.2">
      <c r="A702" s="821" t="s">
        <v>2718</v>
      </c>
      <c r="B702" s="822" t="s">
        <v>2319</v>
      </c>
      <c r="C702" s="822" t="s">
        <v>2766</v>
      </c>
      <c r="D702" s="822" t="s">
        <v>2321</v>
      </c>
      <c r="E702" s="822" t="s">
        <v>2767</v>
      </c>
      <c r="F702" s="831"/>
      <c r="G702" s="831"/>
      <c r="H702" s="827">
        <v>0</v>
      </c>
      <c r="I702" s="831">
        <v>2</v>
      </c>
      <c r="J702" s="831">
        <v>237.3</v>
      </c>
      <c r="K702" s="827">
        <v>1</v>
      </c>
      <c r="L702" s="831">
        <v>2</v>
      </c>
      <c r="M702" s="832">
        <v>237.3</v>
      </c>
    </row>
    <row r="703" spans="1:13" ht="14.45" customHeight="1" x14ac:dyDescent="0.2">
      <c r="A703" s="821" t="s">
        <v>2718</v>
      </c>
      <c r="B703" s="822" t="s">
        <v>2184</v>
      </c>
      <c r="C703" s="822" t="s">
        <v>3662</v>
      </c>
      <c r="D703" s="822" t="s">
        <v>3663</v>
      </c>
      <c r="E703" s="822" t="s">
        <v>2001</v>
      </c>
      <c r="F703" s="831">
        <v>1</v>
      </c>
      <c r="G703" s="831">
        <v>165.41</v>
      </c>
      <c r="H703" s="827">
        <v>1</v>
      </c>
      <c r="I703" s="831"/>
      <c r="J703" s="831"/>
      <c r="K703" s="827">
        <v>0</v>
      </c>
      <c r="L703" s="831">
        <v>1</v>
      </c>
      <c r="M703" s="832">
        <v>165.41</v>
      </c>
    </row>
    <row r="704" spans="1:13" ht="14.45" customHeight="1" x14ac:dyDescent="0.2">
      <c r="A704" s="821" t="s">
        <v>2718</v>
      </c>
      <c r="B704" s="822" t="s">
        <v>2184</v>
      </c>
      <c r="C704" s="822" t="s">
        <v>2859</v>
      </c>
      <c r="D704" s="822" t="s">
        <v>2186</v>
      </c>
      <c r="E704" s="822" t="s">
        <v>2860</v>
      </c>
      <c r="F704" s="831">
        <v>1</v>
      </c>
      <c r="G704" s="831">
        <v>91.9</v>
      </c>
      <c r="H704" s="827">
        <v>1</v>
      </c>
      <c r="I704" s="831"/>
      <c r="J704" s="831"/>
      <c r="K704" s="827">
        <v>0</v>
      </c>
      <c r="L704" s="831">
        <v>1</v>
      </c>
      <c r="M704" s="832">
        <v>91.9</v>
      </c>
    </row>
    <row r="705" spans="1:13" ht="14.45" customHeight="1" x14ac:dyDescent="0.2">
      <c r="A705" s="821" t="s">
        <v>2718</v>
      </c>
      <c r="B705" s="822" t="s">
        <v>2409</v>
      </c>
      <c r="C705" s="822" t="s">
        <v>3959</v>
      </c>
      <c r="D705" s="822" t="s">
        <v>1485</v>
      </c>
      <c r="E705" s="822" t="s">
        <v>963</v>
      </c>
      <c r="F705" s="831">
        <v>3</v>
      </c>
      <c r="G705" s="831">
        <v>195.84</v>
      </c>
      <c r="H705" s="827">
        <v>1</v>
      </c>
      <c r="I705" s="831"/>
      <c r="J705" s="831"/>
      <c r="K705" s="827">
        <v>0</v>
      </c>
      <c r="L705" s="831">
        <v>3</v>
      </c>
      <c r="M705" s="832">
        <v>195.84</v>
      </c>
    </row>
    <row r="706" spans="1:13" ht="14.45" customHeight="1" x14ac:dyDescent="0.2">
      <c r="A706" s="821" t="s">
        <v>2718</v>
      </c>
      <c r="B706" s="822" t="s">
        <v>2208</v>
      </c>
      <c r="C706" s="822" t="s">
        <v>2211</v>
      </c>
      <c r="D706" s="822" t="s">
        <v>910</v>
      </c>
      <c r="E706" s="822" t="s">
        <v>2212</v>
      </c>
      <c r="F706" s="831"/>
      <c r="G706" s="831"/>
      <c r="H706" s="827"/>
      <c r="I706" s="831">
        <v>2</v>
      </c>
      <c r="J706" s="831">
        <v>0</v>
      </c>
      <c r="K706" s="827"/>
      <c r="L706" s="831">
        <v>2</v>
      </c>
      <c r="M706" s="832">
        <v>0</v>
      </c>
    </row>
    <row r="707" spans="1:13" ht="14.45" customHeight="1" x14ac:dyDescent="0.2">
      <c r="A707" s="821" t="s">
        <v>2718</v>
      </c>
      <c r="B707" s="822" t="s">
        <v>2501</v>
      </c>
      <c r="C707" s="822" t="s">
        <v>2977</v>
      </c>
      <c r="D707" s="822" t="s">
        <v>2503</v>
      </c>
      <c r="E707" s="822" t="s">
        <v>2978</v>
      </c>
      <c r="F707" s="831"/>
      <c r="G707" s="831"/>
      <c r="H707" s="827">
        <v>0</v>
      </c>
      <c r="I707" s="831">
        <v>4</v>
      </c>
      <c r="J707" s="831">
        <v>21358.080000000002</v>
      </c>
      <c r="K707" s="827">
        <v>1</v>
      </c>
      <c r="L707" s="831">
        <v>4</v>
      </c>
      <c r="M707" s="832">
        <v>21358.080000000002</v>
      </c>
    </row>
    <row r="708" spans="1:13" ht="14.45" customHeight="1" x14ac:dyDescent="0.2">
      <c r="A708" s="821" t="s">
        <v>2718</v>
      </c>
      <c r="B708" s="822" t="s">
        <v>2501</v>
      </c>
      <c r="C708" s="822" t="s">
        <v>2575</v>
      </c>
      <c r="D708" s="822" t="s">
        <v>2503</v>
      </c>
      <c r="E708" s="822" t="s">
        <v>2576</v>
      </c>
      <c r="F708" s="831"/>
      <c r="G708" s="831"/>
      <c r="H708" s="827">
        <v>0</v>
      </c>
      <c r="I708" s="831">
        <v>1</v>
      </c>
      <c r="J708" s="831">
        <v>2669.75</v>
      </c>
      <c r="K708" s="827">
        <v>1</v>
      </c>
      <c r="L708" s="831">
        <v>1</v>
      </c>
      <c r="M708" s="832">
        <v>2669.75</v>
      </c>
    </row>
    <row r="709" spans="1:13" ht="14.45" customHeight="1" x14ac:dyDescent="0.2">
      <c r="A709" s="821" t="s">
        <v>2719</v>
      </c>
      <c r="B709" s="822" t="s">
        <v>2139</v>
      </c>
      <c r="C709" s="822" t="s">
        <v>2248</v>
      </c>
      <c r="D709" s="822" t="s">
        <v>2141</v>
      </c>
      <c r="E709" s="822" t="s">
        <v>2249</v>
      </c>
      <c r="F709" s="831"/>
      <c r="G709" s="831"/>
      <c r="H709" s="827">
        <v>0</v>
      </c>
      <c r="I709" s="831">
        <v>1</v>
      </c>
      <c r="J709" s="831">
        <v>73.45</v>
      </c>
      <c r="K709" s="827">
        <v>1</v>
      </c>
      <c r="L709" s="831">
        <v>1</v>
      </c>
      <c r="M709" s="832">
        <v>73.45</v>
      </c>
    </row>
    <row r="710" spans="1:13" ht="14.45" customHeight="1" x14ac:dyDescent="0.2">
      <c r="A710" s="821" t="s">
        <v>2719</v>
      </c>
      <c r="B710" s="822" t="s">
        <v>4432</v>
      </c>
      <c r="C710" s="822" t="s">
        <v>3306</v>
      </c>
      <c r="D710" s="822" t="s">
        <v>3304</v>
      </c>
      <c r="E710" s="822" t="s">
        <v>3307</v>
      </c>
      <c r="F710" s="831"/>
      <c r="G710" s="831"/>
      <c r="H710" s="827">
        <v>0</v>
      </c>
      <c r="I710" s="831">
        <v>1</v>
      </c>
      <c r="J710" s="831">
        <v>184.74</v>
      </c>
      <c r="K710" s="827">
        <v>1</v>
      </c>
      <c r="L710" s="831">
        <v>1</v>
      </c>
      <c r="M710" s="832">
        <v>184.74</v>
      </c>
    </row>
    <row r="711" spans="1:13" ht="14.45" customHeight="1" x14ac:dyDescent="0.2">
      <c r="A711" s="821" t="s">
        <v>2719</v>
      </c>
      <c r="B711" s="822" t="s">
        <v>4432</v>
      </c>
      <c r="C711" s="822" t="s">
        <v>3308</v>
      </c>
      <c r="D711" s="822" t="s">
        <v>3309</v>
      </c>
      <c r="E711" s="822" t="s">
        <v>3310</v>
      </c>
      <c r="F711" s="831"/>
      <c r="G711" s="831"/>
      <c r="H711" s="827">
        <v>0</v>
      </c>
      <c r="I711" s="831">
        <v>1</v>
      </c>
      <c r="J711" s="831">
        <v>120.61</v>
      </c>
      <c r="K711" s="827">
        <v>1</v>
      </c>
      <c r="L711" s="831">
        <v>1</v>
      </c>
      <c r="M711" s="832">
        <v>120.61</v>
      </c>
    </row>
    <row r="712" spans="1:13" ht="14.45" customHeight="1" x14ac:dyDescent="0.2">
      <c r="A712" s="821" t="s">
        <v>2719</v>
      </c>
      <c r="B712" s="822" t="s">
        <v>2257</v>
      </c>
      <c r="C712" s="822" t="s">
        <v>2855</v>
      </c>
      <c r="D712" s="822" t="s">
        <v>1042</v>
      </c>
      <c r="E712" s="822" t="s">
        <v>2856</v>
      </c>
      <c r="F712" s="831"/>
      <c r="G712" s="831"/>
      <c r="H712" s="827">
        <v>0</v>
      </c>
      <c r="I712" s="831">
        <v>1</v>
      </c>
      <c r="J712" s="831">
        <v>160.03</v>
      </c>
      <c r="K712" s="827">
        <v>1</v>
      </c>
      <c r="L712" s="831">
        <v>1</v>
      </c>
      <c r="M712" s="832">
        <v>160.03</v>
      </c>
    </row>
    <row r="713" spans="1:13" ht="14.45" customHeight="1" x14ac:dyDescent="0.2">
      <c r="A713" s="821" t="s">
        <v>2719</v>
      </c>
      <c r="B713" s="822" t="s">
        <v>2264</v>
      </c>
      <c r="C713" s="822" t="s">
        <v>2265</v>
      </c>
      <c r="D713" s="822" t="s">
        <v>2266</v>
      </c>
      <c r="E713" s="822" t="s">
        <v>2267</v>
      </c>
      <c r="F713" s="831"/>
      <c r="G713" s="831"/>
      <c r="H713" s="827">
        <v>0</v>
      </c>
      <c r="I713" s="831">
        <v>1</v>
      </c>
      <c r="J713" s="831">
        <v>134.61000000000001</v>
      </c>
      <c r="K713" s="827">
        <v>1</v>
      </c>
      <c r="L713" s="831">
        <v>1</v>
      </c>
      <c r="M713" s="832">
        <v>134.61000000000001</v>
      </c>
    </row>
    <row r="714" spans="1:13" ht="14.45" customHeight="1" x14ac:dyDescent="0.2">
      <c r="A714" s="821" t="s">
        <v>2719</v>
      </c>
      <c r="B714" s="822" t="s">
        <v>2268</v>
      </c>
      <c r="C714" s="822" t="s">
        <v>2269</v>
      </c>
      <c r="D714" s="822" t="s">
        <v>2270</v>
      </c>
      <c r="E714" s="822" t="s">
        <v>2271</v>
      </c>
      <c r="F714" s="831"/>
      <c r="G714" s="831"/>
      <c r="H714" s="827">
        <v>0</v>
      </c>
      <c r="I714" s="831">
        <v>4</v>
      </c>
      <c r="J714" s="831">
        <v>170.04</v>
      </c>
      <c r="K714" s="827">
        <v>1</v>
      </c>
      <c r="L714" s="831">
        <v>4</v>
      </c>
      <c r="M714" s="832">
        <v>170.04</v>
      </c>
    </row>
    <row r="715" spans="1:13" ht="14.45" customHeight="1" x14ac:dyDescent="0.2">
      <c r="A715" s="821" t="s">
        <v>2719</v>
      </c>
      <c r="B715" s="822" t="s">
        <v>2268</v>
      </c>
      <c r="C715" s="822" t="s">
        <v>2272</v>
      </c>
      <c r="D715" s="822" t="s">
        <v>2270</v>
      </c>
      <c r="E715" s="822" t="s">
        <v>2273</v>
      </c>
      <c r="F715" s="831"/>
      <c r="G715" s="831"/>
      <c r="H715" s="827">
        <v>0</v>
      </c>
      <c r="I715" s="831">
        <v>5</v>
      </c>
      <c r="J715" s="831">
        <v>425.1</v>
      </c>
      <c r="K715" s="827">
        <v>1</v>
      </c>
      <c r="L715" s="831">
        <v>5</v>
      </c>
      <c r="M715" s="832">
        <v>425.1</v>
      </c>
    </row>
    <row r="716" spans="1:13" ht="14.45" customHeight="1" x14ac:dyDescent="0.2">
      <c r="A716" s="821" t="s">
        <v>2719</v>
      </c>
      <c r="B716" s="822" t="s">
        <v>4436</v>
      </c>
      <c r="C716" s="822" t="s">
        <v>3387</v>
      </c>
      <c r="D716" s="822" t="s">
        <v>3388</v>
      </c>
      <c r="E716" s="822" t="s">
        <v>3389</v>
      </c>
      <c r="F716" s="831">
        <v>12</v>
      </c>
      <c r="G716" s="831">
        <v>939.96</v>
      </c>
      <c r="H716" s="827">
        <v>1</v>
      </c>
      <c r="I716" s="831"/>
      <c r="J716" s="831"/>
      <c r="K716" s="827">
        <v>0</v>
      </c>
      <c r="L716" s="831">
        <v>12</v>
      </c>
      <c r="M716" s="832">
        <v>939.96</v>
      </c>
    </row>
    <row r="717" spans="1:13" ht="14.45" customHeight="1" x14ac:dyDescent="0.2">
      <c r="A717" s="821" t="s">
        <v>2719</v>
      </c>
      <c r="B717" s="822" t="s">
        <v>4436</v>
      </c>
      <c r="C717" s="822" t="s">
        <v>3676</v>
      </c>
      <c r="D717" s="822" t="s">
        <v>3388</v>
      </c>
      <c r="E717" s="822" t="s">
        <v>3677</v>
      </c>
      <c r="F717" s="831">
        <v>47</v>
      </c>
      <c r="G717" s="831">
        <v>1007.6800000000001</v>
      </c>
      <c r="H717" s="827">
        <v>1</v>
      </c>
      <c r="I717" s="831"/>
      <c r="J717" s="831"/>
      <c r="K717" s="827">
        <v>0</v>
      </c>
      <c r="L717" s="831">
        <v>47</v>
      </c>
      <c r="M717" s="832">
        <v>1007.6800000000001</v>
      </c>
    </row>
    <row r="718" spans="1:13" ht="14.45" customHeight="1" x14ac:dyDescent="0.2">
      <c r="A718" s="821" t="s">
        <v>2719</v>
      </c>
      <c r="B718" s="822" t="s">
        <v>2168</v>
      </c>
      <c r="C718" s="822" t="s">
        <v>3154</v>
      </c>
      <c r="D718" s="822" t="s">
        <v>690</v>
      </c>
      <c r="E718" s="822" t="s">
        <v>989</v>
      </c>
      <c r="F718" s="831">
        <v>2</v>
      </c>
      <c r="G718" s="831">
        <v>117.04</v>
      </c>
      <c r="H718" s="827">
        <v>1</v>
      </c>
      <c r="I718" s="831"/>
      <c r="J718" s="831"/>
      <c r="K718" s="827">
        <v>0</v>
      </c>
      <c r="L718" s="831">
        <v>2</v>
      </c>
      <c r="M718" s="832">
        <v>117.04</v>
      </c>
    </row>
    <row r="719" spans="1:13" ht="14.45" customHeight="1" x14ac:dyDescent="0.2">
      <c r="A719" s="821" t="s">
        <v>2719</v>
      </c>
      <c r="B719" s="822" t="s">
        <v>2168</v>
      </c>
      <c r="C719" s="822" t="s">
        <v>2170</v>
      </c>
      <c r="D719" s="822" t="s">
        <v>690</v>
      </c>
      <c r="E719" s="822" t="s">
        <v>691</v>
      </c>
      <c r="F719" s="831"/>
      <c r="G719" s="831"/>
      <c r="H719" s="827">
        <v>0</v>
      </c>
      <c r="I719" s="831">
        <v>2</v>
      </c>
      <c r="J719" s="831">
        <v>76.08</v>
      </c>
      <c r="K719" s="827">
        <v>1</v>
      </c>
      <c r="L719" s="831">
        <v>2</v>
      </c>
      <c r="M719" s="832">
        <v>76.08</v>
      </c>
    </row>
    <row r="720" spans="1:13" ht="14.45" customHeight="1" x14ac:dyDescent="0.2">
      <c r="A720" s="821" t="s">
        <v>2719</v>
      </c>
      <c r="B720" s="822" t="s">
        <v>2168</v>
      </c>
      <c r="C720" s="822" t="s">
        <v>3157</v>
      </c>
      <c r="D720" s="822" t="s">
        <v>690</v>
      </c>
      <c r="E720" s="822" t="s">
        <v>3152</v>
      </c>
      <c r="F720" s="831"/>
      <c r="G720" s="831"/>
      <c r="H720" s="827">
        <v>0</v>
      </c>
      <c r="I720" s="831">
        <v>2</v>
      </c>
      <c r="J720" s="831">
        <v>234.06</v>
      </c>
      <c r="K720" s="827">
        <v>1</v>
      </c>
      <c r="L720" s="831">
        <v>2</v>
      </c>
      <c r="M720" s="832">
        <v>234.06</v>
      </c>
    </row>
    <row r="721" spans="1:13" ht="14.45" customHeight="1" x14ac:dyDescent="0.2">
      <c r="A721" s="821" t="s">
        <v>2719</v>
      </c>
      <c r="B721" s="822" t="s">
        <v>2168</v>
      </c>
      <c r="C721" s="822" t="s">
        <v>2283</v>
      </c>
      <c r="D721" s="822" t="s">
        <v>690</v>
      </c>
      <c r="E721" s="822" t="s">
        <v>989</v>
      </c>
      <c r="F721" s="831"/>
      <c r="G721" s="831"/>
      <c r="H721" s="827">
        <v>0</v>
      </c>
      <c r="I721" s="831">
        <v>2</v>
      </c>
      <c r="J721" s="831">
        <v>117.04</v>
      </c>
      <c r="K721" s="827">
        <v>1</v>
      </c>
      <c r="L721" s="831">
        <v>2</v>
      </c>
      <c r="M721" s="832">
        <v>117.04</v>
      </c>
    </row>
    <row r="722" spans="1:13" ht="14.45" customHeight="1" x14ac:dyDescent="0.2">
      <c r="A722" s="821" t="s">
        <v>2719</v>
      </c>
      <c r="B722" s="822" t="s">
        <v>2173</v>
      </c>
      <c r="C722" s="822" t="s">
        <v>3023</v>
      </c>
      <c r="D722" s="822" t="s">
        <v>998</v>
      </c>
      <c r="E722" s="822" t="s">
        <v>677</v>
      </c>
      <c r="F722" s="831"/>
      <c r="G722" s="831"/>
      <c r="H722" s="827">
        <v>0</v>
      </c>
      <c r="I722" s="831">
        <v>1</v>
      </c>
      <c r="J722" s="831">
        <v>117.03</v>
      </c>
      <c r="K722" s="827">
        <v>1</v>
      </c>
      <c r="L722" s="831">
        <v>1</v>
      </c>
      <c r="M722" s="832">
        <v>117.03</v>
      </c>
    </row>
    <row r="723" spans="1:13" ht="14.45" customHeight="1" x14ac:dyDescent="0.2">
      <c r="A723" s="821" t="s">
        <v>2719</v>
      </c>
      <c r="B723" s="822" t="s">
        <v>2178</v>
      </c>
      <c r="C723" s="822" t="s">
        <v>2179</v>
      </c>
      <c r="D723" s="822" t="s">
        <v>2180</v>
      </c>
      <c r="E723" s="822" t="s">
        <v>2181</v>
      </c>
      <c r="F723" s="831"/>
      <c r="G723" s="831"/>
      <c r="H723" s="827">
        <v>0</v>
      </c>
      <c r="I723" s="831">
        <v>4</v>
      </c>
      <c r="J723" s="831">
        <v>45.92</v>
      </c>
      <c r="K723" s="827">
        <v>1</v>
      </c>
      <c r="L723" s="831">
        <v>4</v>
      </c>
      <c r="M723" s="832">
        <v>45.92</v>
      </c>
    </row>
    <row r="724" spans="1:13" ht="14.45" customHeight="1" x14ac:dyDescent="0.2">
      <c r="A724" s="821" t="s">
        <v>2719</v>
      </c>
      <c r="B724" s="822" t="s">
        <v>2184</v>
      </c>
      <c r="C724" s="822" t="s">
        <v>2185</v>
      </c>
      <c r="D724" s="822" t="s">
        <v>2186</v>
      </c>
      <c r="E724" s="822" t="s">
        <v>2187</v>
      </c>
      <c r="F724" s="831"/>
      <c r="G724" s="831"/>
      <c r="H724" s="827">
        <v>0</v>
      </c>
      <c r="I724" s="831">
        <v>3</v>
      </c>
      <c r="J724" s="831">
        <v>391.53</v>
      </c>
      <c r="K724" s="827">
        <v>1</v>
      </c>
      <c r="L724" s="831">
        <v>3</v>
      </c>
      <c r="M724" s="832">
        <v>391.53</v>
      </c>
    </row>
    <row r="725" spans="1:13" ht="14.45" customHeight="1" x14ac:dyDescent="0.2">
      <c r="A725" s="821" t="s">
        <v>2719</v>
      </c>
      <c r="B725" s="822" t="s">
        <v>2184</v>
      </c>
      <c r="C725" s="822" t="s">
        <v>2188</v>
      </c>
      <c r="D725" s="822" t="s">
        <v>2189</v>
      </c>
      <c r="E725" s="822" t="s">
        <v>2190</v>
      </c>
      <c r="F725" s="831"/>
      <c r="G725" s="831"/>
      <c r="H725" s="827">
        <v>0</v>
      </c>
      <c r="I725" s="831">
        <v>1</v>
      </c>
      <c r="J725" s="831">
        <v>165.41</v>
      </c>
      <c r="K725" s="827">
        <v>1</v>
      </c>
      <c r="L725" s="831">
        <v>1</v>
      </c>
      <c r="M725" s="832">
        <v>165.41</v>
      </c>
    </row>
    <row r="726" spans="1:13" ht="14.45" customHeight="1" x14ac:dyDescent="0.2">
      <c r="A726" s="821" t="s">
        <v>2719</v>
      </c>
      <c r="B726" s="822" t="s">
        <v>4448</v>
      </c>
      <c r="C726" s="822" t="s">
        <v>3766</v>
      </c>
      <c r="D726" s="822" t="s">
        <v>3554</v>
      </c>
      <c r="E726" s="822" t="s">
        <v>2001</v>
      </c>
      <c r="F726" s="831"/>
      <c r="G726" s="831"/>
      <c r="H726" s="827">
        <v>0</v>
      </c>
      <c r="I726" s="831">
        <v>1</v>
      </c>
      <c r="J726" s="831">
        <v>254.49</v>
      </c>
      <c r="K726" s="827">
        <v>1</v>
      </c>
      <c r="L726" s="831">
        <v>1</v>
      </c>
      <c r="M726" s="832">
        <v>254.49</v>
      </c>
    </row>
    <row r="727" spans="1:13" ht="14.45" customHeight="1" x14ac:dyDescent="0.2">
      <c r="A727" s="821" t="s">
        <v>2719</v>
      </c>
      <c r="B727" s="822" t="s">
        <v>2336</v>
      </c>
      <c r="C727" s="822" t="s">
        <v>3625</v>
      </c>
      <c r="D727" s="822" t="s">
        <v>2986</v>
      </c>
      <c r="E727" s="822" t="s">
        <v>3626</v>
      </c>
      <c r="F727" s="831"/>
      <c r="G727" s="831"/>
      <c r="H727" s="827">
        <v>0</v>
      </c>
      <c r="I727" s="831">
        <v>1</v>
      </c>
      <c r="J727" s="831">
        <v>63.14</v>
      </c>
      <c r="K727" s="827">
        <v>1</v>
      </c>
      <c r="L727" s="831">
        <v>1</v>
      </c>
      <c r="M727" s="832">
        <v>63.14</v>
      </c>
    </row>
    <row r="728" spans="1:13" ht="14.45" customHeight="1" x14ac:dyDescent="0.2">
      <c r="A728" s="821" t="s">
        <v>2719</v>
      </c>
      <c r="B728" s="822" t="s">
        <v>2409</v>
      </c>
      <c r="C728" s="822" t="s">
        <v>2410</v>
      </c>
      <c r="D728" s="822" t="s">
        <v>961</v>
      </c>
      <c r="E728" s="822" t="s">
        <v>962</v>
      </c>
      <c r="F728" s="831"/>
      <c r="G728" s="831"/>
      <c r="H728" s="827">
        <v>0</v>
      </c>
      <c r="I728" s="831">
        <v>4</v>
      </c>
      <c r="J728" s="831">
        <v>290.2</v>
      </c>
      <c r="K728" s="827">
        <v>1</v>
      </c>
      <c r="L728" s="831">
        <v>4</v>
      </c>
      <c r="M728" s="832">
        <v>290.2</v>
      </c>
    </row>
    <row r="729" spans="1:13" ht="14.45" customHeight="1" x14ac:dyDescent="0.2">
      <c r="A729" s="821" t="s">
        <v>2719</v>
      </c>
      <c r="B729" s="822" t="s">
        <v>2409</v>
      </c>
      <c r="C729" s="822" t="s">
        <v>2991</v>
      </c>
      <c r="D729" s="822" t="s">
        <v>961</v>
      </c>
      <c r="E729" s="822" t="s">
        <v>2992</v>
      </c>
      <c r="F729" s="831"/>
      <c r="G729" s="831"/>
      <c r="H729" s="827">
        <v>0</v>
      </c>
      <c r="I729" s="831">
        <v>3</v>
      </c>
      <c r="J729" s="831">
        <v>65.28</v>
      </c>
      <c r="K729" s="827">
        <v>1</v>
      </c>
      <c r="L729" s="831">
        <v>3</v>
      </c>
      <c r="M729" s="832">
        <v>65.28</v>
      </c>
    </row>
    <row r="730" spans="1:13" ht="14.45" customHeight="1" x14ac:dyDescent="0.2">
      <c r="A730" s="821" t="s">
        <v>2719</v>
      </c>
      <c r="B730" s="822" t="s">
        <v>2439</v>
      </c>
      <c r="C730" s="822" t="s">
        <v>2443</v>
      </c>
      <c r="D730" s="822" t="s">
        <v>2441</v>
      </c>
      <c r="E730" s="822" t="s">
        <v>2444</v>
      </c>
      <c r="F730" s="831"/>
      <c r="G730" s="831"/>
      <c r="H730" s="827">
        <v>0</v>
      </c>
      <c r="I730" s="831">
        <v>1</v>
      </c>
      <c r="J730" s="831">
        <v>11.71</v>
      </c>
      <c r="K730" s="827">
        <v>1</v>
      </c>
      <c r="L730" s="831">
        <v>1</v>
      </c>
      <c r="M730" s="832">
        <v>11.71</v>
      </c>
    </row>
    <row r="731" spans="1:13" ht="14.45" customHeight="1" x14ac:dyDescent="0.2">
      <c r="A731" s="821" t="s">
        <v>2719</v>
      </c>
      <c r="B731" s="822" t="s">
        <v>4449</v>
      </c>
      <c r="C731" s="822" t="s">
        <v>3372</v>
      </c>
      <c r="D731" s="822" t="s">
        <v>1022</v>
      </c>
      <c r="E731" s="822" t="s">
        <v>1023</v>
      </c>
      <c r="F731" s="831"/>
      <c r="G731" s="831"/>
      <c r="H731" s="827">
        <v>0</v>
      </c>
      <c r="I731" s="831">
        <v>2</v>
      </c>
      <c r="J731" s="831">
        <v>528</v>
      </c>
      <c r="K731" s="827">
        <v>1</v>
      </c>
      <c r="L731" s="831">
        <v>2</v>
      </c>
      <c r="M731" s="832">
        <v>528</v>
      </c>
    </row>
    <row r="732" spans="1:13" ht="14.45" customHeight="1" x14ac:dyDescent="0.2">
      <c r="A732" s="821" t="s">
        <v>2719</v>
      </c>
      <c r="B732" s="822" t="s">
        <v>2501</v>
      </c>
      <c r="C732" s="822" t="s">
        <v>2977</v>
      </c>
      <c r="D732" s="822" t="s">
        <v>2503</v>
      </c>
      <c r="E732" s="822" t="s">
        <v>2978</v>
      </c>
      <c r="F732" s="831"/>
      <c r="G732" s="831"/>
      <c r="H732" s="827">
        <v>0</v>
      </c>
      <c r="I732" s="831">
        <v>4</v>
      </c>
      <c r="J732" s="831">
        <v>19852.5</v>
      </c>
      <c r="K732" s="827">
        <v>1</v>
      </c>
      <c r="L732" s="831">
        <v>4</v>
      </c>
      <c r="M732" s="832">
        <v>19852.5</v>
      </c>
    </row>
    <row r="733" spans="1:13" ht="14.45" customHeight="1" x14ac:dyDescent="0.2">
      <c r="A733" s="821" t="s">
        <v>2719</v>
      </c>
      <c r="B733" s="822" t="s">
        <v>2501</v>
      </c>
      <c r="C733" s="822" t="s">
        <v>2575</v>
      </c>
      <c r="D733" s="822" t="s">
        <v>2503</v>
      </c>
      <c r="E733" s="822" t="s">
        <v>2576</v>
      </c>
      <c r="F733" s="831"/>
      <c r="G733" s="831"/>
      <c r="H733" s="827">
        <v>0</v>
      </c>
      <c r="I733" s="831">
        <v>2</v>
      </c>
      <c r="J733" s="831">
        <v>5339.5</v>
      </c>
      <c r="K733" s="827">
        <v>1</v>
      </c>
      <c r="L733" s="831">
        <v>2</v>
      </c>
      <c r="M733" s="832">
        <v>5339.5</v>
      </c>
    </row>
    <row r="734" spans="1:13" ht="14.45" customHeight="1" x14ac:dyDescent="0.2">
      <c r="A734" s="821" t="s">
        <v>2720</v>
      </c>
      <c r="B734" s="822" t="s">
        <v>2231</v>
      </c>
      <c r="C734" s="822" t="s">
        <v>2236</v>
      </c>
      <c r="D734" s="822" t="s">
        <v>1033</v>
      </c>
      <c r="E734" s="822" t="s">
        <v>2237</v>
      </c>
      <c r="F734" s="831"/>
      <c r="G734" s="831"/>
      <c r="H734" s="827">
        <v>0</v>
      </c>
      <c r="I734" s="831">
        <v>2</v>
      </c>
      <c r="J734" s="831">
        <v>97.78</v>
      </c>
      <c r="K734" s="827">
        <v>1</v>
      </c>
      <c r="L734" s="831">
        <v>2</v>
      </c>
      <c r="M734" s="832">
        <v>97.78</v>
      </c>
    </row>
    <row r="735" spans="1:13" ht="14.45" customHeight="1" x14ac:dyDescent="0.2">
      <c r="A735" s="821" t="s">
        <v>2720</v>
      </c>
      <c r="B735" s="822" t="s">
        <v>2156</v>
      </c>
      <c r="C735" s="822" t="s">
        <v>2157</v>
      </c>
      <c r="D735" s="822" t="s">
        <v>2158</v>
      </c>
      <c r="E735" s="822" t="s">
        <v>2159</v>
      </c>
      <c r="F735" s="831"/>
      <c r="G735" s="831"/>
      <c r="H735" s="827">
        <v>0</v>
      </c>
      <c r="I735" s="831">
        <v>2</v>
      </c>
      <c r="J735" s="831">
        <v>373.74</v>
      </c>
      <c r="K735" s="827">
        <v>1</v>
      </c>
      <c r="L735" s="831">
        <v>2</v>
      </c>
      <c r="M735" s="832">
        <v>373.74</v>
      </c>
    </row>
    <row r="736" spans="1:13" ht="14.45" customHeight="1" x14ac:dyDescent="0.2">
      <c r="A736" s="821" t="s">
        <v>2720</v>
      </c>
      <c r="B736" s="822" t="s">
        <v>2168</v>
      </c>
      <c r="C736" s="822" t="s">
        <v>2283</v>
      </c>
      <c r="D736" s="822" t="s">
        <v>690</v>
      </c>
      <c r="E736" s="822" t="s">
        <v>989</v>
      </c>
      <c r="F736" s="831"/>
      <c r="G736" s="831"/>
      <c r="H736" s="827">
        <v>0</v>
      </c>
      <c r="I736" s="831">
        <v>1</v>
      </c>
      <c r="J736" s="831">
        <v>58.52</v>
      </c>
      <c r="K736" s="827">
        <v>1</v>
      </c>
      <c r="L736" s="831">
        <v>1</v>
      </c>
      <c r="M736" s="832">
        <v>58.52</v>
      </c>
    </row>
    <row r="737" spans="1:13" ht="14.45" customHeight="1" x14ac:dyDescent="0.2">
      <c r="A737" s="821" t="s">
        <v>2720</v>
      </c>
      <c r="B737" s="822" t="s">
        <v>2284</v>
      </c>
      <c r="C737" s="822" t="s">
        <v>3993</v>
      </c>
      <c r="D737" s="822" t="s">
        <v>3994</v>
      </c>
      <c r="E737" s="822" t="s">
        <v>3677</v>
      </c>
      <c r="F737" s="831">
        <v>1</v>
      </c>
      <c r="G737" s="831">
        <v>16.489999999999998</v>
      </c>
      <c r="H737" s="827">
        <v>1</v>
      </c>
      <c r="I737" s="831"/>
      <c r="J737" s="831"/>
      <c r="K737" s="827">
        <v>0</v>
      </c>
      <c r="L737" s="831">
        <v>1</v>
      </c>
      <c r="M737" s="832">
        <v>16.489999999999998</v>
      </c>
    </row>
    <row r="738" spans="1:13" ht="14.45" customHeight="1" x14ac:dyDescent="0.2">
      <c r="A738" s="821" t="s">
        <v>2720</v>
      </c>
      <c r="B738" s="822" t="s">
        <v>2173</v>
      </c>
      <c r="C738" s="822" t="s">
        <v>3724</v>
      </c>
      <c r="D738" s="822" t="s">
        <v>3667</v>
      </c>
      <c r="E738" s="822" t="s">
        <v>3142</v>
      </c>
      <c r="F738" s="831">
        <v>1</v>
      </c>
      <c r="G738" s="831">
        <v>105.32</v>
      </c>
      <c r="H738" s="827">
        <v>1</v>
      </c>
      <c r="I738" s="831"/>
      <c r="J738" s="831"/>
      <c r="K738" s="827">
        <v>0</v>
      </c>
      <c r="L738" s="831">
        <v>1</v>
      </c>
      <c r="M738" s="832">
        <v>105.32</v>
      </c>
    </row>
    <row r="739" spans="1:13" ht="14.45" customHeight="1" x14ac:dyDescent="0.2">
      <c r="A739" s="821" t="s">
        <v>2720</v>
      </c>
      <c r="B739" s="822" t="s">
        <v>2173</v>
      </c>
      <c r="C739" s="822" t="s">
        <v>2292</v>
      </c>
      <c r="D739" s="822" t="s">
        <v>998</v>
      </c>
      <c r="E739" s="822" t="s">
        <v>1000</v>
      </c>
      <c r="F739" s="831"/>
      <c r="G739" s="831"/>
      <c r="H739" s="827">
        <v>0</v>
      </c>
      <c r="I739" s="831">
        <v>2</v>
      </c>
      <c r="J739" s="831">
        <v>35.119999999999997</v>
      </c>
      <c r="K739" s="827">
        <v>1</v>
      </c>
      <c r="L739" s="831">
        <v>2</v>
      </c>
      <c r="M739" s="832">
        <v>35.119999999999997</v>
      </c>
    </row>
    <row r="740" spans="1:13" ht="14.45" customHeight="1" x14ac:dyDescent="0.2">
      <c r="A740" s="821" t="s">
        <v>2720</v>
      </c>
      <c r="B740" s="822" t="s">
        <v>2294</v>
      </c>
      <c r="C740" s="822" t="s">
        <v>3992</v>
      </c>
      <c r="D740" s="822" t="s">
        <v>3823</v>
      </c>
      <c r="E740" s="822" t="s">
        <v>3518</v>
      </c>
      <c r="F740" s="831">
        <v>1</v>
      </c>
      <c r="G740" s="831">
        <v>207.27</v>
      </c>
      <c r="H740" s="827">
        <v>1</v>
      </c>
      <c r="I740" s="831"/>
      <c r="J740" s="831"/>
      <c r="K740" s="827">
        <v>0</v>
      </c>
      <c r="L740" s="831">
        <v>1</v>
      </c>
      <c r="M740" s="832">
        <v>207.27</v>
      </c>
    </row>
    <row r="741" spans="1:13" ht="14.45" customHeight="1" x14ac:dyDescent="0.2">
      <c r="A741" s="821" t="s">
        <v>2720</v>
      </c>
      <c r="B741" s="822" t="s">
        <v>2330</v>
      </c>
      <c r="C741" s="822" t="s">
        <v>4020</v>
      </c>
      <c r="D741" s="822" t="s">
        <v>4021</v>
      </c>
      <c r="E741" s="822" t="s">
        <v>4022</v>
      </c>
      <c r="F741" s="831">
        <v>1</v>
      </c>
      <c r="G741" s="831">
        <v>149.55000000000001</v>
      </c>
      <c r="H741" s="827">
        <v>1</v>
      </c>
      <c r="I741" s="831"/>
      <c r="J741" s="831"/>
      <c r="K741" s="827">
        <v>0</v>
      </c>
      <c r="L741" s="831">
        <v>1</v>
      </c>
      <c r="M741" s="832">
        <v>149.55000000000001</v>
      </c>
    </row>
    <row r="742" spans="1:13" ht="14.45" customHeight="1" x14ac:dyDescent="0.2">
      <c r="A742" s="821" t="s">
        <v>2720</v>
      </c>
      <c r="B742" s="822" t="s">
        <v>2353</v>
      </c>
      <c r="C742" s="822" t="s">
        <v>3999</v>
      </c>
      <c r="D742" s="822" t="s">
        <v>4000</v>
      </c>
      <c r="E742" s="822" t="s">
        <v>4001</v>
      </c>
      <c r="F742" s="831">
        <v>2</v>
      </c>
      <c r="G742" s="831">
        <v>471.56</v>
      </c>
      <c r="H742" s="827">
        <v>1</v>
      </c>
      <c r="I742" s="831"/>
      <c r="J742" s="831"/>
      <c r="K742" s="827">
        <v>0</v>
      </c>
      <c r="L742" s="831">
        <v>2</v>
      </c>
      <c r="M742" s="832">
        <v>471.56</v>
      </c>
    </row>
    <row r="743" spans="1:13" ht="14.45" customHeight="1" x14ac:dyDescent="0.2">
      <c r="A743" s="821" t="s">
        <v>2720</v>
      </c>
      <c r="B743" s="822" t="s">
        <v>2409</v>
      </c>
      <c r="C743" s="822" t="s">
        <v>3991</v>
      </c>
      <c r="D743" s="822" t="s">
        <v>3661</v>
      </c>
      <c r="E743" s="822" t="s">
        <v>963</v>
      </c>
      <c r="F743" s="831">
        <v>3</v>
      </c>
      <c r="G743" s="831">
        <v>195.84</v>
      </c>
      <c r="H743" s="827">
        <v>1</v>
      </c>
      <c r="I743" s="831"/>
      <c r="J743" s="831"/>
      <c r="K743" s="827">
        <v>0</v>
      </c>
      <c r="L743" s="831">
        <v>3</v>
      </c>
      <c r="M743" s="832">
        <v>195.84</v>
      </c>
    </row>
    <row r="744" spans="1:13" ht="14.45" customHeight="1" x14ac:dyDescent="0.2">
      <c r="A744" s="821" t="s">
        <v>2720</v>
      </c>
      <c r="B744" s="822" t="s">
        <v>2409</v>
      </c>
      <c r="C744" s="822" t="s">
        <v>2411</v>
      </c>
      <c r="D744" s="822" t="s">
        <v>961</v>
      </c>
      <c r="E744" s="822" t="s">
        <v>963</v>
      </c>
      <c r="F744" s="831"/>
      <c r="G744" s="831"/>
      <c r="H744" s="827">
        <v>0</v>
      </c>
      <c r="I744" s="831">
        <v>3</v>
      </c>
      <c r="J744" s="831">
        <v>195.84</v>
      </c>
      <c r="K744" s="827">
        <v>1</v>
      </c>
      <c r="L744" s="831">
        <v>3</v>
      </c>
      <c r="M744" s="832">
        <v>195.84</v>
      </c>
    </row>
    <row r="745" spans="1:13" ht="14.45" customHeight="1" x14ac:dyDescent="0.2">
      <c r="A745" s="821" t="s">
        <v>2720</v>
      </c>
      <c r="B745" s="822" t="s">
        <v>4433</v>
      </c>
      <c r="C745" s="822" t="s">
        <v>4013</v>
      </c>
      <c r="D745" s="822" t="s">
        <v>4014</v>
      </c>
      <c r="E745" s="822" t="s">
        <v>4015</v>
      </c>
      <c r="F745" s="831"/>
      <c r="G745" s="831"/>
      <c r="H745" s="827">
        <v>0</v>
      </c>
      <c r="I745" s="831">
        <v>2</v>
      </c>
      <c r="J745" s="831">
        <v>282.5</v>
      </c>
      <c r="K745" s="827">
        <v>1</v>
      </c>
      <c r="L745" s="831">
        <v>2</v>
      </c>
      <c r="M745" s="832">
        <v>282.5</v>
      </c>
    </row>
    <row r="746" spans="1:13" ht="14.45" customHeight="1" x14ac:dyDescent="0.2">
      <c r="A746" s="821" t="s">
        <v>2720</v>
      </c>
      <c r="B746" s="822" t="s">
        <v>2501</v>
      </c>
      <c r="C746" s="822" t="s">
        <v>3313</v>
      </c>
      <c r="D746" s="822" t="s">
        <v>2503</v>
      </c>
      <c r="E746" s="822" t="s">
        <v>3314</v>
      </c>
      <c r="F746" s="831"/>
      <c r="G746" s="831"/>
      <c r="H746" s="827">
        <v>0</v>
      </c>
      <c r="I746" s="831">
        <v>3</v>
      </c>
      <c r="J746" s="831">
        <v>4634.97</v>
      </c>
      <c r="K746" s="827">
        <v>1</v>
      </c>
      <c r="L746" s="831">
        <v>3</v>
      </c>
      <c r="M746" s="832">
        <v>4634.97</v>
      </c>
    </row>
    <row r="747" spans="1:13" ht="14.45" customHeight="1" x14ac:dyDescent="0.2">
      <c r="A747" s="821" t="s">
        <v>2721</v>
      </c>
      <c r="B747" s="822" t="s">
        <v>2231</v>
      </c>
      <c r="C747" s="822" t="s">
        <v>4039</v>
      </c>
      <c r="D747" s="822" t="s">
        <v>4040</v>
      </c>
      <c r="E747" s="822" t="s">
        <v>4041</v>
      </c>
      <c r="F747" s="831">
        <v>1</v>
      </c>
      <c r="G747" s="831">
        <v>82.12</v>
      </c>
      <c r="H747" s="827">
        <v>1</v>
      </c>
      <c r="I747" s="831"/>
      <c r="J747" s="831"/>
      <c r="K747" s="827">
        <v>0</v>
      </c>
      <c r="L747" s="831">
        <v>1</v>
      </c>
      <c r="M747" s="832">
        <v>82.12</v>
      </c>
    </row>
    <row r="748" spans="1:13" ht="14.45" customHeight="1" x14ac:dyDescent="0.2">
      <c r="A748" s="821" t="s">
        <v>2721</v>
      </c>
      <c r="B748" s="822" t="s">
        <v>2231</v>
      </c>
      <c r="C748" s="822" t="s">
        <v>2918</v>
      </c>
      <c r="D748" s="822" t="s">
        <v>2919</v>
      </c>
      <c r="E748" s="822" t="s">
        <v>2920</v>
      </c>
      <c r="F748" s="831">
        <v>1</v>
      </c>
      <c r="G748" s="831">
        <v>97.76</v>
      </c>
      <c r="H748" s="827">
        <v>1</v>
      </c>
      <c r="I748" s="831"/>
      <c r="J748" s="831"/>
      <c r="K748" s="827">
        <v>0</v>
      </c>
      <c r="L748" s="831">
        <v>1</v>
      </c>
      <c r="M748" s="832">
        <v>97.76</v>
      </c>
    </row>
    <row r="749" spans="1:13" ht="14.45" customHeight="1" x14ac:dyDescent="0.2">
      <c r="A749" s="821" t="s">
        <v>2721</v>
      </c>
      <c r="B749" s="822" t="s">
        <v>2231</v>
      </c>
      <c r="C749" s="822" t="s">
        <v>4042</v>
      </c>
      <c r="D749" s="822" t="s">
        <v>4043</v>
      </c>
      <c r="E749" s="822" t="s">
        <v>4044</v>
      </c>
      <c r="F749" s="831">
        <v>3</v>
      </c>
      <c r="G749" s="831">
        <v>41.04</v>
      </c>
      <c r="H749" s="827">
        <v>1</v>
      </c>
      <c r="I749" s="831"/>
      <c r="J749" s="831"/>
      <c r="K749" s="827">
        <v>0</v>
      </c>
      <c r="L749" s="831">
        <v>3</v>
      </c>
      <c r="M749" s="832">
        <v>41.04</v>
      </c>
    </row>
    <row r="750" spans="1:13" ht="14.45" customHeight="1" x14ac:dyDescent="0.2">
      <c r="A750" s="821" t="s">
        <v>2721</v>
      </c>
      <c r="B750" s="822" t="s">
        <v>4457</v>
      </c>
      <c r="C750" s="822" t="s">
        <v>4033</v>
      </c>
      <c r="D750" s="822" t="s">
        <v>4034</v>
      </c>
      <c r="E750" s="822" t="s">
        <v>4035</v>
      </c>
      <c r="F750" s="831"/>
      <c r="G750" s="831"/>
      <c r="H750" s="827">
        <v>0</v>
      </c>
      <c r="I750" s="831">
        <v>3</v>
      </c>
      <c r="J750" s="831">
        <v>82.11</v>
      </c>
      <c r="K750" s="827">
        <v>1</v>
      </c>
      <c r="L750" s="831">
        <v>3</v>
      </c>
      <c r="M750" s="832">
        <v>82.11</v>
      </c>
    </row>
    <row r="751" spans="1:13" ht="14.45" customHeight="1" x14ac:dyDescent="0.2">
      <c r="A751" s="821" t="s">
        <v>2721</v>
      </c>
      <c r="B751" s="822" t="s">
        <v>2139</v>
      </c>
      <c r="C751" s="822" t="s">
        <v>2140</v>
      </c>
      <c r="D751" s="822" t="s">
        <v>2141</v>
      </c>
      <c r="E751" s="822" t="s">
        <v>2142</v>
      </c>
      <c r="F751" s="831"/>
      <c r="G751" s="831"/>
      <c r="H751" s="827">
        <v>0</v>
      </c>
      <c r="I751" s="831">
        <v>1</v>
      </c>
      <c r="J751" s="831">
        <v>43.21</v>
      </c>
      <c r="K751" s="827">
        <v>1</v>
      </c>
      <c r="L751" s="831">
        <v>1</v>
      </c>
      <c r="M751" s="832">
        <v>43.21</v>
      </c>
    </row>
    <row r="752" spans="1:13" ht="14.45" customHeight="1" x14ac:dyDescent="0.2">
      <c r="A752" s="821" t="s">
        <v>2721</v>
      </c>
      <c r="B752" s="822" t="s">
        <v>2143</v>
      </c>
      <c r="C752" s="822" t="s">
        <v>2146</v>
      </c>
      <c r="D752" s="822" t="s">
        <v>745</v>
      </c>
      <c r="E752" s="822" t="s">
        <v>2147</v>
      </c>
      <c r="F752" s="831"/>
      <c r="G752" s="831"/>
      <c r="H752" s="827">
        <v>0</v>
      </c>
      <c r="I752" s="831">
        <v>8</v>
      </c>
      <c r="J752" s="831">
        <v>18474.88</v>
      </c>
      <c r="K752" s="827">
        <v>1</v>
      </c>
      <c r="L752" s="831">
        <v>8</v>
      </c>
      <c r="M752" s="832">
        <v>18474.88</v>
      </c>
    </row>
    <row r="753" spans="1:13" ht="14.45" customHeight="1" x14ac:dyDescent="0.2">
      <c r="A753" s="821" t="s">
        <v>2721</v>
      </c>
      <c r="B753" s="822" t="s">
        <v>2257</v>
      </c>
      <c r="C753" s="822" t="s">
        <v>2855</v>
      </c>
      <c r="D753" s="822" t="s">
        <v>1042</v>
      </c>
      <c r="E753" s="822" t="s">
        <v>2856</v>
      </c>
      <c r="F753" s="831"/>
      <c r="G753" s="831"/>
      <c r="H753" s="827">
        <v>0</v>
      </c>
      <c r="I753" s="831">
        <v>2</v>
      </c>
      <c r="J753" s="831">
        <v>320.06</v>
      </c>
      <c r="K753" s="827">
        <v>1</v>
      </c>
      <c r="L753" s="831">
        <v>2</v>
      </c>
      <c r="M753" s="832">
        <v>320.06</v>
      </c>
    </row>
    <row r="754" spans="1:13" ht="14.45" customHeight="1" x14ac:dyDescent="0.2">
      <c r="A754" s="821" t="s">
        <v>2721</v>
      </c>
      <c r="B754" s="822" t="s">
        <v>2268</v>
      </c>
      <c r="C754" s="822" t="s">
        <v>2269</v>
      </c>
      <c r="D754" s="822" t="s">
        <v>2270</v>
      </c>
      <c r="E754" s="822" t="s">
        <v>2271</v>
      </c>
      <c r="F754" s="831"/>
      <c r="G754" s="831"/>
      <c r="H754" s="827">
        <v>0</v>
      </c>
      <c r="I754" s="831">
        <v>1</v>
      </c>
      <c r="J754" s="831">
        <v>42.51</v>
      </c>
      <c r="K754" s="827">
        <v>1</v>
      </c>
      <c r="L754" s="831">
        <v>1</v>
      </c>
      <c r="M754" s="832">
        <v>42.51</v>
      </c>
    </row>
    <row r="755" spans="1:13" ht="14.45" customHeight="1" x14ac:dyDescent="0.2">
      <c r="A755" s="821" t="s">
        <v>2721</v>
      </c>
      <c r="B755" s="822" t="s">
        <v>2268</v>
      </c>
      <c r="C755" s="822" t="s">
        <v>3066</v>
      </c>
      <c r="D755" s="822" t="s">
        <v>3067</v>
      </c>
      <c r="E755" s="822" t="s">
        <v>2271</v>
      </c>
      <c r="F755" s="831">
        <v>7</v>
      </c>
      <c r="G755" s="831">
        <v>297.57</v>
      </c>
      <c r="H755" s="827">
        <v>1</v>
      </c>
      <c r="I755" s="831"/>
      <c r="J755" s="831"/>
      <c r="K755" s="827">
        <v>0</v>
      </c>
      <c r="L755" s="831">
        <v>7</v>
      </c>
      <c r="M755" s="832">
        <v>297.57</v>
      </c>
    </row>
    <row r="756" spans="1:13" ht="14.45" customHeight="1" x14ac:dyDescent="0.2">
      <c r="A756" s="821" t="s">
        <v>2721</v>
      </c>
      <c r="B756" s="822" t="s">
        <v>2268</v>
      </c>
      <c r="C756" s="822" t="s">
        <v>3843</v>
      </c>
      <c r="D756" s="822" t="s">
        <v>3067</v>
      </c>
      <c r="E756" s="822" t="s">
        <v>2271</v>
      </c>
      <c r="F756" s="831">
        <v>3</v>
      </c>
      <c r="G756" s="831">
        <v>127.53</v>
      </c>
      <c r="H756" s="827">
        <v>1</v>
      </c>
      <c r="I756" s="831"/>
      <c r="J756" s="831"/>
      <c r="K756" s="827">
        <v>0</v>
      </c>
      <c r="L756" s="831">
        <v>3</v>
      </c>
      <c r="M756" s="832">
        <v>127.53</v>
      </c>
    </row>
    <row r="757" spans="1:13" ht="14.45" customHeight="1" x14ac:dyDescent="0.2">
      <c r="A757" s="821" t="s">
        <v>2721</v>
      </c>
      <c r="B757" s="822" t="s">
        <v>2168</v>
      </c>
      <c r="C757" s="822" t="s">
        <v>2908</v>
      </c>
      <c r="D757" s="822" t="s">
        <v>690</v>
      </c>
      <c r="E757" s="822" t="s">
        <v>1520</v>
      </c>
      <c r="F757" s="831">
        <v>2</v>
      </c>
      <c r="G757" s="831">
        <v>21.3</v>
      </c>
      <c r="H757" s="827">
        <v>1</v>
      </c>
      <c r="I757" s="831"/>
      <c r="J757" s="831"/>
      <c r="K757" s="827">
        <v>0</v>
      </c>
      <c r="L757" s="831">
        <v>2</v>
      </c>
      <c r="M757" s="832">
        <v>21.3</v>
      </c>
    </row>
    <row r="758" spans="1:13" ht="14.45" customHeight="1" x14ac:dyDescent="0.2">
      <c r="A758" s="821" t="s">
        <v>2721</v>
      </c>
      <c r="B758" s="822" t="s">
        <v>2168</v>
      </c>
      <c r="C758" s="822" t="s">
        <v>2170</v>
      </c>
      <c r="D758" s="822" t="s">
        <v>690</v>
      </c>
      <c r="E758" s="822" t="s">
        <v>691</v>
      </c>
      <c r="F758" s="831"/>
      <c r="G758" s="831"/>
      <c r="H758" s="827">
        <v>0</v>
      </c>
      <c r="I758" s="831">
        <v>1</v>
      </c>
      <c r="J758" s="831">
        <v>38.04</v>
      </c>
      <c r="K758" s="827">
        <v>1</v>
      </c>
      <c r="L758" s="831">
        <v>1</v>
      </c>
      <c r="M758" s="832">
        <v>38.04</v>
      </c>
    </row>
    <row r="759" spans="1:13" ht="14.45" customHeight="1" x14ac:dyDescent="0.2">
      <c r="A759" s="821" t="s">
        <v>2721</v>
      </c>
      <c r="B759" s="822" t="s">
        <v>2168</v>
      </c>
      <c r="C759" s="822" t="s">
        <v>3157</v>
      </c>
      <c r="D759" s="822" t="s">
        <v>690</v>
      </c>
      <c r="E759" s="822" t="s">
        <v>3152</v>
      </c>
      <c r="F759" s="831"/>
      <c r="G759" s="831"/>
      <c r="H759" s="827">
        <v>0</v>
      </c>
      <c r="I759" s="831">
        <v>1</v>
      </c>
      <c r="J759" s="831">
        <v>117.03</v>
      </c>
      <c r="K759" s="827">
        <v>1</v>
      </c>
      <c r="L759" s="831">
        <v>1</v>
      </c>
      <c r="M759" s="832">
        <v>117.03</v>
      </c>
    </row>
    <row r="760" spans="1:13" ht="14.45" customHeight="1" x14ac:dyDescent="0.2">
      <c r="A760" s="821" t="s">
        <v>2721</v>
      </c>
      <c r="B760" s="822" t="s">
        <v>2168</v>
      </c>
      <c r="C760" s="822" t="s">
        <v>2283</v>
      </c>
      <c r="D760" s="822" t="s">
        <v>690</v>
      </c>
      <c r="E760" s="822" t="s">
        <v>989</v>
      </c>
      <c r="F760" s="831"/>
      <c r="G760" s="831"/>
      <c r="H760" s="827">
        <v>0</v>
      </c>
      <c r="I760" s="831">
        <v>1</v>
      </c>
      <c r="J760" s="831">
        <v>58.52</v>
      </c>
      <c r="K760" s="827">
        <v>1</v>
      </c>
      <c r="L760" s="831">
        <v>1</v>
      </c>
      <c r="M760" s="832">
        <v>58.52</v>
      </c>
    </row>
    <row r="761" spans="1:13" ht="14.45" customHeight="1" x14ac:dyDescent="0.2">
      <c r="A761" s="821" t="s">
        <v>2721</v>
      </c>
      <c r="B761" s="822" t="s">
        <v>4437</v>
      </c>
      <c r="C761" s="822" t="s">
        <v>3927</v>
      </c>
      <c r="D761" s="822" t="s">
        <v>3865</v>
      </c>
      <c r="E761" s="822" t="s">
        <v>2297</v>
      </c>
      <c r="F761" s="831">
        <v>1</v>
      </c>
      <c r="G761" s="831">
        <v>105.32</v>
      </c>
      <c r="H761" s="827">
        <v>1</v>
      </c>
      <c r="I761" s="831"/>
      <c r="J761" s="831"/>
      <c r="K761" s="827">
        <v>0</v>
      </c>
      <c r="L761" s="831">
        <v>1</v>
      </c>
      <c r="M761" s="832">
        <v>105.32</v>
      </c>
    </row>
    <row r="762" spans="1:13" ht="14.45" customHeight="1" x14ac:dyDescent="0.2">
      <c r="A762" s="821" t="s">
        <v>2721</v>
      </c>
      <c r="B762" s="822" t="s">
        <v>2184</v>
      </c>
      <c r="C762" s="822" t="s">
        <v>2185</v>
      </c>
      <c r="D762" s="822" t="s">
        <v>2186</v>
      </c>
      <c r="E762" s="822" t="s">
        <v>2187</v>
      </c>
      <c r="F762" s="831"/>
      <c r="G762" s="831"/>
      <c r="H762" s="827">
        <v>0</v>
      </c>
      <c r="I762" s="831">
        <v>6</v>
      </c>
      <c r="J762" s="831">
        <v>783.06</v>
      </c>
      <c r="K762" s="827">
        <v>1</v>
      </c>
      <c r="L762" s="831">
        <v>6</v>
      </c>
      <c r="M762" s="832">
        <v>783.06</v>
      </c>
    </row>
    <row r="763" spans="1:13" ht="14.45" customHeight="1" x14ac:dyDescent="0.2">
      <c r="A763" s="821" t="s">
        <v>2721</v>
      </c>
      <c r="B763" s="822" t="s">
        <v>2184</v>
      </c>
      <c r="C763" s="822" t="s">
        <v>2188</v>
      </c>
      <c r="D763" s="822" t="s">
        <v>2189</v>
      </c>
      <c r="E763" s="822" t="s">
        <v>2190</v>
      </c>
      <c r="F763" s="831"/>
      <c r="G763" s="831"/>
      <c r="H763" s="827">
        <v>0</v>
      </c>
      <c r="I763" s="831">
        <v>2</v>
      </c>
      <c r="J763" s="831">
        <v>330.82</v>
      </c>
      <c r="K763" s="827">
        <v>1</v>
      </c>
      <c r="L763" s="831">
        <v>2</v>
      </c>
      <c r="M763" s="832">
        <v>330.82</v>
      </c>
    </row>
    <row r="764" spans="1:13" ht="14.45" customHeight="1" x14ac:dyDescent="0.2">
      <c r="A764" s="821" t="s">
        <v>2721</v>
      </c>
      <c r="B764" s="822" t="s">
        <v>2184</v>
      </c>
      <c r="C764" s="822" t="s">
        <v>3009</v>
      </c>
      <c r="D764" s="822" t="s">
        <v>2186</v>
      </c>
      <c r="E764" s="822" t="s">
        <v>3010</v>
      </c>
      <c r="F764" s="831">
        <v>1</v>
      </c>
      <c r="G764" s="831">
        <v>282.76</v>
      </c>
      <c r="H764" s="827">
        <v>1</v>
      </c>
      <c r="I764" s="831"/>
      <c r="J764" s="831"/>
      <c r="K764" s="827">
        <v>0</v>
      </c>
      <c r="L764" s="831">
        <v>1</v>
      </c>
      <c r="M764" s="832">
        <v>282.76</v>
      </c>
    </row>
    <row r="765" spans="1:13" ht="14.45" customHeight="1" x14ac:dyDescent="0.2">
      <c r="A765" s="821" t="s">
        <v>2721</v>
      </c>
      <c r="B765" s="822" t="s">
        <v>2400</v>
      </c>
      <c r="C765" s="822" t="s">
        <v>2401</v>
      </c>
      <c r="D765" s="822" t="s">
        <v>1161</v>
      </c>
      <c r="E765" s="822" t="s">
        <v>2402</v>
      </c>
      <c r="F765" s="831"/>
      <c r="G765" s="831"/>
      <c r="H765" s="827">
        <v>0</v>
      </c>
      <c r="I765" s="831">
        <v>1</v>
      </c>
      <c r="J765" s="831">
        <v>386.73</v>
      </c>
      <c r="K765" s="827">
        <v>1</v>
      </c>
      <c r="L765" s="831">
        <v>1</v>
      </c>
      <c r="M765" s="832">
        <v>386.73</v>
      </c>
    </row>
    <row r="766" spans="1:13" ht="14.45" customHeight="1" x14ac:dyDescent="0.2">
      <c r="A766" s="821" t="s">
        <v>2721</v>
      </c>
      <c r="B766" s="822" t="s">
        <v>2409</v>
      </c>
      <c r="C766" s="822" t="s">
        <v>4029</v>
      </c>
      <c r="D766" s="822" t="s">
        <v>3717</v>
      </c>
      <c r="E766" s="822" t="s">
        <v>3718</v>
      </c>
      <c r="F766" s="831">
        <v>1</v>
      </c>
      <c r="G766" s="831">
        <v>36.270000000000003</v>
      </c>
      <c r="H766" s="827">
        <v>1</v>
      </c>
      <c r="I766" s="831"/>
      <c r="J766" s="831"/>
      <c r="K766" s="827">
        <v>0</v>
      </c>
      <c r="L766" s="831">
        <v>1</v>
      </c>
      <c r="M766" s="832">
        <v>36.270000000000003</v>
      </c>
    </row>
    <row r="767" spans="1:13" ht="14.45" customHeight="1" x14ac:dyDescent="0.2">
      <c r="A767" s="821" t="s">
        <v>2721</v>
      </c>
      <c r="B767" s="822" t="s">
        <v>2412</v>
      </c>
      <c r="C767" s="822" t="s">
        <v>2413</v>
      </c>
      <c r="D767" s="822" t="s">
        <v>1254</v>
      </c>
      <c r="E767" s="822" t="s">
        <v>1255</v>
      </c>
      <c r="F767" s="831"/>
      <c r="G767" s="831"/>
      <c r="H767" s="827"/>
      <c r="I767" s="831">
        <v>2</v>
      </c>
      <c r="J767" s="831">
        <v>0</v>
      </c>
      <c r="K767" s="827"/>
      <c r="L767" s="831">
        <v>2</v>
      </c>
      <c r="M767" s="832">
        <v>0</v>
      </c>
    </row>
    <row r="768" spans="1:13" ht="14.45" customHeight="1" x14ac:dyDescent="0.2">
      <c r="A768" s="821" t="s">
        <v>2721</v>
      </c>
      <c r="B768" s="822" t="s">
        <v>2472</v>
      </c>
      <c r="C768" s="822" t="s">
        <v>2473</v>
      </c>
      <c r="D768" s="822" t="s">
        <v>2474</v>
      </c>
      <c r="E768" s="822" t="s">
        <v>2475</v>
      </c>
      <c r="F768" s="831"/>
      <c r="G768" s="831"/>
      <c r="H768" s="827">
        <v>0</v>
      </c>
      <c r="I768" s="831">
        <v>1</v>
      </c>
      <c r="J768" s="831">
        <v>176.32</v>
      </c>
      <c r="K768" s="827">
        <v>1</v>
      </c>
      <c r="L768" s="831">
        <v>1</v>
      </c>
      <c r="M768" s="832">
        <v>176.32</v>
      </c>
    </row>
    <row r="769" spans="1:13" ht="14.45" customHeight="1" x14ac:dyDescent="0.2">
      <c r="A769" s="821" t="s">
        <v>2721</v>
      </c>
      <c r="B769" s="822" t="s">
        <v>2501</v>
      </c>
      <c r="C769" s="822" t="s">
        <v>2977</v>
      </c>
      <c r="D769" s="822" t="s">
        <v>2503</v>
      </c>
      <c r="E769" s="822" t="s">
        <v>2978</v>
      </c>
      <c r="F769" s="831"/>
      <c r="G769" s="831"/>
      <c r="H769" s="827">
        <v>0</v>
      </c>
      <c r="I769" s="831">
        <v>4</v>
      </c>
      <c r="J769" s="831">
        <v>19852.5</v>
      </c>
      <c r="K769" s="827">
        <v>1</v>
      </c>
      <c r="L769" s="831">
        <v>4</v>
      </c>
      <c r="M769" s="832">
        <v>19852.5</v>
      </c>
    </row>
    <row r="770" spans="1:13" ht="14.45" customHeight="1" x14ac:dyDescent="0.2">
      <c r="A770" s="821" t="s">
        <v>2721</v>
      </c>
      <c r="B770" s="822" t="s">
        <v>2501</v>
      </c>
      <c r="C770" s="822" t="s">
        <v>2575</v>
      </c>
      <c r="D770" s="822" t="s">
        <v>2503</v>
      </c>
      <c r="E770" s="822" t="s">
        <v>2576</v>
      </c>
      <c r="F770" s="831"/>
      <c r="G770" s="831"/>
      <c r="H770" s="827">
        <v>0</v>
      </c>
      <c r="I770" s="831">
        <v>1</v>
      </c>
      <c r="J770" s="831">
        <v>2669.75</v>
      </c>
      <c r="K770" s="827">
        <v>1</v>
      </c>
      <c r="L770" s="831">
        <v>1</v>
      </c>
      <c r="M770" s="832">
        <v>2669.75</v>
      </c>
    </row>
    <row r="771" spans="1:13" ht="14.45" customHeight="1" x14ac:dyDescent="0.2">
      <c r="A771" s="821" t="s">
        <v>2721</v>
      </c>
      <c r="B771" s="822" t="s">
        <v>4458</v>
      </c>
      <c r="C771" s="822" t="s">
        <v>4052</v>
      </c>
      <c r="D771" s="822" t="s">
        <v>4053</v>
      </c>
      <c r="E771" s="822" t="s">
        <v>4054</v>
      </c>
      <c r="F771" s="831">
        <v>1</v>
      </c>
      <c r="G771" s="831">
        <v>487.08</v>
      </c>
      <c r="H771" s="827">
        <v>1</v>
      </c>
      <c r="I771" s="831"/>
      <c r="J771" s="831"/>
      <c r="K771" s="827">
        <v>0</v>
      </c>
      <c r="L771" s="831">
        <v>1</v>
      </c>
      <c r="M771" s="832">
        <v>487.08</v>
      </c>
    </row>
    <row r="772" spans="1:13" ht="14.45" customHeight="1" x14ac:dyDescent="0.2">
      <c r="A772" s="821" t="s">
        <v>2722</v>
      </c>
      <c r="B772" s="822" t="s">
        <v>2231</v>
      </c>
      <c r="C772" s="822" t="s">
        <v>2236</v>
      </c>
      <c r="D772" s="822" t="s">
        <v>1033</v>
      </c>
      <c r="E772" s="822" t="s">
        <v>2237</v>
      </c>
      <c r="F772" s="831"/>
      <c r="G772" s="831"/>
      <c r="H772" s="827">
        <v>0</v>
      </c>
      <c r="I772" s="831">
        <v>1</v>
      </c>
      <c r="J772" s="831">
        <v>48.89</v>
      </c>
      <c r="K772" s="827">
        <v>1</v>
      </c>
      <c r="L772" s="831">
        <v>1</v>
      </c>
      <c r="M772" s="832">
        <v>48.89</v>
      </c>
    </row>
    <row r="773" spans="1:13" ht="14.45" customHeight="1" x14ac:dyDescent="0.2">
      <c r="A773" s="821" t="s">
        <v>2722</v>
      </c>
      <c r="B773" s="822" t="s">
        <v>2231</v>
      </c>
      <c r="C773" s="822" t="s">
        <v>2234</v>
      </c>
      <c r="D773" s="822" t="s">
        <v>1033</v>
      </c>
      <c r="E773" s="822" t="s">
        <v>2235</v>
      </c>
      <c r="F773" s="831"/>
      <c r="G773" s="831"/>
      <c r="H773" s="827">
        <v>0</v>
      </c>
      <c r="I773" s="831">
        <v>3</v>
      </c>
      <c r="J773" s="831">
        <v>41.04</v>
      </c>
      <c r="K773" s="827">
        <v>1</v>
      </c>
      <c r="L773" s="831">
        <v>3</v>
      </c>
      <c r="M773" s="832">
        <v>41.04</v>
      </c>
    </row>
    <row r="774" spans="1:13" ht="14.45" customHeight="1" x14ac:dyDescent="0.2">
      <c r="A774" s="821" t="s">
        <v>2722</v>
      </c>
      <c r="B774" s="822" t="s">
        <v>2268</v>
      </c>
      <c r="C774" s="822" t="s">
        <v>2269</v>
      </c>
      <c r="D774" s="822" t="s">
        <v>2270</v>
      </c>
      <c r="E774" s="822" t="s">
        <v>2271</v>
      </c>
      <c r="F774" s="831"/>
      <c r="G774" s="831"/>
      <c r="H774" s="827">
        <v>0</v>
      </c>
      <c r="I774" s="831">
        <v>2</v>
      </c>
      <c r="J774" s="831">
        <v>85.02</v>
      </c>
      <c r="K774" s="827">
        <v>1</v>
      </c>
      <c r="L774" s="831">
        <v>2</v>
      </c>
      <c r="M774" s="832">
        <v>85.02</v>
      </c>
    </row>
    <row r="775" spans="1:13" ht="14.45" customHeight="1" x14ac:dyDescent="0.2">
      <c r="A775" s="821" t="s">
        <v>2722</v>
      </c>
      <c r="B775" s="822" t="s">
        <v>4436</v>
      </c>
      <c r="C775" s="822" t="s">
        <v>3387</v>
      </c>
      <c r="D775" s="822" t="s">
        <v>3388</v>
      </c>
      <c r="E775" s="822" t="s">
        <v>3389</v>
      </c>
      <c r="F775" s="831">
        <v>3</v>
      </c>
      <c r="G775" s="831">
        <v>234.99</v>
      </c>
      <c r="H775" s="827">
        <v>1</v>
      </c>
      <c r="I775" s="831"/>
      <c r="J775" s="831"/>
      <c r="K775" s="827">
        <v>0</v>
      </c>
      <c r="L775" s="831">
        <v>3</v>
      </c>
      <c r="M775" s="832">
        <v>234.99</v>
      </c>
    </row>
    <row r="776" spans="1:13" ht="14.45" customHeight="1" x14ac:dyDescent="0.2">
      <c r="A776" s="821" t="s">
        <v>2722</v>
      </c>
      <c r="B776" s="822" t="s">
        <v>2168</v>
      </c>
      <c r="C776" s="822" t="s">
        <v>2908</v>
      </c>
      <c r="D776" s="822" t="s">
        <v>690</v>
      </c>
      <c r="E776" s="822" t="s">
        <v>1520</v>
      </c>
      <c r="F776" s="831">
        <v>1</v>
      </c>
      <c r="G776" s="831">
        <v>10.65</v>
      </c>
      <c r="H776" s="827">
        <v>1</v>
      </c>
      <c r="I776" s="831"/>
      <c r="J776" s="831"/>
      <c r="K776" s="827">
        <v>0</v>
      </c>
      <c r="L776" s="831">
        <v>1</v>
      </c>
      <c r="M776" s="832">
        <v>10.65</v>
      </c>
    </row>
    <row r="777" spans="1:13" ht="14.45" customHeight="1" x14ac:dyDescent="0.2">
      <c r="A777" s="821" t="s">
        <v>2722</v>
      </c>
      <c r="B777" s="822" t="s">
        <v>2168</v>
      </c>
      <c r="C777" s="822" t="s">
        <v>2510</v>
      </c>
      <c r="D777" s="822" t="s">
        <v>690</v>
      </c>
      <c r="E777" s="822" t="s">
        <v>1520</v>
      </c>
      <c r="F777" s="831"/>
      <c r="G777" s="831"/>
      <c r="H777" s="827">
        <v>0</v>
      </c>
      <c r="I777" s="831">
        <v>1</v>
      </c>
      <c r="J777" s="831">
        <v>10.65</v>
      </c>
      <c r="K777" s="827">
        <v>1</v>
      </c>
      <c r="L777" s="831">
        <v>1</v>
      </c>
      <c r="M777" s="832">
        <v>10.65</v>
      </c>
    </row>
    <row r="778" spans="1:13" ht="14.45" customHeight="1" x14ac:dyDescent="0.2">
      <c r="A778" s="821" t="s">
        <v>2722</v>
      </c>
      <c r="B778" s="822" t="s">
        <v>2173</v>
      </c>
      <c r="C778" s="822" t="s">
        <v>2292</v>
      </c>
      <c r="D778" s="822" t="s">
        <v>998</v>
      </c>
      <c r="E778" s="822" t="s">
        <v>1000</v>
      </c>
      <c r="F778" s="831"/>
      <c r="G778" s="831"/>
      <c r="H778" s="827">
        <v>0</v>
      </c>
      <c r="I778" s="831">
        <v>1</v>
      </c>
      <c r="J778" s="831">
        <v>17.559999999999999</v>
      </c>
      <c r="K778" s="827">
        <v>1</v>
      </c>
      <c r="L778" s="831">
        <v>1</v>
      </c>
      <c r="M778" s="832">
        <v>17.559999999999999</v>
      </c>
    </row>
    <row r="779" spans="1:13" ht="14.45" customHeight="1" x14ac:dyDescent="0.2">
      <c r="A779" s="821" t="s">
        <v>2722</v>
      </c>
      <c r="B779" s="822" t="s">
        <v>2173</v>
      </c>
      <c r="C779" s="822" t="s">
        <v>2174</v>
      </c>
      <c r="D779" s="822" t="s">
        <v>998</v>
      </c>
      <c r="E779" s="822" t="s">
        <v>696</v>
      </c>
      <c r="F779" s="831"/>
      <c r="G779" s="831"/>
      <c r="H779" s="827">
        <v>0</v>
      </c>
      <c r="I779" s="831">
        <v>1</v>
      </c>
      <c r="J779" s="831">
        <v>35.11</v>
      </c>
      <c r="K779" s="827">
        <v>1</v>
      </c>
      <c r="L779" s="831">
        <v>1</v>
      </c>
      <c r="M779" s="832">
        <v>35.11</v>
      </c>
    </row>
    <row r="780" spans="1:13" ht="14.45" customHeight="1" x14ac:dyDescent="0.2">
      <c r="A780" s="821" t="s">
        <v>2722</v>
      </c>
      <c r="B780" s="822" t="s">
        <v>2178</v>
      </c>
      <c r="C780" s="822" t="s">
        <v>2179</v>
      </c>
      <c r="D780" s="822" t="s">
        <v>2180</v>
      </c>
      <c r="E780" s="822" t="s">
        <v>2181</v>
      </c>
      <c r="F780" s="831"/>
      <c r="G780" s="831"/>
      <c r="H780" s="827">
        <v>0</v>
      </c>
      <c r="I780" s="831">
        <v>1</v>
      </c>
      <c r="J780" s="831">
        <v>11.48</v>
      </c>
      <c r="K780" s="827">
        <v>1</v>
      </c>
      <c r="L780" s="831">
        <v>1</v>
      </c>
      <c r="M780" s="832">
        <v>11.48</v>
      </c>
    </row>
    <row r="781" spans="1:13" ht="14.45" customHeight="1" x14ac:dyDescent="0.2">
      <c r="A781" s="821" t="s">
        <v>2722</v>
      </c>
      <c r="B781" s="822" t="s">
        <v>2323</v>
      </c>
      <c r="C781" s="822" t="s">
        <v>3144</v>
      </c>
      <c r="D781" s="822" t="s">
        <v>1205</v>
      </c>
      <c r="E781" s="822" t="s">
        <v>3145</v>
      </c>
      <c r="F781" s="831"/>
      <c r="G781" s="831"/>
      <c r="H781" s="827">
        <v>0</v>
      </c>
      <c r="I781" s="831">
        <v>1</v>
      </c>
      <c r="J781" s="831">
        <v>77.790000000000006</v>
      </c>
      <c r="K781" s="827">
        <v>1</v>
      </c>
      <c r="L781" s="831">
        <v>1</v>
      </c>
      <c r="M781" s="832">
        <v>77.790000000000006</v>
      </c>
    </row>
    <row r="782" spans="1:13" ht="14.45" customHeight="1" x14ac:dyDescent="0.2">
      <c r="A782" s="821" t="s">
        <v>2722</v>
      </c>
      <c r="B782" s="822" t="s">
        <v>2184</v>
      </c>
      <c r="C782" s="822" t="s">
        <v>2185</v>
      </c>
      <c r="D782" s="822" t="s">
        <v>2186</v>
      </c>
      <c r="E782" s="822" t="s">
        <v>2187</v>
      </c>
      <c r="F782" s="831"/>
      <c r="G782" s="831"/>
      <c r="H782" s="827">
        <v>0</v>
      </c>
      <c r="I782" s="831">
        <v>1</v>
      </c>
      <c r="J782" s="831">
        <v>130.51</v>
      </c>
      <c r="K782" s="827">
        <v>1</v>
      </c>
      <c r="L782" s="831">
        <v>1</v>
      </c>
      <c r="M782" s="832">
        <v>130.51</v>
      </c>
    </row>
    <row r="783" spans="1:13" ht="14.45" customHeight="1" x14ac:dyDescent="0.2">
      <c r="A783" s="821" t="s">
        <v>2722</v>
      </c>
      <c r="B783" s="822" t="s">
        <v>2184</v>
      </c>
      <c r="C783" s="822" t="s">
        <v>4389</v>
      </c>
      <c r="D783" s="822" t="s">
        <v>4390</v>
      </c>
      <c r="E783" s="822" t="s">
        <v>4391</v>
      </c>
      <c r="F783" s="831">
        <v>1</v>
      </c>
      <c r="G783" s="831">
        <v>220.53</v>
      </c>
      <c r="H783" s="827">
        <v>1</v>
      </c>
      <c r="I783" s="831"/>
      <c r="J783" s="831"/>
      <c r="K783" s="827">
        <v>0</v>
      </c>
      <c r="L783" s="831">
        <v>1</v>
      </c>
      <c r="M783" s="832">
        <v>220.53</v>
      </c>
    </row>
    <row r="784" spans="1:13" ht="14.45" customHeight="1" x14ac:dyDescent="0.2">
      <c r="A784" s="821" t="s">
        <v>2722</v>
      </c>
      <c r="B784" s="822" t="s">
        <v>2400</v>
      </c>
      <c r="C784" s="822" t="s">
        <v>2403</v>
      </c>
      <c r="D784" s="822" t="s">
        <v>1161</v>
      </c>
      <c r="E784" s="822" t="s">
        <v>2404</v>
      </c>
      <c r="F784" s="831"/>
      <c r="G784" s="831"/>
      <c r="H784" s="827">
        <v>0</v>
      </c>
      <c r="I784" s="831">
        <v>1</v>
      </c>
      <c r="J784" s="831">
        <v>773.45</v>
      </c>
      <c r="K784" s="827">
        <v>1</v>
      </c>
      <c r="L784" s="831">
        <v>1</v>
      </c>
      <c r="M784" s="832">
        <v>773.45</v>
      </c>
    </row>
    <row r="785" spans="1:13" ht="14.45" customHeight="1" x14ac:dyDescent="0.2">
      <c r="A785" s="821" t="s">
        <v>2722</v>
      </c>
      <c r="B785" s="822" t="s">
        <v>2501</v>
      </c>
      <c r="C785" s="822" t="s">
        <v>2790</v>
      </c>
      <c r="D785" s="822" t="s">
        <v>2503</v>
      </c>
      <c r="E785" s="822" t="s">
        <v>2791</v>
      </c>
      <c r="F785" s="831"/>
      <c r="G785" s="831"/>
      <c r="H785" s="827">
        <v>0</v>
      </c>
      <c r="I785" s="831">
        <v>3</v>
      </c>
      <c r="J785" s="831">
        <v>5720.91</v>
      </c>
      <c r="K785" s="827">
        <v>1</v>
      </c>
      <c r="L785" s="831">
        <v>3</v>
      </c>
      <c r="M785" s="832">
        <v>5720.91</v>
      </c>
    </row>
    <row r="786" spans="1:13" ht="14.45" customHeight="1" x14ac:dyDescent="0.2">
      <c r="A786" s="821" t="s">
        <v>2722</v>
      </c>
      <c r="B786" s="822" t="s">
        <v>2522</v>
      </c>
      <c r="C786" s="822" t="s">
        <v>2524</v>
      </c>
      <c r="D786" s="822" t="s">
        <v>1695</v>
      </c>
      <c r="E786" s="822" t="s">
        <v>1697</v>
      </c>
      <c r="F786" s="831"/>
      <c r="G786" s="831"/>
      <c r="H786" s="827">
        <v>0</v>
      </c>
      <c r="I786" s="831">
        <v>1</v>
      </c>
      <c r="J786" s="831">
        <v>755.17</v>
      </c>
      <c r="K786" s="827">
        <v>1</v>
      </c>
      <c r="L786" s="831">
        <v>1</v>
      </c>
      <c r="M786" s="832">
        <v>755.17</v>
      </c>
    </row>
    <row r="787" spans="1:13" ht="14.45" customHeight="1" x14ac:dyDescent="0.2">
      <c r="A787" s="821" t="s">
        <v>2722</v>
      </c>
      <c r="B787" s="822" t="s">
        <v>2522</v>
      </c>
      <c r="C787" s="822" t="s">
        <v>3714</v>
      </c>
      <c r="D787" s="822" t="s">
        <v>1695</v>
      </c>
      <c r="E787" s="822" t="s">
        <v>3715</v>
      </c>
      <c r="F787" s="831"/>
      <c r="G787" s="831"/>
      <c r="H787" s="827">
        <v>0</v>
      </c>
      <c r="I787" s="831">
        <v>1</v>
      </c>
      <c r="J787" s="831">
        <v>2517.2199999999998</v>
      </c>
      <c r="K787" s="827">
        <v>1</v>
      </c>
      <c r="L787" s="831">
        <v>1</v>
      </c>
      <c r="M787" s="832">
        <v>2517.2199999999998</v>
      </c>
    </row>
    <row r="788" spans="1:13" ht="14.45" customHeight="1" x14ac:dyDescent="0.2">
      <c r="A788" s="821" t="s">
        <v>2722</v>
      </c>
      <c r="B788" s="822" t="s">
        <v>2522</v>
      </c>
      <c r="C788" s="822" t="s">
        <v>3619</v>
      </c>
      <c r="D788" s="822" t="s">
        <v>1695</v>
      </c>
      <c r="E788" s="822" t="s">
        <v>3620</v>
      </c>
      <c r="F788" s="831"/>
      <c r="G788" s="831"/>
      <c r="H788" s="827">
        <v>0</v>
      </c>
      <c r="I788" s="831">
        <v>1</v>
      </c>
      <c r="J788" s="831">
        <v>255</v>
      </c>
      <c r="K788" s="827">
        <v>1</v>
      </c>
      <c r="L788" s="831">
        <v>1</v>
      </c>
      <c r="M788" s="832">
        <v>255</v>
      </c>
    </row>
    <row r="789" spans="1:13" ht="14.45" customHeight="1" x14ac:dyDescent="0.2">
      <c r="A789" s="821" t="s">
        <v>2723</v>
      </c>
      <c r="B789" s="822" t="s">
        <v>2231</v>
      </c>
      <c r="C789" s="822" t="s">
        <v>2236</v>
      </c>
      <c r="D789" s="822" t="s">
        <v>1033</v>
      </c>
      <c r="E789" s="822" t="s">
        <v>2237</v>
      </c>
      <c r="F789" s="831"/>
      <c r="G789" s="831"/>
      <c r="H789" s="827">
        <v>0</v>
      </c>
      <c r="I789" s="831">
        <v>1</v>
      </c>
      <c r="J789" s="831">
        <v>48.89</v>
      </c>
      <c r="K789" s="827">
        <v>1</v>
      </c>
      <c r="L789" s="831">
        <v>1</v>
      </c>
      <c r="M789" s="832">
        <v>48.89</v>
      </c>
    </row>
    <row r="790" spans="1:13" ht="14.45" customHeight="1" x14ac:dyDescent="0.2">
      <c r="A790" s="821" t="s">
        <v>2723</v>
      </c>
      <c r="B790" s="822" t="s">
        <v>2156</v>
      </c>
      <c r="C790" s="822" t="s">
        <v>2255</v>
      </c>
      <c r="D790" s="822" t="s">
        <v>2158</v>
      </c>
      <c r="E790" s="822" t="s">
        <v>2256</v>
      </c>
      <c r="F790" s="831"/>
      <c r="G790" s="831"/>
      <c r="H790" s="827">
        <v>0</v>
      </c>
      <c r="I790" s="831">
        <v>3</v>
      </c>
      <c r="J790" s="831">
        <v>280.29000000000002</v>
      </c>
      <c r="K790" s="827">
        <v>1</v>
      </c>
      <c r="L790" s="831">
        <v>3</v>
      </c>
      <c r="M790" s="832">
        <v>280.29000000000002</v>
      </c>
    </row>
    <row r="791" spans="1:13" ht="14.45" customHeight="1" x14ac:dyDescent="0.2">
      <c r="A791" s="821" t="s">
        <v>2723</v>
      </c>
      <c r="B791" s="822" t="s">
        <v>2156</v>
      </c>
      <c r="C791" s="822" t="s">
        <v>2157</v>
      </c>
      <c r="D791" s="822" t="s">
        <v>2158</v>
      </c>
      <c r="E791" s="822" t="s">
        <v>2159</v>
      </c>
      <c r="F791" s="831"/>
      <c r="G791" s="831"/>
      <c r="H791" s="827">
        <v>0</v>
      </c>
      <c r="I791" s="831">
        <v>8</v>
      </c>
      <c r="J791" s="831">
        <v>1494.96</v>
      </c>
      <c r="K791" s="827">
        <v>1</v>
      </c>
      <c r="L791" s="831">
        <v>8</v>
      </c>
      <c r="M791" s="832">
        <v>1494.96</v>
      </c>
    </row>
    <row r="792" spans="1:13" ht="14.45" customHeight="1" x14ac:dyDescent="0.2">
      <c r="A792" s="821" t="s">
        <v>2723</v>
      </c>
      <c r="B792" s="822" t="s">
        <v>2257</v>
      </c>
      <c r="C792" s="822" t="s">
        <v>2855</v>
      </c>
      <c r="D792" s="822" t="s">
        <v>1042</v>
      </c>
      <c r="E792" s="822" t="s">
        <v>2856</v>
      </c>
      <c r="F792" s="831"/>
      <c r="G792" s="831"/>
      <c r="H792" s="827">
        <v>0</v>
      </c>
      <c r="I792" s="831">
        <v>9</v>
      </c>
      <c r="J792" s="831">
        <v>1440.27</v>
      </c>
      <c r="K792" s="827">
        <v>1</v>
      </c>
      <c r="L792" s="831">
        <v>9</v>
      </c>
      <c r="M792" s="832">
        <v>1440.27</v>
      </c>
    </row>
    <row r="793" spans="1:13" ht="14.45" customHeight="1" x14ac:dyDescent="0.2">
      <c r="A793" s="821" t="s">
        <v>2723</v>
      </c>
      <c r="B793" s="822" t="s">
        <v>2268</v>
      </c>
      <c r="C793" s="822" t="s">
        <v>2269</v>
      </c>
      <c r="D793" s="822" t="s">
        <v>2270</v>
      </c>
      <c r="E793" s="822" t="s">
        <v>2271</v>
      </c>
      <c r="F793" s="831"/>
      <c r="G793" s="831"/>
      <c r="H793" s="827">
        <v>0</v>
      </c>
      <c r="I793" s="831">
        <v>5</v>
      </c>
      <c r="J793" s="831">
        <v>212.55</v>
      </c>
      <c r="K793" s="827">
        <v>1</v>
      </c>
      <c r="L793" s="831">
        <v>5</v>
      </c>
      <c r="M793" s="832">
        <v>212.55</v>
      </c>
    </row>
    <row r="794" spans="1:13" ht="14.45" customHeight="1" x14ac:dyDescent="0.2">
      <c r="A794" s="821" t="s">
        <v>2723</v>
      </c>
      <c r="B794" s="822" t="s">
        <v>2268</v>
      </c>
      <c r="C794" s="822" t="s">
        <v>2272</v>
      </c>
      <c r="D794" s="822" t="s">
        <v>2270</v>
      </c>
      <c r="E794" s="822" t="s">
        <v>2273</v>
      </c>
      <c r="F794" s="831"/>
      <c r="G794" s="831"/>
      <c r="H794" s="827">
        <v>0</v>
      </c>
      <c r="I794" s="831">
        <v>2</v>
      </c>
      <c r="J794" s="831">
        <v>170.04</v>
      </c>
      <c r="K794" s="827">
        <v>1</v>
      </c>
      <c r="L794" s="831">
        <v>2</v>
      </c>
      <c r="M794" s="832">
        <v>170.04</v>
      </c>
    </row>
    <row r="795" spans="1:13" ht="14.45" customHeight="1" x14ac:dyDescent="0.2">
      <c r="A795" s="821" t="s">
        <v>2723</v>
      </c>
      <c r="B795" s="822" t="s">
        <v>2268</v>
      </c>
      <c r="C795" s="822" t="s">
        <v>3841</v>
      </c>
      <c r="D795" s="822" t="s">
        <v>2270</v>
      </c>
      <c r="E795" s="822" t="s">
        <v>3842</v>
      </c>
      <c r="F795" s="831"/>
      <c r="G795" s="831"/>
      <c r="H795" s="827">
        <v>0</v>
      </c>
      <c r="I795" s="831">
        <v>1</v>
      </c>
      <c r="J795" s="831">
        <v>98.29</v>
      </c>
      <c r="K795" s="827">
        <v>1</v>
      </c>
      <c r="L795" s="831">
        <v>1</v>
      </c>
      <c r="M795" s="832">
        <v>98.29</v>
      </c>
    </row>
    <row r="796" spans="1:13" ht="14.45" customHeight="1" x14ac:dyDescent="0.2">
      <c r="A796" s="821" t="s">
        <v>2723</v>
      </c>
      <c r="B796" s="822" t="s">
        <v>2168</v>
      </c>
      <c r="C796" s="822" t="s">
        <v>2282</v>
      </c>
      <c r="D796" s="822" t="s">
        <v>690</v>
      </c>
      <c r="E796" s="822" t="s">
        <v>990</v>
      </c>
      <c r="F796" s="831"/>
      <c r="G796" s="831"/>
      <c r="H796" s="827">
        <v>0</v>
      </c>
      <c r="I796" s="831">
        <v>5</v>
      </c>
      <c r="J796" s="831">
        <v>87.799999999999983</v>
      </c>
      <c r="K796" s="827">
        <v>1</v>
      </c>
      <c r="L796" s="831">
        <v>5</v>
      </c>
      <c r="M796" s="832">
        <v>87.799999999999983</v>
      </c>
    </row>
    <row r="797" spans="1:13" ht="14.45" customHeight="1" x14ac:dyDescent="0.2">
      <c r="A797" s="821" t="s">
        <v>2723</v>
      </c>
      <c r="B797" s="822" t="s">
        <v>2168</v>
      </c>
      <c r="C797" s="822" t="s">
        <v>2170</v>
      </c>
      <c r="D797" s="822" t="s">
        <v>690</v>
      </c>
      <c r="E797" s="822" t="s">
        <v>691</v>
      </c>
      <c r="F797" s="831"/>
      <c r="G797" s="831"/>
      <c r="H797" s="827">
        <v>0</v>
      </c>
      <c r="I797" s="831">
        <v>2</v>
      </c>
      <c r="J797" s="831">
        <v>76.08</v>
      </c>
      <c r="K797" s="827">
        <v>1</v>
      </c>
      <c r="L797" s="831">
        <v>2</v>
      </c>
      <c r="M797" s="832">
        <v>76.08</v>
      </c>
    </row>
    <row r="798" spans="1:13" ht="14.45" customHeight="1" x14ac:dyDescent="0.2">
      <c r="A798" s="821" t="s">
        <v>2723</v>
      </c>
      <c r="B798" s="822" t="s">
        <v>2168</v>
      </c>
      <c r="C798" s="822" t="s">
        <v>3157</v>
      </c>
      <c r="D798" s="822" t="s">
        <v>690</v>
      </c>
      <c r="E798" s="822" t="s">
        <v>3152</v>
      </c>
      <c r="F798" s="831"/>
      <c r="G798" s="831"/>
      <c r="H798" s="827">
        <v>0</v>
      </c>
      <c r="I798" s="831">
        <v>1</v>
      </c>
      <c r="J798" s="831">
        <v>117.03</v>
      </c>
      <c r="K798" s="827">
        <v>1</v>
      </c>
      <c r="L798" s="831">
        <v>1</v>
      </c>
      <c r="M798" s="832">
        <v>117.03</v>
      </c>
    </row>
    <row r="799" spans="1:13" ht="14.45" customHeight="1" x14ac:dyDescent="0.2">
      <c r="A799" s="821" t="s">
        <v>2723</v>
      </c>
      <c r="B799" s="822" t="s">
        <v>2168</v>
      </c>
      <c r="C799" s="822" t="s">
        <v>2510</v>
      </c>
      <c r="D799" s="822" t="s">
        <v>690</v>
      </c>
      <c r="E799" s="822" t="s">
        <v>1520</v>
      </c>
      <c r="F799" s="831"/>
      <c r="G799" s="831"/>
      <c r="H799" s="827">
        <v>0</v>
      </c>
      <c r="I799" s="831">
        <v>12</v>
      </c>
      <c r="J799" s="831">
        <v>127.80000000000001</v>
      </c>
      <c r="K799" s="827">
        <v>1</v>
      </c>
      <c r="L799" s="831">
        <v>12</v>
      </c>
      <c r="M799" s="832">
        <v>127.80000000000001</v>
      </c>
    </row>
    <row r="800" spans="1:13" ht="14.45" customHeight="1" x14ac:dyDescent="0.2">
      <c r="A800" s="821" t="s">
        <v>2723</v>
      </c>
      <c r="B800" s="822" t="s">
        <v>2168</v>
      </c>
      <c r="C800" s="822" t="s">
        <v>2508</v>
      </c>
      <c r="D800" s="822" t="s">
        <v>690</v>
      </c>
      <c r="E800" s="822" t="s">
        <v>2509</v>
      </c>
      <c r="F800" s="831"/>
      <c r="G800" s="831"/>
      <c r="H800" s="827">
        <v>0</v>
      </c>
      <c r="I800" s="831">
        <v>2</v>
      </c>
      <c r="J800" s="831">
        <v>70.22</v>
      </c>
      <c r="K800" s="827">
        <v>1</v>
      </c>
      <c r="L800" s="831">
        <v>2</v>
      </c>
      <c r="M800" s="832">
        <v>70.22</v>
      </c>
    </row>
    <row r="801" spans="1:13" ht="14.45" customHeight="1" x14ac:dyDescent="0.2">
      <c r="A801" s="821" t="s">
        <v>2723</v>
      </c>
      <c r="B801" s="822" t="s">
        <v>2173</v>
      </c>
      <c r="C801" s="822" t="s">
        <v>2174</v>
      </c>
      <c r="D801" s="822" t="s">
        <v>998</v>
      </c>
      <c r="E801" s="822" t="s">
        <v>696</v>
      </c>
      <c r="F801" s="831"/>
      <c r="G801" s="831"/>
      <c r="H801" s="827">
        <v>0</v>
      </c>
      <c r="I801" s="831">
        <v>2</v>
      </c>
      <c r="J801" s="831">
        <v>70.22</v>
      </c>
      <c r="K801" s="827">
        <v>1</v>
      </c>
      <c r="L801" s="831">
        <v>2</v>
      </c>
      <c r="M801" s="832">
        <v>70.22</v>
      </c>
    </row>
    <row r="802" spans="1:13" ht="14.45" customHeight="1" x14ac:dyDescent="0.2">
      <c r="A802" s="821" t="s">
        <v>2723</v>
      </c>
      <c r="B802" s="822" t="s">
        <v>2175</v>
      </c>
      <c r="C802" s="822" t="s">
        <v>2512</v>
      </c>
      <c r="D802" s="822" t="s">
        <v>850</v>
      </c>
      <c r="E802" s="822" t="s">
        <v>696</v>
      </c>
      <c r="F802" s="831"/>
      <c r="G802" s="831"/>
      <c r="H802" s="827">
        <v>0</v>
      </c>
      <c r="I802" s="831">
        <v>2</v>
      </c>
      <c r="J802" s="831">
        <v>68.94</v>
      </c>
      <c r="K802" s="827">
        <v>1</v>
      </c>
      <c r="L802" s="831">
        <v>2</v>
      </c>
      <c r="M802" s="832">
        <v>68.94</v>
      </c>
    </row>
    <row r="803" spans="1:13" ht="14.45" customHeight="1" x14ac:dyDescent="0.2">
      <c r="A803" s="821" t="s">
        <v>2723</v>
      </c>
      <c r="B803" s="822" t="s">
        <v>2178</v>
      </c>
      <c r="C803" s="822" t="s">
        <v>2313</v>
      </c>
      <c r="D803" s="822" t="s">
        <v>2180</v>
      </c>
      <c r="E803" s="822" t="s">
        <v>2314</v>
      </c>
      <c r="F803" s="831"/>
      <c r="G803" s="831"/>
      <c r="H803" s="827">
        <v>0</v>
      </c>
      <c r="I803" s="831">
        <v>16</v>
      </c>
      <c r="J803" s="831">
        <v>119.52</v>
      </c>
      <c r="K803" s="827">
        <v>1</v>
      </c>
      <c r="L803" s="831">
        <v>16</v>
      </c>
      <c r="M803" s="832">
        <v>119.52</v>
      </c>
    </row>
    <row r="804" spans="1:13" ht="14.45" customHeight="1" x14ac:dyDescent="0.2">
      <c r="A804" s="821" t="s">
        <v>2723</v>
      </c>
      <c r="B804" s="822" t="s">
        <v>2178</v>
      </c>
      <c r="C804" s="822" t="s">
        <v>2179</v>
      </c>
      <c r="D804" s="822" t="s">
        <v>2180</v>
      </c>
      <c r="E804" s="822" t="s">
        <v>2181</v>
      </c>
      <c r="F804" s="831"/>
      <c r="G804" s="831"/>
      <c r="H804" s="827">
        <v>0</v>
      </c>
      <c r="I804" s="831">
        <v>3</v>
      </c>
      <c r="J804" s="831">
        <v>34.44</v>
      </c>
      <c r="K804" s="827">
        <v>1</v>
      </c>
      <c r="L804" s="831">
        <v>3</v>
      </c>
      <c r="M804" s="832">
        <v>34.44</v>
      </c>
    </row>
    <row r="805" spans="1:13" ht="14.45" customHeight="1" x14ac:dyDescent="0.2">
      <c r="A805" s="821" t="s">
        <v>2723</v>
      </c>
      <c r="B805" s="822" t="s">
        <v>4459</v>
      </c>
      <c r="C805" s="822" t="s">
        <v>4366</v>
      </c>
      <c r="D805" s="822" t="s">
        <v>4367</v>
      </c>
      <c r="E805" s="822" t="s">
        <v>4368</v>
      </c>
      <c r="F805" s="831"/>
      <c r="G805" s="831"/>
      <c r="H805" s="827">
        <v>0</v>
      </c>
      <c r="I805" s="831">
        <v>2</v>
      </c>
      <c r="J805" s="831">
        <v>128.66</v>
      </c>
      <c r="K805" s="827">
        <v>1</v>
      </c>
      <c r="L805" s="831">
        <v>2</v>
      </c>
      <c r="M805" s="832">
        <v>128.66</v>
      </c>
    </row>
    <row r="806" spans="1:13" ht="14.45" customHeight="1" x14ac:dyDescent="0.2">
      <c r="A806" s="821" t="s">
        <v>2723</v>
      </c>
      <c r="B806" s="822" t="s">
        <v>2315</v>
      </c>
      <c r="C806" s="822" t="s">
        <v>2316</v>
      </c>
      <c r="D806" s="822" t="s">
        <v>2317</v>
      </c>
      <c r="E806" s="822" t="s">
        <v>2318</v>
      </c>
      <c r="F806" s="831"/>
      <c r="G806" s="831"/>
      <c r="H806" s="827">
        <v>0</v>
      </c>
      <c r="I806" s="831">
        <v>2</v>
      </c>
      <c r="J806" s="831">
        <v>234.92</v>
      </c>
      <c r="K806" s="827">
        <v>1</v>
      </c>
      <c r="L806" s="831">
        <v>2</v>
      </c>
      <c r="M806" s="832">
        <v>234.92</v>
      </c>
    </row>
    <row r="807" spans="1:13" ht="14.45" customHeight="1" x14ac:dyDescent="0.2">
      <c r="A807" s="821" t="s">
        <v>2723</v>
      </c>
      <c r="B807" s="822" t="s">
        <v>2184</v>
      </c>
      <c r="C807" s="822" t="s">
        <v>2185</v>
      </c>
      <c r="D807" s="822" t="s">
        <v>2186</v>
      </c>
      <c r="E807" s="822" t="s">
        <v>2187</v>
      </c>
      <c r="F807" s="831"/>
      <c r="G807" s="831"/>
      <c r="H807" s="827">
        <v>0</v>
      </c>
      <c r="I807" s="831">
        <v>26</v>
      </c>
      <c r="J807" s="831">
        <v>3393.2599999999998</v>
      </c>
      <c r="K807" s="827">
        <v>1</v>
      </c>
      <c r="L807" s="831">
        <v>26</v>
      </c>
      <c r="M807" s="832">
        <v>3393.2599999999998</v>
      </c>
    </row>
    <row r="808" spans="1:13" ht="14.45" customHeight="1" x14ac:dyDescent="0.2">
      <c r="A808" s="821" t="s">
        <v>2723</v>
      </c>
      <c r="B808" s="822" t="s">
        <v>2184</v>
      </c>
      <c r="C808" s="822" t="s">
        <v>2328</v>
      </c>
      <c r="D808" s="822" t="s">
        <v>2189</v>
      </c>
      <c r="E808" s="822" t="s">
        <v>2329</v>
      </c>
      <c r="F808" s="831"/>
      <c r="G808" s="831"/>
      <c r="H808" s="827">
        <v>0</v>
      </c>
      <c r="I808" s="831">
        <v>1</v>
      </c>
      <c r="J808" s="831">
        <v>55.14</v>
      </c>
      <c r="K808" s="827">
        <v>1</v>
      </c>
      <c r="L808" s="831">
        <v>1</v>
      </c>
      <c r="M808" s="832">
        <v>55.14</v>
      </c>
    </row>
    <row r="809" spans="1:13" ht="14.45" customHeight="1" x14ac:dyDescent="0.2">
      <c r="A809" s="821" t="s">
        <v>2723</v>
      </c>
      <c r="B809" s="822" t="s">
        <v>2336</v>
      </c>
      <c r="C809" s="822" t="s">
        <v>3627</v>
      </c>
      <c r="D809" s="822" t="s">
        <v>2986</v>
      </c>
      <c r="E809" s="822" t="s">
        <v>3628</v>
      </c>
      <c r="F809" s="831"/>
      <c r="G809" s="831"/>
      <c r="H809" s="827">
        <v>0</v>
      </c>
      <c r="I809" s="831">
        <v>1</v>
      </c>
      <c r="J809" s="831">
        <v>84.18</v>
      </c>
      <c r="K809" s="827">
        <v>1</v>
      </c>
      <c r="L809" s="831">
        <v>1</v>
      </c>
      <c r="M809" s="832">
        <v>84.18</v>
      </c>
    </row>
    <row r="810" spans="1:13" ht="14.45" customHeight="1" x14ac:dyDescent="0.2">
      <c r="A810" s="821" t="s">
        <v>2723</v>
      </c>
      <c r="B810" s="822" t="s">
        <v>2195</v>
      </c>
      <c r="C810" s="822" t="s">
        <v>2196</v>
      </c>
      <c r="D810" s="822" t="s">
        <v>928</v>
      </c>
      <c r="E810" s="822" t="s">
        <v>2197</v>
      </c>
      <c r="F810" s="831"/>
      <c r="G810" s="831"/>
      <c r="H810" s="827">
        <v>0</v>
      </c>
      <c r="I810" s="831">
        <v>4</v>
      </c>
      <c r="J810" s="831">
        <v>617.44000000000005</v>
      </c>
      <c r="K810" s="827">
        <v>1</v>
      </c>
      <c r="L810" s="831">
        <v>4</v>
      </c>
      <c r="M810" s="832">
        <v>617.44000000000005</v>
      </c>
    </row>
    <row r="811" spans="1:13" ht="14.45" customHeight="1" x14ac:dyDescent="0.2">
      <c r="A811" s="821" t="s">
        <v>2723</v>
      </c>
      <c r="B811" s="822" t="s">
        <v>2400</v>
      </c>
      <c r="C811" s="822" t="s">
        <v>2403</v>
      </c>
      <c r="D811" s="822" t="s">
        <v>1161</v>
      </c>
      <c r="E811" s="822" t="s">
        <v>2404</v>
      </c>
      <c r="F811" s="831"/>
      <c r="G811" s="831"/>
      <c r="H811" s="827">
        <v>0</v>
      </c>
      <c r="I811" s="831">
        <v>1</v>
      </c>
      <c r="J811" s="831">
        <v>773.45</v>
      </c>
      <c r="K811" s="827">
        <v>1</v>
      </c>
      <c r="L811" s="831">
        <v>1</v>
      </c>
      <c r="M811" s="832">
        <v>773.45</v>
      </c>
    </row>
    <row r="812" spans="1:13" ht="14.45" customHeight="1" x14ac:dyDescent="0.2">
      <c r="A812" s="821" t="s">
        <v>2723</v>
      </c>
      <c r="B812" s="822" t="s">
        <v>2409</v>
      </c>
      <c r="C812" s="822" t="s">
        <v>2991</v>
      </c>
      <c r="D812" s="822" t="s">
        <v>961</v>
      </c>
      <c r="E812" s="822" t="s">
        <v>2992</v>
      </c>
      <c r="F812" s="831"/>
      <c r="G812" s="831"/>
      <c r="H812" s="827">
        <v>0</v>
      </c>
      <c r="I812" s="831">
        <v>2</v>
      </c>
      <c r="J812" s="831">
        <v>43.52</v>
      </c>
      <c r="K812" s="827">
        <v>1</v>
      </c>
      <c r="L812" s="831">
        <v>2</v>
      </c>
      <c r="M812" s="832">
        <v>43.52</v>
      </c>
    </row>
    <row r="813" spans="1:13" ht="14.45" customHeight="1" x14ac:dyDescent="0.2">
      <c r="A813" s="821" t="s">
        <v>2723</v>
      </c>
      <c r="B813" s="822" t="s">
        <v>2412</v>
      </c>
      <c r="C813" s="822" t="s">
        <v>2413</v>
      </c>
      <c r="D813" s="822" t="s">
        <v>1254</v>
      </c>
      <c r="E813" s="822" t="s">
        <v>1255</v>
      </c>
      <c r="F813" s="831"/>
      <c r="G813" s="831"/>
      <c r="H813" s="827"/>
      <c r="I813" s="831">
        <v>8</v>
      </c>
      <c r="J813" s="831">
        <v>0</v>
      </c>
      <c r="K813" s="827"/>
      <c r="L813" s="831">
        <v>8</v>
      </c>
      <c r="M813" s="832">
        <v>0</v>
      </c>
    </row>
    <row r="814" spans="1:13" ht="14.45" customHeight="1" x14ac:dyDescent="0.2">
      <c r="A814" s="821" t="s">
        <v>2723</v>
      </c>
      <c r="B814" s="822" t="s">
        <v>2208</v>
      </c>
      <c r="C814" s="822" t="s">
        <v>2209</v>
      </c>
      <c r="D814" s="822" t="s">
        <v>910</v>
      </c>
      <c r="E814" s="822" t="s">
        <v>2210</v>
      </c>
      <c r="F814" s="831"/>
      <c r="G814" s="831"/>
      <c r="H814" s="827"/>
      <c r="I814" s="831">
        <v>1</v>
      </c>
      <c r="J814" s="831">
        <v>0</v>
      </c>
      <c r="K814" s="827"/>
      <c r="L814" s="831">
        <v>1</v>
      </c>
      <c r="M814" s="832">
        <v>0</v>
      </c>
    </row>
    <row r="815" spans="1:13" ht="14.45" customHeight="1" x14ac:dyDescent="0.2">
      <c r="A815" s="821" t="s">
        <v>2723</v>
      </c>
      <c r="B815" s="822" t="s">
        <v>2460</v>
      </c>
      <c r="C815" s="822" t="s">
        <v>2461</v>
      </c>
      <c r="D815" s="822" t="s">
        <v>1069</v>
      </c>
      <c r="E815" s="822" t="s">
        <v>1070</v>
      </c>
      <c r="F815" s="831"/>
      <c r="G815" s="831"/>
      <c r="H815" s="827">
        <v>0</v>
      </c>
      <c r="I815" s="831">
        <v>1</v>
      </c>
      <c r="J815" s="831">
        <v>264.22000000000003</v>
      </c>
      <c r="K815" s="827">
        <v>1</v>
      </c>
      <c r="L815" s="831">
        <v>1</v>
      </c>
      <c r="M815" s="832">
        <v>264.22000000000003</v>
      </c>
    </row>
    <row r="816" spans="1:13" ht="14.45" customHeight="1" x14ac:dyDescent="0.2">
      <c r="A816" s="821" t="s">
        <v>2723</v>
      </c>
      <c r="B816" s="822" t="s">
        <v>2501</v>
      </c>
      <c r="C816" s="822" t="s">
        <v>2790</v>
      </c>
      <c r="D816" s="822" t="s">
        <v>2503</v>
      </c>
      <c r="E816" s="822" t="s">
        <v>2791</v>
      </c>
      <c r="F816" s="831"/>
      <c r="G816" s="831"/>
      <c r="H816" s="827">
        <v>0</v>
      </c>
      <c r="I816" s="831">
        <v>2</v>
      </c>
      <c r="J816" s="831">
        <v>3813.94</v>
      </c>
      <c r="K816" s="827">
        <v>1</v>
      </c>
      <c r="L816" s="831">
        <v>2</v>
      </c>
      <c r="M816" s="832">
        <v>3813.94</v>
      </c>
    </row>
    <row r="817" spans="1:13" ht="14.45" customHeight="1" x14ac:dyDescent="0.2">
      <c r="A817" s="821" t="s">
        <v>2723</v>
      </c>
      <c r="B817" s="822" t="s">
        <v>2501</v>
      </c>
      <c r="C817" s="822" t="s">
        <v>2977</v>
      </c>
      <c r="D817" s="822" t="s">
        <v>2503</v>
      </c>
      <c r="E817" s="822" t="s">
        <v>2978</v>
      </c>
      <c r="F817" s="831"/>
      <c r="G817" s="831"/>
      <c r="H817" s="827">
        <v>0</v>
      </c>
      <c r="I817" s="831">
        <v>2</v>
      </c>
      <c r="J817" s="831">
        <v>7667.88</v>
      </c>
      <c r="K817" s="827">
        <v>1</v>
      </c>
      <c r="L817" s="831">
        <v>2</v>
      </c>
      <c r="M817" s="832">
        <v>7667.88</v>
      </c>
    </row>
    <row r="818" spans="1:13" ht="14.45" customHeight="1" x14ac:dyDescent="0.2">
      <c r="A818" s="821" t="s">
        <v>2723</v>
      </c>
      <c r="B818" s="822" t="s">
        <v>2522</v>
      </c>
      <c r="C818" s="822" t="s">
        <v>3619</v>
      </c>
      <c r="D818" s="822" t="s">
        <v>1695</v>
      </c>
      <c r="E818" s="822" t="s">
        <v>3620</v>
      </c>
      <c r="F818" s="831"/>
      <c r="G818" s="831"/>
      <c r="H818" s="827">
        <v>0</v>
      </c>
      <c r="I818" s="831">
        <v>7</v>
      </c>
      <c r="J818" s="831">
        <v>1965.04</v>
      </c>
      <c r="K818" s="827">
        <v>1</v>
      </c>
      <c r="L818" s="831">
        <v>7</v>
      </c>
      <c r="M818" s="832">
        <v>1965.04</v>
      </c>
    </row>
    <row r="819" spans="1:13" ht="14.45" customHeight="1" x14ac:dyDescent="0.2">
      <c r="A819" s="821" t="s">
        <v>2724</v>
      </c>
      <c r="B819" s="822" t="s">
        <v>2492</v>
      </c>
      <c r="C819" s="822" t="s">
        <v>3472</v>
      </c>
      <c r="D819" s="822" t="s">
        <v>1600</v>
      </c>
      <c r="E819" s="822" t="s">
        <v>3473</v>
      </c>
      <c r="F819" s="831"/>
      <c r="G819" s="831"/>
      <c r="H819" s="827">
        <v>0</v>
      </c>
      <c r="I819" s="831">
        <v>2</v>
      </c>
      <c r="J819" s="831">
        <v>109.5</v>
      </c>
      <c r="K819" s="827">
        <v>1</v>
      </c>
      <c r="L819" s="831">
        <v>2</v>
      </c>
      <c r="M819" s="832">
        <v>109.5</v>
      </c>
    </row>
    <row r="820" spans="1:13" ht="14.45" customHeight="1" x14ac:dyDescent="0.2">
      <c r="A820" s="821" t="s">
        <v>2724</v>
      </c>
      <c r="B820" s="822" t="s">
        <v>2156</v>
      </c>
      <c r="C820" s="822" t="s">
        <v>2157</v>
      </c>
      <c r="D820" s="822" t="s">
        <v>2158</v>
      </c>
      <c r="E820" s="822" t="s">
        <v>2159</v>
      </c>
      <c r="F820" s="831"/>
      <c r="G820" s="831"/>
      <c r="H820" s="827">
        <v>0</v>
      </c>
      <c r="I820" s="831">
        <v>2</v>
      </c>
      <c r="J820" s="831">
        <v>373.74</v>
      </c>
      <c r="K820" s="827">
        <v>1</v>
      </c>
      <c r="L820" s="831">
        <v>2</v>
      </c>
      <c r="M820" s="832">
        <v>373.74</v>
      </c>
    </row>
    <row r="821" spans="1:13" ht="14.45" customHeight="1" x14ac:dyDescent="0.2">
      <c r="A821" s="821" t="s">
        <v>2724</v>
      </c>
      <c r="B821" s="822" t="s">
        <v>2257</v>
      </c>
      <c r="C821" s="822" t="s">
        <v>3821</v>
      </c>
      <c r="D821" s="822" t="s">
        <v>3720</v>
      </c>
      <c r="E821" s="822" t="s">
        <v>2856</v>
      </c>
      <c r="F821" s="831">
        <v>2</v>
      </c>
      <c r="G821" s="831">
        <v>320.06</v>
      </c>
      <c r="H821" s="827">
        <v>1</v>
      </c>
      <c r="I821" s="831"/>
      <c r="J821" s="831"/>
      <c r="K821" s="827">
        <v>0</v>
      </c>
      <c r="L821" s="831">
        <v>2</v>
      </c>
      <c r="M821" s="832">
        <v>320.06</v>
      </c>
    </row>
    <row r="822" spans="1:13" ht="14.45" customHeight="1" x14ac:dyDescent="0.2">
      <c r="A822" s="821" t="s">
        <v>2724</v>
      </c>
      <c r="B822" s="822" t="s">
        <v>2168</v>
      </c>
      <c r="C822" s="822" t="s">
        <v>4064</v>
      </c>
      <c r="D822" s="822" t="s">
        <v>987</v>
      </c>
      <c r="E822" s="822" t="s">
        <v>988</v>
      </c>
      <c r="F822" s="831">
        <v>1</v>
      </c>
      <c r="G822" s="831">
        <v>234.07</v>
      </c>
      <c r="H822" s="827">
        <v>1</v>
      </c>
      <c r="I822" s="831"/>
      <c r="J822" s="831"/>
      <c r="K822" s="827">
        <v>0</v>
      </c>
      <c r="L822" s="831">
        <v>1</v>
      </c>
      <c r="M822" s="832">
        <v>234.07</v>
      </c>
    </row>
    <row r="823" spans="1:13" ht="14.45" customHeight="1" x14ac:dyDescent="0.2">
      <c r="A823" s="821" t="s">
        <v>2724</v>
      </c>
      <c r="B823" s="822" t="s">
        <v>2175</v>
      </c>
      <c r="C823" s="822" t="s">
        <v>2176</v>
      </c>
      <c r="D823" s="822" t="s">
        <v>850</v>
      </c>
      <c r="E823" s="822" t="s">
        <v>2177</v>
      </c>
      <c r="F823" s="831"/>
      <c r="G823" s="831"/>
      <c r="H823" s="827">
        <v>0</v>
      </c>
      <c r="I823" s="831">
        <v>1</v>
      </c>
      <c r="J823" s="831">
        <v>103.4</v>
      </c>
      <c r="K823" s="827">
        <v>1</v>
      </c>
      <c r="L823" s="831">
        <v>1</v>
      </c>
      <c r="M823" s="832">
        <v>103.4</v>
      </c>
    </row>
    <row r="824" spans="1:13" ht="14.45" customHeight="1" x14ac:dyDescent="0.2">
      <c r="A824" s="821" t="s">
        <v>2724</v>
      </c>
      <c r="B824" s="822" t="s">
        <v>2175</v>
      </c>
      <c r="C824" s="822" t="s">
        <v>2513</v>
      </c>
      <c r="D824" s="822" t="s">
        <v>1642</v>
      </c>
      <c r="E824" s="822" t="s">
        <v>2514</v>
      </c>
      <c r="F824" s="831"/>
      <c r="G824" s="831"/>
      <c r="H824" s="827">
        <v>0</v>
      </c>
      <c r="I824" s="831">
        <v>1</v>
      </c>
      <c r="J824" s="831">
        <v>206.78</v>
      </c>
      <c r="K824" s="827">
        <v>1</v>
      </c>
      <c r="L824" s="831">
        <v>1</v>
      </c>
      <c r="M824" s="832">
        <v>206.78</v>
      </c>
    </row>
    <row r="825" spans="1:13" ht="14.45" customHeight="1" x14ac:dyDescent="0.2">
      <c r="A825" s="821" t="s">
        <v>2724</v>
      </c>
      <c r="B825" s="822" t="s">
        <v>2175</v>
      </c>
      <c r="C825" s="822" t="s">
        <v>4065</v>
      </c>
      <c r="D825" s="822" t="s">
        <v>4066</v>
      </c>
      <c r="E825" s="822" t="s">
        <v>3043</v>
      </c>
      <c r="F825" s="831">
        <v>2</v>
      </c>
      <c r="G825" s="831">
        <v>34.479999999999997</v>
      </c>
      <c r="H825" s="827">
        <v>1</v>
      </c>
      <c r="I825" s="831"/>
      <c r="J825" s="831"/>
      <c r="K825" s="827">
        <v>0</v>
      </c>
      <c r="L825" s="831">
        <v>2</v>
      </c>
      <c r="M825" s="832">
        <v>34.479999999999997</v>
      </c>
    </row>
    <row r="826" spans="1:13" ht="14.45" customHeight="1" x14ac:dyDescent="0.2">
      <c r="A826" s="821" t="s">
        <v>2724</v>
      </c>
      <c r="B826" s="822" t="s">
        <v>2184</v>
      </c>
      <c r="C826" s="822" t="s">
        <v>2185</v>
      </c>
      <c r="D826" s="822" t="s">
        <v>2186</v>
      </c>
      <c r="E826" s="822" t="s">
        <v>2187</v>
      </c>
      <c r="F826" s="831"/>
      <c r="G826" s="831"/>
      <c r="H826" s="827">
        <v>0</v>
      </c>
      <c r="I826" s="831">
        <v>3</v>
      </c>
      <c r="J826" s="831">
        <v>391.53</v>
      </c>
      <c r="K826" s="827">
        <v>1</v>
      </c>
      <c r="L826" s="831">
        <v>3</v>
      </c>
      <c r="M826" s="832">
        <v>391.53</v>
      </c>
    </row>
    <row r="827" spans="1:13" ht="14.45" customHeight="1" x14ac:dyDescent="0.2">
      <c r="A827" s="821" t="s">
        <v>2724</v>
      </c>
      <c r="B827" s="822" t="s">
        <v>2336</v>
      </c>
      <c r="C827" s="822" t="s">
        <v>3890</v>
      </c>
      <c r="D827" s="822" t="s">
        <v>1099</v>
      </c>
      <c r="E827" s="822" t="s">
        <v>1100</v>
      </c>
      <c r="F827" s="831">
        <v>1</v>
      </c>
      <c r="G827" s="831">
        <v>84.18</v>
      </c>
      <c r="H827" s="827">
        <v>1</v>
      </c>
      <c r="I827" s="831"/>
      <c r="J827" s="831"/>
      <c r="K827" s="827">
        <v>0</v>
      </c>
      <c r="L827" s="831">
        <v>1</v>
      </c>
      <c r="M827" s="832">
        <v>84.18</v>
      </c>
    </row>
    <row r="828" spans="1:13" ht="14.45" customHeight="1" x14ac:dyDescent="0.2">
      <c r="A828" s="821" t="s">
        <v>2724</v>
      </c>
      <c r="B828" s="822" t="s">
        <v>2336</v>
      </c>
      <c r="C828" s="822" t="s">
        <v>2337</v>
      </c>
      <c r="D828" s="822" t="s">
        <v>1099</v>
      </c>
      <c r="E828" s="822" t="s">
        <v>1100</v>
      </c>
      <c r="F828" s="831"/>
      <c r="G828" s="831"/>
      <c r="H828" s="827">
        <v>0</v>
      </c>
      <c r="I828" s="831">
        <v>1</v>
      </c>
      <c r="J828" s="831">
        <v>84.18</v>
      </c>
      <c r="K828" s="827">
        <v>1</v>
      </c>
      <c r="L828" s="831">
        <v>1</v>
      </c>
      <c r="M828" s="832">
        <v>84.18</v>
      </c>
    </row>
    <row r="829" spans="1:13" ht="14.45" customHeight="1" x14ac:dyDescent="0.2">
      <c r="A829" s="821" t="s">
        <v>2724</v>
      </c>
      <c r="B829" s="822" t="s">
        <v>2400</v>
      </c>
      <c r="C829" s="822" t="s">
        <v>2403</v>
      </c>
      <c r="D829" s="822" t="s">
        <v>1161</v>
      </c>
      <c r="E829" s="822" t="s">
        <v>2404</v>
      </c>
      <c r="F829" s="831"/>
      <c r="G829" s="831"/>
      <c r="H829" s="827">
        <v>0</v>
      </c>
      <c r="I829" s="831">
        <v>1</v>
      </c>
      <c r="J829" s="831">
        <v>773.45</v>
      </c>
      <c r="K829" s="827">
        <v>1</v>
      </c>
      <c r="L829" s="831">
        <v>1</v>
      </c>
      <c r="M829" s="832">
        <v>773.45</v>
      </c>
    </row>
    <row r="830" spans="1:13" ht="14.45" customHeight="1" x14ac:dyDescent="0.2">
      <c r="A830" s="821" t="s">
        <v>2724</v>
      </c>
      <c r="B830" s="822" t="s">
        <v>2501</v>
      </c>
      <c r="C830" s="822" t="s">
        <v>2977</v>
      </c>
      <c r="D830" s="822" t="s">
        <v>2503</v>
      </c>
      <c r="E830" s="822" t="s">
        <v>2978</v>
      </c>
      <c r="F830" s="831"/>
      <c r="G830" s="831"/>
      <c r="H830" s="827">
        <v>0</v>
      </c>
      <c r="I830" s="831">
        <v>3</v>
      </c>
      <c r="J830" s="831">
        <v>14512.980000000001</v>
      </c>
      <c r="K830" s="827">
        <v>1</v>
      </c>
      <c r="L830" s="831">
        <v>3</v>
      </c>
      <c r="M830" s="832">
        <v>14512.980000000001</v>
      </c>
    </row>
    <row r="831" spans="1:13" ht="14.45" customHeight="1" x14ac:dyDescent="0.2">
      <c r="A831" s="821" t="s">
        <v>2724</v>
      </c>
      <c r="B831" s="822" t="s">
        <v>2501</v>
      </c>
      <c r="C831" s="822" t="s">
        <v>2575</v>
      </c>
      <c r="D831" s="822" t="s">
        <v>2503</v>
      </c>
      <c r="E831" s="822" t="s">
        <v>2576</v>
      </c>
      <c r="F831" s="831"/>
      <c r="G831" s="831"/>
      <c r="H831" s="827">
        <v>0</v>
      </c>
      <c r="I831" s="831">
        <v>1</v>
      </c>
      <c r="J831" s="831">
        <v>2669.75</v>
      </c>
      <c r="K831" s="827">
        <v>1</v>
      </c>
      <c r="L831" s="831">
        <v>1</v>
      </c>
      <c r="M831" s="832">
        <v>2669.75</v>
      </c>
    </row>
    <row r="832" spans="1:13" ht="14.45" customHeight="1" x14ac:dyDescent="0.2">
      <c r="A832" s="821" t="s">
        <v>2725</v>
      </c>
      <c r="B832" s="822" t="s">
        <v>2168</v>
      </c>
      <c r="C832" s="822" t="s">
        <v>2170</v>
      </c>
      <c r="D832" s="822" t="s">
        <v>690</v>
      </c>
      <c r="E832" s="822" t="s">
        <v>691</v>
      </c>
      <c r="F832" s="831"/>
      <c r="G832" s="831"/>
      <c r="H832" s="827">
        <v>0</v>
      </c>
      <c r="I832" s="831">
        <v>1</v>
      </c>
      <c r="J832" s="831">
        <v>38.04</v>
      </c>
      <c r="K832" s="827">
        <v>1</v>
      </c>
      <c r="L832" s="831">
        <v>1</v>
      </c>
      <c r="M832" s="832">
        <v>38.04</v>
      </c>
    </row>
    <row r="833" spans="1:13" ht="14.45" customHeight="1" x14ac:dyDescent="0.2">
      <c r="A833" s="821" t="s">
        <v>2725</v>
      </c>
      <c r="B833" s="822" t="s">
        <v>2173</v>
      </c>
      <c r="C833" s="822" t="s">
        <v>3023</v>
      </c>
      <c r="D833" s="822" t="s">
        <v>998</v>
      </c>
      <c r="E833" s="822" t="s">
        <v>677</v>
      </c>
      <c r="F833" s="831"/>
      <c r="G833" s="831"/>
      <c r="H833" s="827">
        <v>0</v>
      </c>
      <c r="I833" s="831">
        <v>3</v>
      </c>
      <c r="J833" s="831">
        <v>351.09000000000003</v>
      </c>
      <c r="K833" s="827">
        <v>1</v>
      </c>
      <c r="L833" s="831">
        <v>3</v>
      </c>
      <c r="M833" s="832">
        <v>351.09000000000003</v>
      </c>
    </row>
    <row r="834" spans="1:13" ht="14.45" customHeight="1" x14ac:dyDescent="0.2">
      <c r="A834" s="821" t="s">
        <v>2725</v>
      </c>
      <c r="B834" s="822" t="s">
        <v>2294</v>
      </c>
      <c r="C834" s="822" t="s">
        <v>2295</v>
      </c>
      <c r="D834" s="822" t="s">
        <v>2296</v>
      </c>
      <c r="E834" s="822" t="s">
        <v>2297</v>
      </c>
      <c r="F834" s="831"/>
      <c r="G834" s="831"/>
      <c r="H834" s="827">
        <v>0</v>
      </c>
      <c r="I834" s="831">
        <v>2</v>
      </c>
      <c r="J834" s="831">
        <v>186.54</v>
      </c>
      <c r="K834" s="827">
        <v>1</v>
      </c>
      <c r="L834" s="831">
        <v>2</v>
      </c>
      <c r="M834" s="832">
        <v>186.54</v>
      </c>
    </row>
    <row r="835" spans="1:13" ht="14.45" customHeight="1" x14ac:dyDescent="0.2">
      <c r="A835" s="821" t="s">
        <v>2725</v>
      </c>
      <c r="B835" s="822" t="s">
        <v>2175</v>
      </c>
      <c r="C835" s="822" t="s">
        <v>2176</v>
      </c>
      <c r="D835" s="822" t="s">
        <v>850</v>
      </c>
      <c r="E835" s="822" t="s">
        <v>2177</v>
      </c>
      <c r="F835" s="831"/>
      <c r="G835" s="831"/>
      <c r="H835" s="827">
        <v>0</v>
      </c>
      <c r="I835" s="831">
        <v>2</v>
      </c>
      <c r="J835" s="831">
        <v>206.8</v>
      </c>
      <c r="K835" s="827">
        <v>1</v>
      </c>
      <c r="L835" s="831">
        <v>2</v>
      </c>
      <c r="M835" s="832">
        <v>206.8</v>
      </c>
    </row>
    <row r="836" spans="1:13" ht="14.45" customHeight="1" x14ac:dyDescent="0.2">
      <c r="A836" s="821" t="s">
        <v>2725</v>
      </c>
      <c r="B836" s="822" t="s">
        <v>2315</v>
      </c>
      <c r="C836" s="822" t="s">
        <v>2923</v>
      </c>
      <c r="D836" s="822" t="s">
        <v>2317</v>
      </c>
      <c r="E836" s="822" t="s">
        <v>2924</v>
      </c>
      <c r="F836" s="831"/>
      <c r="G836" s="831"/>
      <c r="H836" s="827">
        <v>0</v>
      </c>
      <c r="I836" s="831">
        <v>1</v>
      </c>
      <c r="J836" s="831">
        <v>704.73</v>
      </c>
      <c r="K836" s="827">
        <v>1</v>
      </c>
      <c r="L836" s="831">
        <v>1</v>
      </c>
      <c r="M836" s="832">
        <v>704.73</v>
      </c>
    </row>
    <row r="837" spans="1:13" ht="14.45" customHeight="1" x14ac:dyDescent="0.2">
      <c r="A837" s="821" t="s">
        <v>2725</v>
      </c>
      <c r="B837" s="822" t="s">
        <v>2315</v>
      </c>
      <c r="C837" s="822" t="s">
        <v>3809</v>
      </c>
      <c r="D837" s="822" t="s">
        <v>2317</v>
      </c>
      <c r="E837" s="822" t="s">
        <v>3810</v>
      </c>
      <c r="F837" s="831"/>
      <c r="G837" s="831"/>
      <c r="H837" s="827">
        <v>0</v>
      </c>
      <c r="I837" s="831">
        <v>1</v>
      </c>
      <c r="J837" s="831">
        <v>742.17</v>
      </c>
      <c r="K837" s="827">
        <v>1</v>
      </c>
      <c r="L837" s="831">
        <v>1</v>
      </c>
      <c r="M837" s="832">
        <v>742.17</v>
      </c>
    </row>
    <row r="838" spans="1:13" ht="14.45" customHeight="1" x14ac:dyDescent="0.2">
      <c r="A838" s="821" t="s">
        <v>2725</v>
      </c>
      <c r="B838" s="822" t="s">
        <v>2319</v>
      </c>
      <c r="C838" s="822" t="s">
        <v>2766</v>
      </c>
      <c r="D838" s="822" t="s">
        <v>2321</v>
      </c>
      <c r="E838" s="822" t="s">
        <v>2767</v>
      </c>
      <c r="F838" s="831"/>
      <c r="G838" s="831"/>
      <c r="H838" s="827">
        <v>0</v>
      </c>
      <c r="I838" s="831">
        <v>1</v>
      </c>
      <c r="J838" s="831">
        <v>118.65</v>
      </c>
      <c r="K838" s="827">
        <v>1</v>
      </c>
      <c r="L838" s="831">
        <v>1</v>
      </c>
      <c r="M838" s="832">
        <v>118.65</v>
      </c>
    </row>
    <row r="839" spans="1:13" ht="14.45" customHeight="1" x14ac:dyDescent="0.2">
      <c r="A839" s="821" t="s">
        <v>2725</v>
      </c>
      <c r="B839" s="822" t="s">
        <v>2518</v>
      </c>
      <c r="C839" s="822" t="s">
        <v>2519</v>
      </c>
      <c r="D839" s="822" t="s">
        <v>2520</v>
      </c>
      <c r="E839" s="822" t="s">
        <v>2521</v>
      </c>
      <c r="F839" s="831"/>
      <c r="G839" s="831"/>
      <c r="H839" s="827">
        <v>0</v>
      </c>
      <c r="I839" s="831">
        <v>3</v>
      </c>
      <c r="J839" s="831">
        <v>308.54999999999995</v>
      </c>
      <c r="K839" s="827">
        <v>1</v>
      </c>
      <c r="L839" s="831">
        <v>3</v>
      </c>
      <c r="M839" s="832">
        <v>308.54999999999995</v>
      </c>
    </row>
    <row r="840" spans="1:13" ht="14.45" customHeight="1" x14ac:dyDescent="0.2">
      <c r="A840" s="821" t="s">
        <v>2725</v>
      </c>
      <c r="B840" s="822" t="s">
        <v>2184</v>
      </c>
      <c r="C840" s="822" t="s">
        <v>2185</v>
      </c>
      <c r="D840" s="822" t="s">
        <v>2186</v>
      </c>
      <c r="E840" s="822" t="s">
        <v>2187</v>
      </c>
      <c r="F840" s="831"/>
      <c r="G840" s="831"/>
      <c r="H840" s="827">
        <v>0</v>
      </c>
      <c r="I840" s="831">
        <v>3</v>
      </c>
      <c r="J840" s="831">
        <v>391.53</v>
      </c>
      <c r="K840" s="827">
        <v>1</v>
      </c>
      <c r="L840" s="831">
        <v>3</v>
      </c>
      <c r="M840" s="832">
        <v>391.53</v>
      </c>
    </row>
    <row r="841" spans="1:13" ht="14.45" customHeight="1" x14ac:dyDescent="0.2">
      <c r="A841" s="821" t="s">
        <v>2725</v>
      </c>
      <c r="B841" s="822" t="s">
        <v>2184</v>
      </c>
      <c r="C841" s="822" t="s">
        <v>2859</v>
      </c>
      <c r="D841" s="822" t="s">
        <v>2186</v>
      </c>
      <c r="E841" s="822" t="s">
        <v>2860</v>
      </c>
      <c r="F841" s="831">
        <v>1</v>
      </c>
      <c r="G841" s="831">
        <v>91.9</v>
      </c>
      <c r="H841" s="827">
        <v>1</v>
      </c>
      <c r="I841" s="831"/>
      <c r="J841" s="831"/>
      <c r="K841" s="827">
        <v>0</v>
      </c>
      <c r="L841" s="831">
        <v>1</v>
      </c>
      <c r="M841" s="832">
        <v>91.9</v>
      </c>
    </row>
    <row r="842" spans="1:13" ht="14.45" customHeight="1" x14ac:dyDescent="0.2">
      <c r="A842" s="821" t="s">
        <v>2725</v>
      </c>
      <c r="B842" s="822" t="s">
        <v>4460</v>
      </c>
      <c r="C842" s="822" t="s">
        <v>4079</v>
      </c>
      <c r="D842" s="822" t="s">
        <v>4080</v>
      </c>
      <c r="E842" s="822" t="s">
        <v>677</v>
      </c>
      <c r="F842" s="831">
        <v>1</v>
      </c>
      <c r="G842" s="831">
        <v>583.66</v>
      </c>
      <c r="H842" s="827">
        <v>1</v>
      </c>
      <c r="I842" s="831"/>
      <c r="J842" s="831"/>
      <c r="K842" s="827">
        <v>0</v>
      </c>
      <c r="L842" s="831">
        <v>1</v>
      </c>
      <c r="M842" s="832">
        <v>583.66</v>
      </c>
    </row>
    <row r="843" spans="1:13" ht="14.45" customHeight="1" x14ac:dyDescent="0.2">
      <c r="A843" s="821" t="s">
        <v>2725</v>
      </c>
      <c r="B843" s="822" t="s">
        <v>2204</v>
      </c>
      <c r="C843" s="822" t="s">
        <v>4081</v>
      </c>
      <c r="D843" s="822" t="s">
        <v>2206</v>
      </c>
      <c r="E843" s="822" t="s">
        <v>4082</v>
      </c>
      <c r="F843" s="831"/>
      <c r="G843" s="831"/>
      <c r="H843" s="827">
        <v>0</v>
      </c>
      <c r="I843" s="831">
        <v>1</v>
      </c>
      <c r="J843" s="831">
        <v>219.78</v>
      </c>
      <c r="K843" s="827">
        <v>1</v>
      </c>
      <c r="L843" s="831">
        <v>1</v>
      </c>
      <c r="M843" s="832">
        <v>219.78</v>
      </c>
    </row>
    <row r="844" spans="1:13" ht="14.45" customHeight="1" x14ac:dyDescent="0.2">
      <c r="A844" s="821" t="s">
        <v>2725</v>
      </c>
      <c r="B844" s="822" t="s">
        <v>2462</v>
      </c>
      <c r="C844" s="822" t="s">
        <v>3354</v>
      </c>
      <c r="D844" s="822" t="s">
        <v>993</v>
      </c>
      <c r="E844" s="822" t="s">
        <v>994</v>
      </c>
      <c r="F844" s="831"/>
      <c r="G844" s="831"/>
      <c r="H844" s="827">
        <v>0</v>
      </c>
      <c r="I844" s="831">
        <v>4</v>
      </c>
      <c r="J844" s="831">
        <v>519</v>
      </c>
      <c r="K844" s="827">
        <v>1</v>
      </c>
      <c r="L844" s="831">
        <v>4</v>
      </c>
      <c r="M844" s="832">
        <v>519</v>
      </c>
    </row>
    <row r="845" spans="1:13" ht="14.45" customHeight="1" x14ac:dyDescent="0.2">
      <c r="A845" s="821" t="s">
        <v>2725</v>
      </c>
      <c r="B845" s="822" t="s">
        <v>2501</v>
      </c>
      <c r="C845" s="822" t="s">
        <v>2977</v>
      </c>
      <c r="D845" s="822" t="s">
        <v>2503</v>
      </c>
      <c r="E845" s="822" t="s">
        <v>2978</v>
      </c>
      <c r="F845" s="831"/>
      <c r="G845" s="831"/>
      <c r="H845" s="827">
        <v>0</v>
      </c>
      <c r="I845" s="831">
        <v>3</v>
      </c>
      <c r="J845" s="831">
        <v>16018.560000000001</v>
      </c>
      <c r="K845" s="827">
        <v>1</v>
      </c>
      <c r="L845" s="831">
        <v>3</v>
      </c>
      <c r="M845" s="832">
        <v>16018.560000000001</v>
      </c>
    </row>
    <row r="846" spans="1:13" ht="14.45" customHeight="1" x14ac:dyDescent="0.2">
      <c r="A846" s="821" t="s">
        <v>2725</v>
      </c>
      <c r="B846" s="822" t="s">
        <v>2501</v>
      </c>
      <c r="C846" s="822" t="s">
        <v>2575</v>
      </c>
      <c r="D846" s="822" t="s">
        <v>2503</v>
      </c>
      <c r="E846" s="822" t="s">
        <v>2576</v>
      </c>
      <c r="F846" s="831"/>
      <c r="G846" s="831"/>
      <c r="H846" s="827">
        <v>0</v>
      </c>
      <c r="I846" s="831">
        <v>1</v>
      </c>
      <c r="J846" s="831">
        <v>2669.75</v>
      </c>
      <c r="K846" s="827">
        <v>1</v>
      </c>
      <c r="L846" s="831">
        <v>1</v>
      </c>
      <c r="M846" s="832">
        <v>2669.75</v>
      </c>
    </row>
    <row r="847" spans="1:13" ht="14.45" customHeight="1" x14ac:dyDescent="0.2">
      <c r="A847" s="821" t="s">
        <v>2726</v>
      </c>
      <c r="B847" s="822" t="s">
        <v>2231</v>
      </c>
      <c r="C847" s="822" t="s">
        <v>2234</v>
      </c>
      <c r="D847" s="822" t="s">
        <v>1033</v>
      </c>
      <c r="E847" s="822" t="s">
        <v>2235</v>
      </c>
      <c r="F847" s="831"/>
      <c r="G847" s="831"/>
      <c r="H847" s="827">
        <v>0</v>
      </c>
      <c r="I847" s="831">
        <v>1</v>
      </c>
      <c r="J847" s="831">
        <v>13.68</v>
      </c>
      <c r="K847" s="827">
        <v>1</v>
      </c>
      <c r="L847" s="831">
        <v>1</v>
      </c>
      <c r="M847" s="832">
        <v>13.68</v>
      </c>
    </row>
    <row r="848" spans="1:13" ht="14.45" customHeight="1" x14ac:dyDescent="0.2">
      <c r="A848" s="821" t="s">
        <v>2726</v>
      </c>
      <c r="B848" s="822" t="s">
        <v>2156</v>
      </c>
      <c r="C848" s="822" t="s">
        <v>2255</v>
      </c>
      <c r="D848" s="822" t="s">
        <v>2158</v>
      </c>
      <c r="E848" s="822" t="s">
        <v>2256</v>
      </c>
      <c r="F848" s="831"/>
      <c r="G848" s="831"/>
      <c r="H848" s="827">
        <v>0</v>
      </c>
      <c r="I848" s="831">
        <v>3</v>
      </c>
      <c r="J848" s="831">
        <v>280.29000000000002</v>
      </c>
      <c r="K848" s="827">
        <v>1</v>
      </c>
      <c r="L848" s="831">
        <v>3</v>
      </c>
      <c r="M848" s="832">
        <v>280.29000000000002</v>
      </c>
    </row>
    <row r="849" spans="1:13" ht="14.45" customHeight="1" x14ac:dyDescent="0.2">
      <c r="A849" s="821" t="s">
        <v>2726</v>
      </c>
      <c r="B849" s="822" t="s">
        <v>2257</v>
      </c>
      <c r="C849" s="822" t="s">
        <v>2258</v>
      </c>
      <c r="D849" s="822" t="s">
        <v>1042</v>
      </c>
      <c r="E849" s="822" t="s">
        <v>2259</v>
      </c>
      <c r="F849" s="831"/>
      <c r="G849" s="831"/>
      <c r="H849" s="827">
        <v>0</v>
      </c>
      <c r="I849" s="831">
        <v>3</v>
      </c>
      <c r="J849" s="831">
        <v>240.03000000000003</v>
      </c>
      <c r="K849" s="827">
        <v>1</v>
      </c>
      <c r="L849" s="831">
        <v>3</v>
      </c>
      <c r="M849" s="832">
        <v>240.03000000000003</v>
      </c>
    </row>
    <row r="850" spans="1:13" ht="14.45" customHeight="1" x14ac:dyDescent="0.2">
      <c r="A850" s="821" t="s">
        <v>2726</v>
      </c>
      <c r="B850" s="822" t="s">
        <v>2268</v>
      </c>
      <c r="C850" s="822" t="s">
        <v>3066</v>
      </c>
      <c r="D850" s="822" t="s">
        <v>3067</v>
      </c>
      <c r="E850" s="822" t="s">
        <v>2271</v>
      </c>
      <c r="F850" s="831">
        <v>1</v>
      </c>
      <c r="G850" s="831">
        <v>42.51</v>
      </c>
      <c r="H850" s="827">
        <v>1</v>
      </c>
      <c r="I850" s="831"/>
      <c r="J850" s="831"/>
      <c r="K850" s="827">
        <v>0</v>
      </c>
      <c r="L850" s="831">
        <v>1</v>
      </c>
      <c r="M850" s="832">
        <v>42.51</v>
      </c>
    </row>
    <row r="851" spans="1:13" ht="14.45" customHeight="1" x14ac:dyDescent="0.2">
      <c r="A851" s="821" t="s">
        <v>2726</v>
      </c>
      <c r="B851" s="822" t="s">
        <v>2173</v>
      </c>
      <c r="C851" s="822" t="s">
        <v>2293</v>
      </c>
      <c r="D851" s="822" t="s">
        <v>998</v>
      </c>
      <c r="E851" s="822" t="s">
        <v>702</v>
      </c>
      <c r="F851" s="831"/>
      <c r="G851" s="831"/>
      <c r="H851" s="827">
        <v>0</v>
      </c>
      <c r="I851" s="831">
        <v>3</v>
      </c>
      <c r="J851" s="831">
        <v>210.69</v>
      </c>
      <c r="K851" s="827">
        <v>1</v>
      </c>
      <c r="L851" s="831">
        <v>3</v>
      </c>
      <c r="M851" s="832">
        <v>210.69</v>
      </c>
    </row>
    <row r="852" spans="1:13" ht="14.45" customHeight="1" x14ac:dyDescent="0.2">
      <c r="A852" s="821" t="s">
        <v>2726</v>
      </c>
      <c r="B852" s="822" t="s">
        <v>2184</v>
      </c>
      <c r="C852" s="822" t="s">
        <v>2185</v>
      </c>
      <c r="D852" s="822" t="s">
        <v>2186</v>
      </c>
      <c r="E852" s="822" t="s">
        <v>2187</v>
      </c>
      <c r="F852" s="831"/>
      <c r="G852" s="831"/>
      <c r="H852" s="827">
        <v>0</v>
      </c>
      <c r="I852" s="831">
        <v>3</v>
      </c>
      <c r="J852" s="831">
        <v>391.53</v>
      </c>
      <c r="K852" s="827">
        <v>1</v>
      </c>
      <c r="L852" s="831">
        <v>3</v>
      </c>
      <c r="M852" s="832">
        <v>391.53</v>
      </c>
    </row>
    <row r="853" spans="1:13" ht="14.45" customHeight="1" x14ac:dyDescent="0.2">
      <c r="A853" s="821" t="s">
        <v>2726</v>
      </c>
      <c r="B853" s="822" t="s">
        <v>2184</v>
      </c>
      <c r="C853" s="822" t="s">
        <v>3642</v>
      </c>
      <c r="D853" s="822" t="s">
        <v>2186</v>
      </c>
      <c r="E853" s="822" t="s">
        <v>2940</v>
      </c>
      <c r="F853" s="831">
        <v>1</v>
      </c>
      <c r="G853" s="831">
        <v>183.79</v>
      </c>
      <c r="H853" s="827">
        <v>1</v>
      </c>
      <c r="I853" s="831"/>
      <c r="J853" s="831"/>
      <c r="K853" s="827">
        <v>0</v>
      </c>
      <c r="L853" s="831">
        <v>1</v>
      </c>
      <c r="M853" s="832">
        <v>183.79</v>
      </c>
    </row>
    <row r="854" spans="1:13" ht="14.45" customHeight="1" x14ac:dyDescent="0.2">
      <c r="A854" s="821" t="s">
        <v>2726</v>
      </c>
      <c r="B854" s="822" t="s">
        <v>4461</v>
      </c>
      <c r="C854" s="822" t="s">
        <v>4238</v>
      </c>
      <c r="D854" s="822" t="s">
        <v>4239</v>
      </c>
      <c r="E854" s="822" t="s">
        <v>4240</v>
      </c>
      <c r="F854" s="831"/>
      <c r="G854" s="831"/>
      <c r="H854" s="827">
        <v>0</v>
      </c>
      <c r="I854" s="831">
        <v>1</v>
      </c>
      <c r="J854" s="831">
        <v>70.48</v>
      </c>
      <c r="K854" s="827">
        <v>1</v>
      </c>
      <c r="L854" s="831">
        <v>1</v>
      </c>
      <c r="M854" s="832">
        <v>70.48</v>
      </c>
    </row>
    <row r="855" spans="1:13" ht="14.45" customHeight="1" x14ac:dyDescent="0.2">
      <c r="A855" s="821" t="s">
        <v>2726</v>
      </c>
      <c r="B855" s="822" t="s">
        <v>2439</v>
      </c>
      <c r="C855" s="822" t="s">
        <v>4235</v>
      </c>
      <c r="D855" s="822" t="s">
        <v>4236</v>
      </c>
      <c r="E855" s="822" t="s">
        <v>2568</v>
      </c>
      <c r="F855" s="831">
        <v>3</v>
      </c>
      <c r="G855" s="831">
        <v>140.43</v>
      </c>
      <c r="H855" s="827">
        <v>1</v>
      </c>
      <c r="I855" s="831"/>
      <c r="J855" s="831"/>
      <c r="K855" s="827">
        <v>0</v>
      </c>
      <c r="L855" s="831">
        <v>3</v>
      </c>
      <c r="M855" s="832">
        <v>140.43</v>
      </c>
    </row>
    <row r="856" spans="1:13" ht="14.45" customHeight="1" x14ac:dyDescent="0.2">
      <c r="A856" s="821" t="s">
        <v>2726</v>
      </c>
      <c r="B856" s="822" t="s">
        <v>2208</v>
      </c>
      <c r="C856" s="822" t="s">
        <v>3611</v>
      </c>
      <c r="D856" s="822" t="s">
        <v>3312</v>
      </c>
      <c r="E856" s="822" t="s">
        <v>2210</v>
      </c>
      <c r="F856" s="831">
        <v>3</v>
      </c>
      <c r="G856" s="831">
        <v>0</v>
      </c>
      <c r="H856" s="827"/>
      <c r="I856" s="831"/>
      <c r="J856" s="831"/>
      <c r="K856" s="827"/>
      <c r="L856" s="831">
        <v>3</v>
      </c>
      <c r="M856" s="832">
        <v>0</v>
      </c>
    </row>
    <row r="857" spans="1:13" ht="14.45" customHeight="1" x14ac:dyDescent="0.2">
      <c r="A857" s="821" t="s">
        <v>2726</v>
      </c>
      <c r="B857" s="822" t="s">
        <v>2501</v>
      </c>
      <c r="C857" s="822" t="s">
        <v>2977</v>
      </c>
      <c r="D857" s="822" t="s">
        <v>2503</v>
      </c>
      <c r="E857" s="822" t="s">
        <v>2978</v>
      </c>
      <c r="F857" s="831"/>
      <c r="G857" s="831"/>
      <c r="H857" s="827">
        <v>0</v>
      </c>
      <c r="I857" s="831">
        <v>1</v>
      </c>
      <c r="J857" s="831">
        <v>5339.52</v>
      </c>
      <c r="K857" s="827">
        <v>1</v>
      </c>
      <c r="L857" s="831">
        <v>1</v>
      </c>
      <c r="M857" s="832">
        <v>5339.52</v>
      </c>
    </row>
    <row r="858" spans="1:13" ht="14.45" customHeight="1" x14ac:dyDescent="0.2">
      <c r="A858" s="821" t="s">
        <v>2726</v>
      </c>
      <c r="B858" s="822" t="s">
        <v>2522</v>
      </c>
      <c r="C858" s="822" t="s">
        <v>2524</v>
      </c>
      <c r="D858" s="822" t="s">
        <v>1695</v>
      </c>
      <c r="E858" s="822" t="s">
        <v>1697</v>
      </c>
      <c r="F858" s="831"/>
      <c r="G858" s="831"/>
      <c r="H858" s="827">
        <v>0</v>
      </c>
      <c r="I858" s="831">
        <v>3</v>
      </c>
      <c r="J858" s="831">
        <v>627.96</v>
      </c>
      <c r="K858" s="827">
        <v>1</v>
      </c>
      <c r="L858" s="831">
        <v>3</v>
      </c>
      <c r="M858" s="832">
        <v>627.96</v>
      </c>
    </row>
    <row r="859" spans="1:13" ht="14.45" customHeight="1" x14ac:dyDescent="0.2">
      <c r="A859" s="821" t="s">
        <v>2727</v>
      </c>
      <c r="B859" s="822" t="s">
        <v>2156</v>
      </c>
      <c r="C859" s="822" t="s">
        <v>2157</v>
      </c>
      <c r="D859" s="822" t="s">
        <v>2158</v>
      </c>
      <c r="E859" s="822" t="s">
        <v>2159</v>
      </c>
      <c r="F859" s="831"/>
      <c r="G859" s="831"/>
      <c r="H859" s="827">
        <v>0</v>
      </c>
      <c r="I859" s="831">
        <v>1</v>
      </c>
      <c r="J859" s="831">
        <v>186.87</v>
      </c>
      <c r="K859" s="827">
        <v>1</v>
      </c>
      <c r="L859" s="831">
        <v>1</v>
      </c>
      <c r="M859" s="832">
        <v>186.87</v>
      </c>
    </row>
    <row r="860" spans="1:13" ht="14.45" customHeight="1" x14ac:dyDescent="0.2">
      <c r="A860" s="821" t="s">
        <v>2727</v>
      </c>
      <c r="B860" s="822" t="s">
        <v>2257</v>
      </c>
      <c r="C860" s="822" t="s">
        <v>2855</v>
      </c>
      <c r="D860" s="822" t="s">
        <v>1042</v>
      </c>
      <c r="E860" s="822" t="s">
        <v>2856</v>
      </c>
      <c r="F860" s="831"/>
      <c r="G860" s="831"/>
      <c r="H860" s="827">
        <v>0</v>
      </c>
      <c r="I860" s="831">
        <v>2</v>
      </c>
      <c r="J860" s="831">
        <v>320.06</v>
      </c>
      <c r="K860" s="827">
        <v>1</v>
      </c>
      <c r="L860" s="831">
        <v>2</v>
      </c>
      <c r="M860" s="832">
        <v>320.06</v>
      </c>
    </row>
    <row r="861" spans="1:13" ht="14.45" customHeight="1" x14ac:dyDescent="0.2">
      <c r="A861" s="821" t="s">
        <v>2727</v>
      </c>
      <c r="B861" s="822" t="s">
        <v>2268</v>
      </c>
      <c r="C861" s="822" t="s">
        <v>2269</v>
      </c>
      <c r="D861" s="822" t="s">
        <v>2270</v>
      </c>
      <c r="E861" s="822" t="s">
        <v>2271</v>
      </c>
      <c r="F861" s="831"/>
      <c r="G861" s="831"/>
      <c r="H861" s="827">
        <v>0</v>
      </c>
      <c r="I861" s="831">
        <v>3</v>
      </c>
      <c r="J861" s="831">
        <v>127.53</v>
      </c>
      <c r="K861" s="827">
        <v>1</v>
      </c>
      <c r="L861" s="831">
        <v>3</v>
      </c>
      <c r="M861" s="832">
        <v>127.53</v>
      </c>
    </row>
    <row r="862" spans="1:13" ht="14.45" customHeight="1" x14ac:dyDescent="0.2">
      <c r="A862" s="821" t="s">
        <v>2727</v>
      </c>
      <c r="B862" s="822" t="s">
        <v>2168</v>
      </c>
      <c r="C862" s="822" t="s">
        <v>2282</v>
      </c>
      <c r="D862" s="822" t="s">
        <v>690</v>
      </c>
      <c r="E862" s="822" t="s">
        <v>990</v>
      </c>
      <c r="F862" s="831"/>
      <c r="G862" s="831"/>
      <c r="H862" s="827">
        <v>0</v>
      </c>
      <c r="I862" s="831">
        <v>3</v>
      </c>
      <c r="J862" s="831">
        <v>52.679999999999993</v>
      </c>
      <c r="K862" s="827">
        <v>1</v>
      </c>
      <c r="L862" s="831">
        <v>3</v>
      </c>
      <c r="M862" s="832">
        <v>52.679999999999993</v>
      </c>
    </row>
    <row r="863" spans="1:13" ht="14.45" customHeight="1" x14ac:dyDescent="0.2">
      <c r="A863" s="821" t="s">
        <v>2727</v>
      </c>
      <c r="B863" s="822" t="s">
        <v>2168</v>
      </c>
      <c r="C863" s="822" t="s">
        <v>2510</v>
      </c>
      <c r="D863" s="822" t="s">
        <v>690</v>
      </c>
      <c r="E863" s="822" t="s">
        <v>1520</v>
      </c>
      <c r="F863" s="831"/>
      <c r="G863" s="831"/>
      <c r="H863" s="827">
        <v>0</v>
      </c>
      <c r="I863" s="831">
        <v>1</v>
      </c>
      <c r="J863" s="831">
        <v>10.65</v>
      </c>
      <c r="K863" s="827">
        <v>1</v>
      </c>
      <c r="L863" s="831">
        <v>1</v>
      </c>
      <c r="M863" s="832">
        <v>10.65</v>
      </c>
    </row>
    <row r="864" spans="1:13" ht="14.45" customHeight="1" x14ac:dyDescent="0.2">
      <c r="A864" s="821" t="s">
        <v>2727</v>
      </c>
      <c r="B864" s="822" t="s">
        <v>2168</v>
      </c>
      <c r="C864" s="822" t="s">
        <v>2508</v>
      </c>
      <c r="D864" s="822" t="s">
        <v>690</v>
      </c>
      <c r="E864" s="822" t="s">
        <v>2509</v>
      </c>
      <c r="F864" s="831"/>
      <c r="G864" s="831"/>
      <c r="H864" s="827">
        <v>0</v>
      </c>
      <c r="I864" s="831">
        <v>1</v>
      </c>
      <c r="J864" s="831">
        <v>35.11</v>
      </c>
      <c r="K864" s="827">
        <v>1</v>
      </c>
      <c r="L864" s="831">
        <v>1</v>
      </c>
      <c r="M864" s="832">
        <v>35.11</v>
      </c>
    </row>
    <row r="865" spans="1:13" ht="14.45" customHeight="1" x14ac:dyDescent="0.2">
      <c r="A865" s="821" t="s">
        <v>2727</v>
      </c>
      <c r="B865" s="822" t="s">
        <v>2175</v>
      </c>
      <c r="C865" s="822" t="s">
        <v>2176</v>
      </c>
      <c r="D865" s="822" t="s">
        <v>850</v>
      </c>
      <c r="E865" s="822" t="s">
        <v>2177</v>
      </c>
      <c r="F865" s="831"/>
      <c r="G865" s="831"/>
      <c r="H865" s="827">
        <v>0</v>
      </c>
      <c r="I865" s="831">
        <v>1</v>
      </c>
      <c r="J865" s="831">
        <v>103.4</v>
      </c>
      <c r="K865" s="827">
        <v>1</v>
      </c>
      <c r="L865" s="831">
        <v>1</v>
      </c>
      <c r="M865" s="832">
        <v>103.4</v>
      </c>
    </row>
    <row r="866" spans="1:13" ht="14.45" customHeight="1" x14ac:dyDescent="0.2">
      <c r="A866" s="821" t="s">
        <v>2727</v>
      </c>
      <c r="B866" s="822" t="s">
        <v>2184</v>
      </c>
      <c r="C866" s="822" t="s">
        <v>2185</v>
      </c>
      <c r="D866" s="822" t="s">
        <v>2186</v>
      </c>
      <c r="E866" s="822" t="s">
        <v>2187</v>
      </c>
      <c r="F866" s="831"/>
      <c r="G866" s="831"/>
      <c r="H866" s="827">
        <v>0</v>
      </c>
      <c r="I866" s="831">
        <v>1</v>
      </c>
      <c r="J866" s="831">
        <v>130.51</v>
      </c>
      <c r="K866" s="827">
        <v>1</v>
      </c>
      <c r="L866" s="831">
        <v>1</v>
      </c>
      <c r="M866" s="832">
        <v>130.51</v>
      </c>
    </row>
    <row r="867" spans="1:13" ht="14.45" customHeight="1" x14ac:dyDescent="0.2">
      <c r="A867" s="821" t="s">
        <v>2727</v>
      </c>
      <c r="B867" s="822" t="s">
        <v>2184</v>
      </c>
      <c r="C867" s="822" t="s">
        <v>2326</v>
      </c>
      <c r="D867" s="822" t="s">
        <v>2189</v>
      </c>
      <c r="E867" s="822" t="s">
        <v>2327</v>
      </c>
      <c r="F867" s="831"/>
      <c r="G867" s="831"/>
      <c r="H867" s="827">
        <v>0</v>
      </c>
      <c r="I867" s="831">
        <v>1</v>
      </c>
      <c r="J867" s="831">
        <v>82.7</v>
      </c>
      <c r="K867" s="827">
        <v>1</v>
      </c>
      <c r="L867" s="831">
        <v>1</v>
      </c>
      <c r="M867" s="832">
        <v>82.7</v>
      </c>
    </row>
    <row r="868" spans="1:13" ht="14.45" customHeight="1" x14ac:dyDescent="0.2">
      <c r="A868" s="821" t="s">
        <v>2727</v>
      </c>
      <c r="B868" s="822" t="s">
        <v>2184</v>
      </c>
      <c r="C868" s="822" t="s">
        <v>3009</v>
      </c>
      <c r="D868" s="822" t="s">
        <v>2186</v>
      </c>
      <c r="E868" s="822" t="s">
        <v>3010</v>
      </c>
      <c r="F868" s="831">
        <v>1</v>
      </c>
      <c r="G868" s="831">
        <v>282.76</v>
      </c>
      <c r="H868" s="827">
        <v>1</v>
      </c>
      <c r="I868" s="831"/>
      <c r="J868" s="831"/>
      <c r="K868" s="827">
        <v>0</v>
      </c>
      <c r="L868" s="831">
        <v>1</v>
      </c>
      <c r="M868" s="832">
        <v>282.76</v>
      </c>
    </row>
    <row r="869" spans="1:13" ht="14.45" customHeight="1" x14ac:dyDescent="0.2">
      <c r="A869" s="821" t="s">
        <v>2727</v>
      </c>
      <c r="B869" s="822" t="s">
        <v>2195</v>
      </c>
      <c r="C869" s="822" t="s">
        <v>2196</v>
      </c>
      <c r="D869" s="822" t="s">
        <v>928</v>
      </c>
      <c r="E869" s="822" t="s">
        <v>2197</v>
      </c>
      <c r="F869" s="831"/>
      <c r="G869" s="831"/>
      <c r="H869" s="827">
        <v>0</v>
      </c>
      <c r="I869" s="831">
        <v>1</v>
      </c>
      <c r="J869" s="831">
        <v>154.36000000000001</v>
      </c>
      <c r="K869" s="827">
        <v>1</v>
      </c>
      <c r="L869" s="831">
        <v>1</v>
      </c>
      <c r="M869" s="832">
        <v>154.36000000000001</v>
      </c>
    </row>
    <row r="870" spans="1:13" ht="14.45" customHeight="1" x14ac:dyDescent="0.2">
      <c r="A870" s="821" t="s">
        <v>2727</v>
      </c>
      <c r="B870" s="822" t="s">
        <v>2501</v>
      </c>
      <c r="C870" s="822" t="s">
        <v>2977</v>
      </c>
      <c r="D870" s="822" t="s">
        <v>2503</v>
      </c>
      <c r="E870" s="822" t="s">
        <v>2978</v>
      </c>
      <c r="F870" s="831"/>
      <c r="G870" s="831"/>
      <c r="H870" s="827">
        <v>0</v>
      </c>
      <c r="I870" s="831">
        <v>3</v>
      </c>
      <c r="J870" s="831">
        <v>14512.980000000001</v>
      </c>
      <c r="K870" s="827">
        <v>1</v>
      </c>
      <c r="L870" s="831">
        <v>3</v>
      </c>
      <c r="M870" s="832">
        <v>14512.980000000001</v>
      </c>
    </row>
    <row r="871" spans="1:13" ht="14.45" customHeight="1" x14ac:dyDescent="0.2">
      <c r="A871" s="821" t="s">
        <v>2727</v>
      </c>
      <c r="B871" s="822" t="s">
        <v>2501</v>
      </c>
      <c r="C871" s="822" t="s">
        <v>2575</v>
      </c>
      <c r="D871" s="822" t="s">
        <v>2503</v>
      </c>
      <c r="E871" s="822" t="s">
        <v>2576</v>
      </c>
      <c r="F871" s="831"/>
      <c r="G871" s="831"/>
      <c r="H871" s="827">
        <v>0</v>
      </c>
      <c r="I871" s="831">
        <v>3</v>
      </c>
      <c r="J871" s="831">
        <v>8009.25</v>
      </c>
      <c r="K871" s="827">
        <v>1</v>
      </c>
      <c r="L871" s="831">
        <v>3</v>
      </c>
      <c r="M871" s="832">
        <v>8009.25</v>
      </c>
    </row>
    <row r="872" spans="1:13" ht="14.45" customHeight="1" x14ac:dyDescent="0.2">
      <c r="A872" s="821" t="s">
        <v>2727</v>
      </c>
      <c r="B872" s="822" t="s">
        <v>2522</v>
      </c>
      <c r="C872" s="822" t="s">
        <v>2524</v>
      </c>
      <c r="D872" s="822" t="s">
        <v>1695</v>
      </c>
      <c r="E872" s="822" t="s">
        <v>1697</v>
      </c>
      <c r="F872" s="831"/>
      <c r="G872" s="831"/>
      <c r="H872" s="827">
        <v>0</v>
      </c>
      <c r="I872" s="831">
        <v>1</v>
      </c>
      <c r="J872" s="831">
        <v>209.32</v>
      </c>
      <c r="K872" s="827">
        <v>1</v>
      </c>
      <c r="L872" s="831">
        <v>1</v>
      </c>
      <c r="M872" s="832">
        <v>209.32</v>
      </c>
    </row>
    <row r="873" spans="1:13" ht="14.45" customHeight="1" x14ac:dyDescent="0.2">
      <c r="A873" s="821" t="s">
        <v>2728</v>
      </c>
      <c r="B873" s="822" t="s">
        <v>2139</v>
      </c>
      <c r="C873" s="822" t="s">
        <v>3488</v>
      </c>
      <c r="D873" s="822" t="s">
        <v>2141</v>
      </c>
      <c r="E873" s="822" t="s">
        <v>3489</v>
      </c>
      <c r="F873" s="831"/>
      <c r="G873" s="831"/>
      <c r="H873" s="827">
        <v>0</v>
      </c>
      <c r="I873" s="831">
        <v>1</v>
      </c>
      <c r="J873" s="831">
        <v>86.43</v>
      </c>
      <c r="K873" s="827">
        <v>1</v>
      </c>
      <c r="L873" s="831">
        <v>1</v>
      </c>
      <c r="M873" s="832">
        <v>86.43</v>
      </c>
    </row>
    <row r="874" spans="1:13" ht="14.45" customHeight="1" x14ac:dyDescent="0.2">
      <c r="A874" s="821" t="s">
        <v>2728</v>
      </c>
      <c r="B874" s="822" t="s">
        <v>4432</v>
      </c>
      <c r="C874" s="822" t="s">
        <v>3306</v>
      </c>
      <c r="D874" s="822" t="s">
        <v>3304</v>
      </c>
      <c r="E874" s="822" t="s">
        <v>3307</v>
      </c>
      <c r="F874" s="831"/>
      <c r="G874" s="831"/>
      <c r="H874" s="827">
        <v>0</v>
      </c>
      <c r="I874" s="831">
        <v>2</v>
      </c>
      <c r="J874" s="831">
        <v>369.48</v>
      </c>
      <c r="K874" s="827">
        <v>1</v>
      </c>
      <c r="L874" s="831">
        <v>2</v>
      </c>
      <c r="M874" s="832">
        <v>369.48</v>
      </c>
    </row>
    <row r="875" spans="1:13" ht="14.45" customHeight="1" x14ac:dyDescent="0.2">
      <c r="A875" s="821" t="s">
        <v>2728</v>
      </c>
      <c r="B875" s="822" t="s">
        <v>2156</v>
      </c>
      <c r="C875" s="822" t="s">
        <v>2157</v>
      </c>
      <c r="D875" s="822" t="s">
        <v>2158</v>
      </c>
      <c r="E875" s="822" t="s">
        <v>2159</v>
      </c>
      <c r="F875" s="831"/>
      <c r="G875" s="831"/>
      <c r="H875" s="827">
        <v>0</v>
      </c>
      <c r="I875" s="831">
        <v>5</v>
      </c>
      <c r="J875" s="831">
        <v>934.35</v>
      </c>
      <c r="K875" s="827">
        <v>1</v>
      </c>
      <c r="L875" s="831">
        <v>5</v>
      </c>
      <c r="M875" s="832">
        <v>934.35</v>
      </c>
    </row>
    <row r="876" spans="1:13" ht="14.45" customHeight="1" x14ac:dyDescent="0.2">
      <c r="A876" s="821" t="s">
        <v>2728</v>
      </c>
      <c r="B876" s="822" t="s">
        <v>4442</v>
      </c>
      <c r="C876" s="822" t="s">
        <v>3217</v>
      </c>
      <c r="D876" s="822" t="s">
        <v>862</v>
      </c>
      <c r="E876" s="822" t="s">
        <v>3218</v>
      </c>
      <c r="F876" s="831"/>
      <c r="G876" s="831"/>
      <c r="H876" s="827">
        <v>0</v>
      </c>
      <c r="I876" s="831">
        <v>7</v>
      </c>
      <c r="J876" s="831">
        <v>2241.4699999999998</v>
      </c>
      <c r="K876" s="827">
        <v>1</v>
      </c>
      <c r="L876" s="831">
        <v>7</v>
      </c>
      <c r="M876" s="832">
        <v>2241.4699999999998</v>
      </c>
    </row>
    <row r="877" spans="1:13" ht="14.45" customHeight="1" x14ac:dyDescent="0.2">
      <c r="A877" s="821" t="s">
        <v>2728</v>
      </c>
      <c r="B877" s="822" t="s">
        <v>2257</v>
      </c>
      <c r="C877" s="822" t="s">
        <v>2855</v>
      </c>
      <c r="D877" s="822" t="s">
        <v>1042</v>
      </c>
      <c r="E877" s="822" t="s">
        <v>2856</v>
      </c>
      <c r="F877" s="831"/>
      <c r="G877" s="831"/>
      <c r="H877" s="827">
        <v>0</v>
      </c>
      <c r="I877" s="831">
        <v>5</v>
      </c>
      <c r="J877" s="831">
        <v>800.15000000000009</v>
      </c>
      <c r="K877" s="827">
        <v>1</v>
      </c>
      <c r="L877" s="831">
        <v>5</v>
      </c>
      <c r="M877" s="832">
        <v>800.15000000000009</v>
      </c>
    </row>
    <row r="878" spans="1:13" ht="14.45" customHeight="1" x14ac:dyDescent="0.2">
      <c r="A878" s="821" t="s">
        <v>2728</v>
      </c>
      <c r="B878" s="822" t="s">
        <v>2268</v>
      </c>
      <c r="C878" s="822" t="s">
        <v>2269</v>
      </c>
      <c r="D878" s="822" t="s">
        <v>2270</v>
      </c>
      <c r="E878" s="822" t="s">
        <v>2271</v>
      </c>
      <c r="F878" s="831"/>
      <c r="G878" s="831"/>
      <c r="H878" s="827">
        <v>0</v>
      </c>
      <c r="I878" s="831">
        <v>2</v>
      </c>
      <c r="J878" s="831">
        <v>85.02</v>
      </c>
      <c r="K878" s="827">
        <v>1</v>
      </c>
      <c r="L878" s="831">
        <v>2</v>
      </c>
      <c r="M878" s="832">
        <v>85.02</v>
      </c>
    </row>
    <row r="879" spans="1:13" ht="14.45" customHeight="1" x14ac:dyDescent="0.2">
      <c r="A879" s="821" t="s">
        <v>2728</v>
      </c>
      <c r="B879" s="822" t="s">
        <v>2268</v>
      </c>
      <c r="C879" s="822" t="s">
        <v>2272</v>
      </c>
      <c r="D879" s="822" t="s">
        <v>2270</v>
      </c>
      <c r="E879" s="822" t="s">
        <v>2273</v>
      </c>
      <c r="F879" s="831"/>
      <c r="G879" s="831"/>
      <c r="H879" s="827">
        <v>0</v>
      </c>
      <c r="I879" s="831">
        <v>1</v>
      </c>
      <c r="J879" s="831">
        <v>85.02</v>
      </c>
      <c r="K879" s="827">
        <v>1</v>
      </c>
      <c r="L879" s="831">
        <v>1</v>
      </c>
      <c r="M879" s="832">
        <v>85.02</v>
      </c>
    </row>
    <row r="880" spans="1:13" ht="14.45" customHeight="1" x14ac:dyDescent="0.2">
      <c r="A880" s="821" t="s">
        <v>2728</v>
      </c>
      <c r="B880" s="822" t="s">
        <v>2168</v>
      </c>
      <c r="C880" s="822" t="s">
        <v>4101</v>
      </c>
      <c r="D880" s="822" t="s">
        <v>987</v>
      </c>
      <c r="E880" s="822" t="s">
        <v>4102</v>
      </c>
      <c r="F880" s="831">
        <v>3</v>
      </c>
      <c r="G880" s="831">
        <v>210.69</v>
      </c>
      <c r="H880" s="827">
        <v>1</v>
      </c>
      <c r="I880" s="831"/>
      <c r="J880" s="831"/>
      <c r="K880" s="827">
        <v>0</v>
      </c>
      <c r="L880" s="831">
        <v>3</v>
      </c>
      <c r="M880" s="832">
        <v>210.69</v>
      </c>
    </row>
    <row r="881" spans="1:13" ht="14.45" customHeight="1" x14ac:dyDescent="0.2">
      <c r="A881" s="821" t="s">
        <v>2728</v>
      </c>
      <c r="B881" s="822" t="s">
        <v>2168</v>
      </c>
      <c r="C881" s="822" t="s">
        <v>3151</v>
      </c>
      <c r="D881" s="822" t="s">
        <v>690</v>
      </c>
      <c r="E881" s="822" t="s">
        <v>3152</v>
      </c>
      <c r="F881" s="831">
        <v>1</v>
      </c>
      <c r="G881" s="831">
        <v>117.03</v>
      </c>
      <c r="H881" s="827">
        <v>1</v>
      </c>
      <c r="I881" s="831"/>
      <c r="J881" s="831"/>
      <c r="K881" s="827">
        <v>0</v>
      </c>
      <c r="L881" s="831">
        <v>1</v>
      </c>
      <c r="M881" s="832">
        <v>117.03</v>
      </c>
    </row>
    <row r="882" spans="1:13" ht="14.45" customHeight="1" x14ac:dyDescent="0.2">
      <c r="A882" s="821" t="s">
        <v>2728</v>
      </c>
      <c r="B882" s="822" t="s">
        <v>2168</v>
      </c>
      <c r="C882" s="822" t="s">
        <v>2170</v>
      </c>
      <c r="D882" s="822" t="s">
        <v>690</v>
      </c>
      <c r="E882" s="822" t="s">
        <v>691</v>
      </c>
      <c r="F882" s="831"/>
      <c r="G882" s="831"/>
      <c r="H882" s="827">
        <v>0</v>
      </c>
      <c r="I882" s="831">
        <v>1</v>
      </c>
      <c r="J882" s="831">
        <v>38.04</v>
      </c>
      <c r="K882" s="827">
        <v>1</v>
      </c>
      <c r="L882" s="831">
        <v>1</v>
      </c>
      <c r="M882" s="832">
        <v>38.04</v>
      </c>
    </row>
    <row r="883" spans="1:13" ht="14.45" customHeight="1" x14ac:dyDescent="0.2">
      <c r="A883" s="821" t="s">
        <v>2728</v>
      </c>
      <c r="B883" s="822" t="s">
        <v>2168</v>
      </c>
      <c r="C883" s="822" t="s">
        <v>3157</v>
      </c>
      <c r="D883" s="822" t="s">
        <v>690</v>
      </c>
      <c r="E883" s="822" t="s">
        <v>3152</v>
      </c>
      <c r="F883" s="831"/>
      <c r="G883" s="831"/>
      <c r="H883" s="827">
        <v>0</v>
      </c>
      <c r="I883" s="831">
        <v>1</v>
      </c>
      <c r="J883" s="831">
        <v>117.03</v>
      </c>
      <c r="K883" s="827">
        <v>1</v>
      </c>
      <c r="L883" s="831">
        <v>1</v>
      </c>
      <c r="M883" s="832">
        <v>117.03</v>
      </c>
    </row>
    <row r="884" spans="1:13" ht="14.45" customHeight="1" x14ac:dyDescent="0.2">
      <c r="A884" s="821" t="s">
        <v>2728</v>
      </c>
      <c r="B884" s="822" t="s">
        <v>2168</v>
      </c>
      <c r="C884" s="822" t="s">
        <v>2510</v>
      </c>
      <c r="D884" s="822" t="s">
        <v>690</v>
      </c>
      <c r="E884" s="822" t="s">
        <v>1520</v>
      </c>
      <c r="F884" s="831"/>
      <c r="G884" s="831"/>
      <c r="H884" s="827">
        <v>0</v>
      </c>
      <c r="I884" s="831">
        <v>3</v>
      </c>
      <c r="J884" s="831">
        <v>31.950000000000003</v>
      </c>
      <c r="K884" s="827">
        <v>1</v>
      </c>
      <c r="L884" s="831">
        <v>3</v>
      </c>
      <c r="M884" s="832">
        <v>31.950000000000003</v>
      </c>
    </row>
    <row r="885" spans="1:13" ht="14.45" customHeight="1" x14ac:dyDescent="0.2">
      <c r="A885" s="821" t="s">
        <v>2728</v>
      </c>
      <c r="B885" s="822" t="s">
        <v>2168</v>
      </c>
      <c r="C885" s="822" t="s">
        <v>2283</v>
      </c>
      <c r="D885" s="822" t="s">
        <v>690</v>
      </c>
      <c r="E885" s="822" t="s">
        <v>989</v>
      </c>
      <c r="F885" s="831"/>
      <c r="G885" s="831"/>
      <c r="H885" s="827">
        <v>0</v>
      </c>
      <c r="I885" s="831">
        <v>2</v>
      </c>
      <c r="J885" s="831">
        <v>117.04</v>
      </c>
      <c r="K885" s="827">
        <v>1</v>
      </c>
      <c r="L885" s="831">
        <v>2</v>
      </c>
      <c r="M885" s="832">
        <v>117.04</v>
      </c>
    </row>
    <row r="886" spans="1:13" ht="14.45" customHeight="1" x14ac:dyDescent="0.2">
      <c r="A886" s="821" t="s">
        <v>2728</v>
      </c>
      <c r="B886" s="822" t="s">
        <v>2171</v>
      </c>
      <c r="C886" s="822" t="s">
        <v>2290</v>
      </c>
      <c r="D886" s="822" t="s">
        <v>2288</v>
      </c>
      <c r="E886" s="822" t="s">
        <v>2291</v>
      </c>
      <c r="F886" s="831">
        <v>2</v>
      </c>
      <c r="G886" s="831">
        <v>458.76</v>
      </c>
      <c r="H886" s="827">
        <v>1</v>
      </c>
      <c r="I886" s="831"/>
      <c r="J886" s="831"/>
      <c r="K886" s="827">
        <v>0</v>
      </c>
      <c r="L886" s="831">
        <v>2</v>
      </c>
      <c r="M886" s="832">
        <v>458.76</v>
      </c>
    </row>
    <row r="887" spans="1:13" ht="14.45" customHeight="1" x14ac:dyDescent="0.2">
      <c r="A887" s="821" t="s">
        <v>2728</v>
      </c>
      <c r="B887" s="822" t="s">
        <v>2173</v>
      </c>
      <c r="C887" s="822" t="s">
        <v>3724</v>
      </c>
      <c r="D887" s="822" t="s">
        <v>3667</v>
      </c>
      <c r="E887" s="822" t="s">
        <v>3142</v>
      </c>
      <c r="F887" s="831">
        <v>3</v>
      </c>
      <c r="G887" s="831">
        <v>315.95999999999998</v>
      </c>
      <c r="H887" s="827">
        <v>1</v>
      </c>
      <c r="I887" s="831"/>
      <c r="J887" s="831"/>
      <c r="K887" s="827">
        <v>0</v>
      </c>
      <c r="L887" s="831">
        <v>3</v>
      </c>
      <c r="M887" s="832">
        <v>315.95999999999998</v>
      </c>
    </row>
    <row r="888" spans="1:13" ht="14.45" customHeight="1" x14ac:dyDescent="0.2">
      <c r="A888" s="821" t="s">
        <v>2728</v>
      </c>
      <c r="B888" s="822" t="s">
        <v>2173</v>
      </c>
      <c r="C888" s="822" t="s">
        <v>3023</v>
      </c>
      <c r="D888" s="822" t="s">
        <v>998</v>
      </c>
      <c r="E888" s="822" t="s">
        <v>677</v>
      </c>
      <c r="F888" s="831"/>
      <c r="G888" s="831"/>
      <c r="H888" s="827">
        <v>0</v>
      </c>
      <c r="I888" s="831">
        <v>4</v>
      </c>
      <c r="J888" s="831">
        <v>468.12</v>
      </c>
      <c r="K888" s="827">
        <v>1</v>
      </c>
      <c r="L888" s="831">
        <v>4</v>
      </c>
      <c r="M888" s="832">
        <v>468.12</v>
      </c>
    </row>
    <row r="889" spans="1:13" ht="14.45" customHeight="1" x14ac:dyDescent="0.2">
      <c r="A889" s="821" t="s">
        <v>2728</v>
      </c>
      <c r="B889" s="822" t="s">
        <v>2173</v>
      </c>
      <c r="C889" s="822" t="s">
        <v>2174</v>
      </c>
      <c r="D889" s="822" t="s">
        <v>998</v>
      </c>
      <c r="E889" s="822" t="s">
        <v>696</v>
      </c>
      <c r="F889" s="831"/>
      <c r="G889" s="831"/>
      <c r="H889" s="827">
        <v>0</v>
      </c>
      <c r="I889" s="831">
        <v>2</v>
      </c>
      <c r="J889" s="831">
        <v>70.22</v>
      </c>
      <c r="K889" s="827">
        <v>1</v>
      </c>
      <c r="L889" s="831">
        <v>2</v>
      </c>
      <c r="M889" s="832">
        <v>70.22</v>
      </c>
    </row>
    <row r="890" spans="1:13" ht="14.45" customHeight="1" x14ac:dyDescent="0.2">
      <c r="A890" s="821" t="s">
        <v>2728</v>
      </c>
      <c r="B890" s="822" t="s">
        <v>4437</v>
      </c>
      <c r="C890" s="822" t="s">
        <v>3165</v>
      </c>
      <c r="D890" s="822" t="s">
        <v>2911</v>
      </c>
      <c r="E890" s="822" t="s">
        <v>3166</v>
      </c>
      <c r="F890" s="831"/>
      <c r="G890" s="831"/>
      <c r="H890" s="827">
        <v>0</v>
      </c>
      <c r="I890" s="831">
        <v>1</v>
      </c>
      <c r="J890" s="831">
        <v>114.65</v>
      </c>
      <c r="K890" s="827">
        <v>1</v>
      </c>
      <c r="L890" s="831">
        <v>1</v>
      </c>
      <c r="M890" s="832">
        <v>114.65</v>
      </c>
    </row>
    <row r="891" spans="1:13" ht="14.45" customHeight="1" x14ac:dyDescent="0.2">
      <c r="A891" s="821" t="s">
        <v>2728</v>
      </c>
      <c r="B891" s="822" t="s">
        <v>2294</v>
      </c>
      <c r="C891" s="822" t="s">
        <v>3992</v>
      </c>
      <c r="D891" s="822" t="s">
        <v>3823</v>
      </c>
      <c r="E891" s="822" t="s">
        <v>3518</v>
      </c>
      <c r="F891" s="831">
        <v>1</v>
      </c>
      <c r="G891" s="831">
        <v>207.27</v>
      </c>
      <c r="H891" s="827">
        <v>1</v>
      </c>
      <c r="I891" s="831"/>
      <c r="J891" s="831"/>
      <c r="K891" s="827">
        <v>0</v>
      </c>
      <c r="L891" s="831">
        <v>1</v>
      </c>
      <c r="M891" s="832">
        <v>207.27</v>
      </c>
    </row>
    <row r="892" spans="1:13" ht="14.45" customHeight="1" x14ac:dyDescent="0.2">
      <c r="A892" s="821" t="s">
        <v>2728</v>
      </c>
      <c r="B892" s="822" t="s">
        <v>2294</v>
      </c>
      <c r="C892" s="822" t="s">
        <v>3824</v>
      </c>
      <c r="D892" s="822" t="s">
        <v>3825</v>
      </c>
      <c r="E892" s="822" t="s">
        <v>3049</v>
      </c>
      <c r="F892" s="831">
        <v>1</v>
      </c>
      <c r="G892" s="831">
        <v>207.27</v>
      </c>
      <c r="H892" s="827">
        <v>1</v>
      </c>
      <c r="I892" s="831"/>
      <c r="J892" s="831"/>
      <c r="K892" s="827">
        <v>0</v>
      </c>
      <c r="L892" s="831">
        <v>1</v>
      </c>
      <c r="M892" s="832">
        <v>207.27</v>
      </c>
    </row>
    <row r="893" spans="1:13" ht="14.45" customHeight="1" x14ac:dyDescent="0.2">
      <c r="A893" s="821" t="s">
        <v>2728</v>
      </c>
      <c r="B893" s="822" t="s">
        <v>2303</v>
      </c>
      <c r="C893" s="822" t="s">
        <v>3517</v>
      </c>
      <c r="D893" s="822" t="s">
        <v>2305</v>
      </c>
      <c r="E893" s="822" t="s">
        <v>3518</v>
      </c>
      <c r="F893" s="831"/>
      <c r="G893" s="831"/>
      <c r="H893" s="827">
        <v>0</v>
      </c>
      <c r="I893" s="831">
        <v>1</v>
      </c>
      <c r="J893" s="831">
        <v>51.83</v>
      </c>
      <c r="K893" s="827">
        <v>1</v>
      </c>
      <c r="L893" s="831">
        <v>1</v>
      </c>
      <c r="M893" s="832">
        <v>51.83</v>
      </c>
    </row>
    <row r="894" spans="1:13" ht="14.45" customHeight="1" x14ac:dyDescent="0.2">
      <c r="A894" s="821" t="s">
        <v>2728</v>
      </c>
      <c r="B894" s="822" t="s">
        <v>2178</v>
      </c>
      <c r="C894" s="822" t="s">
        <v>2313</v>
      </c>
      <c r="D894" s="822" t="s">
        <v>2180</v>
      </c>
      <c r="E894" s="822" t="s">
        <v>2314</v>
      </c>
      <c r="F894" s="831"/>
      <c r="G894" s="831"/>
      <c r="H894" s="827">
        <v>0</v>
      </c>
      <c r="I894" s="831">
        <v>4</v>
      </c>
      <c r="J894" s="831">
        <v>29.88</v>
      </c>
      <c r="K894" s="827">
        <v>1</v>
      </c>
      <c r="L894" s="831">
        <v>4</v>
      </c>
      <c r="M894" s="832">
        <v>29.88</v>
      </c>
    </row>
    <row r="895" spans="1:13" ht="14.45" customHeight="1" x14ac:dyDescent="0.2">
      <c r="A895" s="821" t="s">
        <v>2728</v>
      </c>
      <c r="B895" s="822" t="s">
        <v>2178</v>
      </c>
      <c r="C895" s="822" t="s">
        <v>3547</v>
      </c>
      <c r="D895" s="822" t="s">
        <v>2180</v>
      </c>
      <c r="E895" s="822" t="s">
        <v>2301</v>
      </c>
      <c r="F895" s="831"/>
      <c r="G895" s="831"/>
      <c r="H895" s="827">
        <v>0</v>
      </c>
      <c r="I895" s="831">
        <v>1</v>
      </c>
      <c r="J895" s="831">
        <v>34.47</v>
      </c>
      <c r="K895" s="827">
        <v>1</v>
      </c>
      <c r="L895" s="831">
        <v>1</v>
      </c>
      <c r="M895" s="832">
        <v>34.47</v>
      </c>
    </row>
    <row r="896" spans="1:13" ht="14.45" customHeight="1" x14ac:dyDescent="0.2">
      <c r="A896" s="821" t="s">
        <v>2728</v>
      </c>
      <c r="B896" s="822" t="s">
        <v>2315</v>
      </c>
      <c r="C896" s="822" t="s">
        <v>2921</v>
      </c>
      <c r="D896" s="822" t="s">
        <v>2317</v>
      </c>
      <c r="E896" s="822" t="s">
        <v>2922</v>
      </c>
      <c r="F896" s="831"/>
      <c r="G896" s="831"/>
      <c r="H896" s="827">
        <v>0</v>
      </c>
      <c r="I896" s="831">
        <v>1</v>
      </c>
      <c r="J896" s="831">
        <v>511.28</v>
      </c>
      <c r="K896" s="827">
        <v>1</v>
      </c>
      <c r="L896" s="831">
        <v>1</v>
      </c>
      <c r="M896" s="832">
        <v>511.28</v>
      </c>
    </row>
    <row r="897" spans="1:13" ht="14.45" customHeight="1" x14ac:dyDescent="0.2">
      <c r="A897" s="821" t="s">
        <v>2728</v>
      </c>
      <c r="B897" s="822" t="s">
        <v>2315</v>
      </c>
      <c r="C897" s="822" t="s">
        <v>4105</v>
      </c>
      <c r="D897" s="822" t="s">
        <v>3192</v>
      </c>
      <c r="E897" s="822" t="s">
        <v>4106</v>
      </c>
      <c r="F897" s="831"/>
      <c r="G897" s="831"/>
      <c r="H897" s="827">
        <v>0</v>
      </c>
      <c r="I897" s="831">
        <v>3</v>
      </c>
      <c r="J897" s="831">
        <v>236.37</v>
      </c>
      <c r="K897" s="827">
        <v>1</v>
      </c>
      <c r="L897" s="831">
        <v>3</v>
      </c>
      <c r="M897" s="832">
        <v>236.37</v>
      </c>
    </row>
    <row r="898" spans="1:13" ht="14.45" customHeight="1" x14ac:dyDescent="0.2">
      <c r="A898" s="821" t="s">
        <v>2728</v>
      </c>
      <c r="B898" s="822" t="s">
        <v>2323</v>
      </c>
      <c r="C898" s="822" t="s">
        <v>3144</v>
      </c>
      <c r="D898" s="822" t="s">
        <v>1205</v>
      </c>
      <c r="E898" s="822" t="s">
        <v>3145</v>
      </c>
      <c r="F898" s="831"/>
      <c r="G898" s="831"/>
      <c r="H898" s="827">
        <v>0</v>
      </c>
      <c r="I898" s="831">
        <v>1</v>
      </c>
      <c r="J898" s="831">
        <v>77.790000000000006</v>
      </c>
      <c r="K898" s="827">
        <v>1</v>
      </c>
      <c r="L898" s="831">
        <v>1</v>
      </c>
      <c r="M898" s="832">
        <v>77.790000000000006</v>
      </c>
    </row>
    <row r="899" spans="1:13" ht="14.45" customHeight="1" x14ac:dyDescent="0.2">
      <c r="A899" s="821" t="s">
        <v>2728</v>
      </c>
      <c r="B899" s="822" t="s">
        <v>2182</v>
      </c>
      <c r="C899" s="822" t="s">
        <v>3285</v>
      </c>
      <c r="D899" s="822" t="s">
        <v>3286</v>
      </c>
      <c r="E899" s="822" t="s">
        <v>3287</v>
      </c>
      <c r="F899" s="831"/>
      <c r="G899" s="831"/>
      <c r="H899" s="827">
        <v>0</v>
      </c>
      <c r="I899" s="831">
        <v>3</v>
      </c>
      <c r="J899" s="831">
        <v>311.15999999999997</v>
      </c>
      <c r="K899" s="827">
        <v>1</v>
      </c>
      <c r="L899" s="831">
        <v>3</v>
      </c>
      <c r="M899" s="832">
        <v>311.15999999999997</v>
      </c>
    </row>
    <row r="900" spans="1:13" ht="14.45" customHeight="1" x14ac:dyDescent="0.2">
      <c r="A900" s="821" t="s">
        <v>2728</v>
      </c>
      <c r="B900" s="822" t="s">
        <v>2182</v>
      </c>
      <c r="C900" s="822" t="s">
        <v>3288</v>
      </c>
      <c r="D900" s="822" t="s">
        <v>3286</v>
      </c>
      <c r="E900" s="822" t="s">
        <v>3289</v>
      </c>
      <c r="F900" s="831"/>
      <c r="G900" s="831"/>
      <c r="H900" s="827">
        <v>0</v>
      </c>
      <c r="I900" s="831">
        <v>1</v>
      </c>
      <c r="J900" s="831">
        <v>345.69</v>
      </c>
      <c r="K900" s="827">
        <v>1</v>
      </c>
      <c r="L900" s="831">
        <v>1</v>
      </c>
      <c r="M900" s="832">
        <v>345.69</v>
      </c>
    </row>
    <row r="901" spans="1:13" ht="14.45" customHeight="1" x14ac:dyDescent="0.2">
      <c r="A901" s="821" t="s">
        <v>2728</v>
      </c>
      <c r="B901" s="822" t="s">
        <v>2182</v>
      </c>
      <c r="C901" s="822" t="s">
        <v>3774</v>
      </c>
      <c r="D901" s="822" t="s">
        <v>3286</v>
      </c>
      <c r="E901" s="822" t="s">
        <v>3775</v>
      </c>
      <c r="F901" s="831"/>
      <c r="G901" s="831"/>
      <c r="H901" s="827">
        <v>0</v>
      </c>
      <c r="I901" s="831">
        <v>2</v>
      </c>
      <c r="J901" s="831">
        <v>173.46</v>
      </c>
      <c r="K901" s="827">
        <v>1</v>
      </c>
      <c r="L901" s="831">
        <v>2</v>
      </c>
      <c r="M901" s="832">
        <v>173.46</v>
      </c>
    </row>
    <row r="902" spans="1:13" ht="14.45" customHeight="1" x14ac:dyDescent="0.2">
      <c r="A902" s="821" t="s">
        <v>2728</v>
      </c>
      <c r="B902" s="822" t="s">
        <v>2184</v>
      </c>
      <c r="C902" s="822" t="s">
        <v>2185</v>
      </c>
      <c r="D902" s="822" t="s">
        <v>2186</v>
      </c>
      <c r="E902" s="822" t="s">
        <v>2187</v>
      </c>
      <c r="F902" s="831"/>
      <c r="G902" s="831"/>
      <c r="H902" s="827">
        <v>0</v>
      </c>
      <c r="I902" s="831">
        <v>4</v>
      </c>
      <c r="J902" s="831">
        <v>522.04</v>
      </c>
      <c r="K902" s="827">
        <v>1</v>
      </c>
      <c r="L902" s="831">
        <v>4</v>
      </c>
      <c r="M902" s="832">
        <v>522.04</v>
      </c>
    </row>
    <row r="903" spans="1:13" ht="14.45" customHeight="1" x14ac:dyDescent="0.2">
      <c r="A903" s="821" t="s">
        <v>2728</v>
      </c>
      <c r="B903" s="822" t="s">
        <v>2184</v>
      </c>
      <c r="C903" s="822" t="s">
        <v>2326</v>
      </c>
      <c r="D903" s="822" t="s">
        <v>2189</v>
      </c>
      <c r="E903" s="822" t="s">
        <v>2327</v>
      </c>
      <c r="F903" s="831"/>
      <c r="G903" s="831"/>
      <c r="H903" s="827">
        <v>0</v>
      </c>
      <c r="I903" s="831">
        <v>1</v>
      </c>
      <c r="J903" s="831">
        <v>82.7</v>
      </c>
      <c r="K903" s="827">
        <v>1</v>
      </c>
      <c r="L903" s="831">
        <v>1</v>
      </c>
      <c r="M903" s="832">
        <v>82.7</v>
      </c>
    </row>
    <row r="904" spans="1:13" ht="14.45" customHeight="1" x14ac:dyDescent="0.2">
      <c r="A904" s="821" t="s">
        <v>2728</v>
      </c>
      <c r="B904" s="822" t="s">
        <v>2184</v>
      </c>
      <c r="C904" s="822" t="s">
        <v>3642</v>
      </c>
      <c r="D904" s="822" t="s">
        <v>2186</v>
      </c>
      <c r="E904" s="822" t="s">
        <v>2940</v>
      </c>
      <c r="F904" s="831">
        <v>2</v>
      </c>
      <c r="G904" s="831">
        <v>367.58</v>
      </c>
      <c r="H904" s="827">
        <v>1</v>
      </c>
      <c r="I904" s="831"/>
      <c r="J904" s="831"/>
      <c r="K904" s="827">
        <v>0</v>
      </c>
      <c r="L904" s="831">
        <v>2</v>
      </c>
      <c r="M904" s="832">
        <v>367.58</v>
      </c>
    </row>
    <row r="905" spans="1:13" ht="14.45" customHeight="1" x14ac:dyDescent="0.2">
      <c r="A905" s="821" t="s">
        <v>2728</v>
      </c>
      <c r="B905" s="822" t="s">
        <v>2184</v>
      </c>
      <c r="C905" s="822" t="s">
        <v>3009</v>
      </c>
      <c r="D905" s="822" t="s">
        <v>2186</v>
      </c>
      <c r="E905" s="822" t="s">
        <v>3010</v>
      </c>
      <c r="F905" s="831">
        <v>1</v>
      </c>
      <c r="G905" s="831">
        <v>282.76</v>
      </c>
      <c r="H905" s="827">
        <v>1</v>
      </c>
      <c r="I905" s="831"/>
      <c r="J905" s="831"/>
      <c r="K905" s="827">
        <v>0</v>
      </c>
      <c r="L905" s="831">
        <v>1</v>
      </c>
      <c r="M905" s="832">
        <v>282.76</v>
      </c>
    </row>
    <row r="906" spans="1:13" ht="14.45" customHeight="1" x14ac:dyDescent="0.2">
      <c r="A906" s="821" t="s">
        <v>2728</v>
      </c>
      <c r="B906" s="822" t="s">
        <v>2330</v>
      </c>
      <c r="C906" s="822" t="s">
        <v>3656</v>
      </c>
      <c r="D906" s="822" t="s">
        <v>1113</v>
      </c>
      <c r="E906" s="822" t="s">
        <v>3657</v>
      </c>
      <c r="F906" s="831"/>
      <c r="G906" s="831"/>
      <c r="H906" s="827">
        <v>0</v>
      </c>
      <c r="I906" s="831">
        <v>1</v>
      </c>
      <c r="J906" s="831">
        <v>134.61000000000001</v>
      </c>
      <c r="K906" s="827">
        <v>1</v>
      </c>
      <c r="L906" s="831">
        <v>1</v>
      </c>
      <c r="M906" s="832">
        <v>134.61000000000001</v>
      </c>
    </row>
    <row r="907" spans="1:13" ht="14.45" customHeight="1" x14ac:dyDescent="0.2">
      <c r="A907" s="821" t="s">
        <v>2728</v>
      </c>
      <c r="B907" s="822" t="s">
        <v>2400</v>
      </c>
      <c r="C907" s="822" t="s">
        <v>2401</v>
      </c>
      <c r="D907" s="822" t="s">
        <v>1161</v>
      </c>
      <c r="E907" s="822" t="s">
        <v>2402</v>
      </c>
      <c r="F907" s="831"/>
      <c r="G907" s="831"/>
      <c r="H907" s="827">
        <v>0</v>
      </c>
      <c r="I907" s="831">
        <v>2</v>
      </c>
      <c r="J907" s="831">
        <v>773.46</v>
      </c>
      <c r="K907" s="827">
        <v>1</v>
      </c>
      <c r="L907" s="831">
        <v>2</v>
      </c>
      <c r="M907" s="832">
        <v>773.46</v>
      </c>
    </row>
    <row r="908" spans="1:13" ht="14.45" customHeight="1" x14ac:dyDescent="0.2">
      <c r="A908" s="821" t="s">
        <v>2728</v>
      </c>
      <c r="B908" s="822" t="s">
        <v>2409</v>
      </c>
      <c r="C908" s="822" t="s">
        <v>2410</v>
      </c>
      <c r="D908" s="822" t="s">
        <v>961</v>
      </c>
      <c r="E908" s="822" t="s">
        <v>962</v>
      </c>
      <c r="F908" s="831"/>
      <c r="G908" s="831"/>
      <c r="H908" s="827">
        <v>0</v>
      </c>
      <c r="I908" s="831">
        <v>1</v>
      </c>
      <c r="J908" s="831">
        <v>72.55</v>
      </c>
      <c r="K908" s="827">
        <v>1</v>
      </c>
      <c r="L908" s="831">
        <v>1</v>
      </c>
      <c r="M908" s="832">
        <v>72.55</v>
      </c>
    </row>
    <row r="909" spans="1:13" ht="14.45" customHeight="1" x14ac:dyDescent="0.2">
      <c r="A909" s="821" t="s">
        <v>2728</v>
      </c>
      <c r="B909" s="822" t="s">
        <v>2412</v>
      </c>
      <c r="C909" s="822" t="s">
        <v>2413</v>
      </c>
      <c r="D909" s="822" t="s">
        <v>1254</v>
      </c>
      <c r="E909" s="822" t="s">
        <v>1255</v>
      </c>
      <c r="F909" s="831"/>
      <c r="G909" s="831"/>
      <c r="H909" s="827"/>
      <c r="I909" s="831">
        <v>3</v>
      </c>
      <c r="J909" s="831">
        <v>0</v>
      </c>
      <c r="K909" s="827"/>
      <c r="L909" s="831">
        <v>3</v>
      </c>
      <c r="M909" s="832">
        <v>0</v>
      </c>
    </row>
    <row r="910" spans="1:13" ht="14.45" customHeight="1" x14ac:dyDescent="0.2">
      <c r="A910" s="821" t="s">
        <v>2728</v>
      </c>
      <c r="B910" s="822" t="s">
        <v>2439</v>
      </c>
      <c r="C910" s="822" t="s">
        <v>2443</v>
      </c>
      <c r="D910" s="822" t="s">
        <v>2441</v>
      </c>
      <c r="E910" s="822" t="s">
        <v>2444</v>
      </c>
      <c r="F910" s="831"/>
      <c r="G910" s="831"/>
      <c r="H910" s="827">
        <v>0</v>
      </c>
      <c r="I910" s="831">
        <v>2</v>
      </c>
      <c r="J910" s="831">
        <v>23.42</v>
      </c>
      <c r="K910" s="827">
        <v>1</v>
      </c>
      <c r="L910" s="831">
        <v>2</v>
      </c>
      <c r="M910" s="832">
        <v>23.42</v>
      </c>
    </row>
    <row r="911" spans="1:13" ht="14.45" customHeight="1" x14ac:dyDescent="0.2">
      <c r="A911" s="821" t="s">
        <v>2728</v>
      </c>
      <c r="B911" s="822" t="s">
        <v>2208</v>
      </c>
      <c r="C911" s="822" t="s">
        <v>2211</v>
      </c>
      <c r="D911" s="822" t="s">
        <v>910</v>
      </c>
      <c r="E911" s="822" t="s">
        <v>2212</v>
      </c>
      <c r="F911" s="831"/>
      <c r="G911" s="831"/>
      <c r="H911" s="827"/>
      <c r="I911" s="831">
        <v>2</v>
      </c>
      <c r="J911" s="831">
        <v>0</v>
      </c>
      <c r="K911" s="827"/>
      <c r="L911" s="831">
        <v>2</v>
      </c>
      <c r="M911" s="832">
        <v>0</v>
      </c>
    </row>
    <row r="912" spans="1:13" ht="14.45" customHeight="1" x14ac:dyDescent="0.2">
      <c r="A912" s="821" t="s">
        <v>2728</v>
      </c>
      <c r="B912" s="822" t="s">
        <v>2472</v>
      </c>
      <c r="C912" s="822" t="s">
        <v>2473</v>
      </c>
      <c r="D912" s="822" t="s">
        <v>2474</v>
      </c>
      <c r="E912" s="822" t="s">
        <v>2475</v>
      </c>
      <c r="F912" s="831"/>
      <c r="G912" s="831"/>
      <c r="H912" s="827">
        <v>0</v>
      </c>
      <c r="I912" s="831">
        <v>1</v>
      </c>
      <c r="J912" s="831">
        <v>176.32</v>
      </c>
      <c r="K912" s="827">
        <v>1</v>
      </c>
      <c r="L912" s="831">
        <v>1</v>
      </c>
      <c r="M912" s="832">
        <v>176.32</v>
      </c>
    </row>
    <row r="913" spans="1:13" ht="14.45" customHeight="1" x14ac:dyDescent="0.2">
      <c r="A913" s="821" t="s">
        <v>2728</v>
      </c>
      <c r="B913" s="822" t="s">
        <v>2501</v>
      </c>
      <c r="C913" s="822" t="s">
        <v>2790</v>
      </c>
      <c r="D913" s="822" t="s">
        <v>2503</v>
      </c>
      <c r="E913" s="822" t="s">
        <v>2791</v>
      </c>
      <c r="F913" s="831"/>
      <c r="G913" s="831"/>
      <c r="H913" s="827">
        <v>0</v>
      </c>
      <c r="I913" s="831">
        <v>2</v>
      </c>
      <c r="J913" s="831">
        <v>2738.52</v>
      </c>
      <c r="K913" s="827">
        <v>1</v>
      </c>
      <c r="L913" s="831">
        <v>2</v>
      </c>
      <c r="M913" s="832">
        <v>2738.52</v>
      </c>
    </row>
    <row r="914" spans="1:13" ht="14.45" customHeight="1" x14ac:dyDescent="0.2">
      <c r="A914" s="821" t="s">
        <v>2728</v>
      </c>
      <c r="B914" s="822" t="s">
        <v>2501</v>
      </c>
      <c r="C914" s="822" t="s">
        <v>2977</v>
      </c>
      <c r="D914" s="822" t="s">
        <v>2503</v>
      </c>
      <c r="E914" s="822" t="s">
        <v>2978</v>
      </c>
      <c r="F914" s="831"/>
      <c r="G914" s="831"/>
      <c r="H914" s="827">
        <v>0</v>
      </c>
      <c r="I914" s="831">
        <v>6</v>
      </c>
      <c r="J914" s="831">
        <v>30531.54</v>
      </c>
      <c r="K914" s="827">
        <v>1</v>
      </c>
      <c r="L914" s="831">
        <v>6</v>
      </c>
      <c r="M914" s="832">
        <v>30531.54</v>
      </c>
    </row>
    <row r="915" spans="1:13" ht="14.45" customHeight="1" x14ac:dyDescent="0.2">
      <c r="A915" s="821" t="s">
        <v>2729</v>
      </c>
      <c r="B915" s="822" t="s">
        <v>2492</v>
      </c>
      <c r="C915" s="822" t="s">
        <v>3472</v>
      </c>
      <c r="D915" s="822" t="s">
        <v>1600</v>
      </c>
      <c r="E915" s="822" t="s">
        <v>3473</v>
      </c>
      <c r="F915" s="831"/>
      <c r="G915" s="831"/>
      <c r="H915" s="827">
        <v>0</v>
      </c>
      <c r="I915" s="831">
        <v>4</v>
      </c>
      <c r="J915" s="831">
        <v>219</v>
      </c>
      <c r="K915" s="827">
        <v>1</v>
      </c>
      <c r="L915" s="831">
        <v>4</v>
      </c>
      <c r="M915" s="832">
        <v>219</v>
      </c>
    </row>
    <row r="916" spans="1:13" ht="14.45" customHeight="1" x14ac:dyDescent="0.2">
      <c r="A916" s="821" t="s">
        <v>2729</v>
      </c>
      <c r="B916" s="822" t="s">
        <v>4432</v>
      </c>
      <c r="C916" s="822" t="s">
        <v>3303</v>
      </c>
      <c r="D916" s="822" t="s">
        <v>3304</v>
      </c>
      <c r="E916" s="822" t="s">
        <v>3305</v>
      </c>
      <c r="F916" s="831"/>
      <c r="G916" s="831"/>
      <c r="H916" s="827">
        <v>0</v>
      </c>
      <c r="I916" s="831">
        <v>1</v>
      </c>
      <c r="J916" s="831">
        <v>93.75</v>
      </c>
      <c r="K916" s="827">
        <v>1</v>
      </c>
      <c r="L916" s="831">
        <v>1</v>
      </c>
      <c r="M916" s="832">
        <v>93.75</v>
      </c>
    </row>
    <row r="917" spans="1:13" ht="14.45" customHeight="1" x14ac:dyDescent="0.2">
      <c r="A917" s="821" t="s">
        <v>2729</v>
      </c>
      <c r="B917" s="822" t="s">
        <v>4432</v>
      </c>
      <c r="C917" s="822" t="s">
        <v>3306</v>
      </c>
      <c r="D917" s="822" t="s">
        <v>3304</v>
      </c>
      <c r="E917" s="822" t="s">
        <v>3307</v>
      </c>
      <c r="F917" s="831"/>
      <c r="G917" s="831"/>
      <c r="H917" s="827">
        <v>0</v>
      </c>
      <c r="I917" s="831">
        <v>3</v>
      </c>
      <c r="J917" s="831">
        <v>554.22</v>
      </c>
      <c r="K917" s="827">
        <v>1</v>
      </c>
      <c r="L917" s="831">
        <v>3</v>
      </c>
      <c r="M917" s="832">
        <v>554.22</v>
      </c>
    </row>
    <row r="918" spans="1:13" ht="14.45" customHeight="1" x14ac:dyDescent="0.2">
      <c r="A918" s="821" t="s">
        <v>2729</v>
      </c>
      <c r="B918" s="822" t="s">
        <v>4432</v>
      </c>
      <c r="C918" s="822" t="s">
        <v>3308</v>
      </c>
      <c r="D918" s="822" t="s">
        <v>3309</v>
      </c>
      <c r="E918" s="822" t="s">
        <v>3310</v>
      </c>
      <c r="F918" s="831"/>
      <c r="G918" s="831"/>
      <c r="H918" s="827">
        <v>0</v>
      </c>
      <c r="I918" s="831">
        <v>2</v>
      </c>
      <c r="J918" s="831">
        <v>241.22</v>
      </c>
      <c r="K918" s="827">
        <v>1</v>
      </c>
      <c r="L918" s="831">
        <v>2</v>
      </c>
      <c r="M918" s="832">
        <v>241.22</v>
      </c>
    </row>
    <row r="919" spans="1:13" ht="14.45" customHeight="1" x14ac:dyDescent="0.2">
      <c r="A919" s="821" t="s">
        <v>2729</v>
      </c>
      <c r="B919" s="822" t="s">
        <v>2143</v>
      </c>
      <c r="C919" s="822" t="s">
        <v>2146</v>
      </c>
      <c r="D919" s="822" t="s">
        <v>745</v>
      </c>
      <c r="E919" s="822" t="s">
        <v>2147</v>
      </c>
      <c r="F919" s="831"/>
      <c r="G919" s="831"/>
      <c r="H919" s="827">
        <v>0</v>
      </c>
      <c r="I919" s="831">
        <v>1</v>
      </c>
      <c r="J919" s="831">
        <v>2309.36</v>
      </c>
      <c r="K919" s="827">
        <v>1</v>
      </c>
      <c r="L919" s="831">
        <v>1</v>
      </c>
      <c r="M919" s="832">
        <v>2309.36</v>
      </c>
    </row>
    <row r="920" spans="1:13" ht="14.45" customHeight="1" x14ac:dyDescent="0.2">
      <c r="A920" s="821" t="s">
        <v>2729</v>
      </c>
      <c r="B920" s="822" t="s">
        <v>4442</v>
      </c>
      <c r="C920" s="822" t="s">
        <v>3217</v>
      </c>
      <c r="D920" s="822" t="s">
        <v>862</v>
      </c>
      <c r="E920" s="822" t="s">
        <v>3218</v>
      </c>
      <c r="F920" s="831"/>
      <c r="G920" s="831"/>
      <c r="H920" s="827">
        <v>0</v>
      </c>
      <c r="I920" s="831">
        <v>6</v>
      </c>
      <c r="J920" s="831">
        <v>1921.2599999999998</v>
      </c>
      <c r="K920" s="827">
        <v>1</v>
      </c>
      <c r="L920" s="831">
        <v>6</v>
      </c>
      <c r="M920" s="832">
        <v>1921.2599999999998</v>
      </c>
    </row>
    <row r="921" spans="1:13" ht="14.45" customHeight="1" x14ac:dyDescent="0.2">
      <c r="A921" s="821" t="s">
        <v>2729</v>
      </c>
      <c r="B921" s="822" t="s">
        <v>2257</v>
      </c>
      <c r="C921" s="822" t="s">
        <v>2855</v>
      </c>
      <c r="D921" s="822" t="s">
        <v>1042</v>
      </c>
      <c r="E921" s="822" t="s">
        <v>2856</v>
      </c>
      <c r="F921" s="831"/>
      <c r="G921" s="831"/>
      <c r="H921" s="827">
        <v>0</v>
      </c>
      <c r="I921" s="831">
        <v>3</v>
      </c>
      <c r="J921" s="831">
        <v>480.09000000000003</v>
      </c>
      <c r="K921" s="827">
        <v>1</v>
      </c>
      <c r="L921" s="831">
        <v>3</v>
      </c>
      <c r="M921" s="832">
        <v>480.09000000000003</v>
      </c>
    </row>
    <row r="922" spans="1:13" ht="14.45" customHeight="1" x14ac:dyDescent="0.2">
      <c r="A922" s="821" t="s">
        <v>2729</v>
      </c>
      <c r="B922" s="822" t="s">
        <v>2268</v>
      </c>
      <c r="C922" s="822" t="s">
        <v>2269</v>
      </c>
      <c r="D922" s="822" t="s">
        <v>2270</v>
      </c>
      <c r="E922" s="822" t="s">
        <v>2271</v>
      </c>
      <c r="F922" s="831"/>
      <c r="G922" s="831"/>
      <c r="H922" s="827">
        <v>0</v>
      </c>
      <c r="I922" s="831">
        <v>4</v>
      </c>
      <c r="J922" s="831">
        <v>170.04</v>
      </c>
      <c r="K922" s="827">
        <v>1</v>
      </c>
      <c r="L922" s="831">
        <v>4</v>
      </c>
      <c r="M922" s="832">
        <v>170.04</v>
      </c>
    </row>
    <row r="923" spans="1:13" ht="14.45" customHeight="1" x14ac:dyDescent="0.2">
      <c r="A923" s="821" t="s">
        <v>2729</v>
      </c>
      <c r="B923" s="822" t="s">
        <v>2268</v>
      </c>
      <c r="C923" s="822" t="s">
        <v>2272</v>
      </c>
      <c r="D923" s="822" t="s">
        <v>2270</v>
      </c>
      <c r="E923" s="822" t="s">
        <v>2273</v>
      </c>
      <c r="F923" s="831"/>
      <c r="G923" s="831"/>
      <c r="H923" s="827">
        <v>0</v>
      </c>
      <c r="I923" s="831">
        <v>1</v>
      </c>
      <c r="J923" s="831">
        <v>85.02</v>
      </c>
      <c r="K923" s="827">
        <v>1</v>
      </c>
      <c r="L923" s="831">
        <v>1</v>
      </c>
      <c r="M923" s="832">
        <v>85.02</v>
      </c>
    </row>
    <row r="924" spans="1:13" ht="14.45" customHeight="1" x14ac:dyDescent="0.2">
      <c r="A924" s="821" t="s">
        <v>2729</v>
      </c>
      <c r="B924" s="822" t="s">
        <v>2168</v>
      </c>
      <c r="C924" s="822" t="s">
        <v>2280</v>
      </c>
      <c r="D924" s="822" t="s">
        <v>987</v>
      </c>
      <c r="E924" s="822" t="s">
        <v>988</v>
      </c>
      <c r="F924" s="831"/>
      <c r="G924" s="831"/>
      <c r="H924" s="827">
        <v>0</v>
      </c>
      <c r="I924" s="831">
        <v>2</v>
      </c>
      <c r="J924" s="831">
        <v>468.14</v>
      </c>
      <c r="K924" s="827">
        <v>1</v>
      </c>
      <c r="L924" s="831">
        <v>2</v>
      </c>
      <c r="M924" s="832">
        <v>468.14</v>
      </c>
    </row>
    <row r="925" spans="1:13" ht="14.45" customHeight="1" x14ac:dyDescent="0.2">
      <c r="A925" s="821" t="s">
        <v>2729</v>
      </c>
      <c r="B925" s="822" t="s">
        <v>2168</v>
      </c>
      <c r="C925" s="822" t="s">
        <v>2170</v>
      </c>
      <c r="D925" s="822" t="s">
        <v>690</v>
      </c>
      <c r="E925" s="822" t="s">
        <v>691</v>
      </c>
      <c r="F925" s="831"/>
      <c r="G925" s="831"/>
      <c r="H925" s="827">
        <v>0</v>
      </c>
      <c r="I925" s="831">
        <v>9</v>
      </c>
      <c r="J925" s="831">
        <v>342.36</v>
      </c>
      <c r="K925" s="827">
        <v>1</v>
      </c>
      <c r="L925" s="831">
        <v>9</v>
      </c>
      <c r="M925" s="832">
        <v>342.36</v>
      </c>
    </row>
    <row r="926" spans="1:13" ht="14.45" customHeight="1" x14ac:dyDescent="0.2">
      <c r="A926" s="821" t="s">
        <v>2729</v>
      </c>
      <c r="B926" s="822" t="s">
        <v>2168</v>
      </c>
      <c r="C926" s="822" t="s">
        <v>3157</v>
      </c>
      <c r="D926" s="822" t="s">
        <v>690</v>
      </c>
      <c r="E926" s="822" t="s">
        <v>3152</v>
      </c>
      <c r="F926" s="831"/>
      <c r="G926" s="831"/>
      <c r="H926" s="827">
        <v>0</v>
      </c>
      <c r="I926" s="831">
        <v>2</v>
      </c>
      <c r="J926" s="831">
        <v>234.06</v>
      </c>
      <c r="K926" s="827">
        <v>1</v>
      </c>
      <c r="L926" s="831">
        <v>2</v>
      </c>
      <c r="M926" s="832">
        <v>234.06</v>
      </c>
    </row>
    <row r="927" spans="1:13" ht="14.45" customHeight="1" x14ac:dyDescent="0.2">
      <c r="A927" s="821" t="s">
        <v>2729</v>
      </c>
      <c r="B927" s="822" t="s">
        <v>2168</v>
      </c>
      <c r="C927" s="822" t="s">
        <v>2283</v>
      </c>
      <c r="D927" s="822" t="s">
        <v>690</v>
      </c>
      <c r="E927" s="822" t="s">
        <v>989</v>
      </c>
      <c r="F927" s="831"/>
      <c r="G927" s="831"/>
      <c r="H927" s="827">
        <v>0</v>
      </c>
      <c r="I927" s="831">
        <v>6</v>
      </c>
      <c r="J927" s="831">
        <v>351.12</v>
      </c>
      <c r="K927" s="827">
        <v>1</v>
      </c>
      <c r="L927" s="831">
        <v>6</v>
      </c>
      <c r="M927" s="832">
        <v>351.12</v>
      </c>
    </row>
    <row r="928" spans="1:13" ht="14.45" customHeight="1" x14ac:dyDescent="0.2">
      <c r="A928" s="821" t="s">
        <v>2729</v>
      </c>
      <c r="B928" s="822" t="s">
        <v>2173</v>
      </c>
      <c r="C928" s="822" t="s">
        <v>3666</v>
      </c>
      <c r="D928" s="822" t="s">
        <v>3667</v>
      </c>
      <c r="E928" s="822" t="s">
        <v>696</v>
      </c>
      <c r="F928" s="831">
        <v>3</v>
      </c>
      <c r="G928" s="831">
        <v>105.33</v>
      </c>
      <c r="H928" s="827">
        <v>1</v>
      </c>
      <c r="I928" s="831"/>
      <c r="J928" s="831"/>
      <c r="K928" s="827">
        <v>0</v>
      </c>
      <c r="L928" s="831">
        <v>3</v>
      </c>
      <c r="M928" s="832">
        <v>105.33</v>
      </c>
    </row>
    <row r="929" spans="1:13" ht="14.45" customHeight="1" x14ac:dyDescent="0.2">
      <c r="A929" s="821" t="s">
        <v>2729</v>
      </c>
      <c r="B929" s="822" t="s">
        <v>2173</v>
      </c>
      <c r="C929" s="822" t="s">
        <v>2292</v>
      </c>
      <c r="D929" s="822" t="s">
        <v>998</v>
      </c>
      <c r="E929" s="822" t="s">
        <v>1000</v>
      </c>
      <c r="F929" s="831"/>
      <c r="G929" s="831"/>
      <c r="H929" s="827">
        <v>0</v>
      </c>
      <c r="I929" s="831">
        <v>8</v>
      </c>
      <c r="J929" s="831">
        <v>140.47999999999999</v>
      </c>
      <c r="K929" s="827">
        <v>1</v>
      </c>
      <c r="L929" s="831">
        <v>8</v>
      </c>
      <c r="M929" s="832">
        <v>140.47999999999999</v>
      </c>
    </row>
    <row r="930" spans="1:13" ht="14.45" customHeight="1" x14ac:dyDescent="0.2">
      <c r="A930" s="821" t="s">
        <v>2729</v>
      </c>
      <c r="B930" s="822" t="s">
        <v>2173</v>
      </c>
      <c r="C930" s="822" t="s">
        <v>3023</v>
      </c>
      <c r="D930" s="822" t="s">
        <v>998</v>
      </c>
      <c r="E930" s="822" t="s">
        <v>677</v>
      </c>
      <c r="F930" s="831"/>
      <c r="G930" s="831"/>
      <c r="H930" s="827">
        <v>0</v>
      </c>
      <c r="I930" s="831">
        <v>1</v>
      </c>
      <c r="J930" s="831">
        <v>117.03</v>
      </c>
      <c r="K930" s="827">
        <v>1</v>
      </c>
      <c r="L930" s="831">
        <v>1</v>
      </c>
      <c r="M930" s="832">
        <v>117.03</v>
      </c>
    </row>
    <row r="931" spans="1:13" ht="14.45" customHeight="1" x14ac:dyDescent="0.2">
      <c r="A931" s="821" t="s">
        <v>2729</v>
      </c>
      <c r="B931" s="822" t="s">
        <v>2173</v>
      </c>
      <c r="C931" s="822" t="s">
        <v>2174</v>
      </c>
      <c r="D931" s="822" t="s">
        <v>998</v>
      </c>
      <c r="E931" s="822" t="s">
        <v>696</v>
      </c>
      <c r="F931" s="831"/>
      <c r="G931" s="831"/>
      <c r="H931" s="827">
        <v>0</v>
      </c>
      <c r="I931" s="831">
        <v>1</v>
      </c>
      <c r="J931" s="831">
        <v>35.11</v>
      </c>
      <c r="K931" s="827">
        <v>1</v>
      </c>
      <c r="L931" s="831">
        <v>1</v>
      </c>
      <c r="M931" s="832">
        <v>35.11</v>
      </c>
    </row>
    <row r="932" spans="1:13" ht="14.45" customHeight="1" x14ac:dyDescent="0.2">
      <c r="A932" s="821" t="s">
        <v>2729</v>
      </c>
      <c r="B932" s="822" t="s">
        <v>2303</v>
      </c>
      <c r="C932" s="822" t="s">
        <v>3519</v>
      </c>
      <c r="D932" s="822" t="s">
        <v>2305</v>
      </c>
      <c r="E932" s="822" t="s">
        <v>693</v>
      </c>
      <c r="F932" s="831"/>
      <c r="G932" s="831"/>
      <c r="H932" s="827">
        <v>0</v>
      </c>
      <c r="I932" s="831">
        <v>1</v>
      </c>
      <c r="J932" s="831">
        <v>103.64</v>
      </c>
      <c r="K932" s="827">
        <v>1</v>
      </c>
      <c r="L932" s="831">
        <v>1</v>
      </c>
      <c r="M932" s="832">
        <v>103.64</v>
      </c>
    </row>
    <row r="933" spans="1:13" ht="14.45" customHeight="1" x14ac:dyDescent="0.2">
      <c r="A933" s="821" t="s">
        <v>2729</v>
      </c>
      <c r="B933" s="822" t="s">
        <v>2311</v>
      </c>
      <c r="C933" s="822" t="s">
        <v>3301</v>
      </c>
      <c r="D933" s="822" t="s">
        <v>785</v>
      </c>
      <c r="E933" s="822" t="s">
        <v>786</v>
      </c>
      <c r="F933" s="831"/>
      <c r="G933" s="831"/>
      <c r="H933" s="827">
        <v>0</v>
      </c>
      <c r="I933" s="831">
        <v>2</v>
      </c>
      <c r="J933" s="831">
        <v>304.42</v>
      </c>
      <c r="K933" s="827">
        <v>1</v>
      </c>
      <c r="L933" s="831">
        <v>2</v>
      </c>
      <c r="M933" s="832">
        <v>304.42</v>
      </c>
    </row>
    <row r="934" spans="1:13" ht="14.45" customHeight="1" x14ac:dyDescent="0.2">
      <c r="A934" s="821" t="s">
        <v>2729</v>
      </c>
      <c r="B934" s="822" t="s">
        <v>2175</v>
      </c>
      <c r="C934" s="822" t="s">
        <v>2176</v>
      </c>
      <c r="D934" s="822" t="s">
        <v>850</v>
      </c>
      <c r="E934" s="822" t="s">
        <v>2177</v>
      </c>
      <c r="F934" s="831"/>
      <c r="G934" s="831"/>
      <c r="H934" s="827">
        <v>0</v>
      </c>
      <c r="I934" s="831">
        <v>1</v>
      </c>
      <c r="J934" s="831">
        <v>103.4</v>
      </c>
      <c r="K934" s="827">
        <v>1</v>
      </c>
      <c r="L934" s="831">
        <v>1</v>
      </c>
      <c r="M934" s="832">
        <v>103.4</v>
      </c>
    </row>
    <row r="935" spans="1:13" ht="14.45" customHeight="1" x14ac:dyDescent="0.2">
      <c r="A935" s="821" t="s">
        <v>2729</v>
      </c>
      <c r="B935" s="822" t="s">
        <v>2178</v>
      </c>
      <c r="C935" s="822" t="s">
        <v>3938</v>
      </c>
      <c r="D935" s="822" t="s">
        <v>2180</v>
      </c>
      <c r="E935" s="822" t="s">
        <v>3518</v>
      </c>
      <c r="F935" s="831"/>
      <c r="G935" s="831"/>
      <c r="H935" s="827">
        <v>0</v>
      </c>
      <c r="I935" s="831">
        <v>1</v>
      </c>
      <c r="J935" s="831">
        <v>229.76</v>
      </c>
      <c r="K935" s="827">
        <v>1</v>
      </c>
      <c r="L935" s="831">
        <v>1</v>
      </c>
      <c r="M935" s="832">
        <v>229.76</v>
      </c>
    </row>
    <row r="936" spans="1:13" ht="14.45" customHeight="1" x14ac:dyDescent="0.2">
      <c r="A936" s="821" t="s">
        <v>2729</v>
      </c>
      <c r="B936" s="822" t="s">
        <v>2178</v>
      </c>
      <c r="C936" s="822" t="s">
        <v>2313</v>
      </c>
      <c r="D936" s="822" t="s">
        <v>2180</v>
      </c>
      <c r="E936" s="822" t="s">
        <v>2314</v>
      </c>
      <c r="F936" s="831"/>
      <c r="G936" s="831"/>
      <c r="H936" s="827">
        <v>0</v>
      </c>
      <c r="I936" s="831">
        <v>9</v>
      </c>
      <c r="J936" s="831">
        <v>67.23</v>
      </c>
      <c r="K936" s="827">
        <v>1</v>
      </c>
      <c r="L936" s="831">
        <v>9</v>
      </c>
      <c r="M936" s="832">
        <v>67.23</v>
      </c>
    </row>
    <row r="937" spans="1:13" ht="14.45" customHeight="1" x14ac:dyDescent="0.2">
      <c r="A937" s="821" t="s">
        <v>2729</v>
      </c>
      <c r="B937" s="822" t="s">
        <v>2178</v>
      </c>
      <c r="C937" s="822" t="s">
        <v>2179</v>
      </c>
      <c r="D937" s="822" t="s">
        <v>2180</v>
      </c>
      <c r="E937" s="822" t="s">
        <v>2181</v>
      </c>
      <c r="F937" s="831"/>
      <c r="G937" s="831"/>
      <c r="H937" s="827">
        <v>0</v>
      </c>
      <c r="I937" s="831">
        <v>15</v>
      </c>
      <c r="J937" s="831">
        <v>172.20000000000002</v>
      </c>
      <c r="K937" s="827">
        <v>1</v>
      </c>
      <c r="L937" s="831">
        <v>15</v>
      </c>
      <c r="M937" s="832">
        <v>172.20000000000002</v>
      </c>
    </row>
    <row r="938" spans="1:13" ht="14.45" customHeight="1" x14ac:dyDescent="0.2">
      <c r="A938" s="821" t="s">
        <v>2729</v>
      </c>
      <c r="B938" s="822" t="s">
        <v>2178</v>
      </c>
      <c r="C938" s="822" t="s">
        <v>3548</v>
      </c>
      <c r="D938" s="822" t="s">
        <v>2180</v>
      </c>
      <c r="E938" s="822" t="s">
        <v>2996</v>
      </c>
      <c r="F938" s="831"/>
      <c r="G938" s="831"/>
      <c r="H938" s="827">
        <v>0</v>
      </c>
      <c r="I938" s="831">
        <v>3</v>
      </c>
      <c r="J938" s="831">
        <v>344.64</v>
      </c>
      <c r="K938" s="827">
        <v>1</v>
      </c>
      <c r="L938" s="831">
        <v>3</v>
      </c>
      <c r="M938" s="832">
        <v>344.64</v>
      </c>
    </row>
    <row r="939" spans="1:13" ht="14.45" customHeight="1" x14ac:dyDescent="0.2">
      <c r="A939" s="821" t="s">
        <v>2729</v>
      </c>
      <c r="B939" s="822" t="s">
        <v>2315</v>
      </c>
      <c r="C939" s="822" t="s">
        <v>3189</v>
      </c>
      <c r="D939" s="822" t="s">
        <v>2317</v>
      </c>
      <c r="E939" s="822" t="s">
        <v>3190</v>
      </c>
      <c r="F939" s="831"/>
      <c r="G939" s="831"/>
      <c r="H939" s="827">
        <v>0</v>
      </c>
      <c r="I939" s="831">
        <v>1</v>
      </c>
      <c r="J939" s="831">
        <v>352.37</v>
      </c>
      <c r="K939" s="827">
        <v>1</v>
      </c>
      <c r="L939" s="831">
        <v>1</v>
      </c>
      <c r="M939" s="832">
        <v>352.37</v>
      </c>
    </row>
    <row r="940" spans="1:13" ht="14.45" customHeight="1" x14ac:dyDescent="0.2">
      <c r="A940" s="821" t="s">
        <v>2729</v>
      </c>
      <c r="B940" s="822" t="s">
        <v>2319</v>
      </c>
      <c r="C940" s="822" t="s">
        <v>2766</v>
      </c>
      <c r="D940" s="822" t="s">
        <v>2321</v>
      </c>
      <c r="E940" s="822" t="s">
        <v>2767</v>
      </c>
      <c r="F940" s="831"/>
      <c r="G940" s="831"/>
      <c r="H940" s="827">
        <v>0</v>
      </c>
      <c r="I940" s="831">
        <v>1</v>
      </c>
      <c r="J940" s="831">
        <v>118.65</v>
      </c>
      <c r="K940" s="827">
        <v>1</v>
      </c>
      <c r="L940" s="831">
        <v>1</v>
      </c>
      <c r="M940" s="832">
        <v>118.65</v>
      </c>
    </row>
    <row r="941" spans="1:13" ht="14.45" customHeight="1" x14ac:dyDescent="0.2">
      <c r="A941" s="821" t="s">
        <v>2729</v>
      </c>
      <c r="B941" s="822" t="s">
        <v>2319</v>
      </c>
      <c r="C941" s="822" t="s">
        <v>4149</v>
      </c>
      <c r="D941" s="822" t="s">
        <v>2321</v>
      </c>
      <c r="E941" s="822" t="s">
        <v>4150</v>
      </c>
      <c r="F941" s="831"/>
      <c r="G941" s="831"/>
      <c r="H941" s="827">
        <v>0</v>
      </c>
      <c r="I941" s="831">
        <v>2</v>
      </c>
      <c r="J941" s="831">
        <v>474.62</v>
      </c>
      <c r="K941" s="827">
        <v>1</v>
      </c>
      <c r="L941" s="831">
        <v>2</v>
      </c>
      <c r="M941" s="832">
        <v>474.62</v>
      </c>
    </row>
    <row r="942" spans="1:13" ht="14.45" customHeight="1" x14ac:dyDescent="0.2">
      <c r="A942" s="821" t="s">
        <v>2729</v>
      </c>
      <c r="B942" s="822" t="s">
        <v>4438</v>
      </c>
      <c r="C942" s="822" t="s">
        <v>3771</v>
      </c>
      <c r="D942" s="822" t="s">
        <v>3772</v>
      </c>
      <c r="E942" s="822" t="s">
        <v>3773</v>
      </c>
      <c r="F942" s="831">
        <v>1</v>
      </c>
      <c r="G942" s="831">
        <v>258.41000000000003</v>
      </c>
      <c r="H942" s="827">
        <v>1</v>
      </c>
      <c r="I942" s="831"/>
      <c r="J942" s="831"/>
      <c r="K942" s="827">
        <v>0</v>
      </c>
      <c r="L942" s="831">
        <v>1</v>
      </c>
      <c r="M942" s="832">
        <v>258.41000000000003</v>
      </c>
    </row>
    <row r="943" spans="1:13" ht="14.45" customHeight="1" x14ac:dyDescent="0.2">
      <c r="A943" s="821" t="s">
        <v>2729</v>
      </c>
      <c r="B943" s="822" t="s">
        <v>2182</v>
      </c>
      <c r="C943" s="822" t="s">
        <v>4165</v>
      </c>
      <c r="D943" s="822" t="s">
        <v>4166</v>
      </c>
      <c r="E943" s="822" t="s">
        <v>4167</v>
      </c>
      <c r="F943" s="831">
        <v>1</v>
      </c>
      <c r="G943" s="831">
        <v>290.36</v>
      </c>
      <c r="H943" s="827">
        <v>1</v>
      </c>
      <c r="I943" s="831"/>
      <c r="J943" s="831"/>
      <c r="K943" s="827">
        <v>0</v>
      </c>
      <c r="L943" s="831">
        <v>1</v>
      </c>
      <c r="M943" s="832">
        <v>290.36</v>
      </c>
    </row>
    <row r="944" spans="1:13" ht="14.45" customHeight="1" x14ac:dyDescent="0.2">
      <c r="A944" s="821" t="s">
        <v>2729</v>
      </c>
      <c r="B944" s="822" t="s">
        <v>2518</v>
      </c>
      <c r="C944" s="822" t="s">
        <v>2519</v>
      </c>
      <c r="D944" s="822" t="s">
        <v>2520</v>
      </c>
      <c r="E944" s="822" t="s">
        <v>2521</v>
      </c>
      <c r="F944" s="831"/>
      <c r="G944" s="831"/>
      <c r="H944" s="827">
        <v>0</v>
      </c>
      <c r="I944" s="831">
        <v>2</v>
      </c>
      <c r="J944" s="831">
        <v>205.7</v>
      </c>
      <c r="K944" s="827">
        <v>1</v>
      </c>
      <c r="L944" s="831">
        <v>2</v>
      </c>
      <c r="M944" s="832">
        <v>205.7</v>
      </c>
    </row>
    <row r="945" spans="1:13" ht="14.45" customHeight="1" x14ac:dyDescent="0.2">
      <c r="A945" s="821" t="s">
        <v>2729</v>
      </c>
      <c r="B945" s="822" t="s">
        <v>2184</v>
      </c>
      <c r="C945" s="822" t="s">
        <v>2185</v>
      </c>
      <c r="D945" s="822" t="s">
        <v>2186</v>
      </c>
      <c r="E945" s="822" t="s">
        <v>2187</v>
      </c>
      <c r="F945" s="831"/>
      <c r="G945" s="831"/>
      <c r="H945" s="827">
        <v>0</v>
      </c>
      <c r="I945" s="831">
        <v>15</v>
      </c>
      <c r="J945" s="831">
        <v>1957.6499999999999</v>
      </c>
      <c r="K945" s="827">
        <v>1</v>
      </c>
      <c r="L945" s="831">
        <v>15</v>
      </c>
      <c r="M945" s="832">
        <v>1957.6499999999999</v>
      </c>
    </row>
    <row r="946" spans="1:13" ht="14.45" customHeight="1" x14ac:dyDescent="0.2">
      <c r="A946" s="821" t="s">
        <v>2729</v>
      </c>
      <c r="B946" s="822" t="s">
        <v>2184</v>
      </c>
      <c r="C946" s="822" t="s">
        <v>2188</v>
      </c>
      <c r="D946" s="822" t="s">
        <v>2189</v>
      </c>
      <c r="E946" s="822" t="s">
        <v>2190</v>
      </c>
      <c r="F946" s="831"/>
      <c r="G946" s="831"/>
      <c r="H946" s="827">
        <v>0</v>
      </c>
      <c r="I946" s="831">
        <v>10</v>
      </c>
      <c r="J946" s="831">
        <v>1654.1</v>
      </c>
      <c r="K946" s="827">
        <v>1</v>
      </c>
      <c r="L946" s="831">
        <v>10</v>
      </c>
      <c r="M946" s="832">
        <v>1654.1</v>
      </c>
    </row>
    <row r="947" spans="1:13" ht="14.45" customHeight="1" x14ac:dyDescent="0.2">
      <c r="A947" s="821" t="s">
        <v>2729</v>
      </c>
      <c r="B947" s="822" t="s">
        <v>2184</v>
      </c>
      <c r="C947" s="822" t="s">
        <v>3642</v>
      </c>
      <c r="D947" s="822" t="s">
        <v>2186</v>
      </c>
      <c r="E947" s="822" t="s">
        <v>2940</v>
      </c>
      <c r="F947" s="831">
        <v>1</v>
      </c>
      <c r="G947" s="831">
        <v>183.79</v>
      </c>
      <c r="H947" s="827">
        <v>1</v>
      </c>
      <c r="I947" s="831"/>
      <c r="J947" s="831"/>
      <c r="K947" s="827">
        <v>0</v>
      </c>
      <c r="L947" s="831">
        <v>1</v>
      </c>
      <c r="M947" s="832">
        <v>183.79</v>
      </c>
    </row>
    <row r="948" spans="1:13" ht="14.45" customHeight="1" x14ac:dyDescent="0.2">
      <c r="A948" s="821" t="s">
        <v>2729</v>
      </c>
      <c r="B948" s="822" t="s">
        <v>4441</v>
      </c>
      <c r="C948" s="822" t="s">
        <v>3017</v>
      </c>
      <c r="D948" s="822" t="s">
        <v>2863</v>
      </c>
      <c r="E948" s="822" t="s">
        <v>2853</v>
      </c>
      <c r="F948" s="831"/>
      <c r="G948" s="831"/>
      <c r="H948" s="827">
        <v>0</v>
      </c>
      <c r="I948" s="831">
        <v>3</v>
      </c>
      <c r="J948" s="831">
        <v>233.07</v>
      </c>
      <c r="K948" s="827">
        <v>1</v>
      </c>
      <c r="L948" s="831">
        <v>3</v>
      </c>
      <c r="M948" s="832">
        <v>233.07</v>
      </c>
    </row>
    <row r="949" spans="1:13" ht="14.45" customHeight="1" x14ac:dyDescent="0.2">
      <c r="A949" s="821" t="s">
        <v>2729</v>
      </c>
      <c r="B949" s="822" t="s">
        <v>2336</v>
      </c>
      <c r="C949" s="822" t="s">
        <v>3629</v>
      </c>
      <c r="D949" s="822" t="s">
        <v>1099</v>
      </c>
      <c r="E949" s="822" t="s">
        <v>3630</v>
      </c>
      <c r="F949" s="831"/>
      <c r="G949" s="831"/>
      <c r="H949" s="827">
        <v>0</v>
      </c>
      <c r="I949" s="831">
        <v>1</v>
      </c>
      <c r="J949" s="831">
        <v>105.23</v>
      </c>
      <c r="K949" s="827">
        <v>1</v>
      </c>
      <c r="L949" s="831">
        <v>1</v>
      </c>
      <c r="M949" s="832">
        <v>105.23</v>
      </c>
    </row>
    <row r="950" spans="1:13" ht="14.45" customHeight="1" x14ac:dyDescent="0.2">
      <c r="A950" s="821" t="s">
        <v>2729</v>
      </c>
      <c r="B950" s="822" t="s">
        <v>4435</v>
      </c>
      <c r="C950" s="822" t="s">
        <v>3351</v>
      </c>
      <c r="D950" s="822" t="s">
        <v>3352</v>
      </c>
      <c r="E950" s="822" t="s">
        <v>3353</v>
      </c>
      <c r="F950" s="831"/>
      <c r="G950" s="831"/>
      <c r="H950" s="827">
        <v>0</v>
      </c>
      <c r="I950" s="831">
        <v>2</v>
      </c>
      <c r="J950" s="831">
        <v>112.12</v>
      </c>
      <c r="K950" s="827">
        <v>1</v>
      </c>
      <c r="L950" s="831">
        <v>2</v>
      </c>
      <c r="M950" s="832">
        <v>112.12</v>
      </c>
    </row>
    <row r="951" spans="1:13" ht="14.45" customHeight="1" x14ac:dyDescent="0.2">
      <c r="A951" s="821" t="s">
        <v>2729</v>
      </c>
      <c r="B951" s="822" t="s">
        <v>2400</v>
      </c>
      <c r="C951" s="822" t="s">
        <v>2401</v>
      </c>
      <c r="D951" s="822" t="s">
        <v>1161</v>
      </c>
      <c r="E951" s="822" t="s">
        <v>2402</v>
      </c>
      <c r="F951" s="831"/>
      <c r="G951" s="831"/>
      <c r="H951" s="827">
        <v>0</v>
      </c>
      <c r="I951" s="831">
        <v>3</v>
      </c>
      <c r="J951" s="831">
        <v>1160.19</v>
      </c>
      <c r="K951" s="827">
        <v>1</v>
      </c>
      <c r="L951" s="831">
        <v>3</v>
      </c>
      <c r="M951" s="832">
        <v>1160.19</v>
      </c>
    </row>
    <row r="952" spans="1:13" ht="14.45" customHeight="1" x14ac:dyDescent="0.2">
      <c r="A952" s="821" t="s">
        <v>2729</v>
      </c>
      <c r="B952" s="822" t="s">
        <v>2400</v>
      </c>
      <c r="C952" s="822" t="s">
        <v>2403</v>
      </c>
      <c r="D952" s="822" t="s">
        <v>1161</v>
      </c>
      <c r="E952" s="822" t="s">
        <v>2404</v>
      </c>
      <c r="F952" s="831"/>
      <c r="G952" s="831"/>
      <c r="H952" s="827">
        <v>0</v>
      </c>
      <c r="I952" s="831">
        <v>4</v>
      </c>
      <c r="J952" s="831">
        <v>3093.8</v>
      </c>
      <c r="K952" s="827">
        <v>1</v>
      </c>
      <c r="L952" s="831">
        <v>4</v>
      </c>
      <c r="M952" s="832">
        <v>3093.8</v>
      </c>
    </row>
    <row r="953" spans="1:13" ht="14.45" customHeight="1" x14ac:dyDescent="0.2">
      <c r="A953" s="821" t="s">
        <v>2729</v>
      </c>
      <c r="B953" s="822" t="s">
        <v>2409</v>
      </c>
      <c r="C953" s="822" t="s">
        <v>2410</v>
      </c>
      <c r="D953" s="822" t="s">
        <v>961</v>
      </c>
      <c r="E953" s="822" t="s">
        <v>962</v>
      </c>
      <c r="F953" s="831"/>
      <c r="G953" s="831"/>
      <c r="H953" s="827">
        <v>0</v>
      </c>
      <c r="I953" s="831">
        <v>5</v>
      </c>
      <c r="J953" s="831">
        <v>362.75</v>
      </c>
      <c r="K953" s="827">
        <v>1</v>
      </c>
      <c r="L953" s="831">
        <v>5</v>
      </c>
      <c r="M953" s="832">
        <v>362.75</v>
      </c>
    </row>
    <row r="954" spans="1:13" ht="14.45" customHeight="1" x14ac:dyDescent="0.2">
      <c r="A954" s="821" t="s">
        <v>2729</v>
      </c>
      <c r="B954" s="822" t="s">
        <v>2432</v>
      </c>
      <c r="C954" s="822" t="s">
        <v>2433</v>
      </c>
      <c r="D954" s="822" t="s">
        <v>1283</v>
      </c>
      <c r="E954" s="822" t="s">
        <v>1284</v>
      </c>
      <c r="F954" s="831"/>
      <c r="G954" s="831"/>
      <c r="H954" s="827">
        <v>0</v>
      </c>
      <c r="I954" s="831">
        <v>1</v>
      </c>
      <c r="J954" s="831">
        <v>1286.6199999999999</v>
      </c>
      <c r="K954" s="827">
        <v>1</v>
      </c>
      <c r="L954" s="831">
        <v>1</v>
      </c>
      <c r="M954" s="832">
        <v>1286.6199999999999</v>
      </c>
    </row>
    <row r="955" spans="1:13" ht="14.45" customHeight="1" x14ac:dyDescent="0.2">
      <c r="A955" s="821" t="s">
        <v>2729</v>
      </c>
      <c r="B955" s="822" t="s">
        <v>2439</v>
      </c>
      <c r="C955" s="822" t="s">
        <v>2567</v>
      </c>
      <c r="D955" s="822" t="s">
        <v>2441</v>
      </c>
      <c r="E955" s="822" t="s">
        <v>2568</v>
      </c>
      <c r="F955" s="831"/>
      <c r="G955" s="831"/>
      <c r="H955" s="827">
        <v>0</v>
      </c>
      <c r="I955" s="831">
        <v>2</v>
      </c>
      <c r="J955" s="831">
        <v>93.62</v>
      </c>
      <c r="K955" s="827">
        <v>1</v>
      </c>
      <c r="L955" s="831">
        <v>2</v>
      </c>
      <c r="M955" s="832">
        <v>93.62</v>
      </c>
    </row>
    <row r="956" spans="1:13" ht="14.45" customHeight="1" x14ac:dyDescent="0.2">
      <c r="A956" s="821" t="s">
        <v>2729</v>
      </c>
      <c r="B956" s="822" t="s">
        <v>2439</v>
      </c>
      <c r="C956" s="822" t="s">
        <v>2443</v>
      </c>
      <c r="D956" s="822" t="s">
        <v>2441</v>
      </c>
      <c r="E956" s="822" t="s">
        <v>2444</v>
      </c>
      <c r="F956" s="831"/>
      <c r="G956" s="831"/>
      <c r="H956" s="827">
        <v>0</v>
      </c>
      <c r="I956" s="831">
        <v>2</v>
      </c>
      <c r="J956" s="831">
        <v>23.42</v>
      </c>
      <c r="K956" s="827">
        <v>1</v>
      </c>
      <c r="L956" s="831">
        <v>2</v>
      </c>
      <c r="M956" s="832">
        <v>23.42</v>
      </c>
    </row>
    <row r="957" spans="1:13" ht="14.45" customHeight="1" x14ac:dyDescent="0.2">
      <c r="A957" s="821" t="s">
        <v>2729</v>
      </c>
      <c r="B957" s="822" t="s">
        <v>2208</v>
      </c>
      <c r="C957" s="822" t="s">
        <v>2211</v>
      </c>
      <c r="D957" s="822" t="s">
        <v>910</v>
      </c>
      <c r="E957" s="822" t="s">
        <v>2212</v>
      </c>
      <c r="F957" s="831"/>
      <c r="G957" s="831"/>
      <c r="H957" s="827"/>
      <c r="I957" s="831">
        <v>3</v>
      </c>
      <c r="J957" s="831">
        <v>0</v>
      </c>
      <c r="K957" s="827"/>
      <c r="L957" s="831">
        <v>3</v>
      </c>
      <c r="M957" s="832">
        <v>0</v>
      </c>
    </row>
    <row r="958" spans="1:13" ht="14.45" customHeight="1" x14ac:dyDescent="0.2">
      <c r="A958" s="821" t="s">
        <v>2729</v>
      </c>
      <c r="B958" s="822" t="s">
        <v>2501</v>
      </c>
      <c r="C958" s="822" t="s">
        <v>2977</v>
      </c>
      <c r="D958" s="822" t="s">
        <v>2503</v>
      </c>
      <c r="E958" s="822" t="s">
        <v>2978</v>
      </c>
      <c r="F958" s="831"/>
      <c r="G958" s="831"/>
      <c r="H958" s="827">
        <v>0</v>
      </c>
      <c r="I958" s="831">
        <v>9</v>
      </c>
      <c r="J958" s="831">
        <v>40527.78</v>
      </c>
      <c r="K958" s="827">
        <v>1</v>
      </c>
      <c r="L958" s="831">
        <v>9</v>
      </c>
      <c r="M958" s="832">
        <v>40527.78</v>
      </c>
    </row>
    <row r="959" spans="1:13" ht="14.45" customHeight="1" x14ac:dyDescent="0.2">
      <c r="A959" s="821" t="s">
        <v>2729</v>
      </c>
      <c r="B959" s="822" t="s">
        <v>2501</v>
      </c>
      <c r="C959" s="822" t="s">
        <v>2575</v>
      </c>
      <c r="D959" s="822" t="s">
        <v>2503</v>
      </c>
      <c r="E959" s="822" t="s">
        <v>2576</v>
      </c>
      <c r="F959" s="831"/>
      <c r="G959" s="831"/>
      <c r="H959" s="827">
        <v>0</v>
      </c>
      <c r="I959" s="831">
        <v>2</v>
      </c>
      <c r="J959" s="831">
        <v>5339.5</v>
      </c>
      <c r="K959" s="827">
        <v>1</v>
      </c>
      <c r="L959" s="831">
        <v>2</v>
      </c>
      <c r="M959" s="832">
        <v>5339.5</v>
      </c>
    </row>
    <row r="960" spans="1:13" ht="14.45" customHeight="1" x14ac:dyDescent="0.2">
      <c r="A960" s="821" t="s">
        <v>2729</v>
      </c>
      <c r="B960" s="822" t="s">
        <v>2522</v>
      </c>
      <c r="C960" s="822" t="s">
        <v>4177</v>
      </c>
      <c r="D960" s="822" t="s">
        <v>3712</v>
      </c>
      <c r="E960" s="822" t="s">
        <v>4178</v>
      </c>
      <c r="F960" s="831">
        <v>1</v>
      </c>
      <c r="G960" s="831">
        <v>598.75</v>
      </c>
      <c r="H960" s="827">
        <v>1</v>
      </c>
      <c r="I960" s="831"/>
      <c r="J960" s="831"/>
      <c r="K960" s="827">
        <v>0</v>
      </c>
      <c r="L960" s="831">
        <v>1</v>
      </c>
      <c r="M960" s="832">
        <v>598.75</v>
      </c>
    </row>
    <row r="961" spans="1:13" ht="14.45" customHeight="1" x14ac:dyDescent="0.2">
      <c r="A961" s="821" t="s">
        <v>2729</v>
      </c>
      <c r="B961" s="822" t="s">
        <v>2522</v>
      </c>
      <c r="C961" s="822" t="s">
        <v>3714</v>
      </c>
      <c r="D961" s="822" t="s">
        <v>1695</v>
      </c>
      <c r="E961" s="822" t="s">
        <v>3715</v>
      </c>
      <c r="F961" s="831"/>
      <c r="G961" s="831"/>
      <c r="H961" s="827">
        <v>0</v>
      </c>
      <c r="I961" s="831">
        <v>1</v>
      </c>
      <c r="J961" s="831">
        <v>2517.2199999999998</v>
      </c>
      <c r="K961" s="827">
        <v>1</v>
      </c>
      <c r="L961" s="831">
        <v>1</v>
      </c>
      <c r="M961" s="832">
        <v>2517.2199999999998</v>
      </c>
    </row>
    <row r="962" spans="1:13" ht="14.45" customHeight="1" x14ac:dyDescent="0.2">
      <c r="A962" s="821" t="s">
        <v>2729</v>
      </c>
      <c r="B962" s="822" t="s">
        <v>4458</v>
      </c>
      <c r="C962" s="822" t="s">
        <v>4180</v>
      </c>
      <c r="D962" s="822" t="s">
        <v>4181</v>
      </c>
      <c r="E962" s="822" t="s">
        <v>3016</v>
      </c>
      <c r="F962" s="831"/>
      <c r="G962" s="831"/>
      <c r="H962" s="827">
        <v>0</v>
      </c>
      <c r="I962" s="831">
        <v>2</v>
      </c>
      <c r="J962" s="831">
        <v>974.16</v>
      </c>
      <c r="K962" s="827">
        <v>1</v>
      </c>
      <c r="L962" s="831">
        <v>2</v>
      </c>
      <c r="M962" s="832">
        <v>974.16</v>
      </c>
    </row>
    <row r="963" spans="1:13" ht="14.45" customHeight="1" x14ac:dyDescent="0.2">
      <c r="A963" s="821" t="s">
        <v>2730</v>
      </c>
      <c r="B963" s="822" t="s">
        <v>4457</v>
      </c>
      <c r="C963" s="822" t="s">
        <v>4268</v>
      </c>
      <c r="D963" s="822" t="s">
        <v>4269</v>
      </c>
      <c r="E963" s="822" t="s">
        <v>4270</v>
      </c>
      <c r="F963" s="831">
        <v>1</v>
      </c>
      <c r="G963" s="831">
        <v>175.97</v>
      </c>
      <c r="H963" s="827">
        <v>1</v>
      </c>
      <c r="I963" s="831"/>
      <c r="J963" s="831"/>
      <c r="K963" s="827">
        <v>0</v>
      </c>
      <c r="L963" s="831">
        <v>1</v>
      </c>
      <c r="M963" s="832">
        <v>175.97</v>
      </c>
    </row>
    <row r="964" spans="1:13" ht="14.45" customHeight="1" x14ac:dyDescent="0.2">
      <c r="A964" s="821" t="s">
        <v>2730</v>
      </c>
      <c r="B964" s="822" t="s">
        <v>2143</v>
      </c>
      <c r="C964" s="822" t="s">
        <v>2152</v>
      </c>
      <c r="D964" s="822" t="s">
        <v>740</v>
      </c>
      <c r="E964" s="822" t="s">
        <v>2153</v>
      </c>
      <c r="F964" s="831"/>
      <c r="G964" s="831"/>
      <c r="H964" s="827">
        <v>0</v>
      </c>
      <c r="I964" s="831">
        <v>12</v>
      </c>
      <c r="J964" s="831">
        <v>13856.16</v>
      </c>
      <c r="K964" s="827">
        <v>1</v>
      </c>
      <c r="L964" s="831">
        <v>12</v>
      </c>
      <c r="M964" s="832">
        <v>13856.16</v>
      </c>
    </row>
    <row r="965" spans="1:13" ht="14.45" customHeight="1" x14ac:dyDescent="0.2">
      <c r="A965" s="821" t="s">
        <v>2730</v>
      </c>
      <c r="B965" s="822" t="s">
        <v>2168</v>
      </c>
      <c r="C965" s="822" t="s">
        <v>2283</v>
      </c>
      <c r="D965" s="822" t="s">
        <v>690</v>
      </c>
      <c r="E965" s="822" t="s">
        <v>989</v>
      </c>
      <c r="F965" s="831"/>
      <c r="G965" s="831"/>
      <c r="H965" s="827">
        <v>0</v>
      </c>
      <c r="I965" s="831">
        <v>2</v>
      </c>
      <c r="J965" s="831">
        <v>117.04</v>
      </c>
      <c r="K965" s="827">
        <v>1</v>
      </c>
      <c r="L965" s="831">
        <v>2</v>
      </c>
      <c r="M965" s="832">
        <v>117.04</v>
      </c>
    </row>
    <row r="966" spans="1:13" ht="14.45" customHeight="1" x14ac:dyDescent="0.2">
      <c r="A966" s="821" t="s">
        <v>2730</v>
      </c>
      <c r="B966" s="822" t="s">
        <v>2173</v>
      </c>
      <c r="C966" s="822" t="s">
        <v>3023</v>
      </c>
      <c r="D966" s="822" t="s">
        <v>998</v>
      </c>
      <c r="E966" s="822" t="s">
        <v>677</v>
      </c>
      <c r="F966" s="831"/>
      <c r="G966" s="831"/>
      <c r="H966" s="827">
        <v>0</v>
      </c>
      <c r="I966" s="831">
        <v>2</v>
      </c>
      <c r="J966" s="831">
        <v>234.06</v>
      </c>
      <c r="K966" s="827">
        <v>1</v>
      </c>
      <c r="L966" s="831">
        <v>2</v>
      </c>
      <c r="M966" s="832">
        <v>234.06</v>
      </c>
    </row>
    <row r="967" spans="1:13" ht="14.45" customHeight="1" x14ac:dyDescent="0.2">
      <c r="A967" s="821" t="s">
        <v>2731</v>
      </c>
      <c r="B967" s="822" t="s">
        <v>2231</v>
      </c>
      <c r="C967" s="822" t="s">
        <v>2236</v>
      </c>
      <c r="D967" s="822" t="s">
        <v>1033</v>
      </c>
      <c r="E967" s="822" t="s">
        <v>2237</v>
      </c>
      <c r="F967" s="831"/>
      <c r="G967" s="831"/>
      <c r="H967" s="827">
        <v>0</v>
      </c>
      <c r="I967" s="831">
        <v>1</v>
      </c>
      <c r="J967" s="831">
        <v>48.89</v>
      </c>
      <c r="K967" s="827">
        <v>1</v>
      </c>
      <c r="L967" s="831">
        <v>1</v>
      </c>
      <c r="M967" s="832">
        <v>48.89</v>
      </c>
    </row>
    <row r="968" spans="1:13" ht="14.45" customHeight="1" x14ac:dyDescent="0.2">
      <c r="A968" s="821" t="s">
        <v>2731</v>
      </c>
      <c r="B968" s="822" t="s">
        <v>2231</v>
      </c>
      <c r="C968" s="822" t="s">
        <v>4188</v>
      </c>
      <c r="D968" s="822" t="s">
        <v>4043</v>
      </c>
      <c r="E968" s="822" t="s">
        <v>4044</v>
      </c>
      <c r="F968" s="831">
        <v>3</v>
      </c>
      <c r="G968" s="831">
        <v>41.04</v>
      </c>
      <c r="H968" s="827">
        <v>1</v>
      </c>
      <c r="I968" s="831"/>
      <c r="J968" s="831"/>
      <c r="K968" s="827">
        <v>0</v>
      </c>
      <c r="L968" s="831">
        <v>3</v>
      </c>
      <c r="M968" s="832">
        <v>41.04</v>
      </c>
    </row>
    <row r="969" spans="1:13" ht="14.45" customHeight="1" x14ac:dyDescent="0.2">
      <c r="A969" s="821" t="s">
        <v>2731</v>
      </c>
      <c r="B969" s="822" t="s">
        <v>2257</v>
      </c>
      <c r="C969" s="822" t="s">
        <v>2258</v>
      </c>
      <c r="D969" s="822" t="s">
        <v>1042</v>
      </c>
      <c r="E969" s="822" t="s">
        <v>2259</v>
      </c>
      <c r="F969" s="831"/>
      <c r="G969" s="831"/>
      <c r="H969" s="827">
        <v>0</v>
      </c>
      <c r="I969" s="831">
        <v>9</v>
      </c>
      <c r="J969" s="831">
        <v>720.09000000000015</v>
      </c>
      <c r="K969" s="827">
        <v>1</v>
      </c>
      <c r="L969" s="831">
        <v>9</v>
      </c>
      <c r="M969" s="832">
        <v>720.09000000000015</v>
      </c>
    </row>
    <row r="970" spans="1:13" ht="14.45" customHeight="1" x14ac:dyDescent="0.2">
      <c r="A970" s="821" t="s">
        <v>2731</v>
      </c>
      <c r="B970" s="822" t="s">
        <v>2257</v>
      </c>
      <c r="C970" s="822" t="s">
        <v>2855</v>
      </c>
      <c r="D970" s="822" t="s">
        <v>1042</v>
      </c>
      <c r="E970" s="822" t="s">
        <v>2856</v>
      </c>
      <c r="F970" s="831"/>
      <c r="G970" s="831"/>
      <c r="H970" s="827">
        <v>0</v>
      </c>
      <c r="I970" s="831">
        <v>2</v>
      </c>
      <c r="J970" s="831">
        <v>320.06</v>
      </c>
      <c r="K970" s="827">
        <v>1</v>
      </c>
      <c r="L970" s="831">
        <v>2</v>
      </c>
      <c r="M970" s="832">
        <v>320.06</v>
      </c>
    </row>
    <row r="971" spans="1:13" ht="14.45" customHeight="1" x14ac:dyDescent="0.2">
      <c r="A971" s="821" t="s">
        <v>2731</v>
      </c>
      <c r="B971" s="822" t="s">
        <v>2264</v>
      </c>
      <c r="C971" s="822" t="s">
        <v>2265</v>
      </c>
      <c r="D971" s="822" t="s">
        <v>2266</v>
      </c>
      <c r="E971" s="822" t="s">
        <v>2267</v>
      </c>
      <c r="F971" s="831"/>
      <c r="G971" s="831"/>
      <c r="H971" s="827">
        <v>0</v>
      </c>
      <c r="I971" s="831">
        <v>1</v>
      </c>
      <c r="J971" s="831">
        <v>134.61000000000001</v>
      </c>
      <c r="K971" s="827">
        <v>1</v>
      </c>
      <c r="L971" s="831">
        <v>1</v>
      </c>
      <c r="M971" s="832">
        <v>134.61000000000001</v>
      </c>
    </row>
    <row r="972" spans="1:13" ht="14.45" customHeight="1" x14ac:dyDescent="0.2">
      <c r="A972" s="821" t="s">
        <v>2731</v>
      </c>
      <c r="B972" s="822" t="s">
        <v>2268</v>
      </c>
      <c r="C972" s="822" t="s">
        <v>2272</v>
      </c>
      <c r="D972" s="822" t="s">
        <v>2270</v>
      </c>
      <c r="E972" s="822" t="s">
        <v>2273</v>
      </c>
      <c r="F972" s="831"/>
      <c r="G972" s="831"/>
      <c r="H972" s="827">
        <v>0</v>
      </c>
      <c r="I972" s="831">
        <v>2</v>
      </c>
      <c r="J972" s="831">
        <v>170.04</v>
      </c>
      <c r="K972" s="827">
        <v>1</v>
      </c>
      <c r="L972" s="831">
        <v>2</v>
      </c>
      <c r="M972" s="832">
        <v>170.04</v>
      </c>
    </row>
    <row r="973" spans="1:13" ht="14.45" customHeight="1" x14ac:dyDescent="0.2">
      <c r="A973" s="821" t="s">
        <v>2731</v>
      </c>
      <c r="B973" s="822" t="s">
        <v>2168</v>
      </c>
      <c r="C973" s="822" t="s">
        <v>3860</v>
      </c>
      <c r="D973" s="822" t="s">
        <v>690</v>
      </c>
      <c r="E973" s="822" t="s">
        <v>691</v>
      </c>
      <c r="F973" s="831">
        <v>1</v>
      </c>
      <c r="G973" s="831">
        <v>38.04</v>
      </c>
      <c r="H973" s="827">
        <v>1</v>
      </c>
      <c r="I973" s="831"/>
      <c r="J973" s="831"/>
      <c r="K973" s="827">
        <v>0</v>
      </c>
      <c r="L973" s="831">
        <v>1</v>
      </c>
      <c r="M973" s="832">
        <v>38.04</v>
      </c>
    </row>
    <row r="974" spans="1:13" ht="14.45" customHeight="1" x14ac:dyDescent="0.2">
      <c r="A974" s="821" t="s">
        <v>2731</v>
      </c>
      <c r="B974" s="822" t="s">
        <v>2168</v>
      </c>
      <c r="C974" s="822" t="s">
        <v>3151</v>
      </c>
      <c r="D974" s="822" t="s">
        <v>690</v>
      </c>
      <c r="E974" s="822" t="s">
        <v>3152</v>
      </c>
      <c r="F974" s="831">
        <v>1</v>
      </c>
      <c r="G974" s="831">
        <v>117.03</v>
      </c>
      <c r="H974" s="827">
        <v>1</v>
      </c>
      <c r="I974" s="831"/>
      <c r="J974" s="831"/>
      <c r="K974" s="827">
        <v>0</v>
      </c>
      <c r="L974" s="831">
        <v>1</v>
      </c>
      <c r="M974" s="832">
        <v>117.03</v>
      </c>
    </row>
    <row r="975" spans="1:13" ht="14.45" customHeight="1" x14ac:dyDescent="0.2">
      <c r="A975" s="821" t="s">
        <v>2731</v>
      </c>
      <c r="B975" s="822" t="s">
        <v>2171</v>
      </c>
      <c r="C975" s="822" t="s">
        <v>2290</v>
      </c>
      <c r="D975" s="822" t="s">
        <v>2288</v>
      </c>
      <c r="E975" s="822" t="s">
        <v>2291</v>
      </c>
      <c r="F975" s="831">
        <v>1</v>
      </c>
      <c r="G975" s="831">
        <v>229.38</v>
      </c>
      <c r="H975" s="827">
        <v>1</v>
      </c>
      <c r="I975" s="831"/>
      <c r="J975" s="831"/>
      <c r="K975" s="827">
        <v>0</v>
      </c>
      <c r="L975" s="831">
        <v>1</v>
      </c>
      <c r="M975" s="832">
        <v>229.38</v>
      </c>
    </row>
    <row r="976" spans="1:13" ht="14.45" customHeight="1" x14ac:dyDescent="0.2">
      <c r="A976" s="821" t="s">
        <v>2731</v>
      </c>
      <c r="B976" s="822" t="s">
        <v>4437</v>
      </c>
      <c r="C976" s="822" t="s">
        <v>3165</v>
      </c>
      <c r="D976" s="822" t="s">
        <v>2911</v>
      </c>
      <c r="E976" s="822" t="s">
        <v>3166</v>
      </c>
      <c r="F976" s="831"/>
      <c r="G976" s="831"/>
      <c r="H976" s="827">
        <v>0</v>
      </c>
      <c r="I976" s="831">
        <v>1</v>
      </c>
      <c r="J976" s="831">
        <v>114.65</v>
      </c>
      <c r="K976" s="827">
        <v>1</v>
      </c>
      <c r="L976" s="831">
        <v>1</v>
      </c>
      <c r="M976" s="832">
        <v>114.65</v>
      </c>
    </row>
    <row r="977" spans="1:13" ht="14.45" customHeight="1" x14ac:dyDescent="0.2">
      <c r="A977" s="821" t="s">
        <v>2731</v>
      </c>
      <c r="B977" s="822" t="s">
        <v>2311</v>
      </c>
      <c r="C977" s="822" t="s">
        <v>3783</v>
      </c>
      <c r="D977" s="822" t="s">
        <v>1164</v>
      </c>
      <c r="E977" s="822" t="s">
        <v>2970</v>
      </c>
      <c r="F977" s="831"/>
      <c r="G977" s="831"/>
      <c r="H977" s="827">
        <v>0</v>
      </c>
      <c r="I977" s="831">
        <v>3</v>
      </c>
      <c r="J977" s="831">
        <v>656.18999999999994</v>
      </c>
      <c r="K977" s="827">
        <v>1</v>
      </c>
      <c r="L977" s="831">
        <v>3</v>
      </c>
      <c r="M977" s="832">
        <v>656.18999999999994</v>
      </c>
    </row>
    <row r="978" spans="1:13" ht="14.45" customHeight="1" x14ac:dyDescent="0.2">
      <c r="A978" s="821" t="s">
        <v>2731</v>
      </c>
      <c r="B978" s="822" t="s">
        <v>2315</v>
      </c>
      <c r="C978" s="822" t="s">
        <v>3189</v>
      </c>
      <c r="D978" s="822" t="s">
        <v>2317</v>
      </c>
      <c r="E978" s="822" t="s">
        <v>3190</v>
      </c>
      <c r="F978" s="831"/>
      <c r="G978" s="831"/>
      <c r="H978" s="827">
        <v>0</v>
      </c>
      <c r="I978" s="831">
        <v>1</v>
      </c>
      <c r="J978" s="831">
        <v>352.37</v>
      </c>
      <c r="K978" s="827">
        <v>1</v>
      </c>
      <c r="L978" s="831">
        <v>1</v>
      </c>
      <c r="M978" s="832">
        <v>352.37</v>
      </c>
    </row>
    <row r="979" spans="1:13" ht="14.45" customHeight="1" x14ac:dyDescent="0.2">
      <c r="A979" s="821" t="s">
        <v>2731</v>
      </c>
      <c r="B979" s="822" t="s">
        <v>2315</v>
      </c>
      <c r="C979" s="822" t="s">
        <v>2923</v>
      </c>
      <c r="D979" s="822" t="s">
        <v>2317</v>
      </c>
      <c r="E979" s="822" t="s">
        <v>2924</v>
      </c>
      <c r="F979" s="831"/>
      <c r="G979" s="831"/>
      <c r="H979" s="827">
        <v>0</v>
      </c>
      <c r="I979" s="831">
        <v>1</v>
      </c>
      <c r="J979" s="831">
        <v>704.73</v>
      </c>
      <c r="K979" s="827">
        <v>1</v>
      </c>
      <c r="L979" s="831">
        <v>1</v>
      </c>
      <c r="M979" s="832">
        <v>704.73</v>
      </c>
    </row>
    <row r="980" spans="1:13" ht="14.45" customHeight="1" x14ac:dyDescent="0.2">
      <c r="A980" s="821" t="s">
        <v>2731</v>
      </c>
      <c r="B980" s="822" t="s">
        <v>2319</v>
      </c>
      <c r="C980" s="822" t="s">
        <v>2766</v>
      </c>
      <c r="D980" s="822" t="s">
        <v>2321</v>
      </c>
      <c r="E980" s="822" t="s">
        <v>2767</v>
      </c>
      <c r="F980" s="831"/>
      <c r="G980" s="831"/>
      <c r="H980" s="827">
        <v>0</v>
      </c>
      <c r="I980" s="831">
        <v>1</v>
      </c>
      <c r="J980" s="831">
        <v>118.65</v>
      </c>
      <c r="K980" s="827">
        <v>1</v>
      </c>
      <c r="L980" s="831">
        <v>1</v>
      </c>
      <c r="M980" s="832">
        <v>118.65</v>
      </c>
    </row>
    <row r="981" spans="1:13" ht="14.45" customHeight="1" x14ac:dyDescent="0.2">
      <c r="A981" s="821" t="s">
        <v>2731</v>
      </c>
      <c r="B981" s="822" t="s">
        <v>4443</v>
      </c>
      <c r="C981" s="822" t="s">
        <v>4183</v>
      </c>
      <c r="D981" s="822" t="s">
        <v>4184</v>
      </c>
      <c r="E981" s="822" t="s">
        <v>4185</v>
      </c>
      <c r="F981" s="831"/>
      <c r="G981" s="831"/>
      <c r="H981" s="827">
        <v>0</v>
      </c>
      <c r="I981" s="831">
        <v>4</v>
      </c>
      <c r="J981" s="831">
        <v>342.16</v>
      </c>
      <c r="K981" s="827">
        <v>1</v>
      </c>
      <c r="L981" s="831">
        <v>4</v>
      </c>
      <c r="M981" s="832">
        <v>342.16</v>
      </c>
    </row>
    <row r="982" spans="1:13" ht="14.45" customHeight="1" x14ac:dyDescent="0.2">
      <c r="A982" s="821" t="s">
        <v>2731</v>
      </c>
      <c r="B982" s="822" t="s">
        <v>2182</v>
      </c>
      <c r="C982" s="822" t="s">
        <v>4195</v>
      </c>
      <c r="D982" s="822" t="s">
        <v>4196</v>
      </c>
      <c r="E982" s="822" t="s">
        <v>4197</v>
      </c>
      <c r="F982" s="831">
        <v>4</v>
      </c>
      <c r="G982" s="831">
        <v>387.2</v>
      </c>
      <c r="H982" s="827">
        <v>1</v>
      </c>
      <c r="I982" s="831"/>
      <c r="J982" s="831"/>
      <c r="K982" s="827">
        <v>0</v>
      </c>
      <c r="L982" s="831">
        <v>4</v>
      </c>
      <c r="M982" s="832">
        <v>387.2</v>
      </c>
    </row>
    <row r="983" spans="1:13" ht="14.45" customHeight="1" x14ac:dyDescent="0.2">
      <c r="A983" s="821" t="s">
        <v>2731</v>
      </c>
      <c r="B983" s="822" t="s">
        <v>2182</v>
      </c>
      <c r="C983" s="822" t="s">
        <v>3288</v>
      </c>
      <c r="D983" s="822" t="s">
        <v>3286</v>
      </c>
      <c r="E983" s="822" t="s">
        <v>3289</v>
      </c>
      <c r="F983" s="831"/>
      <c r="G983" s="831"/>
      <c r="H983" s="827">
        <v>0</v>
      </c>
      <c r="I983" s="831">
        <v>1</v>
      </c>
      <c r="J983" s="831">
        <v>345.69</v>
      </c>
      <c r="K983" s="827">
        <v>1</v>
      </c>
      <c r="L983" s="831">
        <v>1</v>
      </c>
      <c r="M983" s="832">
        <v>345.69</v>
      </c>
    </row>
    <row r="984" spans="1:13" ht="14.45" customHeight="1" x14ac:dyDescent="0.2">
      <c r="A984" s="821" t="s">
        <v>2731</v>
      </c>
      <c r="B984" s="822" t="s">
        <v>2518</v>
      </c>
      <c r="C984" s="822" t="s">
        <v>3577</v>
      </c>
      <c r="D984" s="822" t="s">
        <v>2520</v>
      </c>
      <c r="E984" s="822" t="s">
        <v>3578</v>
      </c>
      <c r="F984" s="831"/>
      <c r="G984" s="831"/>
      <c r="H984" s="827">
        <v>0</v>
      </c>
      <c r="I984" s="831">
        <v>4</v>
      </c>
      <c r="J984" s="831">
        <v>527.44000000000005</v>
      </c>
      <c r="K984" s="827">
        <v>1</v>
      </c>
      <c r="L984" s="831">
        <v>4</v>
      </c>
      <c r="M984" s="832">
        <v>527.44000000000005</v>
      </c>
    </row>
    <row r="985" spans="1:13" ht="14.45" customHeight="1" x14ac:dyDescent="0.2">
      <c r="A985" s="821" t="s">
        <v>2731</v>
      </c>
      <c r="B985" s="822" t="s">
        <v>2184</v>
      </c>
      <c r="C985" s="822" t="s">
        <v>2188</v>
      </c>
      <c r="D985" s="822" t="s">
        <v>2189</v>
      </c>
      <c r="E985" s="822" t="s">
        <v>2190</v>
      </c>
      <c r="F985" s="831"/>
      <c r="G985" s="831"/>
      <c r="H985" s="827">
        <v>0</v>
      </c>
      <c r="I985" s="831">
        <v>2</v>
      </c>
      <c r="J985" s="831">
        <v>330.82</v>
      </c>
      <c r="K985" s="827">
        <v>1</v>
      </c>
      <c r="L985" s="831">
        <v>2</v>
      </c>
      <c r="M985" s="832">
        <v>330.82</v>
      </c>
    </row>
    <row r="986" spans="1:13" ht="14.45" customHeight="1" x14ac:dyDescent="0.2">
      <c r="A986" s="821" t="s">
        <v>2731</v>
      </c>
      <c r="B986" s="822" t="s">
        <v>2336</v>
      </c>
      <c r="C986" s="822" t="s">
        <v>3890</v>
      </c>
      <c r="D986" s="822" t="s">
        <v>1099</v>
      </c>
      <c r="E986" s="822" t="s">
        <v>1100</v>
      </c>
      <c r="F986" s="831">
        <v>1</v>
      </c>
      <c r="G986" s="831">
        <v>84.18</v>
      </c>
      <c r="H986" s="827">
        <v>1</v>
      </c>
      <c r="I986" s="831"/>
      <c r="J986" s="831"/>
      <c r="K986" s="827">
        <v>0</v>
      </c>
      <c r="L986" s="831">
        <v>1</v>
      </c>
      <c r="M986" s="832">
        <v>84.18</v>
      </c>
    </row>
    <row r="987" spans="1:13" ht="14.45" customHeight="1" x14ac:dyDescent="0.2">
      <c r="A987" s="821" t="s">
        <v>2731</v>
      </c>
      <c r="B987" s="822" t="s">
        <v>2353</v>
      </c>
      <c r="C987" s="822" t="s">
        <v>4182</v>
      </c>
      <c r="D987" s="822" t="s">
        <v>4000</v>
      </c>
      <c r="E987" s="822" t="s">
        <v>2356</v>
      </c>
      <c r="F987" s="831">
        <v>2</v>
      </c>
      <c r="G987" s="831">
        <v>336.82</v>
      </c>
      <c r="H987" s="827">
        <v>1</v>
      </c>
      <c r="I987" s="831"/>
      <c r="J987" s="831"/>
      <c r="K987" s="827">
        <v>0</v>
      </c>
      <c r="L987" s="831">
        <v>2</v>
      </c>
      <c r="M987" s="832">
        <v>336.82</v>
      </c>
    </row>
    <row r="988" spans="1:13" ht="14.45" customHeight="1" x14ac:dyDescent="0.2">
      <c r="A988" s="821" t="s">
        <v>2731</v>
      </c>
      <c r="B988" s="822" t="s">
        <v>2432</v>
      </c>
      <c r="C988" s="822" t="s">
        <v>4189</v>
      </c>
      <c r="D988" s="822" t="s">
        <v>4190</v>
      </c>
      <c r="E988" s="822" t="s">
        <v>4191</v>
      </c>
      <c r="F988" s="831">
        <v>2</v>
      </c>
      <c r="G988" s="831">
        <v>1354.36</v>
      </c>
      <c r="H988" s="827">
        <v>1</v>
      </c>
      <c r="I988" s="831"/>
      <c r="J988" s="831"/>
      <c r="K988" s="827">
        <v>0</v>
      </c>
      <c r="L988" s="831">
        <v>2</v>
      </c>
      <c r="M988" s="832">
        <v>1354.36</v>
      </c>
    </row>
    <row r="989" spans="1:13" ht="14.45" customHeight="1" x14ac:dyDescent="0.2">
      <c r="A989" s="821" t="s">
        <v>2731</v>
      </c>
      <c r="B989" s="822" t="s">
        <v>2501</v>
      </c>
      <c r="C989" s="822" t="s">
        <v>2977</v>
      </c>
      <c r="D989" s="822" t="s">
        <v>2503</v>
      </c>
      <c r="E989" s="822" t="s">
        <v>2978</v>
      </c>
      <c r="F989" s="831"/>
      <c r="G989" s="831"/>
      <c r="H989" s="827">
        <v>0</v>
      </c>
      <c r="I989" s="831">
        <v>3</v>
      </c>
      <c r="J989" s="831">
        <v>13007.400000000001</v>
      </c>
      <c r="K989" s="827">
        <v>1</v>
      </c>
      <c r="L989" s="831">
        <v>3</v>
      </c>
      <c r="M989" s="832">
        <v>13007.400000000001</v>
      </c>
    </row>
    <row r="990" spans="1:13" ht="14.45" customHeight="1" x14ac:dyDescent="0.2">
      <c r="A990" s="821" t="s">
        <v>2731</v>
      </c>
      <c r="B990" s="822" t="s">
        <v>2501</v>
      </c>
      <c r="C990" s="822" t="s">
        <v>2575</v>
      </c>
      <c r="D990" s="822" t="s">
        <v>2503</v>
      </c>
      <c r="E990" s="822" t="s">
        <v>2576</v>
      </c>
      <c r="F990" s="831"/>
      <c r="G990" s="831"/>
      <c r="H990" s="827">
        <v>0</v>
      </c>
      <c r="I990" s="831">
        <v>1</v>
      </c>
      <c r="J990" s="831">
        <v>2669.75</v>
      </c>
      <c r="K990" s="827">
        <v>1</v>
      </c>
      <c r="L990" s="831">
        <v>1</v>
      </c>
      <c r="M990" s="832">
        <v>2669.75</v>
      </c>
    </row>
    <row r="991" spans="1:13" ht="14.45" customHeight="1" x14ac:dyDescent="0.2">
      <c r="A991" s="821" t="s">
        <v>2731</v>
      </c>
      <c r="B991" s="822" t="s">
        <v>2522</v>
      </c>
      <c r="C991" s="822" t="s">
        <v>4198</v>
      </c>
      <c r="D991" s="822" t="s">
        <v>3712</v>
      </c>
      <c r="E991" s="822" t="s">
        <v>4199</v>
      </c>
      <c r="F991" s="831">
        <v>1</v>
      </c>
      <c r="G991" s="831">
        <v>697.72</v>
      </c>
      <c r="H991" s="827">
        <v>1</v>
      </c>
      <c r="I991" s="831"/>
      <c r="J991" s="831"/>
      <c r="K991" s="827">
        <v>0</v>
      </c>
      <c r="L991" s="831">
        <v>1</v>
      </c>
      <c r="M991" s="832">
        <v>697.72</v>
      </c>
    </row>
    <row r="992" spans="1:13" ht="14.45" customHeight="1" x14ac:dyDescent="0.2">
      <c r="A992" s="821" t="s">
        <v>2731</v>
      </c>
      <c r="B992" s="822" t="s">
        <v>2522</v>
      </c>
      <c r="C992" s="822" t="s">
        <v>4177</v>
      </c>
      <c r="D992" s="822" t="s">
        <v>3712</v>
      </c>
      <c r="E992" s="822" t="s">
        <v>4178</v>
      </c>
      <c r="F992" s="831">
        <v>1</v>
      </c>
      <c r="G992" s="831">
        <v>725.55</v>
      </c>
      <c r="H992" s="827">
        <v>1</v>
      </c>
      <c r="I992" s="831"/>
      <c r="J992" s="831"/>
      <c r="K992" s="827">
        <v>0</v>
      </c>
      <c r="L992" s="831">
        <v>1</v>
      </c>
      <c r="M992" s="832">
        <v>725.55</v>
      </c>
    </row>
    <row r="993" spans="1:13" ht="14.45" customHeight="1" x14ac:dyDescent="0.2">
      <c r="A993" s="821" t="s">
        <v>2731</v>
      </c>
      <c r="B993" s="822" t="s">
        <v>2522</v>
      </c>
      <c r="C993" s="822" t="s">
        <v>4200</v>
      </c>
      <c r="D993" s="822" t="s">
        <v>1695</v>
      </c>
      <c r="E993" s="822" t="s">
        <v>4201</v>
      </c>
      <c r="F993" s="831"/>
      <c r="G993" s="831"/>
      <c r="H993" s="827">
        <v>0</v>
      </c>
      <c r="I993" s="831">
        <v>1</v>
      </c>
      <c r="J993" s="831">
        <v>2380.83</v>
      </c>
      <c r="K993" s="827">
        <v>1</v>
      </c>
      <c r="L993" s="831">
        <v>1</v>
      </c>
      <c r="M993" s="832">
        <v>2380.83</v>
      </c>
    </row>
    <row r="994" spans="1:13" ht="14.45" customHeight="1" x14ac:dyDescent="0.2">
      <c r="A994" s="821" t="s">
        <v>2731</v>
      </c>
      <c r="B994" s="822" t="s">
        <v>2522</v>
      </c>
      <c r="C994" s="822" t="s">
        <v>3714</v>
      </c>
      <c r="D994" s="822" t="s">
        <v>1695</v>
      </c>
      <c r="E994" s="822" t="s">
        <v>3715</v>
      </c>
      <c r="F994" s="831"/>
      <c r="G994" s="831"/>
      <c r="H994" s="827">
        <v>0</v>
      </c>
      <c r="I994" s="831">
        <v>2</v>
      </c>
      <c r="J994" s="831">
        <v>3214.9399999999996</v>
      </c>
      <c r="K994" s="827">
        <v>1</v>
      </c>
      <c r="L994" s="831">
        <v>2</v>
      </c>
      <c r="M994" s="832">
        <v>3214.9399999999996</v>
      </c>
    </row>
    <row r="995" spans="1:13" ht="14.45" customHeight="1" x14ac:dyDescent="0.2">
      <c r="A995" s="821" t="s">
        <v>2731</v>
      </c>
      <c r="B995" s="822" t="s">
        <v>2522</v>
      </c>
      <c r="C995" s="822" t="s">
        <v>3619</v>
      </c>
      <c r="D995" s="822" t="s">
        <v>1695</v>
      </c>
      <c r="E995" s="822" t="s">
        <v>3620</v>
      </c>
      <c r="F995" s="831"/>
      <c r="G995" s="831"/>
      <c r="H995" s="827">
        <v>0</v>
      </c>
      <c r="I995" s="831">
        <v>3</v>
      </c>
      <c r="J995" s="831">
        <v>765</v>
      </c>
      <c r="K995" s="827">
        <v>1</v>
      </c>
      <c r="L995" s="831">
        <v>3</v>
      </c>
      <c r="M995" s="832">
        <v>765</v>
      </c>
    </row>
    <row r="996" spans="1:13" ht="14.45" customHeight="1" x14ac:dyDescent="0.2">
      <c r="A996" s="821" t="s">
        <v>2732</v>
      </c>
      <c r="B996" s="822" t="s">
        <v>2139</v>
      </c>
      <c r="C996" s="822" t="s">
        <v>2248</v>
      </c>
      <c r="D996" s="822" t="s">
        <v>2141</v>
      </c>
      <c r="E996" s="822" t="s">
        <v>2249</v>
      </c>
      <c r="F996" s="831"/>
      <c r="G996" s="831"/>
      <c r="H996" s="827">
        <v>0</v>
      </c>
      <c r="I996" s="831">
        <v>2</v>
      </c>
      <c r="J996" s="831">
        <v>146.9</v>
      </c>
      <c r="K996" s="827">
        <v>1</v>
      </c>
      <c r="L996" s="831">
        <v>2</v>
      </c>
      <c r="M996" s="832">
        <v>146.9</v>
      </c>
    </row>
    <row r="997" spans="1:13" ht="14.45" customHeight="1" x14ac:dyDescent="0.2">
      <c r="A997" s="821" t="s">
        <v>2732</v>
      </c>
      <c r="B997" s="822" t="s">
        <v>2139</v>
      </c>
      <c r="C997" s="822" t="s">
        <v>2140</v>
      </c>
      <c r="D997" s="822" t="s">
        <v>2141</v>
      </c>
      <c r="E997" s="822" t="s">
        <v>2142</v>
      </c>
      <c r="F997" s="831"/>
      <c r="G997" s="831"/>
      <c r="H997" s="827">
        <v>0</v>
      </c>
      <c r="I997" s="831">
        <v>1</v>
      </c>
      <c r="J997" s="831">
        <v>43.21</v>
      </c>
      <c r="K997" s="827">
        <v>1</v>
      </c>
      <c r="L997" s="831">
        <v>1</v>
      </c>
      <c r="M997" s="832">
        <v>43.21</v>
      </c>
    </row>
    <row r="998" spans="1:13" ht="14.45" customHeight="1" x14ac:dyDescent="0.2">
      <c r="A998" s="821" t="s">
        <v>2732</v>
      </c>
      <c r="B998" s="822" t="s">
        <v>2156</v>
      </c>
      <c r="C998" s="822" t="s">
        <v>2255</v>
      </c>
      <c r="D998" s="822" t="s">
        <v>2158</v>
      </c>
      <c r="E998" s="822" t="s">
        <v>2256</v>
      </c>
      <c r="F998" s="831"/>
      <c r="G998" s="831"/>
      <c r="H998" s="827">
        <v>0</v>
      </c>
      <c r="I998" s="831">
        <v>1</v>
      </c>
      <c r="J998" s="831">
        <v>93.43</v>
      </c>
      <c r="K998" s="827">
        <v>1</v>
      </c>
      <c r="L998" s="831">
        <v>1</v>
      </c>
      <c r="M998" s="832">
        <v>93.43</v>
      </c>
    </row>
    <row r="999" spans="1:13" ht="14.45" customHeight="1" x14ac:dyDescent="0.2">
      <c r="A999" s="821" t="s">
        <v>2732</v>
      </c>
      <c r="B999" s="822" t="s">
        <v>2156</v>
      </c>
      <c r="C999" s="822" t="s">
        <v>2157</v>
      </c>
      <c r="D999" s="822" t="s">
        <v>2158</v>
      </c>
      <c r="E999" s="822" t="s">
        <v>2159</v>
      </c>
      <c r="F999" s="831"/>
      <c r="G999" s="831"/>
      <c r="H999" s="827">
        <v>0</v>
      </c>
      <c r="I999" s="831">
        <v>34</v>
      </c>
      <c r="J999" s="831">
        <v>6353.5799999999981</v>
      </c>
      <c r="K999" s="827">
        <v>1</v>
      </c>
      <c r="L999" s="831">
        <v>34</v>
      </c>
      <c r="M999" s="832">
        <v>6353.5799999999981</v>
      </c>
    </row>
    <row r="1000" spans="1:13" ht="14.45" customHeight="1" x14ac:dyDescent="0.2">
      <c r="A1000" s="821" t="s">
        <v>2732</v>
      </c>
      <c r="B1000" s="822" t="s">
        <v>2257</v>
      </c>
      <c r="C1000" s="822" t="s">
        <v>2258</v>
      </c>
      <c r="D1000" s="822" t="s">
        <v>1042</v>
      </c>
      <c r="E1000" s="822" t="s">
        <v>2259</v>
      </c>
      <c r="F1000" s="831"/>
      <c r="G1000" s="831"/>
      <c r="H1000" s="827">
        <v>0</v>
      </c>
      <c r="I1000" s="831">
        <v>3</v>
      </c>
      <c r="J1000" s="831">
        <v>240.03000000000003</v>
      </c>
      <c r="K1000" s="827">
        <v>1</v>
      </c>
      <c r="L1000" s="831">
        <v>3</v>
      </c>
      <c r="M1000" s="832">
        <v>240.03000000000003</v>
      </c>
    </row>
    <row r="1001" spans="1:13" ht="14.45" customHeight="1" x14ac:dyDescent="0.2">
      <c r="A1001" s="821" t="s">
        <v>2732</v>
      </c>
      <c r="B1001" s="822" t="s">
        <v>2268</v>
      </c>
      <c r="C1001" s="822" t="s">
        <v>2269</v>
      </c>
      <c r="D1001" s="822" t="s">
        <v>2270</v>
      </c>
      <c r="E1001" s="822" t="s">
        <v>2271</v>
      </c>
      <c r="F1001" s="831"/>
      <c r="G1001" s="831"/>
      <c r="H1001" s="827">
        <v>0</v>
      </c>
      <c r="I1001" s="831">
        <v>5</v>
      </c>
      <c r="J1001" s="831">
        <v>212.54999999999998</v>
      </c>
      <c r="K1001" s="827">
        <v>1</v>
      </c>
      <c r="L1001" s="831">
        <v>5</v>
      </c>
      <c r="M1001" s="832">
        <v>212.54999999999998</v>
      </c>
    </row>
    <row r="1002" spans="1:13" ht="14.45" customHeight="1" x14ac:dyDescent="0.2">
      <c r="A1002" s="821" t="s">
        <v>2732</v>
      </c>
      <c r="B1002" s="822" t="s">
        <v>2268</v>
      </c>
      <c r="C1002" s="822" t="s">
        <v>2272</v>
      </c>
      <c r="D1002" s="822" t="s">
        <v>2270</v>
      </c>
      <c r="E1002" s="822" t="s">
        <v>2273</v>
      </c>
      <c r="F1002" s="831"/>
      <c r="G1002" s="831"/>
      <c r="H1002" s="827">
        <v>0</v>
      </c>
      <c r="I1002" s="831">
        <v>3</v>
      </c>
      <c r="J1002" s="831">
        <v>255.06</v>
      </c>
      <c r="K1002" s="827">
        <v>1</v>
      </c>
      <c r="L1002" s="831">
        <v>3</v>
      </c>
      <c r="M1002" s="832">
        <v>255.06</v>
      </c>
    </row>
    <row r="1003" spans="1:13" ht="14.45" customHeight="1" x14ac:dyDescent="0.2">
      <c r="A1003" s="821" t="s">
        <v>2732</v>
      </c>
      <c r="B1003" s="822" t="s">
        <v>2168</v>
      </c>
      <c r="C1003" s="822" t="s">
        <v>2170</v>
      </c>
      <c r="D1003" s="822" t="s">
        <v>690</v>
      </c>
      <c r="E1003" s="822" t="s">
        <v>691</v>
      </c>
      <c r="F1003" s="831"/>
      <c r="G1003" s="831"/>
      <c r="H1003" s="827">
        <v>0</v>
      </c>
      <c r="I1003" s="831">
        <v>1</v>
      </c>
      <c r="J1003" s="831">
        <v>38.04</v>
      </c>
      <c r="K1003" s="827">
        <v>1</v>
      </c>
      <c r="L1003" s="831">
        <v>1</v>
      </c>
      <c r="M1003" s="832">
        <v>38.04</v>
      </c>
    </row>
    <row r="1004" spans="1:13" ht="14.45" customHeight="1" x14ac:dyDescent="0.2">
      <c r="A1004" s="821" t="s">
        <v>2732</v>
      </c>
      <c r="B1004" s="822" t="s">
        <v>2168</v>
      </c>
      <c r="C1004" s="822" t="s">
        <v>2510</v>
      </c>
      <c r="D1004" s="822" t="s">
        <v>690</v>
      </c>
      <c r="E1004" s="822" t="s">
        <v>1520</v>
      </c>
      <c r="F1004" s="831"/>
      <c r="G1004" s="831"/>
      <c r="H1004" s="827">
        <v>0</v>
      </c>
      <c r="I1004" s="831">
        <v>4</v>
      </c>
      <c r="J1004" s="831">
        <v>42.6</v>
      </c>
      <c r="K1004" s="827">
        <v>1</v>
      </c>
      <c r="L1004" s="831">
        <v>4</v>
      </c>
      <c r="M1004" s="832">
        <v>42.6</v>
      </c>
    </row>
    <row r="1005" spans="1:13" ht="14.45" customHeight="1" x14ac:dyDescent="0.2">
      <c r="A1005" s="821" t="s">
        <v>2732</v>
      </c>
      <c r="B1005" s="822" t="s">
        <v>2173</v>
      </c>
      <c r="C1005" s="822" t="s">
        <v>2174</v>
      </c>
      <c r="D1005" s="822" t="s">
        <v>998</v>
      </c>
      <c r="E1005" s="822" t="s">
        <v>696</v>
      </c>
      <c r="F1005" s="831"/>
      <c r="G1005" s="831"/>
      <c r="H1005" s="827">
        <v>0</v>
      </c>
      <c r="I1005" s="831">
        <v>1</v>
      </c>
      <c r="J1005" s="831">
        <v>35.11</v>
      </c>
      <c r="K1005" s="827">
        <v>1</v>
      </c>
      <c r="L1005" s="831">
        <v>1</v>
      </c>
      <c r="M1005" s="832">
        <v>35.11</v>
      </c>
    </row>
    <row r="1006" spans="1:13" ht="14.45" customHeight="1" x14ac:dyDescent="0.2">
      <c r="A1006" s="821" t="s">
        <v>2732</v>
      </c>
      <c r="B1006" s="822" t="s">
        <v>2294</v>
      </c>
      <c r="C1006" s="822" t="s">
        <v>2300</v>
      </c>
      <c r="D1006" s="822" t="s">
        <v>2296</v>
      </c>
      <c r="E1006" s="822" t="s">
        <v>2301</v>
      </c>
      <c r="F1006" s="831"/>
      <c r="G1006" s="831"/>
      <c r="H1006" s="827">
        <v>0</v>
      </c>
      <c r="I1006" s="831">
        <v>9</v>
      </c>
      <c r="J1006" s="831">
        <v>279.80999999999995</v>
      </c>
      <c r="K1006" s="827">
        <v>1</v>
      </c>
      <c r="L1006" s="831">
        <v>9</v>
      </c>
      <c r="M1006" s="832">
        <v>279.80999999999995</v>
      </c>
    </row>
    <row r="1007" spans="1:13" ht="14.45" customHeight="1" x14ac:dyDescent="0.2">
      <c r="A1007" s="821" t="s">
        <v>2732</v>
      </c>
      <c r="B1007" s="822" t="s">
        <v>2294</v>
      </c>
      <c r="C1007" s="822" t="s">
        <v>2302</v>
      </c>
      <c r="D1007" s="822" t="s">
        <v>2296</v>
      </c>
      <c r="E1007" s="822" t="s">
        <v>1106</v>
      </c>
      <c r="F1007" s="831"/>
      <c r="G1007" s="831"/>
      <c r="H1007" s="827">
        <v>0</v>
      </c>
      <c r="I1007" s="831">
        <v>1</v>
      </c>
      <c r="J1007" s="831">
        <v>62.18</v>
      </c>
      <c r="K1007" s="827">
        <v>1</v>
      </c>
      <c r="L1007" s="831">
        <v>1</v>
      </c>
      <c r="M1007" s="832">
        <v>62.18</v>
      </c>
    </row>
    <row r="1008" spans="1:13" ht="14.45" customHeight="1" x14ac:dyDescent="0.2">
      <c r="A1008" s="821" t="s">
        <v>2732</v>
      </c>
      <c r="B1008" s="822" t="s">
        <v>2175</v>
      </c>
      <c r="C1008" s="822" t="s">
        <v>2512</v>
      </c>
      <c r="D1008" s="822" t="s">
        <v>850</v>
      </c>
      <c r="E1008" s="822" t="s">
        <v>696</v>
      </c>
      <c r="F1008" s="831"/>
      <c r="G1008" s="831"/>
      <c r="H1008" s="827">
        <v>0</v>
      </c>
      <c r="I1008" s="831">
        <v>1</v>
      </c>
      <c r="J1008" s="831">
        <v>34.47</v>
      </c>
      <c r="K1008" s="827">
        <v>1</v>
      </c>
      <c r="L1008" s="831">
        <v>1</v>
      </c>
      <c r="M1008" s="832">
        <v>34.47</v>
      </c>
    </row>
    <row r="1009" spans="1:13" ht="14.45" customHeight="1" x14ac:dyDescent="0.2">
      <c r="A1009" s="821" t="s">
        <v>2732</v>
      </c>
      <c r="B1009" s="822" t="s">
        <v>2178</v>
      </c>
      <c r="C1009" s="822" t="s">
        <v>2313</v>
      </c>
      <c r="D1009" s="822" t="s">
        <v>2180</v>
      </c>
      <c r="E1009" s="822" t="s">
        <v>2314</v>
      </c>
      <c r="F1009" s="831"/>
      <c r="G1009" s="831"/>
      <c r="H1009" s="827">
        <v>0</v>
      </c>
      <c r="I1009" s="831">
        <v>4</v>
      </c>
      <c r="J1009" s="831">
        <v>29.88</v>
      </c>
      <c r="K1009" s="827">
        <v>1</v>
      </c>
      <c r="L1009" s="831">
        <v>4</v>
      </c>
      <c r="M1009" s="832">
        <v>29.88</v>
      </c>
    </row>
    <row r="1010" spans="1:13" ht="14.45" customHeight="1" x14ac:dyDescent="0.2">
      <c r="A1010" s="821" t="s">
        <v>2732</v>
      </c>
      <c r="B1010" s="822" t="s">
        <v>2178</v>
      </c>
      <c r="C1010" s="822" t="s">
        <v>2179</v>
      </c>
      <c r="D1010" s="822" t="s">
        <v>2180</v>
      </c>
      <c r="E1010" s="822" t="s">
        <v>2181</v>
      </c>
      <c r="F1010" s="831"/>
      <c r="G1010" s="831"/>
      <c r="H1010" s="827">
        <v>0</v>
      </c>
      <c r="I1010" s="831">
        <v>6</v>
      </c>
      <c r="J1010" s="831">
        <v>68.88</v>
      </c>
      <c r="K1010" s="827">
        <v>1</v>
      </c>
      <c r="L1010" s="831">
        <v>6</v>
      </c>
      <c r="M1010" s="832">
        <v>68.88</v>
      </c>
    </row>
    <row r="1011" spans="1:13" ht="14.45" customHeight="1" x14ac:dyDescent="0.2">
      <c r="A1011" s="821" t="s">
        <v>2732</v>
      </c>
      <c r="B1011" s="822" t="s">
        <v>2315</v>
      </c>
      <c r="C1011" s="822" t="s">
        <v>2316</v>
      </c>
      <c r="D1011" s="822" t="s">
        <v>2317</v>
      </c>
      <c r="E1011" s="822" t="s">
        <v>2318</v>
      </c>
      <c r="F1011" s="831"/>
      <c r="G1011" s="831"/>
      <c r="H1011" s="827">
        <v>0</v>
      </c>
      <c r="I1011" s="831">
        <v>3</v>
      </c>
      <c r="J1011" s="831">
        <v>352.38</v>
      </c>
      <c r="K1011" s="827">
        <v>1</v>
      </c>
      <c r="L1011" s="831">
        <v>3</v>
      </c>
      <c r="M1011" s="832">
        <v>352.38</v>
      </c>
    </row>
    <row r="1012" spans="1:13" ht="14.45" customHeight="1" x14ac:dyDescent="0.2">
      <c r="A1012" s="821" t="s">
        <v>2732</v>
      </c>
      <c r="B1012" s="822" t="s">
        <v>2518</v>
      </c>
      <c r="C1012" s="822" t="s">
        <v>3577</v>
      </c>
      <c r="D1012" s="822" t="s">
        <v>2520</v>
      </c>
      <c r="E1012" s="822" t="s">
        <v>3578</v>
      </c>
      <c r="F1012" s="831"/>
      <c r="G1012" s="831"/>
      <c r="H1012" s="827">
        <v>0</v>
      </c>
      <c r="I1012" s="831">
        <v>1</v>
      </c>
      <c r="J1012" s="831">
        <v>131.86000000000001</v>
      </c>
      <c r="K1012" s="827">
        <v>1</v>
      </c>
      <c r="L1012" s="831">
        <v>1</v>
      </c>
      <c r="M1012" s="832">
        <v>131.86000000000001</v>
      </c>
    </row>
    <row r="1013" spans="1:13" ht="14.45" customHeight="1" x14ac:dyDescent="0.2">
      <c r="A1013" s="821" t="s">
        <v>2732</v>
      </c>
      <c r="B1013" s="822" t="s">
        <v>2184</v>
      </c>
      <c r="C1013" s="822" t="s">
        <v>2185</v>
      </c>
      <c r="D1013" s="822" t="s">
        <v>2186</v>
      </c>
      <c r="E1013" s="822" t="s">
        <v>2187</v>
      </c>
      <c r="F1013" s="831"/>
      <c r="G1013" s="831"/>
      <c r="H1013" s="827">
        <v>0</v>
      </c>
      <c r="I1013" s="831">
        <v>34</v>
      </c>
      <c r="J1013" s="831">
        <v>4437.34</v>
      </c>
      <c r="K1013" s="827">
        <v>1</v>
      </c>
      <c r="L1013" s="831">
        <v>34</v>
      </c>
      <c r="M1013" s="832">
        <v>4437.34</v>
      </c>
    </row>
    <row r="1014" spans="1:13" ht="14.45" customHeight="1" x14ac:dyDescent="0.2">
      <c r="A1014" s="821" t="s">
        <v>2732</v>
      </c>
      <c r="B1014" s="822" t="s">
        <v>2184</v>
      </c>
      <c r="C1014" s="822" t="s">
        <v>2326</v>
      </c>
      <c r="D1014" s="822" t="s">
        <v>2189</v>
      </c>
      <c r="E1014" s="822" t="s">
        <v>2327</v>
      </c>
      <c r="F1014" s="831"/>
      <c r="G1014" s="831"/>
      <c r="H1014" s="827">
        <v>0</v>
      </c>
      <c r="I1014" s="831">
        <v>1</v>
      </c>
      <c r="J1014" s="831">
        <v>82.7</v>
      </c>
      <c r="K1014" s="827">
        <v>1</v>
      </c>
      <c r="L1014" s="831">
        <v>1</v>
      </c>
      <c r="M1014" s="832">
        <v>82.7</v>
      </c>
    </row>
    <row r="1015" spans="1:13" ht="14.45" customHeight="1" x14ac:dyDescent="0.2">
      <c r="A1015" s="821" t="s">
        <v>2732</v>
      </c>
      <c r="B1015" s="822" t="s">
        <v>2184</v>
      </c>
      <c r="C1015" s="822" t="s">
        <v>2188</v>
      </c>
      <c r="D1015" s="822" t="s">
        <v>2189</v>
      </c>
      <c r="E1015" s="822" t="s">
        <v>2190</v>
      </c>
      <c r="F1015" s="831"/>
      <c r="G1015" s="831"/>
      <c r="H1015" s="827">
        <v>0</v>
      </c>
      <c r="I1015" s="831">
        <v>2</v>
      </c>
      <c r="J1015" s="831">
        <v>330.82</v>
      </c>
      <c r="K1015" s="827">
        <v>1</v>
      </c>
      <c r="L1015" s="831">
        <v>2</v>
      </c>
      <c r="M1015" s="832">
        <v>330.82</v>
      </c>
    </row>
    <row r="1016" spans="1:13" ht="14.45" customHeight="1" x14ac:dyDescent="0.2">
      <c r="A1016" s="821" t="s">
        <v>2732</v>
      </c>
      <c r="B1016" s="822" t="s">
        <v>2184</v>
      </c>
      <c r="C1016" s="822" t="s">
        <v>2565</v>
      </c>
      <c r="D1016" s="822" t="s">
        <v>2189</v>
      </c>
      <c r="E1016" s="822" t="s">
        <v>2566</v>
      </c>
      <c r="F1016" s="831"/>
      <c r="G1016" s="831"/>
      <c r="H1016" s="827">
        <v>0</v>
      </c>
      <c r="I1016" s="831">
        <v>1</v>
      </c>
      <c r="J1016" s="831">
        <v>27.56</v>
      </c>
      <c r="K1016" s="827">
        <v>1</v>
      </c>
      <c r="L1016" s="831">
        <v>1</v>
      </c>
      <c r="M1016" s="832">
        <v>27.56</v>
      </c>
    </row>
    <row r="1017" spans="1:13" ht="14.45" customHeight="1" x14ac:dyDescent="0.2">
      <c r="A1017" s="821" t="s">
        <v>2732</v>
      </c>
      <c r="B1017" s="822" t="s">
        <v>2184</v>
      </c>
      <c r="C1017" s="822" t="s">
        <v>4210</v>
      </c>
      <c r="D1017" s="822" t="s">
        <v>2189</v>
      </c>
      <c r="E1017" s="822" t="s">
        <v>4211</v>
      </c>
      <c r="F1017" s="831"/>
      <c r="G1017" s="831"/>
      <c r="H1017" s="827">
        <v>0</v>
      </c>
      <c r="I1017" s="831">
        <v>6</v>
      </c>
      <c r="J1017" s="831">
        <v>1720.1399999999999</v>
      </c>
      <c r="K1017" s="827">
        <v>1</v>
      </c>
      <c r="L1017" s="831">
        <v>6</v>
      </c>
      <c r="M1017" s="832">
        <v>1720.1399999999999</v>
      </c>
    </row>
    <row r="1018" spans="1:13" ht="14.45" customHeight="1" x14ac:dyDescent="0.2">
      <c r="A1018" s="821" t="s">
        <v>2732</v>
      </c>
      <c r="B1018" s="822" t="s">
        <v>4439</v>
      </c>
      <c r="C1018" s="822" t="s">
        <v>4375</v>
      </c>
      <c r="D1018" s="822" t="s">
        <v>814</v>
      </c>
      <c r="E1018" s="822" t="s">
        <v>815</v>
      </c>
      <c r="F1018" s="831"/>
      <c r="G1018" s="831"/>
      <c r="H1018" s="827">
        <v>0</v>
      </c>
      <c r="I1018" s="831">
        <v>1</v>
      </c>
      <c r="J1018" s="831">
        <v>139.72999999999999</v>
      </c>
      <c r="K1018" s="827">
        <v>1</v>
      </c>
      <c r="L1018" s="831">
        <v>1</v>
      </c>
      <c r="M1018" s="832">
        <v>139.72999999999999</v>
      </c>
    </row>
    <row r="1019" spans="1:13" ht="14.45" customHeight="1" x14ac:dyDescent="0.2">
      <c r="A1019" s="821" t="s">
        <v>2732</v>
      </c>
      <c r="B1019" s="822" t="s">
        <v>4439</v>
      </c>
      <c r="C1019" s="822" t="s">
        <v>4376</v>
      </c>
      <c r="D1019" s="822" t="s">
        <v>3060</v>
      </c>
      <c r="E1019" s="822" t="s">
        <v>4377</v>
      </c>
      <c r="F1019" s="831"/>
      <c r="G1019" s="831"/>
      <c r="H1019" s="827">
        <v>0</v>
      </c>
      <c r="I1019" s="831">
        <v>1</v>
      </c>
      <c r="J1019" s="831">
        <v>140.65</v>
      </c>
      <c r="K1019" s="827">
        <v>1</v>
      </c>
      <c r="L1019" s="831">
        <v>1</v>
      </c>
      <c r="M1019" s="832">
        <v>140.65</v>
      </c>
    </row>
    <row r="1020" spans="1:13" ht="14.45" customHeight="1" x14ac:dyDescent="0.2">
      <c r="A1020" s="821" t="s">
        <v>2732</v>
      </c>
      <c r="B1020" s="822" t="s">
        <v>4441</v>
      </c>
      <c r="C1020" s="822" t="s">
        <v>4369</v>
      </c>
      <c r="D1020" s="822" t="s">
        <v>4370</v>
      </c>
      <c r="E1020" s="822" t="s">
        <v>4371</v>
      </c>
      <c r="F1020" s="831"/>
      <c r="G1020" s="831"/>
      <c r="H1020" s="827">
        <v>0</v>
      </c>
      <c r="I1020" s="831">
        <v>1</v>
      </c>
      <c r="J1020" s="831">
        <v>372.8</v>
      </c>
      <c r="K1020" s="827">
        <v>1</v>
      </c>
      <c r="L1020" s="831">
        <v>1</v>
      </c>
      <c r="M1020" s="832">
        <v>372.8</v>
      </c>
    </row>
    <row r="1021" spans="1:13" ht="14.45" customHeight="1" x14ac:dyDescent="0.2">
      <c r="A1021" s="821" t="s">
        <v>2732</v>
      </c>
      <c r="B1021" s="822" t="s">
        <v>2195</v>
      </c>
      <c r="C1021" s="822" t="s">
        <v>2196</v>
      </c>
      <c r="D1021" s="822" t="s">
        <v>928</v>
      </c>
      <c r="E1021" s="822" t="s">
        <v>2197</v>
      </c>
      <c r="F1021" s="831"/>
      <c r="G1021" s="831"/>
      <c r="H1021" s="827">
        <v>0</v>
      </c>
      <c r="I1021" s="831">
        <v>1</v>
      </c>
      <c r="J1021" s="831">
        <v>154.36000000000001</v>
      </c>
      <c r="K1021" s="827">
        <v>1</v>
      </c>
      <c r="L1021" s="831">
        <v>1</v>
      </c>
      <c r="M1021" s="832">
        <v>154.36000000000001</v>
      </c>
    </row>
    <row r="1022" spans="1:13" ht="14.45" customHeight="1" x14ac:dyDescent="0.2">
      <c r="A1022" s="821" t="s">
        <v>2732</v>
      </c>
      <c r="B1022" s="822" t="s">
        <v>2472</v>
      </c>
      <c r="C1022" s="822" t="s">
        <v>2473</v>
      </c>
      <c r="D1022" s="822" t="s">
        <v>2474</v>
      </c>
      <c r="E1022" s="822" t="s">
        <v>2475</v>
      </c>
      <c r="F1022" s="831"/>
      <c r="G1022" s="831"/>
      <c r="H1022" s="827">
        <v>0</v>
      </c>
      <c r="I1022" s="831">
        <v>1</v>
      </c>
      <c r="J1022" s="831">
        <v>176.32</v>
      </c>
      <c r="K1022" s="827">
        <v>1</v>
      </c>
      <c r="L1022" s="831">
        <v>1</v>
      </c>
      <c r="M1022" s="832">
        <v>176.32</v>
      </c>
    </row>
    <row r="1023" spans="1:13" ht="14.45" customHeight="1" x14ac:dyDescent="0.2">
      <c r="A1023" s="821" t="s">
        <v>2732</v>
      </c>
      <c r="B1023" s="822" t="s">
        <v>2501</v>
      </c>
      <c r="C1023" s="822" t="s">
        <v>2979</v>
      </c>
      <c r="D1023" s="822" t="s">
        <v>2503</v>
      </c>
      <c r="E1023" s="822" t="s">
        <v>2980</v>
      </c>
      <c r="F1023" s="831"/>
      <c r="G1023" s="831"/>
      <c r="H1023" s="827">
        <v>0</v>
      </c>
      <c r="I1023" s="831">
        <v>5</v>
      </c>
      <c r="J1023" s="831">
        <v>7724.9500000000007</v>
      </c>
      <c r="K1023" s="827">
        <v>1</v>
      </c>
      <c r="L1023" s="831">
        <v>5</v>
      </c>
      <c r="M1023" s="832">
        <v>7724.9500000000007</v>
      </c>
    </row>
    <row r="1024" spans="1:13" ht="14.45" customHeight="1" x14ac:dyDescent="0.2">
      <c r="A1024" s="821" t="s">
        <v>2732</v>
      </c>
      <c r="B1024" s="822" t="s">
        <v>2501</v>
      </c>
      <c r="C1024" s="822" t="s">
        <v>2790</v>
      </c>
      <c r="D1024" s="822" t="s">
        <v>2503</v>
      </c>
      <c r="E1024" s="822" t="s">
        <v>2791</v>
      </c>
      <c r="F1024" s="831"/>
      <c r="G1024" s="831"/>
      <c r="H1024" s="827">
        <v>0</v>
      </c>
      <c r="I1024" s="831">
        <v>2</v>
      </c>
      <c r="J1024" s="831">
        <v>3813.94</v>
      </c>
      <c r="K1024" s="827">
        <v>1</v>
      </c>
      <c r="L1024" s="831">
        <v>2</v>
      </c>
      <c r="M1024" s="832">
        <v>3813.94</v>
      </c>
    </row>
    <row r="1025" spans="1:13" ht="14.45" customHeight="1" x14ac:dyDescent="0.2">
      <c r="A1025" s="821" t="s">
        <v>2732</v>
      </c>
      <c r="B1025" s="822" t="s">
        <v>2501</v>
      </c>
      <c r="C1025" s="822" t="s">
        <v>2977</v>
      </c>
      <c r="D1025" s="822" t="s">
        <v>2503</v>
      </c>
      <c r="E1025" s="822" t="s">
        <v>2978</v>
      </c>
      <c r="F1025" s="831"/>
      <c r="G1025" s="831"/>
      <c r="H1025" s="827">
        <v>0</v>
      </c>
      <c r="I1025" s="831">
        <v>1</v>
      </c>
      <c r="J1025" s="831">
        <v>3833.94</v>
      </c>
      <c r="K1025" s="827">
        <v>1</v>
      </c>
      <c r="L1025" s="831">
        <v>1</v>
      </c>
      <c r="M1025" s="832">
        <v>3833.94</v>
      </c>
    </row>
    <row r="1026" spans="1:13" ht="14.45" customHeight="1" x14ac:dyDescent="0.2">
      <c r="A1026" s="821" t="s">
        <v>2732</v>
      </c>
      <c r="B1026" s="822" t="s">
        <v>2501</v>
      </c>
      <c r="C1026" s="822" t="s">
        <v>2575</v>
      </c>
      <c r="D1026" s="822" t="s">
        <v>2503</v>
      </c>
      <c r="E1026" s="822" t="s">
        <v>2576</v>
      </c>
      <c r="F1026" s="831"/>
      <c r="G1026" s="831"/>
      <c r="H1026" s="827">
        <v>0</v>
      </c>
      <c r="I1026" s="831">
        <v>1</v>
      </c>
      <c r="J1026" s="831">
        <v>2669.75</v>
      </c>
      <c r="K1026" s="827">
        <v>1</v>
      </c>
      <c r="L1026" s="831">
        <v>1</v>
      </c>
      <c r="M1026" s="832">
        <v>2669.75</v>
      </c>
    </row>
    <row r="1027" spans="1:13" ht="14.45" customHeight="1" x14ac:dyDescent="0.2">
      <c r="A1027" s="821" t="s">
        <v>2732</v>
      </c>
      <c r="B1027" s="822" t="s">
        <v>2522</v>
      </c>
      <c r="C1027" s="822" t="s">
        <v>2524</v>
      </c>
      <c r="D1027" s="822" t="s">
        <v>1695</v>
      </c>
      <c r="E1027" s="822" t="s">
        <v>1697</v>
      </c>
      <c r="F1027" s="831"/>
      <c r="G1027" s="831"/>
      <c r="H1027" s="827">
        <v>0</v>
      </c>
      <c r="I1027" s="831">
        <v>1</v>
      </c>
      <c r="J1027" s="831">
        <v>755.17</v>
      </c>
      <c r="K1027" s="827">
        <v>1</v>
      </c>
      <c r="L1027" s="831">
        <v>1</v>
      </c>
      <c r="M1027" s="832">
        <v>755.17</v>
      </c>
    </row>
    <row r="1028" spans="1:13" ht="14.45" customHeight="1" x14ac:dyDescent="0.2">
      <c r="A1028" s="821" t="s">
        <v>2732</v>
      </c>
      <c r="B1028" s="822" t="s">
        <v>2522</v>
      </c>
      <c r="C1028" s="822" t="s">
        <v>3619</v>
      </c>
      <c r="D1028" s="822" t="s">
        <v>1695</v>
      </c>
      <c r="E1028" s="822" t="s">
        <v>3620</v>
      </c>
      <c r="F1028" s="831"/>
      <c r="G1028" s="831"/>
      <c r="H1028" s="827">
        <v>0</v>
      </c>
      <c r="I1028" s="831">
        <v>22</v>
      </c>
      <c r="J1028" s="831">
        <v>6600.2199999999993</v>
      </c>
      <c r="K1028" s="827">
        <v>1</v>
      </c>
      <c r="L1028" s="831">
        <v>22</v>
      </c>
      <c r="M1028" s="832">
        <v>6600.2199999999993</v>
      </c>
    </row>
    <row r="1029" spans="1:13" ht="14.45" customHeight="1" x14ac:dyDescent="0.2">
      <c r="A1029" s="821" t="s">
        <v>2732</v>
      </c>
      <c r="B1029" s="822" t="s">
        <v>4458</v>
      </c>
      <c r="C1029" s="822" t="s">
        <v>4387</v>
      </c>
      <c r="D1029" s="822" t="s">
        <v>4181</v>
      </c>
      <c r="E1029" s="822" t="s">
        <v>2864</v>
      </c>
      <c r="F1029" s="831"/>
      <c r="G1029" s="831"/>
      <c r="H1029" s="827">
        <v>0</v>
      </c>
      <c r="I1029" s="831">
        <v>1</v>
      </c>
      <c r="J1029" s="831">
        <v>162.36000000000001</v>
      </c>
      <c r="K1029" s="827">
        <v>1</v>
      </c>
      <c r="L1029" s="831">
        <v>1</v>
      </c>
      <c r="M1029" s="832">
        <v>162.36000000000001</v>
      </c>
    </row>
    <row r="1030" spans="1:13" ht="14.45" customHeight="1" x14ac:dyDescent="0.2">
      <c r="A1030" s="821" t="s">
        <v>2733</v>
      </c>
      <c r="B1030" s="822" t="s">
        <v>2231</v>
      </c>
      <c r="C1030" s="822" t="s">
        <v>2236</v>
      </c>
      <c r="D1030" s="822" t="s">
        <v>1033</v>
      </c>
      <c r="E1030" s="822" t="s">
        <v>2237</v>
      </c>
      <c r="F1030" s="831"/>
      <c r="G1030" s="831"/>
      <c r="H1030" s="827">
        <v>0</v>
      </c>
      <c r="I1030" s="831">
        <v>4</v>
      </c>
      <c r="J1030" s="831">
        <v>195.56</v>
      </c>
      <c r="K1030" s="827">
        <v>1</v>
      </c>
      <c r="L1030" s="831">
        <v>4</v>
      </c>
      <c r="M1030" s="832">
        <v>195.56</v>
      </c>
    </row>
    <row r="1031" spans="1:13" ht="14.45" customHeight="1" x14ac:dyDescent="0.2">
      <c r="A1031" s="821" t="s">
        <v>2733</v>
      </c>
      <c r="B1031" s="822" t="s">
        <v>2139</v>
      </c>
      <c r="C1031" s="822" t="s">
        <v>2499</v>
      </c>
      <c r="D1031" s="822" t="s">
        <v>2141</v>
      </c>
      <c r="E1031" s="822" t="s">
        <v>2500</v>
      </c>
      <c r="F1031" s="831"/>
      <c r="G1031" s="831"/>
      <c r="H1031" s="827">
        <v>0</v>
      </c>
      <c r="I1031" s="831">
        <v>3</v>
      </c>
      <c r="J1031" s="831">
        <v>259.23</v>
      </c>
      <c r="K1031" s="827">
        <v>1</v>
      </c>
      <c r="L1031" s="831">
        <v>3</v>
      </c>
      <c r="M1031" s="832">
        <v>259.23</v>
      </c>
    </row>
    <row r="1032" spans="1:13" ht="14.45" customHeight="1" x14ac:dyDescent="0.2">
      <c r="A1032" s="821" t="s">
        <v>2733</v>
      </c>
      <c r="B1032" s="822" t="s">
        <v>2139</v>
      </c>
      <c r="C1032" s="822" t="s">
        <v>3488</v>
      </c>
      <c r="D1032" s="822" t="s">
        <v>2141</v>
      </c>
      <c r="E1032" s="822" t="s">
        <v>3489</v>
      </c>
      <c r="F1032" s="831"/>
      <c r="G1032" s="831"/>
      <c r="H1032" s="827">
        <v>0</v>
      </c>
      <c r="I1032" s="831">
        <v>1</v>
      </c>
      <c r="J1032" s="831">
        <v>86.43</v>
      </c>
      <c r="K1032" s="827">
        <v>1</v>
      </c>
      <c r="L1032" s="831">
        <v>1</v>
      </c>
      <c r="M1032" s="832">
        <v>86.43</v>
      </c>
    </row>
    <row r="1033" spans="1:13" ht="14.45" customHeight="1" x14ac:dyDescent="0.2">
      <c r="A1033" s="821" t="s">
        <v>2733</v>
      </c>
      <c r="B1033" s="822" t="s">
        <v>4446</v>
      </c>
      <c r="C1033" s="822" t="s">
        <v>4291</v>
      </c>
      <c r="D1033" s="822" t="s">
        <v>3415</v>
      </c>
      <c r="E1033" s="822" t="s">
        <v>805</v>
      </c>
      <c r="F1033" s="831"/>
      <c r="G1033" s="831"/>
      <c r="H1033" s="827">
        <v>0</v>
      </c>
      <c r="I1033" s="831">
        <v>1</v>
      </c>
      <c r="J1033" s="831">
        <v>31.23</v>
      </c>
      <c r="K1033" s="827">
        <v>1</v>
      </c>
      <c r="L1033" s="831">
        <v>1</v>
      </c>
      <c r="M1033" s="832">
        <v>31.23</v>
      </c>
    </row>
    <row r="1034" spans="1:13" ht="14.45" customHeight="1" x14ac:dyDescent="0.2">
      <c r="A1034" s="821" t="s">
        <v>2733</v>
      </c>
      <c r="B1034" s="822" t="s">
        <v>2143</v>
      </c>
      <c r="C1034" s="822" t="s">
        <v>2146</v>
      </c>
      <c r="D1034" s="822" t="s">
        <v>745</v>
      </c>
      <c r="E1034" s="822" t="s">
        <v>2147</v>
      </c>
      <c r="F1034" s="831"/>
      <c r="G1034" s="831"/>
      <c r="H1034" s="827">
        <v>0</v>
      </c>
      <c r="I1034" s="831">
        <v>3</v>
      </c>
      <c r="J1034" s="831">
        <v>6928.08</v>
      </c>
      <c r="K1034" s="827">
        <v>1</v>
      </c>
      <c r="L1034" s="831">
        <v>3</v>
      </c>
      <c r="M1034" s="832">
        <v>6928.08</v>
      </c>
    </row>
    <row r="1035" spans="1:13" ht="14.45" customHeight="1" x14ac:dyDescent="0.2">
      <c r="A1035" s="821" t="s">
        <v>2733</v>
      </c>
      <c r="B1035" s="822" t="s">
        <v>2143</v>
      </c>
      <c r="C1035" s="822" t="s">
        <v>2154</v>
      </c>
      <c r="D1035" s="822" t="s">
        <v>740</v>
      </c>
      <c r="E1035" s="822" t="s">
        <v>2155</v>
      </c>
      <c r="F1035" s="831"/>
      <c r="G1035" s="831"/>
      <c r="H1035" s="827">
        <v>0</v>
      </c>
      <c r="I1035" s="831">
        <v>1</v>
      </c>
      <c r="J1035" s="831">
        <v>490.89</v>
      </c>
      <c r="K1035" s="827">
        <v>1</v>
      </c>
      <c r="L1035" s="831">
        <v>1</v>
      </c>
      <c r="M1035" s="832">
        <v>490.89</v>
      </c>
    </row>
    <row r="1036" spans="1:13" ht="14.45" customHeight="1" x14ac:dyDescent="0.2">
      <c r="A1036" s="821" t="s">
        <v>2733</v>
      </c>
      <c r="B1036" s="822" t="s">
        <v>2143</v>
      </c>
      <c r="C1036" s="822" t="s">
        <v>3512</v>
      </c>
      <c r="D1036" s="822" t="s">
        <v>745</v>
      </c>
      <c r="E1036" s="822" t="s">
        <v>3513</v>
      </c>
      <c r="F1036" s="831"/>
      <c r="G1036" s="831"/>
      <c r="H1036" s="827">
        <v>0</v>
      </c>
      <c r="I1036" s="831">
        <v>1</v>
      </c>
      <c r="J1036" s="831">
        <v>1847.49</v>
      </c>
      <c r="K1036" s="827">
        <v>1</v>
      </c>
      <c r="L1036" s="831">
        <v>1</v>
      </c>
      <c r="M1036" s="832">
        <v>1847.49</v>
      </c>
    </row>
    <row r="1037" spans="1:13" ht="14.45" customHeight="1" x14ac:dyDescent="0.2">
      <c r="A1037" s="821" t="s">
        <v>2733</v>
      </c>
      <c r="B1037" s="822" t="s">
        <v>2156</v>
      </c>
      <c r="C1037" s="822" t="s">
        <v>2157</v>
      </c>
      <c r="D1037" s="822" t="s">
        <v>2158</v>
      </c>
      <c r="E1037" s="822" t="s">
        <v>2159</v>
      </c>
      <c r="F1037" s="831"/>
      <c r="G1037" s="831"/>
      <c r="H1037" s="827">
        <v>0</v>
      </c>
      <c r="I1037" s="831">
        <v>3</v>
      </c>
      <c r="J1037" s="831">
        <v>560.61</v>
      </c>
      <c r="K1037" s="827">
        <v>1</v>
      </c>
      <c r="L1037" s="831">
        <v>3</v>
      </c>
      <c r="M1037" s="832">
        <v>560.61</v>
      </c>
    </row>
    <row r="1038" spans="1:13" ht="14.45" customHeight="1" x14ac:dyDescent="0.2">
      <c r="A1038" s="821" t="s">
        <v>2733</v>
      </c>
      <c r="B1038" s="822" t="s">
        <v>2257</v>
      </c>
      <c r="C1038" s="822" t="s">
        <v>2855</v>
      </c>
      <c r="D1038" s="822" t="s">
        <v>1042</v>
      </c>
      <c r="E1038" s="822" t="s">
        <v>2856</v>
      </c>
      <c r="F1038" s="831"/>
      <c r="G1038" s="831"/>
      <c r="H1038" s="827">
        <v>0</v>
      </c>
      <c r="I1038" s="831">
        <v>2</v>
      </c>
      <c r="J1038" s="831">
        <v>320.06</v>
      </c>
      <c r="K1038" s="827">
        <v>1</v>
      </c>
      <c r="L1038" s="831">
        <v>2</v>
      </c>
      <c r="M1038" s="832">
        <v>320.06</v>
      </c>
    </row>
    <row r="1039" spans="1:13" ht="14.45" customHeight="1" x14ac:dyDescent="0.2">
      <c r="A1039" s="821" t="s">
        <v>2733</v>
      </c>
      <c r="B1039" s="822" t="s">
        <v>2268</v>
      </c>
      <c r="C1039" s="822" t="s">
        <v>2269</v>
      </c>
      <c r="D1039" s="822" t="s">
        <v>2270</v>
      </c>
      <c r="E1039" s="822" t="s">
        <v>2271</v>
      </c>
      <c r="F1039" s="831"/>
      <c r="G1039" s="831"/>
      <c r="H1039" s="827">
        <v>0</v>
      </c>
      <c r="I1039" s="831">
        <v>1</v>
      </c>
      <c r="J1039" s="831">
        <v>42.51</v>
      </c>
      <c r="K1039" s="827">
        <v>1</v>
      </c>
      <c r="L1039" s="831">
        <v>1</v>
      </c>
      <c r="M1039" s="832">
        <v>42.51</v>
      </c>
    </row>
    <row r="1040" spans="1:13" ht="14.45" customHeight="1" x14ac:dyDescent="0.2">
      <c r="A1040" s="821" t="s">
        <v>2733</v>
      </c>
      <c r="B1040" s="822" t="s">
        <v>2268</v>
      </c>
      <c r="C1040" s="822" t="s">
        <v>2272</v>
      </c>
      <c r="D1040" s="822" t="s">
        <v>2270</v>
      </c>
      <c r="E1040" s="822" t="s">
        <v>2273</v>
      </c>
      <c r="F1040" s="831"/>
      <c r="G1040" s="831"/>
      <c r="H1040" s="827">
        <v>0</v>
      </c>
      <c r="I1040" s="831">
        <v>1</v>
      </c>
      <c r="J1040" s="831">
        <v>85.02</v>
      </c>
      <c r="K1040" s="827">
        <v>1</v>
      </c>
      <c r="L1040" s="831">
        <v>1</v>
      </c>
      <c r="M1040" s="832">
        <v>85.02</v>
      </c>
    </row>
    <row r="1041" spans="1:13" ht="14.45" customHeight="1" x14ac:dyDescent="0.2">
      <c r="A1041" s="821" t="s">
        <v>2733</v>
      </c>
      <c r="B1041" s="822" t="s">
        <v>4436</v>
      </c>
      <c r="C1041" s="822" t="s">
        <v>3676</v>
      </c>
      <c r="D1041" s="822" t="s">
        <v>3388</v>
      </c>
      <c r="E1041" s="822" t="s">
        <v>3677</v>
      </c>
      <c r="F1041" s="831">
        <v>3</v>
      </c>
      <c r="G1041" s="831">
        <v>64.320000000000007</v>
      </c>
      <c r="H1041" s="827">
        <v>1</v>
      </c>
      <c r="I1041" s="831"/>
      <c r="J1041" s="831"/>
      <c r="K1041" s="827">
        <v>0</v>
      </c>
      <c r="L1041" s="831">
        <v>3</v>
      </c>
      <c r="M1041" s="832">
        <v>64.320000000000007</v>
      </c>
    </row>
    <row r="1042" spans="1:13" ht="14.45" customHeight="1" x14ac:dyDescent="0.2">
      <c r="A1042" s="821" t="s">
        <v>2733</v>
      </c>
      <c r="B1042" s="822" t="s">
        <v>2168</v>
      </c>
      <c r="C1042" s="822" t="s">
        <v>2170</v>
      </c>
      <c r="D1042" s="822" t="s">
        <v>690</v>
      </c>
      <c r="E1042" s="822" t="s">
        <v>691</v>
      </c>
      <c r="F1042" s="831"/>
      <c r="G1042" s="831"/>
      <c r="H1042" s="827">
        <v>0</v>
      </c>
      <c r="I1042" s="831">
        <v>7</v>
      </c>
      <c r="J1042" s="831">
        <v>266.27999999999997</v>
      </c>
      <c r="K1042" s="827">
        <v>1</v>
      </c>
      <c r="L1042" s="831">
        <v>7</v>
      </c>
      <c r="M1042" s="832">
        <v>266.27999999999997</v>
      </c>
    </row>
    <row r="1043" spans="1:13" ht="14.45" customHeight="1" x14ac:dyDescent="0.2">
      <c r="A1043" s="821" t="s">
        <v>2733</v>
      </c>
      <c r="B1043" s="822" t="s">
        <v>2168</v>
      </c>
      <c r="C1043" s="822" t="s">
        <v>3157</v>
      </c>
      <c r="D1043" s="822" t="s">
        <v>690</v>
      </c>
      <c r="E1043" s="822" t="s">
        <v>3152</v>
      </c>
      <c r="F1043" s="831"/>
      <c r="G1043" s="831"/>
      <c r="H1043" s="827">
        <v>0</v>
      </c>
      <c r="I1043" s="831">
        <v>1</v>
      </c>
      <c r="J1043" s="831">
        <v>117.03</v>
      </c>
      <c r="K1043" s="827">
        <v>1</v>
      </c>
      <c r="L1043" s="831">
        <v>1</v>
      </c>
      <c r="M1043" s="832">
        <v>117.03</v>
      </c>
    </row>
    <row r="1044" spans="1:13" ht="14.45" customHeight="1" x14ac:dyDescent="0.2">
      <c r="A1044" s="821" t="s">
        <v>2733</v>
      </c>
      <c r="B1044" s="822" t="s">
        <v>2168</v>
      </c>
      <c r="C1044" s="822" t="s">
        <v>2510</v>
      </c>
      <c r="D1044" s="822" t="s">
        <v>690</v>
      </c>
      <c r="E1044" s="822" t="s">
        <v>1520</v>
      </c>
      <c r="F1044" s="831"/>
      <c r="G1044" s="831"/>
      <c r="H1044" s="827">
        <v>0</v>
      </c>
      <c r="I1044" s="831">
        <v>4</v>
      </c>
      <c r="J1044" s="831">
        <v>42.6</v>
      </c>
      <c r="K1044" s="827">
        <v>1</v>
      </c>
      <c r="L1044" s="831">
        <v>4</v>
      </c>
      <c r="M1044" s="832">
        <v>42.6</v>
      </c>
    </row>
    <row r="1045" spans="1:13" ht="14.45" customHeight="1" x14ac:dyDescent="0.2">
      <c r="A1045" s="821" t="s">
        <v>2733</v>
      </c>
      <c r="B1045" s="822" t="s">
        <v>2168</v>
      </c>
      <c r="C1045" s="822" t="s">
        <v>2283</v>
      </c>
      <c r="D1045" s="822" t="s">
        <v>690</v>
      </c>
      <c r="E1045" s="822" t="s">
        <v>989</v>
      </c>
      <c r="F1045" s="831"/>
      <c r="G1045" s="831"/>
      <c r="H1045" s="827">
        <v>0</v>
      </c>
      <c r="I1045" s="831">
        <v>1</v>
      </c>
      <c r="J1045" s="831">
        <v>58.52</v>
      </c>
      <c r="K1045" s="827">
        <v>1</v>
      </c>
      <c r="L1045" s="831">
        <v>1</v>
      </c>
      <c r="M1045" s="832">
        <v>58.52</v>
      </c>
    </row>
    <row r="1046" spans="1:13" ht="14.45" customHeight="1" x14ac:dyDescent="0.2">
      <c r="A1046" s="821" t="s">
        <v>2733</v>
      </c>
      <c r="B1046" s="822" t="s">
        <v>2173</v>
      </c>
      <c r="C1046" s="822" t="s">
        <v>3023</v>
      </c>
      <c r="D1046" s="822" t="s">
        <v>998</v>
      </c>
      <c r="E1046" s="822" t="s">
        <v>677</v>
      </c>
      <c r="F1046" s="831"/>
      <c r="G1046" s="831"/>
      <c r="H1046" s="827">
        <v>0</v>
      </c>
      <c r="I1046" s="831">
        <v>3</v>
      </c>
      <c r="J1046" s="831">
        <v>351.09000000000003</v>
      </c>
      <c r="K1046" s="827">
        <v>1</v>
      </c>
      <c r="L1046" s="831">
        <v>3</v>
      </c>
      <c r="M1046" s="832">
        <v>351.09000000000003</v>
      </c>
    </row>
    <row r="1047" spans="1:13" ht="14.45" customHeight="1" x14ac:dyDescent="0.2">
      <c r="A1047" s="821" t="s">
        <v>2733</v>
      </c>
      <c r="B1047" s="822" t="s">
        <v>2178</v>
      </c>
      <c r="C1047" s="822" t="s">
        <v>2313</v>
      </c>
      <c r="D1047" s="822" t="s">
        <v>2180</v>
      </c>
      <c r="E1047" s="822" t="s">
        <v>2314</v>
      </c>
      <c r="F1047" s="831"/>
      <c r="G1047" s="831"/>
      <c r="H1047" s="827">
        <v>0</v>
      </c>
      <c r="I1047" s="831">
        <v>1</v>
      </c>
      <c r="J1047" s="831">
        <v>7.47</v>
      </c>
      <c r="K1047" s="827">
        <v>1</v>
      </c>
      <c r="L1047" s="831">
        <v>1</v>
      </c>
      <c r="M1047" s="832">
        <v>7.47</v>
      </c>
    </row>
    <row r="1048" spans="1:13" ht="14.45" customHeight="1" x14ac:dyDescent="0.2">
      <c r="A1048" s="821" t="s">
        <v>2733</v>
      </c>
      <c r="B1048" s="822" t="s">
        <v>2178</v>
      </c>
      <c r="C1048" s="822" t="s">
        <v>3548</v>
      </c>
      <c r="D1048" s="822" t="s">
        <v>2180</v>
      </c>
      <c r="E1048" s="822" t="s">
        <v>2996</v>
      </c>
      <c r="F1048" s="831"/>
      <c r="G1048" s="831"/>
      <c r="H1048" s="827">
        <v>0</v>
      </c>
      <c r="I1048" s="831">
        <v>1</v>
      </c>
      <c r="J1048" s="831">
        <v>114.88</v>
      </c>
      <c r="K1048" s="827">
        <v>1</v>
      </c>
      <c r="L1048" s="831">
        <v>1</v>
      </c>
      <c r="M1048" s="832">
        <v>114.88</v>
      </c>
    </row>
    <row r="1049" spans="1:13" ht="14.45" customHeight="1" x14ac:dyDescent="0.2">
      <c r="A1049" s="821" t="s">
        <v>2733</v>
      </c>
      <c r="B1049" s="822" t="s">
        <v>2315</v>
      </c>
      <c r="C1049" s="822" t="s">
        <v>3189</v>
      </c>
      <c r="D1049" s="822" t="s">
        <v>2317</v>
      </c>
      <c r="E1049" s="822" t="s">
        <v>3190</v>
      </c>
      <c r="F1049" s="831"/>
      <c r="G1049" s="831"/>
      <c r="H1049" s="827">
        <v>0</v>
      </c>
      <c r="I1049" s="831">
        <v>2</v>
      </c>
      <c r="J1049" s="831">
        <v>704.74</v>
      </c>
      <c r="K1049" s="827">
        <v>1</v>
      </c>
      <c r="L1049" s="831">
        <v>2</v>
      </c>
      <c r="M1049" s="832">
        <v>704.74</v>
      </c>
    </row>
    <row r="1050" spans="1:13" ht="14.45" customHeight="1" x14ac:dyDescent="0.2">
      <c r="A1050" s="821" t="s">
        <v>2733</v>
      </c>
      <c r="B1050" s="822" t="s">
        <v>2315</v>
      </c>
      <c r="C1050" s="822" t="s">
        <v>2921</v>
      </c>
      <c r="D1050" s="822" t="s">
        <v>2317</v>
      </c>
      <c r="E1050" s="822" t="s">
        <v>2922</v>
      </c>
      <c r="F1050" s="831"/>
      <c r="G1050" s="831"/>
      <c r="H1050" s="827">
        <v>0</v>
      </c>
      <c r="I1050" s="831">
        <v>1</v>
      </c>
      <c r="J1050" s="831">
        <v>511.28</v>
      </c>
      <c r="K1050" s="827">
        <v>1</v>
      </c>
      <c r="L1050" s="831">
        <v>1</v>
      </c>
      <c r="M1050" s="832">
        <v>511.28</v>
      </c>
    </row>
    <row r="1051" spans="1:13" ht="14.45" customHeight="1" x14ac:dyDescent="0.2">
      <c r="A1051" s="821" t="s">
        <v>2733</v>
      </c>
      <c r="B1051" s="822" t="s">
        <v>2315</v>
      </c>
      <c r="C1051" s="822" t="s">
        <v>4297</v>
      </c>
      <c r="D1051" s="822" t="s">
        <v>2317</v>
      </c>
      <c r="E1051" s="822" t="s">
        <v>4298</v>
      </c>
      <c r="F1051" s="831"/>
      <c r="G1051" s="831"/>
      <c r="H1051" s="827">
        <v>0</v>
      </c>
      <c r="I1051" s="831">
        <v>1</v>
      </c>
      <c r="J1051" s="831">
        <v>545.82000000000005</v>
      </c>
      <c r="K1051" s="827">
        <v>1</v>
      </c>
      <c r="L1051" s="831">
        <v>1</v>
      </c>
      <c r="M1051" s="832">
        <v>545.82000000000005</v>
      </c>
    </row>
    <row r="1052" spans="1:13" ht="14.45" customHeight="1" x14ac:dyDescent="0.2">
      <c r="A1052" s="821" t="s">
        <v>2733</v>
      </c>
      <c r="B1052" s="822" t="s">
        <v>2315</v>
      </c>
      <c r="C1052" s="822" t="s">
        <v>2923</v>
      </c>
      <c r="D1052" s="822" t="s">
        <v>2317</v>
      </c>
      <c r="E1052" s="822" t="s">
        <v>2924</v>
      </c>
      <c r="F1052" s="831"/>
      <c r="G1052" s="831"/>
      <c r="H1052" s="827">
        <v>0</v>
      </c>
      <c r="I1052" s="831">
        <v>1</v>
      </c>
      <c r="J1052" s="831">
        <v>704.73</v>
      </c>
      <c r="K1052" s="827">
        <v>1</v>
      </c>
      <c r="L1052" s="831">
        <v>1</v>
      </c>
      <c r="M1052" s="832">
        <v>704.73</v>
      </c>
    </row>
    <row r="1053" spans="1:13" ht="14.45" customHeight="1" x14ac:dyDescent="0.2">
      <c r="A1053" s="821" t="s">
        <v>2733</v>
      </c>
      <c r="B1053" s="822" t="s">
        <v>2184</v>
      </c>
      <c r="C1053" s="822" t="s">
        <v>2185</v>
      </c>
      <c r="D1053" s="822" t="s">
        <v>2186</v>
      </c>
      <c r="E1053" s="822" t="s">
        <v>2187</v>
      </c>
      <c r="F1053" s="831"/>
      <c r="G1053" s="831"/>
      <c r="H1053" s="827">
        <v>0</v>
      </c>
      <c r="I1053" s="831">
        <v>8</v>
      </c>
      <c r="J1053" s="831">
        <v>1044.08</v>
      </c>
      <c r="K1053" s="827">
        <v>1</v>
      </c>
      <c r="L1053" s="831">
        <v>8</v>
      </c>
      <c r="M1053" s="832">
        <v>1044.08</v>
      </c>
    </row>
    <row r="1054" spans="1:13" ht="14.45" customHeight="1" x14ac:dyDescent="0.2">
      <c r="A1054" s="821" t="s">
        <v>2733</v>
      </c>
      <c r="B1054" s="822" t="s">
        <v>2184</v>
      </c>
      <c r="C1054" s="822" t="s">
        <v>2188</v>
      </c>
      <c r="D1054" s="822" t="s">
        <v>2189</v>
      </c>
      <c r="E1054" s="822" t="s">
        <v>2190</v>
      </c>
      <c r="F1054" s="831"/>
      <c r="G1054" s="831"/>
      <c r="H1054" s="827">
        <v>0</v>
      </c>
      <c r="I1054" s="831">
        <v>1</v>
      </c>
      <c r="J1054" s="831">
        <v>165.41</v>
      </c>
      <c r="K1054" s="827">
        <v>1</v>
      </c>
      <c r="L1054" s="831">
        <v>1</v>
      </c>
      <c r="M1054" s="832">
        <v>165.41</v>
      </c>
    </row>
    <row r="1055" spans="1:13" ht="14.45" customHeight="1" x14ac:dyDescent="0.2">
      <c r="A1055" s="821" t="s">
        <v>2733</v>
      </c>
      <c r="B1055" s="822" t="s">
        <v>2184</v>
      </c>
      <c r="C1055" s="822" t="s">
        <v>3009</v>
      </c>
      <c r="D1055" s="822" t="s">
        <v>2186</v>
      </c>
      <c r="E1055" s="822" t="s">
        <v>3010</v>
      </c>
      <c r="F1055" s="831">
        <v>1</v>
      </c>
      <c r="G1055" s="831">
        <v>282.76</v>
      </c>
      <c r="H1055" s="827">
        <v>1</v>
      </c>
      <c r="I1055" s="831"/>
      <c r="J1055" s="831"/>
      <c r="K1055" s="827">
        <v>0</v>
      </c>
      <c r="L1055" s="831">
        <v>1</v>
      </c>
      <c r="M1055" s="832">
        <v>282.76</v>
      </c>
    </row>
    <row r="1056" spans="1:13" ht="14.45" customHeight="1" x14ac:dyDescent="0.2">
      <c r="A1056" s="821" t="s">
        <v>2733</v>
      </c>
      <c r="B1056" s="822" t="s">
        <v>2330</v>
      </c>
      <c r="C1056" s="822" t="s">
        <v>3656</v>
      </c>
      <c r="D1056" s="822" t="s">
        <v>1113</v>
      </c>
      <c r="E1056" s="822" t="s">
        <v>3657</v>
      </c>
      <c r="F1056" s="831"/>
      <c r="G1056" s="831"/>
      <c r="H1056" s="827">
        <v>0</v>
      </c>
      <c r="I1056" s="831">
        <v>1</v>
      </c>
      <c r="J1056" s="831">
        <v>134.61000000000001</v>
      </c>
      <c r="K1056" s="827">
        <v>1</v>
      </c>
      <c r="L1056" s="831">
        <v>1</v>
      </c>
      <c r="M1056" s="832">
        <v>134.61000000000001</v>
      </c>
    </row>
    <row r="1057" spans="1:13" ht="14.45" customHeight="1" x14ac:dyDescent="0.2">
      <c r="A1057" s="821" t="s">
        <v>2733</v>
      </c>
      <c r="B1057" s="822" t="s">
        <v>2195</v>
      </c>
      <c r="C1057" s="822" t="s">
        <v>2196</v>
      </c>
      <c r="D1057" s="822" t="s">
        <v>928</v>
      </c>
      <c r="E1057" s="822" t="s">
        <v>2197</v>
      </c>
      <c r="F1057" s="831"/>
      <c r="G1057" s="831"/>
      <c r="H1057" s="827">
        <v>0</v>
      </c>
      <c r="I1057" s="831">
        <v>1</v>
      </c>
      <c r="J1057" s="831">
        <v>154.36000000000001</v>
      </c>
      <c r="K1057" s="827">
        <v>1</v>
      </c>
      <c r="L1057" s="831">
        <v>1</v>
      </c>
      <c r="M1057" s="832">
        <v>154.36000000000001</v>
      </c>
    </row>
    <row r="1058" spans="1:13" ht="14.45" customHeight="1" x14ac:dyDescent="0.2">
      <c r="A1058" s="821" t="s">
        <v>2733</v>
      </c>
      <c r="B1058" s="822" t="s">
        <v>2412</v>
      </c>
      <c r="C1058" s="822" t="s">
        <v>2413</v>
      </c>
      <c r="D1058" s="822" t="s">
        <v>1254</v>
      </c>
      <c r="E1058" s="822" t="s">
        <v>1255</v>
      </c>
      <c r="F1058" s="831"/>
      <c r="G1058" s="831"/>
      <c r="H1058" s="827"/>
      <c r="I1058" s="831">
        <v>1</v>
      </c>
      <c r="J1058" s="831">
        <v>0</v>
      </c>
      <c r="K1058" s="827"/>
      <c r="L1058" s="831">
        <v>1</v>
      </c>
      <c r="M1058" s="832">
        <v>0</v>
      </c>
    </row>
    <row r="1059" spans="1:13" ht="14.45" customHeight="1" x14ac:dyDescent="0.2">
      <c r="A1059" s="821" t="s">
        <v>2733</v>
      </c>
      <c r="B1059" s="822" t="s">
        <v>2208</v>
      </c>
      <c r="C1059" s="822" t="s">
        <v>2211</v>
      </c>
      <c r="D1059" s="822" t="s">
        <v>910</v>
      </c>
      <c r="E1059" s="822" t="s">
        <v>2212</v>
      </c>
      <c r="F1059" s="831"/>
      <c r="G1059" s="831"/>
      <c r="H1059" s="827"/>
      <c r="I1059" s="831">
        <v>2</v>
      </c>
      <c r="J1059" s="831">
        <v>0</v>
      </c>
      <c r="K1059" s="827"/>
      <c r="L1059" s="831">
        <v>2</v>
      </c>
      <c r="M1059" s="832">
        <v>0</v>
      </c>
    </row>
    <row r="1060" spans="1:13" ht="14.45" customHeight="1" x14ac:dyDescent="0.2">
      <c r="A1060" s="821" t="s">
        <v>2733</v>
      </c>
      <c r="B1060" s="822" t="s">
        <v>2501</v>
      </c>
      <c r="C1060" s="822" t="s">
        <v>2977</v>
      </c>
      <c r="D1060" s="822" t="s">
        <v>2503</v>
      </c>
      <c r="E1060" s="822" t="s">
        <v>2978</v>
      </c>
      <c r="F1060" s="831"/>
      <c r="G1060" s="831"/>
      <c r="H1060" s="827">
        <v>0</v>
      </c>
      <c r="I1060" s="831">
        <v>5</v>
      </c>
      <c r="J1060" s="831">
        <v>25192.02</v>
      </c>
      <c r="K1060" s="827">
        <v>1</v>
      </c>
      <c r="L1060" s="831">
        <v>5</v>
      </c>
      <c r="M1060" s="832">
        <v>25192.02</v>
      </c>
    </row>
    <row r="1061" spans="1:13" ht="14.45" customHeight="1" x14ac:dyDescent="0.2">
      <c r="A1061" s="821" t="s">
        <v>2733</v>
      </c>
      <c r="B1061" s="822" t="s">
        <v>2501</v>
      </c>
      <c r="C1061" s="822" t="s">
        <v>2575</v>
      </c>
      <c r="D1061" s="822" t="s">
        <v>2503</v>
      </c>
      <c r="E1061" s="822" t="s">
        <v>2576</v>
      </c>
      <c r="F1061" s="831"/>
      <c r="G1061" s="831"/>
      <c r="H1061" s="827">
        <v>0</v>
      </c>
      <c r="I1061" s="831">
        <v>1</v>
      </c>
      <c r="J1061" s="831">
        <v>2669.75</v>
      </c>
      <c r="K1061" s="827">
        <v>1</v>
      </c>
      <c r="L1061" s="831">
        <v>1</v>
      </c>
      <c r="M1061" s="832">
        <v>2669.75</v>
      </c>
    </row>
    <row r="1062" spans="1:13" ht="14.45" customHeight="1" x14ac:dyDescent="0.2">
      <c r="A1062" s="821" t="s">
        <v>2733</v>
      </c>
      <c r="B1062" s="822" t="s">
        <v>2522</v>
      </c>
      <c r="C1062" s="822" t="s">
        <v>3619</v>
      </c>
      <c r="D1062" s="822" t="s">
        <v>1695</v>
      </c>
      <c r="E1062" s="822" t="s">
        <v>3620</v>
      </c>
      <c r="F1062" s="831"/>
      <c r="G1062" s="831"/>
      <c r="H1062" s="827">
        <v>0</v>
      </c>
      <c r="I1062" s="831">
        <v>1</v>
      </c>
      <c r="J1062" s="831">
        <v>345.02</v>
      </c>
      <c r="K1062" s="827">
        <v>1</v>
      </c>
      <c r="L1062" s="831">
        <v>1</v>
      </c>
      <c r="M1062" s="832">
        <v>345.02</v>
      </c>
    </row>
    <row r="1063" spans="1:13" ht="14.45" customHeight="1" x14ac:dyDescent="0.2">
      <c r="A1063" s="821" t="s">
        <v>2734</v>
      </c>
      <c r="B1063" s="822" t="s">
        <v>2501</v>
      </c>
      <c r="C1063" s="822" t="s">
        <v>2977</v>
      </c>
      <c r="D1063" s="822" t="s">
        <v>2503</v>
      </c>
      <c r="E1063" s="822" t="s">
        <v>2978</v>
      </c>
      <c r="F1063" s="831"/>
      <c r="G1063" s="831"/>
      <c r="H1063" s="827">
        <v>0</v>
      </c>
      <c r="I1063" s="831">
        <v>1</v>
      </c>
      <c r="J1063" s="831">
        <v>3833.94</v>
      </c>
      <c r="K1063" s="827">
        <v>1</v>
      </c>
      <c r="L1063" s="831">
        <v>1</v>
      </c>
      <c r="M1063" s="832">
        <v>3833.94</v>
      </c>
    </row>
    <row r="1064" spans="1:13" ht="14.45" customHeight="1" x14ac:dyDescent="0.2">
      <c r="A1064" s="821" t="s">
        <v>2735</v>
      </c>
      <c r="B1064" s="822" t="s">
        <v>4437</v>
      </c>
      <c r="C1064" s="822" t="s">
        <v>3165</v>
      </c>
      <c r="D1064" s="822" t="s">
        <v>2911</v>
      </c>
      <c r="E1064" s="822" t="s">
        <v>3166</v>
      </c>
      <c r="F1064" s="831"/>
      <c r="G1064" s="831"/>
      <c r="H1064" s="827">
        <v>0</v>
      </c>
      <c r="I1064" s="831">
        <v>1</v>
      </c>
      <c r="J1064" s="831">
        <v>114.65</v>
      </c>
      <c r="K1064" s="827">
        <v>1</v>
      </c>
      <c r="L1064" s="831">
        <v>1</v>
      </c>
      <c r="M1064" s="832">
        <v>114.65</v>
      </c>
    </row>
    <row r="1065" spans="1:13" ht="14.45" customHeight="1" x14ac:dyDescent="0.2">
      <c r="A1065" s="821" t="s">
        <v>2735</v>
      </c>
      <c r="B1065" s="822" t="s">
        <v>2385</v>
      </c>
      <c r="C1065" s="822" t="s">
        <v>2389</v>
      </c>
      <c r="D1065" s="822" t="s">
        <v>2390</v>
      </c>
      <c r="E1065" s="822" t="s">
        <v>2391</v>
      </c>
      <c r="F1065" s="831"/>
      <c r="G1065" s="831"/>
      <c r="H1065" s="827">
        <v>0</v>
      </c>
      <c r="I1065" s="831">
        <v>1</v>
      </c>
      <c r="J1065" s="831">
        <v>1392.47</v>
      </c>
      <c r="K1065" s="827">
        <v>1</v>
      </c>
      <c r="L1065" s="831">
        <v>1</v>
      </c>
      <c r="M1065" s="832">
        <v>1392.47</v>
      </c>
    </row>
    <row r="1066" spans="1:13" ht="14.45" customHeight="1" thickBot="1" x14ac:dyDescent="0.25">
      <c r="A1066" s="813" t="s">
        <v>2735</v>
      </c>
      <c r="B1066" s="814" t="s">
        <v>2559</v>
      </c>
      <c r="C1066" s="814" t="s">
        <v>4221</v>
      </c>
      <c r="D1066" s="814" t="s">
        <v>1686</v>
      </c>
      <c r="E1066" s="814" t="s">
        <v>1687</v>
      </c>
      <c r="F1066" s="833"/>
      <c r="G1066" s="833"/>
      <c r="H1066" s="819">
        <v>0</v>
      </c>
      <c r="I1066" s="833">
        <v>1</v>
      </c>
      <c r="J1066" s="833">
        <v>63.75</v>
      </c>
      <c r="K1066" s="819">
        <v>1</v>
      </c>
      <c r="L1066" s="833">
        <v>1</v>
      </c>
      <c r="M1066" s="834">
        <v>63.75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9C1E60D5-8D65-4C37-9C42-63AC6F1FD831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4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621</v>
      </c>
      <c r="B5" s="712" t="s">
        <v>622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621</v>
      </c>
      <c r="B6" s="712" t="s">
        <v>4463</v>
      </c>
      <c r="C6" s="713">
        <v>6334.99226</v>
      </c>
      <c r="D6" s="713">
        <v>5854.4007199999987</v>
      </c>
      <c r="E6" s="713"/>
      <c r="F6" s="713">
        <v>6929.7095000000008</v>
      </c>
      <c r="G6" s="713">
        <v>0</v>
      </c>
      <c r="H6" s="713">
        <v>6929.7095000000008</v>
      </c>
      <c r="I6" s="714" t="s">
        <v>329</v>
      </c>
      <c r="J6" s="715" t="s">
        <v>1</v>
      </c>
    </row>
    <row r="7" spans="1:10" ht="14.45" customHeight="1" x14ac:dyDescent="0.2">
      <c r="A7" s="711" t="s">
        <v>621</v>
      </c>
      <c r="B7" s="712" t="s">
        <v>4464</v>
      </c>
      <c r="C7" s="713">
        <v>35206.813000000002</v>
      </c>
      <c r="D7" s="713">
        <v>39493.722350000004</v>
      </c>
      <c r="E7" s="713"/>
      <c r="F7" s="713">
        <v>39512.443009999995</v>
      </c>
      <c r="G7" s="713">
        <v>0</v>
      </c>
      <c r="H7" s="713">
        <v>39512.443009999995</v>
      </c>
      <c r="I7" s="714" t="s">
        <v>329</v>
      </c>
      <c r="J7" s="715" t="s">
        <v>1</v>
      </c>
    </row>
    <row r="8" spans="1:10" ht="14.45" customHeight="1" x14ac:dyDescent="0.2">
      <c r="A8" s="711" t="s">
        <v>621</v>
      </c>
      <c r="B8" s="712" t="s">
        <v>4465</v>
      </c>
      <c r="C8" s="713">
        <v>8044.36</v>
      </c>
      <c r="D8" s="713">
        <v>8025</v>
      </c>
      <c r="E8" s="713"/>
      <c r="F8" s="713">
        <v>9383.6741199999979</v>
      </c>
      <c r="G8" s="713">
        <v>0</v>
      </c>
      <c r="H8" s="713">
        <v>9383.6741199999979</v>
      </c>
      <c r="I8" s="714" t="s">
        <v>329</v>
      </c>
      <c r="J8" s="715" t="s">
        <v>1</v>
      </c>
    </row>
    <row r="9" spans="1:10" ht="14.45" customHeight="1" x14ac:dyDescent="0.2">
      <c r="A9" s="711" t="s">
        <v>621</v>
      </c>
      <c r="B9" s="712" t="s">
        <v>4466</v>
      </c>
      <c r="C9" s="713">
        <v>822.60599999999999</v>
      </c>
      <c r="D9" s="713">
        <v>1050.2380000000001</v>
      </c>
      <c r="E9" s="713"/>
      <c r="F9" s="713">
        <v>289.34036000000003</v>
      </c>
      <c r="G9" s="713">
        <v>0</v>
      </c>
      <c r="H9" s="713">
        <v>289.34036000000003</v>
      </c>
      <c r="I9" s="714" t="s">
        <v>329</v>
      </c>
      <c r="J9" s="715" t="s">
        <v>1</v>
      </c>
    </row>
    <row r="10" spans="1:10" ht="14.45" customHeight="1" x14ac:dyDescent="0.2">
      <c r="A10" s="711" t="s">
        <v>621</v>
      </c>
      <c r="B10" s="712" t="s">
        <v>4467</v>
      </c>
      <c r="C10" s="713">
        <v>0</v>
      </c>
      <c r="D10" s="713">
        <v>478.17</v>
      </c>
      <c r="E10" s="713"/>
      <c r="F10" s="713">
        <v>614.79</v>
      </c>
      <c r="G10" s="713">
        <v>0</v>
      </c>
      <c r="H10" s="713">
        <v>614.79</v>
      </c>
      <c r="I10" s="714" t="s">
        <v>329</v>
      </c>
      <c r="J10" s="715" t="s">
        <v>1</v>
      </c>
    </row>
    <row r="11" spans="1:10" ht="14.45" customHeight="1" x14ac:dyDescent="0.2">
      <c r="A11" s="711" t="s">
        <v>621</v>
      </c>
      <c r="B11" s="712" t="s">
        <v>4468</v>
      </c>
      <c r="C11" s="713">
        <v>178.25001</v>
      </c>
      <c r="D11" s="713">
        <v>356.5</v>
      </c>
      <c r="E11" s="713"/>
      <c r="F11" s="713">
        <v>356.5</v>
      </c>
      <c r="G11" s="713">
        <v>0</v>
      </c>
      <c r="H11" s="713">
        <v>356.5</v>
      </c>
      <c r="I11" s="714" t="s">
        <v>329</v>
      </c>
      <c r="J11" s="715" t="s">
        <v>1</v>
      </c>
    </row>
    <row r="12" spans="1:10" ht="14.45" customHeight="1" x14ac:dyDescent="0.2">
      <c r="A12" s="711" t="s">
        <v>621</v>
      </c>
      <c r="B12" s="712" t="s">
        <v>4469</v>
      </c>
      <c r="C12" s="713">
        <v>0</v>
      </c>
      <c r="D12" s="713">
        <v>1185.42001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621</v>
      </c>
      <c r="B13" s="712" t="s">
        <v>4470</v>
      </c>
      <c r="C13" s="713">
        <v>720</v>
      </c>
      <c r="D13" s="713">
        <v>0</v>
      </c>
      <c r="E13" s="713"/>
      <c r="F13" s="713">
        <v>59.8</v>
      </c>
      <c r="G13" s="713">
        <v>0</v>
      </c>
      <c r="H13" s="713">
        <v>59.8</v>
      </c>
      <c r="I13" s="714" t="s">
        <v>329</v>
      </c>
      <c r="J13" s="715" t="s">
        <v>1</v>
      </c>
    </row>
    <row r="14" spans="1:10" ht="14.45" customHeight="1" x14ac:dyDescent="0.2">
      <c r="A14" s="711" t="s">
        <v>621</v>
      </c>
      <c r="B14" s="712" t="s">
        <v>4471</v>
      </c>
      <c r="C14" s="713">
        <v>104.46421000000001</v>
      </c>
      <c r="D14" s="713">
        <v>96.322609999999997</v>
      </c>
      <c r="E14" s="713"/>
      <c r="F14" s="713">
        <v>258.25808999999992</v>
      </c>
      <c r="G14" s="713">
        <v>0</v>
      </c>
      <c r="H14" s="713">
        <v>258.25808999999992</v>
      </c>
      <c r="I14" s="714" t="s">
        <v>329</v>
      </c>
      <c r="J14" s="715" t="s">
        <v>1</v>
      </c>
    </row>
    <row r="15" spans="1:10" ht="14.45" customHeight="1" x14ac:dyDescent="0.2">
      <c r="A15" s="711" t="s">
        <v>621</v>
      </c>
      <c r="B15" s="712" t="s">
        <v>4472</v>
      </c>
      <c r="C15" s="713">
        <v>0</v>
      </c>
      <c r="D15" s="713">
        <v>0</v>
      </c>
      <c r="E15" s="713"/>
      <c r="F15" s="713">
        <v>22.1</v>
      </c>
      <c r="G15" s="713">
        <v>0</v>
      </c>
      <c r="H15" s="713">
        <v>22.1</v>
      </c>
      <c r="I15" s="714" t="s">
        <v>329</v>
      </c>
      <c r="J15" s="715" t="s">
        <v>1</v>
      </c>
    </row>
    <row r="16" spans="1:10" ht="14.45" customHeight="1" x14ac:dyDescent="0.2">
      <c r="A16" s="711" t="s">
        <v>621</v>
      </c>
      <c r="B16" s="712" t="s">
        <v>4473</v>
      </c>
      <c r="C16" s="713">
        <v>0</v>
      </c>
      <c r="D16" s="713">
        <v>0</v>
      </c>
      <c r="E16" s="713"/>
      <c r="F16" s="713">
        <v>0.94272</v>
      </c>
      <c r="G16" s="713">
        <v>0</v>
      </c>
      <c r="H16" s="713">
        <v>0.94272</v>
      </c>
      <c r="I16" s="714" t="s">
        <v>329</v>
      </c>
      <c r="J16" s="715" t="s">
        <v>1</v>
      </c>
    </row>
    <row r="17" spans="1:10" ht="14.45" customHeight="1" x14ac:dyDescent="0.2">
      <c r="A17" s="711" t="s">
        <v>621</v>
      </c>
      <c r="B17" s="712" t="s">
        <v>4474</v>
      </c>
      <c r="C17" s="713">
        <v>163.86320000000001</v>
      </c>
      <c r="D17" s="713">
        <v>141.23801</v>
      </c>
      <c r="E17" s="713"/>
      <c r="F17" s="713">
        <v>280.08461</v>
      </c>
      <c r="G17" s="713">
        <v>0</v>
      </c>
      <c r="H17" s="713">
        <v>280.08461</v>
      </c>
      <c r="I17" s="714" t="s">
        <v>329</v>
      </c>
      <c r="J17" s="715" t="s">
        <v>1</v>
      </c>
    </row>
    <row r="18" spans="1:10" ht="14.45" customHeight="1" x14ac:dyDescent="0.2">
      <c r="A18" s="711" t="s">
        <v>621</v>
      </c>
      <c r="B18" s="712" t="s">
        <v>4475</v>
      </c>
      <c r="C18" s="713">
        <v>2043.8990099999999</v>
      </c>
      <c r="D18" s="713">
        <v>1951.18163</v>
      </c>
      <c r="E18" s="713"/>
      <c r="F18" s="713">
        <v>2131.0542300000002</v>
      </c>
      <c r="G18" s="713">
        <v>0</v>
      </c>
      <c r="H18" s="713">
        <v>2131.0542300000002</v>
      </c>
      <c r="I18" s="714" t="s">
        <v>329</v>
      </c>
      <c r="J18" s="715" t="s">
        <v>1</v>
      </c>
    </row>
    <row r="19" spans="1:10" ht="14.45" customHeight="1" x14ac:dyDescent="0.2">
      <c r="A19" s="711" t="s">
        <v>621</v>
      </c>
      <c r="B19" s="712" t="s">
        <v>4476</v>
      </c>
      <c r="C19" s="713">
        <v>11.542999999999999</v>
      </c>
      <c r="D19" s="713">
        <v>21.949400000000001</v>
      </c>
      <c r="E19" s="713"/>
      <c r="F19" s="713">
        <v>55.4422</v>
      </c>
      <c r="G19" s="713">
        <v>0</v>
      </c>
      <c r="H19" s="713">
        <v>55.4422</v>
      </c>
      <c r="I19" s="714" t="s">
        <v>329</v>
      </c>
      <c r="J19" s="715" t="s">
        <v>1</v>
      </c>
    </row>
    <row r="20" spans="1:10" ht="14.45" customHeight="1" x14ac:dyDescent="0.2">
      <c r="A20" s="711" t="s">
        <v>621</v>
      </c>
      <c r="B20" s="712" t="s">
        <v>4477</v>
      </c>
      <c r="C20" s="713">
        <v>1192.3197799999998</v>
      </c>
      <c r="D20" s="713">
        <v>1351.19777</v>
      </c>
      <c r="E20" s="713"/>
      <c r="F20" s="713">
        <v>670.2826500000001</v>
      </c>
      <c r="G20" s="713">
        <v>0</v>
      </c>
      <c r="H20" s="713">
        <v>670.2826500000001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621</v>
      </c>
      <c r="B21" s="712" t="s">
        <v>4478</v>
      </c>
      <c r="C21" s="713">
        <v>224.47302000000002</v>
      </c>
      <c r="D21" s="713">
        <v>122.51007999999999</v>
      </c>
      <c r="E21" s="713"/>
      <c r="F21" s="713">
        <v>122.12844999999999</v>
      </c>
      <c r="G21" s="713">
        <v>0</v>
      </c>
      <c r="H21" s="713">
        <v>122.12844999999999</v>
      </c>
      <c r="I21" s="714" t="s">
        <v>329</v>
      </c>
      <c r="J21" s="715" t="s">
        <v>1</v>
      </c>
    </row>
    <row r="22" spans="1:10" ht="14.45" customHeight="1" x14ac:dyDescent="0.2">
      <c r="A22" s="711" t="s">
        <v>621</v>
      </c>
      <c r="B22" s="712" t="s">
        <v>4479</v>
      </c>
      <c r="C22" s="713">
        <v>30.796650000000003</v>
      </c>
      <c r="D22" s="713">
        <v>35.228969999999997</v>
      </c>
      <c r="E22" s="713"/>
      <c r="F22" s="713">
        <v>54.278730000000003</v>
      </c>
      <c r="G22" s="713">
        <v>0</v>
      </c>
      <c r="H22" s="713">
        <v>54.278730000000003</v>
      </c>
      <c r="I22" s="714" t="s">
        <v>329</v>
      </c>
      <c r="J22" s="715" t="s">
        <v>1</v>
      </c>
    </row>
    <row r="23" spans="1:10" ht="14.45" customHeight="1" x14ac:dyDescent="0.2">
      <c r="A23" s="711" t="s">
        <v>621</v>
      </c>
      <c r="B23" s="712" t="s">
        <v>4480</v>
      </c>
      <c r="C23" s="713">
        <v>69.664109999999994</v>
      </c>
      <c r="D23" s="713">
        <v>102.36690000000002</v>
      </c>
      <c r="E23" s="713"/>
      <c r="F23" s="713">
        <v>750.03830000000005</v>
      </c>
      <c r="G23" s="713">
        <v>0</v>
      </c>
      <c r="H23" s="713">
        <v>750.03830000000005</v>
      </c>
      <c r="I23" s="714" t="s">
        <v>329</v>
      </c>
      <c r="J23" s="715" t="s">
        <v>1</v>
      </c>
    </row>
    <row r="24" spans="1:10" ht="14.45" customHeight="1" x14ac:dyDescent="0.2">
      <c r="A24" s="711" t="s">
        <v>621</v>
      </c>
      <c r="B24" s="712" t="s">
        <v>4481</v>
      </c>
      <c r="C24" s="713">
        <v>611.80550000000005</v>
      </c>
      <c r="D24" s="713">
        <v>428.79771</v>
      </c>
      <c r="E24" s="713"/>
      <c r="F24" s="713">
        <v>418.76118999999994</v>
      </c>
      <c r="G24" s="713">
        <v>0</v>
      </c>
      <c r="H24" s="713">
        <v>418.76118999999994</v>
      </c>
      <c r="I24" s="714" t="s">
        <v>329</v>
      </c>
      <c r="J24" s="715" t="s">
        <v>1</v>
      </c>
    </row>
    <row r="25" spans="1:10" ht="14.45" customHeight="1" x14ac:dyDescent="0.2">
      <c r="A25" s="711" t="s">
        <v>621</v>
      </c>
      <c r="B25" s="712" t="s">
        <v>4482</v>
      </c>
      <c r="C25" s="713">
        <v>9666.8578100000032</v>
      </c>
      <c r="D25" s="713">
        <v>7595.7037699999992</v>
      </c>
      <c r="E25" s="713"/>
      <c r="F25" s="713">
        <v>2364.0360499999997</v>
      </c>
      <c r="G25" s="713">
        <v>0</v>
      </c>
      <c r="H25" s="713">
        <v>2364.0360499999997</v>
      </c>
      <c r="I25" s="714" t="s">
        <v>329</v>
      </c>
      <c r="J25" s="715" t="s">
        <v>1</v>
      </c>
    </row>
    <row r="26" spans="1:10" ht="14.45" customHeight="1" x14ac:dyDescent="0.2">
      <c r="A26" s="711" t="s">
        <v>621</v>
      </c>
      <c r="B26" s="712" t="s">
        <v>4483</v>
      </c>
      <c r="C26" s="713">
        <v>1729.5740000000001</v>
      </c>
      <c r="D26" s="713">
        <v>1382.4804299999998</v>
      </c>
      <c r="E26" s="713"/>
      <c r="F26" s="713">
        <v>1011.6338099999999</v>
      </c>
      <c r="G26" s="713">
        <v>0</v>
      </c>
      <c r="H26" s="713">
        <v>1011.6338099999999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621</v>
      </c>
      <c r="B27" s="712" t="s">
        <v>4484</v>
      </c>
      <c r="C27" s="713">
        <v>3694.1957300000004</v>
      </c>
      <c r="D27" s="713">
        <v>3469.3734700000014</v>
      </c>
      <c r="E27" s="713"/>
      <c r="F27" s="713">
        <v>4176.6167300000006</v>
      </c>
      <c r="G27" s="713">
        <v>0</v>
      </c>
      <c r="H27" s="713">
        <v>4176.6167300000006</v>
      </c>
      <c r="I27" s="714" t="s">
        <v>329</v>
      </c>
      <c r="J27" s="715" t="s">
        <v>1</v>
      </c>
    </row>
    <row r="28" spans="1:10" ht="14.45" customHeight="1" x14ac:dyDescent="0.2">
      <c r="A28" s="711" t="s">
        <v>621</v>
      </c>
      <c r="B28" s="712" t="s">
        <v>4485</v>
      </c>
      <c r="C28" s="713">
        <v>790.71927000000005</v>
      </c>
      <c r="D28" s="713">
        <v>628.36828000000003</v>
      </c>
      <c r="E28" s="713"/>
      <c r="F28" s="713">
        <v>356.48052000000001</v>
      </c>
      <c r="G28" s="713">
        <v>0</v>
      </c>
      <c r="H28" s="713">
        <v>356.48052000000001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621</v>
      </c>
      <c r="B29" s="712" t="s">
        <v>4486</v>
      </c>
      <c r="C29" s="713">
        <v>0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621</v>
      </c>
      <c r="B30" s="712" t="s">
        <v>4487</v>
      </c>
      <c r="C30" s="713">
        <v>227.13800000000001</v>
      </c>
      <c r="D30" s="713">
        <v>87.468999999999994</v>
      </c>
      <c r="E30" s="713"/>
      <c r="F30" s="713">
        <v>78.867000000000004</v>
      </c>
      <c r="G30" s="713">
        <v>0</v>
      </c>
      <c r="H30" s="713">
        <v>78.867000000000004</v>
      </c>
      <c r="I30" s="714" t="s">
        <v>329</v>
      </c>
      <c r="J30" s="715" t="s">
        <v>1</v>
      </c>
    </row>
    <row r="31" spans="1:10" ht="14.45" customHeight="1" x14ac:dyDescent="0.2">
      <c r="A31" s="711" t="s">
        <v>621</v>
      </c>
      <c r="B31" s="712" t="s">
        <v>4488</v>
      </c>
      <c r="C31" s="713">
        <v>6071.0988500000003</v>
      </c>
      <c r="D31" s="713">
        <v>6038.4205300000003</v>
      </c>
      <c r="E31" s="713"/>
      <c r="F31" s="713">
        <v>5162.6580000000004</v>
      </c>
      <c r="G31" s="713">
        <v>0</v>
      </c>
      <c r="H31" s="713">
        <v>5162.6580000000004</v>
      </c>
      <c r="I31" s="714" t="s">
        <v>329</v>
      </c>
      <c r="J31" s="715" t="s">
        <v>1</v>
      </c>
    </row>
    <row r="32" spans="1:10" ht="14.45" customHeight="1" x14ac:dyDescent="0.2">
      <c r="A32" s="711" t="s">
        <v>621</v>
      </c>
      <c r="B32" s="712" t="s">
        <v>4489</v>
      </c>
      <c r="C32" s="713">
        <v>102.22723999999999</v>
      </c>
      <c r="D32" s="713">
        <v>143.72264000000001</v>
      </c>
      <c r="E32" s="713"/>
      <c r="F32" s="713">
        <v>297.71655999999996</v>
      </c>
      <c r="G32" s="713">
        <v>0</v>
      </c>
      <c r="H32" s="713">
        <v>297.71655999999996</v>
      </c>
      <c r="I32" s="714" t="s">
        <v>329</v>
      </c>
      <c r="J32" s="715" t="s">
        <v>1</v>
      </c>
    </row>
    <row r="33" spans="1:10" ht="14.45" customHeight="1" x14ac:dyDescent="0.2">
      <c r="A33" s="711" t="s">
        <v>621</v>
      </c>
      <c r="B33" s="712" t="s">
        <v>4490</v>
      </c>
      <c r="C33" s="713">
        <v>1135.9824599999999</v>
      </c>
      <c r="D33" s="713">
        <v>1874.8975999999996</v>
      </c>
      <c r="E33" s="713"/>
      <c r="F33" s="713">
        <v>1500.1902899999998</v>
      </c>
      <c r="G33" s="713">
        <v>0</v>
      </c>
      <c r="H33" s="713">
        <v>1500.1902899999998</v>
      </c>
      <c r="I33" s="714" t="s">
        <v>329</v>
      </c>
      <c r="J33" s="715" t="s">
        <v>1</v>
      </c>
    </row>
    <row r="34" spans="1:10" ht="14.45" customHeight="1" x14ac:dyDescent="0.2">
      <c r="A34" s="711" t="s">
        <v>621</v>
      </c>
      <c r="B34" s="712" t="s">
        <v>4491</v>
      </c>
      <c r="C34" s="713">
        <v>0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621</v>
      </c>
      <c r="B35" s="712" t="s">
        <v>636</v>
      </c>
      <c r="C35" s="713">
        <v>79177.64310999999</v>
      </c>
      <c r="D35" s="713">
        <v>81914.679879999996</v>
      </c>
      <c r="E35" s="713"/>
      <c r="F35" s="713">
        <v>76857.827119999987</v>
      </c>
      <c r="G35" s="713">
        <v>0</v>
      </c>
      <c r="H35" s="713">
        <v>76857.827119999987</v>
      </c>
      <c r="I35" s="714" t="s">
        <v>329</v>
      </c>
      <c r="J35" s="715" t="s">
        <v>1</v>
      </c>
    </row>
    <row r="37" spans="1:10" ht="14.45" customHeight="1" x14ac:dyDescent="0.2">
      <c r="A37" s="711" t="s">
        <v>621</v>
      </c>
      <c r="B37" s="712" t="s">
        <v>622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73</v>
      </c>
    </row>
    <row r="38" spans="1:10" ht="14.45" customHeight="1" x14ac:dyDescent="0.2">
      <c r="A38" s="711" t="s">
        <v>661</v>
      </c>
      <c r="B38" s="712" t="s">
        <v>662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0</v>
      </c>
    </row>
    <row r="39" spans="1:10" ht="14.45" customHeight="1" x14ac:dyDescent="0.2">
      <c r="A39" s="711" t="s">
        <v>661</v>
      </c>
      <c r="B39" s="712" t="s">
        <v>4472</v>
      </c>
      <c r="C39" s="713">
        <v>0</v>
      </c>
      <c r="D39" s="713">
        <v>0</v>
      </c>
      <c r="E39" s="713"/>
      <c r="F39" s="713">
        <v>22.1</v>
      </c>
      <c r="G39" s="713">
        <v>0</v>
      </c>
      <c r="H39" s="713">
        <v>22.1</v>
      </c>
      <c r="I39" s="714" t="s">
        <v>329</v>
      </c>
      <c r="J39" s="715" t="s">
        <v>1</v>
      </c>
    </row>
    <row r="40" spans="1:10" ht="14.45" customHeight="1" x14ac:dyDescent="0.2">
      <c r="A40" s="711" t="s">
        <v>661</v>
      </c>
      <c r="B40" s="712" t="s">
        <v>663</v>
      </c>
      <c r="C40" s="713">
        <v>0</v>
      </c>
      <c r="D40" s="713">
        <v>0</v>
      </c>
      <c r="E40" s="713"/>
      <c r="F40" s="713">
        <v>22.1</v>
      </c>
      <c r="G40" s="713">
        <v>0</v>
      </c>
      <c r="H40" s="713">
        <v>22.1</v>
      </c>
      <c r="I40" s="714" t="s">
        <v>329</v>
      </c>
      <c r="J40" s="715" t="s">
        <v>1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1</v>
      </c>
    </row>
    <row r="42" spans="1:10" ht="14.45" customHeight="1" x14ac:dyDescent="0.2">
      <c r="A42" s="711" t="s">
        <v>638</v>
      </c>
      <c r="B42" s="712" t="s">
        <v>639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1</v>
      </c>
    </row>
    <row r="43" spans="1:10" ht="14.45" customHeight="1" x14ac:dyDescent="0.2">
      <c r="A43" s="711" t="s">
        <v>638</v>
      </c>
      <c r="B43" s="712" t="s">
        <v>4471</v>
      </c>
      <c r="C43" s="713">
        <v>8.9724900000000005</v>
      </c>
      <c r="D43" s="713">
        <v>1.7661800000000001</v>
      </c>
      <c r="E43" s="713"/>
      <c r="F43" s="713">
        <v>13.40246</v>
      </c>
      <c r="G43" s="713">
        <v>0</v>
      </c>
      <c r="H43" s="713">
        <v>13.40246</v>
      </c>
      <c r="I43" s="714" t="s">
        <v>329</v>
      </c>
      <c r="J43" s="715" t="s">
        <v>1</v>
      </c>
    </row>
    <row r="44" spans="1:10" ht="14.45" customHeight="1" x14ac:dyDescent="0.2">
      <c r="A44" s="711" t="s">
        <v>638</v>
      </c>
      <c r="B44" s="712" t="s">
        <v>4474</v>
      </c>
      <c r="C44" s="713">
        <v>21.414080000000002</v>
      </c>
      <c r="D44" s="713">
        <v>18.607340000000001</v>
      </c>
      <c r="E44" s="713"/>
      <c r="F44" s="713">
        <v>28.296860000000002</v>
      </c>
      <c r="G44" s="713">
        <v>0</v>
      </c>
      <c r="H44" s="713">
        <v>28.296860000000002</v>
      </c>
      <c r="I44" s="714" t="s">
        <v>329</v>
      </c>
      <c r="J44" s="715" t="s">
        <v>1</v>
      </c>
    </row>
    <row r="45" spans="1:10" ht="14.45" customHeight="1" x14ac:dyDescent="0.2">
      <c r="A45" s="711" t="s">
        <v>638</v>
      </c>
      <c r="B45" s="712" t="s">
        <v>4475</v>
      </c>
      <c r="C45" s="713">
        <v>75.453960000000009</v>
      </c>
      <c r="D45" s="713">
        <v>54.927229999999994</v>
      </c>
      <c r="E45" s="713"/>
      <c r="F45" s="713">
        <v>59.568199999999997</v>
      </c>
      <c r="G45" s="713">
        <v>0</v>
      </c>
      <c r="H45" s="713">
        <v>59.568199999999997</v>
      </c>
      <c r="I45" s="714" t="s">
        <v>329</v>
      </c>
      <c r="J45" s="715" t="s">
        <v>1</v>
      </c>
    </row>
    <row r="46" spans="1:10" ht="14.45" customHeight="1" x14ac:dyDescent="0.2">
      <c r="A46" s="711" t="s">
        <v>638</v>
      </c>
      <c r="B46" s="712" t="s">
        <v>4477</v>
      </c>
      <c r="C46" s="713">
        <v>2.032</v>
      </c>
      <c r="D46" s="713">
        <v>3.0489999999999999</v>
      </c>
      <c r="E46" s="713"/>
      <c r="F46" s="713">
        <v>2.032</v>
      </c>
      <c r="G46" s="713">
        <v>0</v>
      </c>
      <c r="H46" s="713">
        <v>2.032</v>
      </c>
      <c r="I46" s="714" t="s">
        <v>329</v>
      </c>
      <c r="J46" s="715" t="s">
        <v>641</v>
      </c>
    </row>
    <row r="47" spans="1:10" ht="14.45" customHeight="1" x14ac:dyDescent="0.2">
      <c r="A47" s="711" t="s">
        <v>638</v>
      </c>
      <c r="B47" s="712" t="s">
        <v>4479</v>
      </c>
      <c r="C47" s="713">
        <v>2.02</v>
      </c>
      <c r="D47" s="713">
        <v>1.54</v>
      </c>
      <c r="E47" s="713"/>
      <c r="F47" s="713">
        <v>1.266</v>
      </c>
      <c r="G47" s="713">
        <v>0</v>
      </c>
      <c r="H47" s="713">
        <v>1.266</v>
      </c>
      <c r="I47" s="714" t="s">
        <v>329</v>
      </c>
      <c r="J47" s="715" t="s">
        <v>644</v>
      </c>
    </row>
    <row r="48" spans="1:10" ht="14.45" customHeight="1" x14ac:dyDescent="0.2">
      <c r="A48" s="711" t="s">
        <v>638</v>
      </c>
      <c r="B48" s="712" t="s">
        <v>4480</v>
      </c>
      <c r="C48" s="713">
        <v>5.7203200000000001</v>
      </c>
      <c r="D48" s="713">
        <v>11.082000000000001</v>
      </c>
      <c r="E48" s="713"/>
      <c r="F48" s="713">
        <v>46.643999999999998</v>
      </c>
      <c r="G48" s="713">
        <v>0</v>
      </c>
      <c r="H48" s="713">
        <v>46.643999999999998</v>
      </c>
      <c r="I48" s="714" t="s">
        <v>329</v>
      </c>
      <c r="J48" s="715" t="s">
        <v>0</v>
      </c>
    </row>
    <row r="49" spans="1:10" ht="14.45" customHeight="1" x14ac:dyDescent="0.2">
      <c r="A49" s="711" t="s">
        <v>638</v>
      </c>
      <c r="B49" s="712" t="s">
        <v>4489</v>
      </c>
      <c r="C49" s="713">
        <v>0</v>
      </c>
      <c r="D49" s="713">
        <v>2.3081999999999998</v>
      </c>
      <c r="E49" s="713"/>
      <c r="F49" s="713">
        <v>0</v>
      </c>
      <c r="G49" s="713">
        <v>0</v>
      </c>
      <c r="H49" s="713">
        <v>0</v>
      </c>
      <c r="I49" s="714" t="s">
        <v>329</v>
      </c>
      <c r="J49" s="715" t="s">
        <v>1</v>
      </c>
    </row>
    <row r="50" spans="1:10" ht="14.45" customHeight="1" x14ac:dyDescent="0.2">
      <c r="A50" s="711" t="s">
        <v>638</v>
      </c>
      <c r="B50" s="712" t="s">
        <v>640</v>
      </c>
      <c r="C50" s="713">
        <v>115.61285000000001</v>
      </c>
      <c r="D50" s="713">
        <v>93.279950000000014</v>
      </c>
      <c r="E50" s="713"/>
      <c r="F50" s="713">
        <v>151.20952</v>
      </c>
      <c r="G50" s="713">
        <v>0</v>
      </c>
      <c r="H50" s="713">
        <v>151.20952</v>
      </c>
      <c r="I50" s="714" t="s">
        <v>329</v>
      </c>
      <c r="J50" s="715" t="s">
        <v>1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1</v>
      </c>
    </row>
    <row r="52" spans="1:10" ht="14.45" customHeight="1" x14ac:dyDescent="0.2">
      <c r="A52" s="711" t="s">
        <v>664</v>
      </c>
      <c r="B52" s="712" t="s">
        <v>665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1</v>
      </c>
    </row>
    <row r="53" spans="1:10" ht="14.45" customHeight="1" x14ac:dyDescent="0.2">
      <c r="A53" s="711" t="s">
        <v>664</v>
      </c>
      <c r="B53" s="712" t="s">
        <v>4471</v>
      </c>
      <c r="C53" s="713">
        <v>0</v>
      </c>
      <c r="D53" s="713">
        <v>0</v>
      </c>
      <c r="E53" s="713"/>
      <c r="F53" s="713">
        <v>3.3090600000000001</v>
      </c>
      <c r="G53" s="713">
        <v>0</v>
      </c>
      <c r="H53" s="713">
        <v>3.3090600000000001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664</v>
      </c>
      <c r="B54" s="712" t="s">
        <v>4473</v>
      </c>
      <c r="C54" s="713">
        <v>0</v>
      </c>
      <c r="D54" s="713">
        <v>0</v>
      </c>
      <c r="E54" s="713"/>
      <c r="F54" s="713">
        <v>0.78916999999999993</v>
      </c>
      <c r="G54" s="713">
        <v>0</v>
      </c>
      <c r="H54" s="713">
        <v>0.78916999999999993</v>
      </c>
      <c r="I54" s="714" t="s">
        <v>329</v>
      </c>
      <c r="J54" s="715" t="s">
        <v>1</v>
      </c>
    </row>
    <row r="55" spans="1:10" ht="14.45" customHeight="1" x14ac:dyDescent="0.2">
      <c r="A55" s="711" t="s">
        <v>664</v>
      </c>
      <c r="B55" s="712" t="s">
        <v>4474</v>
      </c>
      <c r="C55" s="713">
        <v>0</v>
      </c>
      <c r="D55" s="713">
        <v>0</v>
      </c>
      <c r="E55" s="713"/>
      <c r="F55" s="713">
        <v>82.514699999999991</v>
      </c>
      <c r="G55" s="713">
        <v>0</v>
      </c>
      <c r="H55" s="713">
        <v>82.514699999999991</v>
      </c>
      <c r="I55" s="714" t="s">
        <v>329</v>
      </c>
      <c r="J55" s="715" t="s">
        <v>1</v>
      </c>
    </row>
    <row r="56" spans="1:10" ht="14.45" customHeight="1" x14ac:dyDescent="0.2">
      <c r="A56" s="711" t="s">
        <v>664</v>
      </c>
      <c r="B56" s="712" t="s">
        <v>4475</v>
      </c>
      <c r="C56" s="713">
        <v>0</v>
      </c>
      <c r="D56" s="713">
        <v>0</v>
      </c>
      <c r="E56" s="713"/>
      <c r="F56" s="713">
        <v>166.54586999999998</v>
      </c>
      <c r="G56" s="713">
        <v>0</v>
      </c>
      <c r="H56" s="713">
        <v>166.54586999999998</v>
      </c>
      <c r="I56" s="714" t="s">
        <v>329</v>
      </c>
      <c r="J56" s="715" t="s">
        <v>1</v>
      </c>
    </row>
    <row r="57" spans="1:10" ht="14.45" customHeight="1" x14ac:dyDescent="0.2">
      <c r="A57" s="711" t="s">
        <v>664</v>
      </c>
      <c r="B57" s="712" t="s">
        <v>4477</v>
      </c>
      <c r="C57" s="713">
        <v>0</v>
      </c>
      <c r="D57" s="713">
        <v>0</v>
      </c>
      <c r="E57" s="713"/>
      <c r="F57" s="713">
        <v>28.838999999999999</v>
      </c>
      <c r="G57" s="713">
        <v>0</v>
      </c>
      <c r="H57" s="713">
        <v>28.838999999999999</v>
      </c>
      <c r="I57" s="714" t="s">
        <v>329</v>
      </c>
      <c r="J57" s="715" t="s">
        <v>641</v>
      </c>
    </row>
    <row r="58" spans="1:10" ht="14.45" customHeight="1" x14ac:dyDescent="0.2">
      <c r="A58" s="711" t="s">
        <v>664</v>
      </c>
      <c r="B58" s="712" t="s">
        <v>4479</v>
      </c>
      <c r="C58" s="713">
        <v>0</v>
      </c>
      <c r="D58" s="713">
        <v>0</v>
      </c>
      <c r="E58" s="713"/>
      <c r="F58" s="713">
        <v>9.0210000000000008</v>
      </c>
      <c r="G58" s="713">
        <v>0</v>
      </c>
      <c r="H58" s="713">
        <v>9.0210000000000008</v>
      </c>
      <c r="I58" s="714" t="s">
        <v>329</v>
      </c>
      <c r="J58" s="715" t="s">
        <v>644</v>
      </c>
    </row>
    <row r="59" spans="1:10" ht="14.45" customHeight="1" x14ac:dyDescent="0.2">
      <c r="A59" s="711" t="s">
        <v>664</v>
      </c>
      <c r="B59" s="712" t="s">
        <v>4480</v>
      </c>
      <c r="C59" s="713">
        <v>0</v>
      </c>
      <c r="D59" s="713">
        <v>0</v>
      </c>
      <c r="E59" s="713"/>
      <c r="F59" s="713">
        <v>229.22900000000001</v>
      </c>
      <c r="G59" s="713">
        <v>0</v>
      </c>
      <c r="H59" s="713">
        <v>229.22900000000001</v>
      </c>
      <c r="I59" s="714" t="s">
        <v>329</v>
      </c>
      <c r="J59" s="715" t="s">
        <v>0</v>
      </c>
    </row>
    <row r="60" spans="1:10" ht="14.45" customHeight="1" x14ac:dyDescent="0.2">
      <c r="A60" s="711" t="s">
        <v>664</v>
      </c>
      <c r="B60" s="712" t="s">
        <v>4481</v>
      </c>
      <c r="C60" s="713">
        <v>0</v>
      </c>
      <c r="D60" s="713">
        <v>0</v>
      </c>
      <c r="E60" s="713"/>
      <c r="F60" s="713">
        <v>4.01675</v>
      </c>
      <c r="G60" s="713">
        <v>0</v>
      </c>
      <c r="H60" s="713">
        <v>4.01675</v>
      </c>
      <c r="I60" s="714" t="s">
        <v>329</v>
      </c>
      <c r="J60" s="715" t="s">
        <v>1</v>
      </c>
    </row>
    <row r="61" spans="1:10" ht="14.45" customHeight="1" x14ac:dyDescent="0.2">
      <c r="A61" s="711" t="s">
        <v>664</v>
      </c>
      <c r="B61" s="712" t="s">
        <v>4489</v>
      </c>
      <c r="C61" s="713">
        <v>0</v>
      </c>
      <c r="D61" s="713">
        <v>0</v>
      </c>
      <c r="E61" s="713"/>
      <c r="F61" s="713">
        <v>7.6416499999999994</v>
      </c>
      <c r="G61" s="713">
        <v>0</v>
      </c>
      <c r="H61" s="713">
        <v>7.6416499999999994</v>
      </c>
      <c r="I61" s="714" t="s">
        <v>329</v>
      </c>
      <c r="J61" s="715" t="s">
        <v>1</v>
      </c>
    </row>
    <row r="62" spans="1:10" ht="14.45" customHeight="1" x14ac:dyDescent="0.2">
      <c r="A62" s="711" t="s">
        <v>664</v>
      </c>
      <c r="B62" s="712" t="s">
        <v>666</v>
      </c>
      <c r="C62" s="713">
        <v>0</v>
      </c>
      <c r="D62" s="713">
        <v>0</v>
      </c>
      <c r="E62" s="713"/>
      <c r="F62" s="713">
        <v>531.90620000000001</v>
      </c>
      <c r="G62" s="713">
        <v>0</v>
      </c>
      <c r="H62" s="713">
        <v>531.90620000000001</v>
      </c>
      <c r="I62" s="714" t="s">
        <v>329</v>
      </c>
      <c r="J62" s="715" t="s">
        <v>1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1</v>
      </c>
    </row>
    <row r="64" spans="1:10" ht="14.45" customHeight="1" x14ac:dyDescent="0.2">
      <c r="A64" s="711" t="s">
        <v>642</v>
      </c>
      <c r="B64" s="712" t="s">
        <v>643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1</v>
      </c>
    </row>
    <row r="65" spans="1:10" ht="14.45" customHeight="1" x14ac:dyDescent="0.2">
      <c r="A65" s="711" t="s">
        <v>642</v>
      </c>
      <c r="B65" s="712" t="s">
        <v>4471</v>
      </c>
      <c r="C65" s="713">
        <v>3.2379600000000002</v>
      </c>
      <c r="D65" s="713">
        <v>4.5800200000000002</v>
      </c>
      <c r="E65" s="713"/>
      <c r="F65" s="713">
        <v>22.023700000000002</v>
      </c>
      <c r="G65" s="713">
        <v>0</v>
      </c>
      <c r="H65" s="713">
        <v>22.023700000000002</v>
      </c>
      <c r="I65" s="714" t="s">
        <v>329</v>
      </c>
      <c r="J65" s="715" t="s">
        <v>1</v>
      </c>
    </row>
    <row r="66" spans="1:10" ht="14.45" customHeight="1" x14ac:dyDescent="0.2">
      <c r="A66" s="711" t="s">
        <v>642</v>
      </c>
      <c r="B66" s="712" t="s">
        <v>4473</v>
      </c>
      <c r="C66" s="713">
        <v>0</v>
      </c>
      <c r="D66" s="713">
        <v>0</v>
      </c>
      <c r="E66" s="713"/>
      <c r="F66" s="713">
        <v>0.15355000000000002</v>
      </c>
      <c r="G66" s="713">
        <v>0</v>
      </c>
      <c r="H66" s="713">
        <v>0.15355000000000002</v>
      </c>
      <c r="I66" s="714" t="s">
        <v>329</v>
      </c>
      <c r="J66" s="715" t="s">
        <v>641</v>
      </c>
    </row>
    <row r="67" spans="1:10" ht="14.45" customHeight="1" x14ac:dyDescent="0.2">
      <c r="A67" s="711" t="s">
        <v>642</v>
      </c>
      <c r="B67" s="712" t="s">
        <v>4474</v>
      </c>
      <c r="C67" s="713">
        <v>15.685949999999998</v>
      </c>
      <c r="D67" s="713">
        <v>19.779229999999998</v>
      </c>
      <c r="E67" s="713"/>
      <c r="F67" s="713">
        <v>27.375859999999999</v>
      </c>
      <c r="G67" s="713">
        <v>0</v>
      </c>
      <c r="H67" s="713">
        <v>27.375859999999999</v>
      </c>
      <c r="I67" s="714" t="s">
        <v>329</v>
      </c>
      <c r="J67" s="715" t="s">
        <v>644</v>
      </c>
    </row>
    <row r="68" spans="1:10" ht="14.45" customHeight="1" x14ac:dyDescent="0.2">
      <c r="A68" s="711" t="s">
        <v>642</v>
      </c>
      <c r="B68" s="712" t="s">
        <v>4475</v>
      </c>
      <c r="C68" s="713">
        <v>81.707890000000006</v>
      </c>
      <c r="D68" s="713">
        <v>68.46383999999999</v>
      </c>
      <c r="E68" s="713"/>
      <c r="F68" s="713">
        <v>109.81274999999999</v>
      </c>
      <c r="G68" s="713">
        <v>0</v>
      </c>
      <c r="H68" s="713">
        <v>109.81274999999999</v>
      </c>
      <c r="I68" s="714" t="s">
        <v>329</v>
      </c>
      <c r="J68" s="715" t="s">
        <v>0</v>
      </c>
    </row>
    <row r="69" spans="1:10" ht="14.45" customHeight="1" x14ac:dyDescent="0.2">
      <c r="A69" s="711" t="s">
        <v>642</v>
      </c>
      <c r="B69" s="712" t="s">
        <v>4477</v>
      </c>
      <c r="C69" s="713">
        <v>3.048</v>
      </c>
      <c r="D69" s="713">
        <v>5.085</v>
      </c>
      <c r="E69" s="713"/>
      <c r="F69" s="713">
        <v>8.1280000000000001</v>
      </c>
      <c r="G69" s="713">
        <v>0</v>
      </c>
      <c r="H69" s="713">
        <v>8.1280000000000001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642</v>
      </c>
      <c r="B70" s="712" t="s">
        <v>4479</v>
      </c>
      <c r="C70" s="713">
        <v>1.766</v>
      </c>
      <c r="D70" s="713">
        <v>2.5499999999999998</v>
      </c>
      <c r="E70" s="713"/>
      <c r="F70" s="713">
        <v>2.871</v>
      </c>
      <c r="G70" s="713">
        <v>0</v>
      </c>
      <c r="H70" s="713">
        <v>2.871</v>
      </c>
      <c r="I70" s="714" t="s">
        <v>329</v>
      </c>
      <c r="J70" s="715" t="s">
        <v>1</v>
      </c>
    </row>
    <row r="71" spans="1:10" ht="14.45" customHeight="1" x14ac:dyDescent="0.2">
      <c r="A71" s="711" t="s">
        <v>642</v>
      </c>
      <c r="B71" s="712" t="s">
        <v>4480</v>
      </c>
      <c r="C71" s="713">
        <v>4.41</v>
      </c>
      <c r="D71" s="713">
        <v>6.6459999999999999</v>
      </c>
      <c r="E71" s="713"/>
      <c r="F71" s="713">
        <v>85.867999999999995</v>
      </c>
      <c r="G71" s="713">
        <v>0</v>
      </c>
      <c r="H71" s="713">
        <v>85.867999999999995</v>
      </c>
      <c r="I71" s="714" t="s">
        <v>329</v>
      </c>
      <c r="J71" s="715" t="s">
        <v>1</v>
      </c>
    </row>
    <row r="72" spans="1:10" ht="14.45" customHeight="1" x14ac:dyDescent="0.2">
      <c r="A72" s="711" t="s">
        <v>642</v>
      </c>
      <c r="B72" s="712" t="s">
        <v>4489</v>
      </c>
      <c r="C72" s="713">
        <v>0.99850000000000005</v>
      </c>
      <c r="D72" s="713">
        <v>0.31951999999999997</v>
      </c>
      <c r="E72" s="713"/>
      <c r="F72" s="713">
        <v>2.4163000000000001</v>
      </c>
      <c r="G72" s="713">
        <v>0</v>
      </c>
      <c r="H72" s="713">
        <v>2.4163000000000001</v>
      </c>
      <c r="I72" s="714" t="s">
        <v>329</v>
      </c>
      <c r="J72" s="715" t="s">
        <v>1</v>
      </c>
    </row>
    <row r="73" spans="1:10" ht="14.45" customHeight="1" x14ac:dyDescent="0.2">
      <c r="A73" s="711" t="s">
        <v>642</v>
      </c>
      <c r="B73" s="712" t="s">
        <v>645</v>
      </c>
      <c r="C73" s="713">
        <v>110.85430000000001</v>
      </c>
      <c r="D73" s="713">
        <v>107.42360999999998</v>
      </c>
      <c r="E73" s="713"/>
      <c r="F73" s="713">
        <v>258.64915999999994</v>
      </c>
      <c r="G73" s="713">
        <v>0</v>
      </c>
      <c r="H73" s="713">
        <v>258.64915999999994</v>
      </c>
      <c r="I73" s="714" t="s">
        <v>329</v>
      </c>
      <c r="J73" s="715" t="s">
        <v>1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641</v>
      </c>
    </row>
    <row r="75" spans="1:10" ht="14.45" customHeight="1" x14ac:dyDescent="0.2">
      <c r="A75" s="711" t="s">
        <v>646</v>
      </c>
      <c r="B75" s="712" t="s">
        <v>647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644</v>
      </c>
    </row>
    <row r="76" spans="1:10" ht="14.45" customHeight="1" x14ac:dyDescent="0.2">
      <c r="A76" s="711" t="s">
        <v>646</v>
      </c>
      <c r="B76" s="712" t="s">
        <v>4471</v>
      </c>
      <c r="C76" s="713">
        <v>0</v>
      </c>
      <c r="D76" s="713">
        <v>0</v>
      </c>
      <c r="E76" s="713"/>
      <c r="F76" s="713">
        <v>17.2</v>
      </c>
      <c r="G76" s="713">
        <v>0</v>
      </c>
      <c r="H76" s="713">
        <v>17.2</v>
      </c>
      <c r="I76" s="714" t="s">
        <v>329</v>
      </c>
      <c r="J76" s="715" t="s">
        <v>0</v>
      </c>
    </row>
    <row r="77" spans="1:10" ht="14.45" customHeight="1" x14ac:dyDescent="0.2">
      <c r="A77" s="711" t="s">
        <v>646</v>
      </c>
      <c r="B77" s="712" t="s">
        <v>4474</v>
      </c>
      <c r="C77" s="713">
        <v>6.4544499999999996</v>
      </c>
      <c r="D77" s="713">
        <v>4.299780000000001</v>
      </c>
      <c r="E77" s="713"/>
      <c r="F77" s="713">
        <v>3.4327599999999996</v>
      </c>
      <c r="G77" s="713">
        <v>0</v>
      </c>
      <c r="H77" s="713">
        <v>3.4327599999999996</v>
      </c>
      <c r="I77" s="714" t="s">
        <v>329</v>
      </c>
      <c r="J77" s="715" t="s">
        <v>1</v>
      </c>
    </row>
    <row r="78" spans="1:10" ht="14.45" customHeight="1" x14ac:dyDescent="0.2">
      <c r="A78" s="711" t="s">
        <v>646</v>
      </c>
      <c r="B78" s="712" t="s">
        <v>4475</v>
      </c>
      <c r="C78" s="713">
        <v>37.870260000000002</v>
      </c>
      <c r="D78" s="713">
        <v>68.644229999999993</v>
      </c>
      <c r="E78" s="713"/>
      <c r="F78" s="713">
        <v>21.36946</v>
      </c>
      <c r="G78" s="713">
        <v>0</v>
      </c>
      <c r="H78" s="713">
        <v>21.36946</v>
      </c>
      <c r="I78" s="714" t="s">
        <v>329</v>
      </c>
      <c r="J78" s="715" t="s">
        <v>1</v>
      </c>
    </row>
    <row r="79" spans="1:10" ht="14.45" customHeight="1" x14ac:dyDescent="0.2">
      <c r="A79" s="711" t="s">
        <v>646</v>
      </c>
      <c r="B79" s="712" t="s">
        <v>4477</v>
      </c>
      <c r="C79" s="713">
        <v>65.672110000000004</v>
      </c>
      <c r="D79" s="713">
        <v>71.207849999999993</v>
      </c>
      <c r="E79" s="713"/>
      <c r="F79" s="713">
        <v>0.30479999999999996</v>
      </c>
      <c r="G79" s="713">
        <v>0</v>
      </c>
      <c r="H79" s="713">
        <v>0.30479999999999996</v>
      </c>
      <c r="I79" s="714" t="s">
        <v>329</v>
      </c>
      <c r="J79" s="715" t="s">
        <v>1</v>
      </c>
    </row>
    <row r="80" spans="1:10" ht="14.45" customHeight="1" x14ac:dyDescent="0.2">
      <c r="A80" s="711" t="s">
        <v>646</v>
      </c>
      <c r="B80" s="712" t="s">
        <v>4479</v>
      </c>
      <c r="C80" s="713">
        <v>2.0339999999999998</v>
      </c>
      <c r="D80" s="713">
        <v>3.2290000000000001</v>
      </c>
      <c r="E80" s="713"/>
      <c r="F80" s="713">
        <v>2.528</v>
      </c>
      <c r="G80" s="713">
        <v>0</v>
      </c>
      <c r="H80" s="713">
        <v>2.528</v>
      </c>
      <c r="I80" s="714" t="s">
        <v>329</v>
      </c>
      <c r="J80" s="715" t="s">
        <v>1</v>
      </c>
    </row>
    <row r="81" spans="1:10" ht="14.45" customHeight="1" x14ac:dyDescent="0.2">
      <c r="A81" s="711" t="s">
        <v>646</v>
      </c>
      <c r="B81" s="712" t="s">
        <v>4480</v>
      </c>
      <c r="C81" s="713">
        <v>1.26</v>
      </c>
      <c r="D81" s="713">
        <v>3.8980000000000001</v>
      </c>
      <c r="E81" s="713"/>
      <c r="F81" s="713">
        <v>19.446000000000002</v>
      </c>
      <c r="G81" s="713">
        <v>0</v>
      </c>
      <c r="H81" s="713">
        <v>19.446000000000002</v>
      </c>
      <c r="I81" s="714" t="s">
        <v>329</v>
      </c>
      <c r="J81" s="715" t="s">
        <v>1</v>
      </c>
    </row>
    <row r="82" spans="1:10" ht="14.45" customHeight="1" x14ac:dyDescent="0.2">
      <c r="A82" s="711" t="s">
        <v>646</v>
      </c>
      <c r="B82" s="712" t="s">
        <v>4489</v>
      </c>
      <c r="C82" s="713">
        <v>0</v>
      </c>
      <c r="D82" s="713">
        <v>0</v>
      </c>
      <c r="E82" s="713"/>
      <c r="F82" s="713">
        <v>0.36349999999999999</v>
      </c>
      <c r="G82" s="713">
        <v>0</v>
      </c>
      <c r="H82" s="713">
        <v>0.36349999999999999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646</v>
      </c>
      <c r="B83" s="712" t="s">
        <v>648</v>
      </c>
      <c r="C83" s="713">
        <v>113.29082000000002</v>
      </c>
      <c r="D83" s="713">
        <v>151.27886000000001</v>
      </c>
      <c r="E83" s="713"/>
      <c r="F83" s="713">
        <v>64.64452</v>
      </c>
      <c r="G83" s="713">
        <v>0</v>
      </c>
      <c r="H83" s="713">
        <v>64.64452</v>
      </c>
      <c r="I83" s="714" t="s">
        <v>329</v>
      </c>
      <c r="J83" s="715" t="s">
        <v>1</v>
      </c>
    </row>
    <row r="84" spans="1:10" ht="14.45" customHeight="1" x14ac:dyDescent="0.2">
      <c r="A84" s="711" t="s">
        <v>329</v>
      </c>
      <c r="B84" s="712" t="s">
        <v>329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1</v>
      </c>
    </row>
    <row r="85" spans="1:10" ht="14.45" customHeight="1" x14ac:dyDescent="0.2">
      <c r="A85" s="711" t="s">
        <v>4492</v>
      </c>
      <c r="B85" s="712" t="s">
        <v>4493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1</v>
      </c>
    </row>
    <row r="86" spans="1:10" ht="14.45" customHeight="1" x14ac:dyDescent="0.2">
      <c r="A86" s="711" t="s">
        <v>4492</v>
      </c>
      <c r="B86" s="712" t="s">
        <v>4474</v>
      </c>
      <c r="C86" s="713">
        <v>0</v>
      </c>
      <c r="D86" s="713">
        <v>0</v>
      </c>
      <c r="E86" s="713"/>
      <c r="F86" s="713">
        <v>1.8685999999999998</v>
      </c>
      <c r="G86" s="713">
        <v>0</v>
      </c>
      <c r="H86" s="713">
        <v>1.8685999999999998</v>
      </c>
      <c r="I86" s="714" t="s">
        <v>329</v>
      </c>
      <c r="J86" s="715" t="s">
        <v>1</v>
      </c>
    </row>
    <row r="87" spans="1:10" ht="14.45" customHeight="1" x14ac:dyDescent="0.2">
      <c r="A87" s="711" t="s">
        <v>4492</v>
      </c>
      <c r="B87" s="712" t="s">
        <v>4475</v>
      </c>
      <c r="C87" s="713">
        <v>89.693780000000004</v>
      </c>
      <c r="D87" s="713">
        <v>68.976960000000005</v>
      </c>
      <c r="E87" s="713"/>
      <c r="F87" s="713">
        <v>65.533000000000001</v>
      </c>
      <c r="G87" s="713">
        <v>0</v>
      </c>
      <c r="H87" s="713">
        <v>65.533000000000001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4492</v>
      </c>
      <c r="B88" s="712" t="s">
        <v>4477</v>
      </c>
      <c r="C88" s="713">
        <v>18.876000000000001</v>
      </c>
      <c r="D88" s="713">
        <v>0</v>
      </c>
      <c r="E88" s="713"/>
      <c r="F88" s="713">
        <v>9.798</v>
      </c>
      <c r="G88" s="713">
        <v>0</v>
      </c>
      <c r="H88" s="713">
        <v>9.798</v>
      </c>
      <c r="I88" s="714" t="s">
        <v>329</v>
      </c>
      <c r="J88" s="715" t="s">
        <v>1</v>
      </c>
    </row>
    <row r="89" spans="1:10" ht="14.45" customHeight="1" x14ac:dyDescent="0.2">
      <c r="A89" s="711" t="s">
        <v>4492</v>
      </c>
      <c r="B89" s="712" t="s">
        <v>4479</v>
      </c>
      <c r="C89" s="713">
        <v>0.216</v>
      </c>
      <c r="D89" s="713">
        <v>0.216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4492</v>
      </c>
      <c r="B90" s="712" t="s">
        <v>4491</v>
      </c>
      <c r="C90" s="713">
        <v>0</v>
      </c>
      <c r="D90" s="713">
        <v>0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641</v>
      </c>
    </row>
    <row r="91" spans="1:10" ht="14.45" customHeight="1" x14ac:dyDescent="0.2">
      <c r="A91" s="711" t="s">
        <v>4492</v>
      </c>
      <c r="B91" s="712" t="s">
        <v>4494</v>
      </c>
      <c r="C91" s="713">
        <v>108.78578</v>
      </c>
      <c r="D91" s="713">
        <v>69.192959999999999</v>
      </c>
      <c r="E91" s="713"/>
      <c r="F91" s="713">
        <v>77.199600000000004</v>
      </c>
      <c r="G91" s="713">
        <v>0</v>
      </c>
      <c r="H91" s="713">
        <v>77.199600000000004</v>
      </c>
      <c r="I91" s="714" t="s">
        <v>329</v>
      </c>
      <c r="J91" s="715" t="s">
        <v>644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0</v>
      </c>
    </row>
    <row r="93" spans="1:10" ht="14.45" customHeight="1" x14ac:dyDescent="0.2">
      <c r="A93" s="711" t="s">
        <v>649</v>
      </c>
      <c r="B93" s="712" t="s">
        <v>650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1</v>
      </c>
    </row>
    <row r="94" spans="1:10" ht="14.45" customHeight="1" x14ac:dyDescent="0.2">
      <c r="A94" s="711" t="s">
        <v>649</v>
      </c>
      <c r="B94" s="712" t="s">
        <v>4471</v>
      </c>
      <c r="C94" s="713">
        <v>92.25376</v>
      </c>
      <c r="D94" s="713">
        <v>89.710209999999989</v>
      </c>
      <c r="E94" s="713"/>
      <c r="F94" s="713">
        <v>201.94171999999995</v>
      </c>
      <c r="G94" s="713">
        <v>0</v>
      </c>
      <c r="H94" s="713">
        <v>201.94171999999995</v>
      </c>
      <c r="I94" s="714" t="s">
        <v>329</v>
      </c>
      <c r="J94" s="715" t="s">
        <v>1</v>
      </c>
    </row>
    <row r="95" spans="1:10" ht="14.45" customHeight="1" x14ac:dyDescent="0.2">
      <c r="A95" s="711" t="s">
        <v>649</v>
      </c>
      <c r="B95" s="712" t="s">
        <v>4474</v>
      </c>
      <c r="C95" s="713">
        <v>48.314179999999993</v>
      </c>
      <c r="D95" s="713">
        <v>55.213859999999997</v>
      </c>
      <c r="E95" s="713"/>
      <c r="F95" s="713">
        <v>123.99356</v>
      </c>
      <c r="G95" s="713">
        <v>0</v>
      </c>
      <c r="H95" s="713">
        <v>123.99356</v>
      </c>
      <c r="I95" s="714" t="s">
        <v>329</v>
      </c>
      <c r="J95" s="715" t="s">
        <v>1</v>
      </c>
    </row>
    <row r="96" spans="1:10" ht="14.45" customHeight="1" x14ac:dyDescent="0.2">
      <c r="A96" s="711" t="s">
        <v>649</v>
      </c>
      <c r="B96" s="712" t="s">
        <v>4475</v>
      </c>
      <c r="C96" s="713">
        <v>294.77557000000002</v>
      </c>
      <c r="D96" s="713">
        <v>332.38087000000007</v>
      </c>
      <c r="E96" s="713"/>
      <c r="F96" s="713">
        <v>851.66545000000008</v>
      </c>
      <c r="G96" s="713">
        <v>0</v>
      </c>
      <c r="H96" s="713">
        <v>851.66545000000008</v>
      </c>
      <c r="I96" s="714" t="s">
        <v>329</v>
      </c>
      <c r="J96" s="715" t="s">
        <v>1</v>
      </c>
    </row>
    <row r="97" spans="1:10" ht="14.45" customHeight="1" x14ac:dyDescent="0.2">
      <c r="A97" s="711" t="s">
        <v>649</v>
      </c>
      <c r="B97" s="712" t="s">
        <v>4476</v>
      </c>
      <c r="C97" s="713">
        <v>11.542999999999999</v>
      </c>
      <c r="D97" s="713">
        <v>21.949400000000001</v>
      </c>
      <c r="E97" s="713"/>
      <c r="F97" s="713">
        <v>55.4422</v>
      </c>
      <c r="G97" s="713">
        <v>0</v>
      </c>
      <c r="H97" s="713">
        <v>55.4422</v>
      </c>
      <c r="I97" s="714" t="s">
        <v>329</v>
      </c>
      <c r="J97" s="715" t="s">
        <v>1</v>
      </c>
    </row>
    <row r="98" spans="1:10" ht="14.45" customHeight="1" x14ac:dyDescent="0.2">
      <c r="A98" s="711" t="s">
        <v>649</v>
      </c>
      <c r="B98" s="712" t="s">
        <v>4477</v>
      </c>
      <c r="C98" s="713">
        <v>4.274</v>
      </c>
      <c r="D98" s="713">
        <v>11.53</v>
      </c>
      <c r="E98" s="713"/>
      <c r="F98" s="713">
        <v>25.1585</v>
      </c>
      <c r="G98" s="713">
        <v>0</v>
      </c>
      <c r="H98" s="713">
        <v>25.1585</v>
      </c>
      <c r="I98" s="714" t="s">
        <v>329</v>
      </c>
      <c r="J98" s="715" t="s">
        <v>1</v>
      </c>
    </row>
    <row r="99" spans="1:10" ht="14.45" customHeight="1" x14ac:dyDescent="0.2">
      <c r="A99" s="711" t="s">
        <v>649</v>
      </c>
      <c r="B99" s="712" t="s">
        <v>4478</v>
      </c>
      <c r="C99" s="713">
        <v>1.5051199999999998</v>
      </c>
      <c r="D99" s="713">
        <v>3.0102199999999999</v>
      </c>
      <c r="E99" s="713"/>
      <c r="F99" s="713">
        <v>8.8304400000000012</v>
      </c>
      <c r="G99" s="713">
        <v>0</v>
      </c>
      <c r="H99" s="713">
        <v>8.8304400000000012</v>
      </c>
      <c r="I99" s="714" t="s">
        <v>329</v>
      </c>
      <c r="J99" s="715" t="s">
        <v>1</v>
      </c>
    </row>
    <row r="100" spans="1:10" ht="14.45" customHeight="1" x14ac:dyDescent="0.2">
      <c r="A100" s="711" t="s">
        <v>649</v>
      </c>
      <c r="B100" s="712" t="s">
        <v>4479</v>
      </c>
      <c r="C100" s="713">
        <v>3.2109999999999999</v>
      </c>
      <c r="D100" s="713">
        <v>6.0141200000000001</v>
      </c>
      <c r="E100" s="713"/>
      <c r="F100" s="713">
        <v>14.82188</v>
      </c>
      <c r="G100" s="713">
        <v>0</v>
      </c>
      <c r="H100" s="713">
        <v>14.82188</v>
      </c>
      <c r="I100" s="714" t="s">
        <v>329</v>
      </c>
      <c r="J100" s="715" t="s">
        <v>1</v>
      </c>
    </row>
    <row r="101" spans="1:10" ht="14.45" customHeight="1" x14ac:dyDescent="0.2">
      <c r="A101" s="711" t="s">
        <v>649</v>
      </c>
      <c r="B101" s="712" t="s">
        <v>4480</v>
      </c>
      <c r="C101" s="713">
        <v>19.158639999999998</v>
      </c>
      <c r="D101" s="713">
        <v>22.561499999999999</v>
      </c>
      <c r="E101" s="713"/>
      <c r="F101" s="713">
        <v>277.53790000000004</v>
      </c>
      <c r="G101" s="713">
        <v>0</v>
      </c>
      <c r="H101" s="713">
        <v>277.53790000000004</v>
      </c>
      <c r="I101" s="714" t="s">
        <v>329</v>
      </c>
      <c r="J101" s="715" t="s">
        <v>1</v>
      </c>
    </row>
    <row r="102" spans="1:10" ht="14.45" customHeight="1" x14ac:dyDescent="0.2">
      <c r="A102" s="711" t="s">
        <v>649</v>
      </c>
      <c r="B102" s="712" t="s">
        <v>4481</v>
      </c>
      <c r="C102" s="713">
        <v>228.00969000000001</v>
      </c>
      <c r="D102" s="713">
        <v>206.17431999999999</v>
      </c>
      <c r="E102" s="713"/>
      <c r="F102" s="713">
        <v>306.44094999999999</v>
      </c>
      <c r="G102" s="713">
        <v>0</v>
      </c>
      <c r="H102" s="713">
        <v>306.44094999999999</v>
      </c>
      <c r="I102" s="714" t="s">
        <v>329</v>
      </c>
      <c r="J102" s="715" t="s">
        <v>1</v>
      </c>
    </row>
    <row r="103" spans="1:10" ht="14.45" customHeight="1" x14ac:dyDescent="0.2">
      <c r="A103" s="711" t="s">
        <v>649</v>
      </c>
      <c r="B103" s="712" t="s">
        <v>4489</v>
      </c>
      <c r="C103" s="713">
        <v>84.946839999999995</v>
      </c>
      <c r="D103" s="713">
        <v>106.91842</v>
      </c>
      <c r="E103" s="713"/>
      <c r="F103" s="713">
        <v>245.98901000000001</v>
      </c>
      <c r="G103" s="713">
        <v>0</v>
      </c>
      <c r="H103" s="713">
        <v>245.98901000000001</v>
      </c>
      <c r="I103" s="714" t="s">
        <v>329</v>
      </c>
      <c r="J103" s="715" t="s">
        <v>1</v>
      </c>
    </row>
    <row r="104" spans="1:10" ht="14.45" customHeight="1" x14ac:dyDescent="0.2">
      <c r="A104" s="711" t="s">
        <v>649</v>
      </c>
      <c r="B104" s="712" t="s">
        <v>651</v>
      </c>
      <c r="C104" s="713">
        <v>787.99180000000001</v>
      </c>
      <c r="D104" s="713">
        <v>855.46292000000005</v>
      </c>
      <c r="E104" s="713"/>
      <c r="F104" s="713">
        <v>2111.82161</v>
      </c>
      <c r="G104" s="713">
        <v>0</v>
      </c>
      <c r="H104" s="713">
        <v>2111.82161</v>
      </c>
      <c r="I104" s="714" t="s">
        <v>329</v>
      </c>
      <c r="J104" s="715" t="s">
        <v>1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1</v>
      </c>
    </row>
    <row r="106" spans="1:10" ht="14.45" customHeight="1" x14ac:dyDescent="0.2">
      <c r="A106" s="711" t="s">
        <v>652</v>
      </c>
      <c r="B106" s="712" t="s">
        <v>653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1</v>
      </c>
    </row>
    <row r="107" spans="1:10" ht="14.45" customHeight="1" x14ac:dyDescent="0.2">
      <c r="A107" s="711" t="s">
        <v>652</v>
      </c>
      <c r="B107" s="712" t="s">
        <v>4463</v>
      </c>
      <c r="C107" s="713">
        <v>6334.99226</v>
      </c>
      <c r="D107" s="713">
        <v>5854.4007199999987</v>
      </c>
      <c r="E107" s="713"/>
      <c r="F107" s="713">
        <v>6929.7095000000008</v>
      </c>
      <c r="G107" s="713">
        <v>0</v>
      </c>
      <c r="H107" s="713">
        <v>6929.7095000000008</v>
      </c>
      <c r="I107" s="714" t="s">
        <v>329</v>
      </c>
      <c r="J107" s="715" t="s">
        <v>1</v>
      </c>
    </row>
    <row r="108" spans="1:10" ht="14.45" customHeight="1" x14ac:dyDescent="0.2">
      <c r="A108" s="711" t="s">
        <v>652</v>
      </c>
      <c r="B108" s="712" t="s">
        <v>4464</v>
      </c>
      <c r="C108" s="713">
        <v>35206.813000000002</v>
      </c>
      <c r="D108" s="713">
        <v>39493.722350000004</v>
      </c>
      <c r="E108" s="713"/>
      <c r="F108" s="713">
        <v>39512.443009999995</v>
      </c>
      <c r="G108" s="713">
        <v>0</v>
      </c>
      <c r="H108" s="713">
        <v>39512.443009999995</v>
      </c>
      <c r="I108" s="714" t="s">
        <v>329</v>
      </c>
      <c r="J108" s="715" t="s">
        <v>1</v>
      </c>
    </row>
    <row r="109" spans="1:10" ht="14.45" customHeight="1" x14ac:dyDescent="0.2">
      <c r="A109" s="711" t="s">
        <v>652</v>
      </c>
      <c r="B109" s="712" t="s">
        <v>4467</v>
      </c>
      <c r="C109" s="713">
        <v>0</v>
      </c>
      <c r="D109" s="713">
        <v>478.17</v>
      </c>
      <c r="E109" s="713"/>
      <c r="F109" s="713">
        <v>614.79</v>
      </c>
      <c r="G109" s="713">
        <v>0</v>
      </c>
      <c r="H109" s="713">
        <v>614.79</v>
      </c>
      <c r="I109" s="714" t="s">
        <v>329</v>
      </c>
      <c r="J109" s="715" t="s">
        <v>1</v>
      </c>
    </row>
    <row r="110" spans="1:10" ht="14.45" customHeight="1" x14ac:dyDescent="0.2">
      <c r="A110" s="711" t="s">
        <v>652</v>
      </c>
      <c r="B110" s="712" t="s">
        <v>4468</v>
      </c>
      <c r="C110" s="713">
        <v>178.25001</v>
      </c>
      <c r="D110" s="713">
        <v>356.5</v>
      </c>
      <c r="E110" s="713"/>
      <c r="F110" s="713">
        <v>356.5</v>
      </c>
      <c r="G110" s="713">
        <v>0</v>
      </c>
      <c r="H110" s="713">
        <v>356.5</v>
      </c>
      <c r="I110" s="714" t="s">
        <v>329</v>
      </c>
      <c r="J110" s="715" t="s">
        <v>1</v>
      </c>
    </row>
    <row r="111" spans="1:10" ht="14.45" customHeight="1" x14ac:dyDescent="0.2">
      <c r="A111" s="711" t="s">
        <v>652</v>
      </c>
      <c r="B111" s="712" t="s">
        <v>4470</v>
      </c>
      <c r="C111" s="713">
        <v>720</v>
      </c>
      <c r="D111" s="713">
        <v>0</v>
      </c>
      <c r="E111" s="713"/>
      <c r="F111" s="713">
        <v>59.8</v>
      </c>
      <c r="G111" s="713">
        <v>0</v>
      </c>
      <c r="H111" s="713">
        <v>59.8</v>
      </c>
      <c r="I111" s="714" t="s">
        <v>329</v>
      </c>
      <c r="J111" s="715" t="s">
        <v>641</v>
      </c>
    </row>
    <row r="112" spans="1:10" ht="14.45" customHeight="1" x14ac:dyDescent="0.2">
      <c r="A112" s="711" t="s">
        <v>652</v>
      </c>
      <c r="B112" s="712" t="s">
        <v>4471</v>
      </c>
      <c r="C112" s="713">
        <v>0</v>
      </c>
      <c r="D112" s="713">
        <v>0.26619999999999999</v>
      </c>
      <c r="E112" s="713"/>
      <c r="F112" s="713">
        <v>0.38114999999999999</v>
      </c>
      <c r="G112" s="713">
        <v>0</v>
      </c>
      <c r="H112" s="713">
        <v>0.38114999999999999</v>
      </c>
      <c r="I112" s="714" t="s">
        <v>329</v>
      </c>
      <c r="J112" s="715" t="s">
        <v>644</v>
      </c>
    </row>
    <row r="113" spans="1:10" ht="14.45" customHeight="1" x14ac:dyDescent="0.2">
      <c r="A113" s="711" t="s">
        <v>652</v>
      </c>
      <c r="B113" s="712" t="s">
        <v>4474</v>
      </c>
      <c r="C113" s="713">
        <v>55.097740000000002</v>
      </c>
      <c r="D113" s="713">
        <v>28.23188</v>
      </c>
      <c r="E113" s="713"/>
      <c r="F113" s="713">
        <v>7.6239400000000002</v>
      </c>
      <c r="G113" s="713">
        <v>0</v>
      </c>
      <c r="H113" s="713">
        <v>7.6239400000000002</v>
      </c>
      <c r="I113" s="714" t="s">
        <v>329</v>
      </c>
      <c r="J113" s="715" t="s">
        <v>0</v>
      </c>
    </row>
    <row r="114" spans="1:10" ht="14.45" customHeight="1" x14ac:dyDescent="0.2">
      <c r="A114" s="711" t="s">
        <v>652</v>
      </c>
      <c r="B114" s="712" t="s">
        <v>4475</v>
      </c>
      <c r="C114" s="713">
        <v>536.7976799999999</v>
      </c>
      <c r="D114" s="713">
        <v>394.91002000000003</v>
      </c>
      <c r="E114" s="713"/>
      <c r="F114" s="713">
        <v>375.13704999999993</v>
      </c>
      <c r="G114" s="713">
        <v>0</v>
      </c>
      <c r="H114" s="713">
        <v>375.13704999999993</v>
      </c>
      <c r="I114" s="714" t="s">
        <v>329</v>
      </c>
      <c r="J114" s="715" t="s">
        <v>1</v>
      </c>
    </row>
    <row r="115" spans="1:10" ht="14.45" customHeight="1" x14ac:dyDescent="0.2">
      <c r="A115" s="711" t="s">
        <v>652</v>
      </c>
      <c r="B115" s="712" t="s">
        <v>4477</v>
      </c>
      <c r="C115" s="713">
        <v>351.76469999999989</v>
      </c>
      <c r="D115" s="713">
        <v>339.90392000000003</v>
      </c>
      <c r="E115" s="713"/>
      <c r="F115" s="713">
        <v>93.050350000000009</v>
      </c>
      <c r="G115" s="713">
        <v>0</v>
      </c>
      <c r="H115" s="713">
        <v>93.050350000000009</v>
      </c>
      <c r="I115" s="714" t="s">
        <v>329</v>
      </c>
      <c r="J115" s="715" t="s">
        <v>1</v>
      </c>
    </row>
    <row r="116" spans="1:10" ht="14.45" customHeight="1" x14ac:dyDescent="0.2">
      <c r="A116" s="711" t="s">
        <v>652</v>
      </c>
      <c r="B116" s="712" t="s">
        <v>4478</v>
      </c>
      <c r="C116" s="713">
        <v>215.17967000000002</v>
      </c>
      <c r="D116" s="713">
        <v>117.34202999999999</v>
      </c>
      <c r="E116" s="713"/>
      <c r="F116" s="713">
        <v>112.31665</v>
      </c>
      <c r="G116" s="713">
        <v>0</v>
      </c>
      <c r="H116" s="713">
        <v>112.31665</v>
      </c>
      <c r="I116" s="714" t="s">
        <v>329</v>
      </c>
      <c r="J116" s="715" t="s">
        <v>1</v>
      </c>
    </row>
    <row r="117" spans="1:10" ht="14.45" customHeight="1" x14ac:dyDescent="0.2">
      <c r="A117" s="711" t="s">
        <v>652</v>
      </c>
      <c r="B117" s="712" t="s">
        <v>4479</v>
      </c>
      <c r="C117" s="713">
        <v>17.001900000000003</v>
      </c>
      <c r="D117" s="713">
        <v>15.711499999999999</v>
      </c>
      <c r="E117" s="713"/>
      <c r="F117" s="713">
        <v>20.50835</v>
      </c>
      <c r="G117" s="713">
        <v>0</v>
      </c>
      <c r="H117" s="713">
        <v>20.50835</v>
      </c>
      <c r="I117" s="714" t="s">
        <v>329</v>
      </c>
      <c r="J117" s="715" t="s">
        <v>1</v>
      </c>
    </row>
    <row r="118" spans="1:10" ht="14.45" customHeight="1" x14ac:dyDescent="0.2">
      <c r="A118" s="711" t="s">
        <v>652</v>
      </c>
      <c r="B118" s="712" t="s">
        <v>4480</v>
      </c>
      <c r="C118" s="713">
        <v>11.28065</v>
      </c>
      <c r="D118" s="713">
        <v>21.154400000000003</v>
      </c>
      <c r="E118" s="713"/>
      <c r="F118" s="713">
        <v>33.311999999999998</v>
      </c>
      <c r="G118" s="713">
        <v>0</v>
      </c>
      <c r="H118" s="713">
        <v>33.311999999999998</v>
      </c>
      <c r="I118" s="714" t="s">
        <v>329</v>
      </c>
      <c r="J118" s="715" t="s">
        <v>1</v>
      </c>
    </row>
    <row r="119" spans="1:10" ht="14.45" customHeight="1" x14ac:dyDescent="0.2">
      <c r="A119" s="711" t="s">
        <v>652</v>
      </c>
      <c r="B119" s="712" t="s">
        <v>4481</v>
      </c>
      <c r="C119" s="713">
        <v>131.43268</v>
      </c>
      <c r="D119" s="713">
        <v>106.67741000000001</v>
      </c>
      <c r="E119" s="713"/>
      <c r="F119" s="713">
        <v>74.532499999999999</v>
      </c>
      <c r="G119" s="713">
        <v>0</v>
      </c>
      <c r="H119" s="713">
        <v>74.532499999999999</v>
      </c>
      <c r="I119" s="714" t="s">
        <v>329</v>
      </c>
      <c r="J119" s="715" t="s">
        <v>1</v>
      </c>
    </row>
    <row r="120" spans="1:10" ht="14.45" customHeight="1" x14ac:dyDescent="0.2">
      <c r="A120" s="711" t="s">
        <v>652</v>
      </c>
      <c r="B120" s="712" t="s">
        <v>4482</v>
      </c>
      <c r="C120" s="713">
        <v>9666.8578100000032</v>
      </c>
      <c r="D120" s="713">
        <v>7595.7037699999992</v>
      </c>
      <c r="E120" s="713"/>
      <c r="F120" s="713">
        <v>2364.0360499999997</v>
      </c>
      <c r="G120" s="713">
        <v>0</v>
      </c>
      <c r="H120" s="713">
        <v>2364.0360499999997</v>
      </c>
      <c r="I120" s="714" t="s">
        <v>329</v>
      </c>
      <c r="J120" s="715" t="s">
        <v>1</v>
      </c>
    </row>
    <row r="121" spans="1:10" ht="14.45" customHeight="1" x14ac:dyDescent="0.2">
      <c r="A121" s="711" t="s">
        <v>652</v>
      </c>
      <c r="B121" s="712" t="s">
        <v>4486</v>
      </c>
      <c r="C121" s="713">
        <v>0</v>
      </c>
      <c r="D121" s="713">
        <v>0</v>
      </c>
      <c r="E121" s="713"/>
      <c r="F121" s="713">
        <v>0</v>
      </c>
      <c r="G121" s="713">
        <v>0</v>
      </c>
      <c r="H121" s="713">
        <v>0</v>
      </c>
      <c r="I121" s="714" t="s">
        <v>329</v>
      </c>
      <c r="J121" s="715" t="s">
        <v>1</v>
      </c>
    </row>
    <row r="122" spans="1:10" ht="14.45" customHeight="1" x14ac:dyDescent="0.2">
      <c r="A122" s="711" t="s">
        <v>652</v>
      </c>
      <c r="B122" s="712" t="s">
        <v>4489</v>
      </c>
      <c r="C122" s="713">
        <v>0.79449999999999998</v>
      </c>
      <c r="D122" s="713">
        <v>0</v>
      </c>
      <c r="E122" s="713"/>
      <c r="F122" s="713">
        <v>0</v>
      </c>
      <c r="G122" s="713">
        <v>0</v>
      </c>
      <c r="H122" s="713">
        <v>0</v>
      </c>
      <c r="I122" s="714" t="s">
        <v>329</v>
      </c>
      <c r="J122" s="715" t="s">
        <v>1</v>
      </c>
    </row>
    <row r="123" spans="1:10" ht="14.45" customHeight="1" x14ac:dyDescent="0.2">
      <c r="A123" s="711" t="s">
        <v>652</v>
      </c>
      <c r="B123" s="712" t="s">
        <v>4490</v>
      </c>
      <c r="C123" s="713">
        <v>1135.9824599999999</v>
      </c>
      <c r="D123" s="713">
        <v>1874.8975999999996</v>
      </c>
      <c r="E123" s="713"/>
      <c r="F123" s="713">
        <v>1500.1902899999998</v>
      </c>
      <c r="G123" s="713">
        <v>0</v>
      </c>
      <c r="H123" s="713">
        <v>1500.1902899999998</v>
      </c>
      <c r="I123" s="714" t="s">
        <v>329</v>
      </c>
      <c r="J123" s="715" t="s">
        <v>1</v>
      </c>
    </row>
    <row r="124" spans="1:10" ht="14.45" customHeight="1" x14ac:dyDescent="0.2">
      <c r="A124" s="711" t="s">
        <v>652</v>
      </c>
      <c r="B124" s="712" t="s">
        <v>654</v>
      </c>
      <c r="C124" s="713">
        <v>54562.245060000008</v>
      </c>
      <c r="D124" s="713">
        <v>56677.591799999987</v>
      </c>
      <c r="E124" s="713"/>
      <c r="F124" s="713">
        <v>52054.330839999995</v>
      </c>
      <c r="G124" s="713">
        <v>0</v>
      </c>
      <c r="H124" s="713">
        <v>52054.330839999995</v>
      </c>
      <c r="I124" s="714" t="s">
        <v>329</v>
      </c>
      <c r="J124" s="715" t="s">
        <v>1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1</v>
      </c>
    </row>
    <row r="126" spans="1:10" ht="14.45" customHeight="1" x14ac:dyDescent="0.2">
      <c r="A126" s="711" t="s">
        <v>655</v>
      </c>
      <c r="B126" s="712" t="s">
        <v>656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1</v>
      </c>
    </row>
    <row r="127" spans="1:10" ht="14.45" customHeight="1" x14ac:dyDescent="0.2">
      <c r="A127" s="711" t="s">
        <v>655</v>
      </c>
      <c r="B127" s="712" t="s">
        <v>4465</v>
      </c>
      <c r="C127" s="713">
        <v>8044.36</v>
      </c>
      <c r="D127" s="713">
        <v>8025</v>
      </c>
      <c r="E127" s="713"/>
      <c r="F127" s="713">
        <v>9383.6741199999979</v>
      </c>
      <c r="G127" s="713">
        <v>0</v>
      </c>
      <c r="H127" s="713">
        <v>9383.6741199999979</v>
      </c>
      <c r="I127" s="714" t="s">
        <v>329</v>
      </c>
      <c r="J127" s="715" t="s">
        <v>1</v>
      </c>
    </row>
    <row r="128" spans="1:10" ht="14.45" customHeight="1" x14ac:dyDescent="0.2">
      <c r="A128" s="711" t="s">
        <v>655</v>
      </c>
      <c r="B128" s="712" t="s">
        <v>4466</v>
      </c>
      <c r="C128" s="713">
        <v>822.60599999999999</v>
      </c>
      <c r="D128" s="713">
        <v>1050.2380000000001</v>
      </c>
      <c r="E128" s="713"/>
      <c r="F128" s="713">
        <v>289.34036000000003</v>
      </c>
      <c r="G128" s="713">
        <v>0</v>
      </c>
      <c r="H128" s="713">
        <v>289.34036000000003</v>
      </c>
      <c r="I128" s="714" t="s">
        <v>329</v>
      </c>
      <c r="J128" s="715" t="s">
        <v>1</v>
      </c>
    </row>
    <row r="129" spans="1:10" ht="14.45" customHeight="1" x14ac:dyDescent="0.2">
      <c r="A129" s="711" t="s">
        <v>655</v>
      </c>
      <c r="B129" s="712" t="s">
        <v>4469</v>
      </c>
      <c r="C129" s="713">
        <v>0</v>
      </c>
      <c r="D129" s="713">
        <v>1185.42001</v>
      </c>
      <c r="E129" s="713"/>
      <c r="F129" s="713">
        <v>0</v>
      </c>
      <c r="G129" s="713">
        <v>0</v>
      </c>
      <c r="H129" s="713">
        <v>0</v>
      </c>
      <c r="I129" s="714" t="s">
        <v>329</v>
      </c>
      <c r="J129" s="715" t="s">
        <v>1</v>
      </c>
    </row>
    <row r="130" spans="1:10" ht="14.45" customHeight="1" x14ac:dyDescent="0.2">
      <c r="A130" s="711" t="s">
        <v>655</v>
      </c>
      <c r="B130" s="712" t="s">
        <v>4474</v>
      </c>
      <c r="C130" s="713">
        <v>16.896800000000002</v>
      </c>
      <c r="D130" s="713">
        <v>15.105919999999999</v>
      </c>
      <c r="E130" s="713"/>
      <c r="F130" s="713">
        <v>4.9783299999999997</v>
      </c>
      <c r="G130" s="713">
        <v>0</v>
      </c>
      <c r="H130" s="713">
        <v>4.9783299999999997</v>
      </c>
      <c r="I130" s="714" t="s">
        <v>329</v>
      </c>
      <c r="J130" s="715" t="s">
        <v>1</v>
      </c>
    </row>
    <row r="131" spans="1:10" ht="14.45" customHeight="1" x14ac:dyDescent="0.2">
      <c r="A131" s="711" t="s">
        <v>655</v>
      </c>
      <c r="B131" s="712" t="s">
        <v>4475</v>
      </c>
      <c r="C131" s="713">
        <v>927.59987000000012</v>
      </c>
      <c r="D131" s="713">
        <v>962.87847999999985</v>
      </c>
      <c r="E131" s="713"/>
      <c r="F131" s="713">
        <v>481.42244999999997</v>
      </c>
      <c r="G131" s="713">
        <v>0</v>
      </c>
      <c r="H131" s="713">
        <v>481.42244999999997</v>
      </c>
      <c r="I131" s="714" t="s">
        <v>329</v>
      </c>
      <c r="J131" s="715" t="s">
        <v>1</v>
      </c>
    </row>
    <row r="132" spans="1:10" ht="14.45" customHeight="1" x14ac:dyDescent="0.2">
      <c r="A132" s="711" t="s">
        <v>655</v>
      </c>
      <c r="B132" s="712" t="s">
        <v>4477</v>
      </c>
      <c r="C132" s="713">
        <v>746.6529700000001</v>
      </c>
      <c r="D132" s="713">
        <v>920.42200000000003</v>
      </c>
      <c r="E132" s="713"/>
      <c r="F132" s="713">
        <v>502.97199999999998</v>
      </c>
      <c r="G132" s="713">
        <v>0</v>
      </c>
      <c r="H132" s="713">
        <v>502.97199999999998</v>
      </c>
      <c r="I132" s="714" t="s">
        <v>329</v>
      </c>
      <c r="J132" s="715" t="s">
        <v>1</v>
      </c>
    </row>
    <row r="133" spans="1:10" ht="14.45" customHeight="1" x14ac:dyDescent="0.2">
      <c r="A133" s="711" t="s">
        <v>655</v>
      </c>
      <c r="B133" s="712" t="s">
        <v>4478</v>
      </c>
      <c r="C133" s="713">
        <v>7.7882299999999995</v>
      </c>
      <c r="D133" s="713">
        <v>2.1578300000000001</v>
      </c>
      <c r="E133" s="713"/>
      <c r="F133" s="713">
        <v>0.98136000000000001</v>
      </c>
      <c r="G133" s="713">
        <v>0</v>
      </c>
      <c r="H133" s="713">
        <v>0.98136000000000001</v>
      </c>
      <c r="I133" s="714" t="s">
        <v>329</v>
      </c>
      <c r="J133" s="715" t="s">
        <v>1</v>
      </c>
    </row>
    <row r="134" spans="1:10" ht="14.45" customHeight="1" x14ac:dyDescent="0.2">
      <c r="A134" s="711" t="s">
        <v>655</v>
      </c>
      <c r="B134" s="712" t="s">
        <v>4479</v>
      </c>
      <c r="C134" s="713">
        <v>4.5477499999999997</v>
      </c>
      <c r="D134" s="713">
        <v>5.96835</v>
      </c>
      <c r="E134" s="713"/>
      <c r="F134" s="713">
        <v>3.2625000000000002</v>
      </c>
      <c r="G134" s="713">
        <v>0</v>
      </c>
      <c r="H134" s="713">
        <v>3.2625000000000002</v>
      </c>
      <c r="I134" s="714" t="s">
        <v>329</v>
      </c>
      <c r="J134" s="715" t="s">
        <v>1</v>
      </c>
    </row>
    <row r="135" spans="1:10" ht="14.45" customHeight="1" x14ac:dyDescent="0.2">
      <c r="A135" s="711" t="s">
        <v>655</v>
      </c>
      <c r="B135" s="712" t="s">
        <v>4480</v>
      </c>
      <c r="C135" s="713">
        <v>27.834499999999998</v>
      </c>
      <c r="D135" s="713">
        <v>37.024999999999999</v>
      </c>
      <c r="E135" s="713"/>
      <c r="F135" s="713">
        <v>58.001400000000004</v>
      </c>
      <c r="G135" s="713">
        <v>0</v>
      </c>
      <c r="H135" s="713">
        <v>58.001400000000004</v>
      </c>
      <c r="I135" s="714" t="s">
        <v>329</v>
      </c>
      <c r="J135" s="715" t="s">
        <v>641</v>
      </c>
    </row>
    <row r="136" spans="1:10" ht="14.45" customHeight="1" x14ac:dyDescent="0.2">
      <c r="A136" s="711" t="s">
        <v>655</v>
      </c>
      <c r="B136" s="712" t="s">
        <v>4481</v>
      </c>
      <c r="C136" s="713">
        <v>252.36313000000001</v>
      </c>
      <c r="D136" s="713">
        <v>115.94598000000001</v>
      </c>
      <c r="E136" s="713"/>
      <c r="F136" s="713">
        <v>33.770990000000005</v>
      </c>
      <c r="G136" s="713">
        <v>0</v>
      </c>
      <c r="H136" s="713">
        <v>33.770990000000005</v>
      </c>
      <c r="I136" s="714" t="s">
        <v>329</v>
      </c>
      <c r="J136" s="715" t="s">
        <v>644</v>
      </c>
    </row>
    <row r="137" spans="1:10" ht="14.45" customHeight="1" x14ac:dyDescent="0.2">
      <c r="A137" s="711" t="s">
        <v>655</v>
      </c>
      <c r="B137" s="712" t="s">
        <v>4483</v>
      </c>
      <c r="C137" s="713">
        <v>1729.5740000000001</v>
      </c>
      <c r="D137" s="713">
        <v>1382.4804299999998</v>
      </c>
      <c r="E137" s="713"/>
      <c r="F137" s="713">
        <v>1011.6338099999999</v>
      </c>
      <c r="G137" s="713">
        <v>0</v>
      </c>
      <c r="H137" s="713">
        <v>1011.6338099999999</v>
      </c>
      <c r="I137" s="714" t="s">
        <v>329</v>
      </c>
      <c r="J137" s="715" t="s">
        <v>635</v>
      </c>
    </row>
    <row r="138" spans="1:10" ht="14.45" customHeight="1" x14ac:dyDescent="0.2">
      <c r="A138" s="711" t="s">
        <v>655</v>
      </c>
      <c r="B138" s="712" t="s">
        <v>4484</v>
      </c>
      <c r="C138" s="713">
        <v>3694.1957300000004</v>
      </c>
      <c r="D138" s="713">
        <v>3469.3734700000014</v>
      </c>
      <c r="E138" s="713"/>
      <c r="F138" s="713">
        <v>4176.6167300000006</v>
      </c>
      <c r="G138" s="713">
        <v>0</v>
      </c>
      <c r="H138" s="713">
        <v>4176.6167300000006</v>
      </c>
      <c r="I138" s="714" t="s">
        <v>329</v>
      </c>
      <c r="J138" s="715" t="s">
        <v>637</v>
      </c>
    </row>
    <row r="139" spans="1:10" ht="14.45" customHeight="1" x14ac:dyDescent="0.2">
      <c r="A139" s="711" t="s">
        <v>655</v>
      </c>
      <c r="B139" s="712" t="s">
        <v>4485</v>
      </c>
      <c r="C139" s="713">
        <v>790.71927000000005</v>
      </c>
      <c r="D139" s="713">
        <v>628.36828000000003</v>
      </c>
      <c r="E139" s="713"/>
      <c r="F139" s="713">
        <v>356.48052000000001</v>
      </c>
      <c r="G139" s="713">
        <v>0</v>
      </c>
      <c r="H139" s="713">
        <v>356.48052000000001</v>
      </c>
      <c r="I139" s="714" t="s">
        <v>329</v>
      </c>
      <c r="J139" s="715" t="s">
        <v>73</v>
      </c>
    </row>
    <row r="140" spans="1:10" ht="14.45" customHeight="1" x14ac:dyDescent="0.2">
      <c r="A140" s="711" t="s">
        <v>655</v>
      </c>
      <c r="B140" s="712" t="s">
        <v>4486</v>
      </c>
      <c r="C140" s="713">
        <v>0</v>
      </c>
      <c r="D140" s="713">
        <v>0</v>
      </c>
      <c r="E140" s="713"/>
      <c r="F140" s="713">
        <v>0</v>
      </c>
      <c r="G140" s="713">
        <v>0</v>
      </c>
      <c r="H140" s="713">
        <v>0</v>
      </c>
      <c r="I140" s="714" t="s">
        <v>329</v>
      </c>
      <c r="J140" s="715" t="s">
        <v>0</v>
      </c>
    </row>
    <row r="141" spans="1:10" ht="14.45" customHeight="1" x14ac:dyDescent="0.2">
      <c r="A141" s="711" t="s">
        <v>655</v>
      </c>
      <c r="B141" s="712" t="s">
        <v>4487</v>
      </c>
      <c r="C141" s="713">
        <v>227.13800000000001</v>
      </c>
      <c r="D141" s="713">
        <v>87.468999999999994</v>
      </c>
      <c r="E141" s="713"/>
      <c r="F141" s="713">
        <v>78.867000000000004</v>
      </c>
      <c r="G141" s="713">
        <v>0</v>
      </c>
      <c r="H141" s="713">
        <v>78.867000000000004</v>
      </c>
      <c r="I141" s="714" t="s">
        <v>329</v>
      </c>
      <c r="J141" s="715" t="s">
        <v>1</v>
      </c>
    </row>
    <row r="142" spans="1:10" ht="14.45" customHeight="1" x14ac:dyDescent="0.2">
      <c r="A142" s="711" t="s">
        <v>655</v>
      </c>
      <c r="B142" s="712" t="s">
        <v>4488</v>
      </c>
      <c r="C142" s="713">
        <v>6071.0988500000003</v>
      </c>
      <c r="D142" s="713">
        <v>6038.4205300000003</v>
      </c>
      <c r="E142" s="713"/>
      <c r="F142" s="713">
        <v>5162.6580000000004</v>
      </c>
      <c r="G142" s="713">
        <v>0</v>
      </c>
      <c r="H142" s="713">
        <v>5162.6580000000004</v>
      </c>
      <c r="I142" s="714" t="s">
        <v>329</v>
      </c>
      <c r="J142" s="715" t="s">
        <v>1</v>
      </c>
    </row>
    <row r="143" spans="1:10" ht="14.45" customHeight="1" x14ac:dyDescent="0.2">
      <c r="A143" s="711" t="s">
        <v>655</v>
      </c>
      <c r="B143" s="712" t="s">
        <v>4489</v>
      </c>
      <c r="C143" s="713">
        <v>15.487400000000001</v>
      </c>
      <c r="D143" s="713">
        <v>34.176499999999997</v>
      </c>
      <c r="E143" s="713"/>
      <c r="F143" s="713">
        <v>41.306100000000001</v>
      </c>
      <c r="G143" s="713">
        <v>0</v>
      </c>
      <c r="H143" s="713">
        <v>41.306100000000001</v>
      </c>
      <c r="I143" s="714" t="s">
        <v>329</v>
      </c>
      <c r="J143" s="715" t="s">
        <v>1</v>
      </c>
    </row>
    <row r="144" spans="1:10" ht="14.45" customHeight="1" x14ac:dyDescent="0.2">
      <c r="A144" s="711" t="s">
        <v>655</v>
      </c>
      <c r="B144" s="712" t="s">
        <v>657</v>
      </c>
      <c r="C144" s="713">
        <v>23378.862500000007</v>
      </c>
      <c r="D144" s="713">
        <v>23960.449779999999</v>
      </c>
      <c r="E144" s="713"/>
      <c r="F144" s="713">
        <v>21585.965669999998</v>
      </c>
      <c r="G144" s="713">
        <v>0</v>
      </c>
      <c r="H144" s="713">
        <v>21585.965669999998</v>
      </c>
      <c r="I144" s="714" t="s">
        <v>329</v>
      </c>
      <c r="J144" s="715" t="s">
        <v>1</v>
      </c>
    </row>
    <row r="145" spans="1:10" ht="14.45" customHeight="1" x14ac:dyDescent="0.2">
      <c r="A145" s="711" t="s">
        <v>329</v>
      </c>
      <c r="B145" s="712" t="s">
        <v>329</v>
      </c>
      <c r="C145" s="713" t="s">
        <v>329</v>
      </c>
      <c r="D145" s="713" t="s">
        <v>329</v>
      </c>
      <c r="E145" s="713"/>
      <c r="F145" s="713" t="s">
        <v>329</v>
      </c>
      <c r="G145" s="713" t="s">
        <v>329</v>
      </c>
      <c r="H145" s="713" t="s">
        <v>329</v>
      </c>
      <c r="I145" s="714" t="s">
        <v>329</v>
      </c>
      <c r="J145" s="715" t="s">
        <v>1</v>
      </c>
    </row>
    <row r="146" spans="1:10" ht="14.45" customHeight="1" x14ac:dyDescent="0.2">
      <c r="A146" s="711" t="s">
        <v>621</v>
      </c>
      <c r="B146" s="712" t="s">
        <v>636</v>
      </c>
      <c r="C146" s="713">
        <v>79177.643110000005</v>
      </c>
      <c r="D146" s="713">
        <v>81914.679879999981</v>
      </c>
      <c r="E146" s="713"/>
      <c r="F146" s="713">
        <v>76857.827119999973</v>
      </c>
      <c r="G146" s="713">
        <v>0</v>
      </c>
      <c r="H146" s="713">
        <v>76857.827119999973</v>
      </c>
      <c r="I146" s="714" t="s">
        <v>329</v>
      </c>
      <c r="J146" s="715" t="s">
        <v>1</v>
      </c>
    </row>
  </sheetData>
  <mergeCells count="3">
    <mergeCell ref="A1:I1"/>
    <mergeCell ref="F3:I3"/>
    <mergeCell ref="C4:D4"/>
  </mergeCells>
  <conditionalFormatting sqref="F36 F147:F65537">
    <cfRule type="cellIs" dxfId="41" priority="18" stopIfTrue="1" operator="greaterThan">
      <formula>1</formula>
    </cfRule>
  </conditionalFormatting>
  <conditionalFormatting sqref="H5:H35">
    <cfRule type="expression" dxfId="40" priority="14">
      <formula>$H5&gt;0</formula>
    </cfRule>
  </conditionalFormatting>
  <conditionalFormatting sqref="I5:I35">
    <cfRule type="expression" dxfId="39" priority="15">
      <formula>$I5&gt;1</formula>
    </cfRule>
  </conditionalFormatting>
  <conditionalFormatting sqref="B5:B35">
    <cfRule type="expression" dxfId="38" priority="11">
      <formula>OR($J5="NS",$J5="SumaNS",$J5="Účet")</formula>
    </cfRule>
  </conditionalFormatting>
  <conditionalFormatting sqref="F5:I35 B5:D35">
    <cfRule type="expression" dxfId="37" priority="17">
      <formula>AND($J5&lt;&gt;"",$J5&lt;&gt;"mezeraKL")</formula>
    </cfRule>
  </conditionalFormatting>
  <conditionalFormatting sqref="B5:D35 F5:I35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5" priority="13">
      <formula>OR($J5="SumaNS",$J5="NS")</formula>
    </cfRule>
  </conditionalFormatting>
  <conditionalFormatting sqref="A5:A35">
    <cfRule type="expression" dxfId="34" priority="9">
      <formula>AND($J5&lt;&gt;"mezeraKL",$J5&lt;&gt;"")</formula>
    </cfRule>
  </conditionalFormatting>
  <conditionalFormatting sqref="A5:A35">
    <cfRule type="expression" dxfId="33" priority="10">
      <formula>AND($J5&lt;&gt;"",$J5&lt;&gt;"mezeraKL")</formula>
    </cfRule>
  </conditionalFormatting>
  <conditionalFormatting sqref="H37:H146">
    <cfRule type="expression" dxfId="32" priority="6">
      <formula>$H37&gt;0</formula>
    </cfRule>
  </conditionalFormatting>
  <conditionalFormatting sqref="A37:A146">
    <cfRule type="expression" dxfId="31" priority="5">
      <formula>AND($J37&lt;&gt;"mezeraKL",$J37&lt;&gt;"")</formula>
    </cfRule>
  </conditionalFormatting>
  <conditionalFormatting sqref="I37:I146">
    <cfRule type="expression" dxfId="30" priority="7">
      <formula>$I37&gt;1</formula>
    </cfRule>
  </conditionalFormatting>
  <conditionalFormatting sqref="B37:B146">
    <cfRule type="expression" dxfId="29" priority="4">
      <formula>OR($J37="NS",$J37="SumaNS",$J37="Účet")</formula>
    </cfRule>
  </conditionalFormatting>
  <conditionalFormatting sqref="A37:D146 F37:I146">
    <cfRule type="expression" dxfId="28" priority="8">
      <formula>AND($J37&lt;&gt;"",$J37&lt;&gt;"mezeraKL")</formula>
    </cfRule>
  </conditionalFormatting>
  <conditionalFormatting sqref="B37:D146 F37:I146">
    <cfRule type="expression" dxfId="27" priority="1">
      <formula>OR($J37="KL",$J37="SumaKL")</formula>
    </cfRule>
    <cfRule type="expression" priority="3" stopIfTrue="1">
      <formula>OR($J37="mezeraNS",$J37="mezeraKL")</formula>
    </cfRule>
  </conditionalFormatting>
  <conditionalFormatting sqref="B37:D146 F37:I146">
    <cfRule type="expression" dxfId="26" priority="2">
      <formula>OR($J37="SumaNS",$J37="NS")</formula>
    </cfRule>
  </conditionalFormatting>
  <hyperlinks>
    <hyperlink ref="A2" location="Obsah!A1" display="Zpět na Obsah  KL 01  1.-4.měsíc" xr:uid="{6504ADB2-483A-4094-9F28-89D11F6120B3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3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5939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168.91155926635147</v>
      </c>
      <c r="J3" s="203">
        <f>SUBTOTAL(9,J5:J1048576)</f>
        <v>455782</v>
      </c>
      <c r="K3" s="204">
        <f>SUBTOTAL(9,K5:K1048576)</f>
        <v>76986848.305536211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621</v>
      </c>
      <c r="B5" s="807" t="s">
        <v>622</v>
      </c>
      <c r="C5" s="810" t="s">
        <v>661</v>
      </c>
      <c r="D5" s="838" t="s">
        <v>662</v>
      </c>
      <c r="E5" s="810" t="s">
        <v>4495</v>
      </c>
      <c r="F5" s="838" t="s">
        <v>4496</v>
      </c>
      <c r="G5" s="810" t="s">
        <v>4497</v>
      </c>
      <c r="H5" s="810" t="s">
        <v>4498</v>
      </c>
      <c r="I5" s="225">
        <v>1700</v>
      </c>
      <c r="J5" s="225">
        <v>13</v>
      </c>
      <c r="K5" s="830">
        <v>22100</v>
      </c>
    </row>
    <row r="6" spans="1:11" ht="14.45" customHeight="1" x14ac:dyDescent="0.2">
      <c r="A6" s="821" t="s">
        <v>621</v>
      </c>
      <c r="B6" s="822" t="s">
        <v>622</v>
      </c>
      <c r="C6" s="825" t="s">
        <v>638</v>
      </c>
      <c r="D6" s="839" t="s">
        <v>639</v>
      </c>
      <c r="E6" s="825" t="s">
        <v>4499</v>
      </c>
      <c r="F6" s="839" t="s">
        <v>4500</v>
      </c>
      <c r="G6" s="825" t="s">
        <v>4501</v>
      </c>
      <c r="H6" s="825" t="s">
        <v>4502</v>
      </c>
      <c r="I6" s="831">
        <v>147.17999267578125</v>
      </c>
      <c r="J6" s="831">
        <v>4</v>
      </c>
      <c r="K6" s="832">
        <v>588.72998046875</v>
      </c>
    </row>
    <row r="7" spans="1:11" ht="14.45" customHeight="1" x14ac:dyDescent="0.2">
      <c r="A7" s="821" t="s">
        <v>621</v>
      </c>
      <c r="B7" s="822" t="s">
        <v>622</v>
      </c>
      <c r="C7" s="825" t="s">
        <v>638</v>
      </c>
      <c r="D7" s="839" t="s">
        <v>639</v>
      </c>
      <c r="E7" s="825" t="s">
        <v>4499</v>
      </c>
      <c r="F7" s="839" t="s">
        <v>4500</v>
      </c>
      <c r="G7" s="825" t="s">
        <v>4503</v>
      </c>
      <c r="H7" s="825" t="s">
        <v>4504</v>
      </c>
      <c r="I7" s="831">
        <v>147.17999267578125</v>
      </c>
      <c r="J7" s="831">
        <v>4</v>
      </c>
      <c r="K7" s="832">
        <v>588.72998046875</v>
      </c>
    </row>
    <row r="8" spans="1:11" ht="14.45" customHeight="1" x14ac:dyDescent="0.2">
      <c r="A8" s="821" t="s">
        <v>621</v>
      </c>
      <c r="B8" s="822" t="s">
        <v>622</v>
      </c>
      <c r="C8" s="825" t="s">
        <v>638</v>
      </c>
      <c r="D8" s="839" t="s">
        <v>639</v>
      </c>
      <c r="E8" s="825" t="s">
        <v>4499</v>
      </c>
      <c r="F8" s="839" t="s">
        <v>4500</v>
      </c>
      <c r="G8" s="825" t="s">
        <v>4505</v>
      </c>
      <c r="H8" s="825" t="s">
        <v>4506</v>
      </c>
      <c r="I8" s="831">
        <v>2105</v>
      </c>
      <c r="J8" s="831">
        <v>5</v>
      </c>
      <c r="K8" s="832">
        <v>10525</v>
      </c>
    </row>
    <row r="9" spans="1:11" ht="14.45" customHeight="1" x14ac:dyDescent="0.2">
      <c r="A9" s="821" t="s">
        <v>621</v>
      </c>
      <c r="B9" s="822" t="s">
        <v>622</v>
      </c>
      <c r="C9" s="825" t="s">
        <v>638</v>
      </c>
      <c r="D9" s="839" t="s">
        <v>639</v>
      </c>
      <c r="E9" s="825" t="s">
        <v>4499</v>
      </c>
      <c r="F9" s="839" t="s">
        <v>4500</v>
      </c>
      <c r="G9" s="825" t="s">
        <v>4507</v>
      </c>
      <c r="H9" s="825" t="s">
        <v>4508</v>
      </c>
      <c r="I9" s="831">
        <v>1700</v>
      </c>
      <c r="J9" s="831">
        <v>1</v>
      </c>
      <c r="K9" s="832">
        <v>1700</v>
      </c>
    </row>
    <row r="10" spans="1:11" ht="14.45" customHeight="1" x14ac:dyDescent="0.2">
      <c r="A10" s="821" t="s">
        <v>621</v>
      </c>
      <c r="B10" s="822" t="s">
        <v>622</v>
      </c>
      <c r="C10" s="825" t="s">
        <v>638</v>
      </c>
      <c r="D10" s="839" t="s">
        <v>639</v>
      </c>
      <c r="E10" s="825" t="s">
        <v>4509</v>
      </c>
      <c r="F10" s="839" t="s">
        <v>4510</v>
      </c>
      <c r="G10" s="825" t="s">
        <v>4511</v>
      </c>
      <c r="H10" s="825" t="s">
        <v>4512</v>
      </c>
      <c r="I10" s="831">
        <v>0.31999999284744263</v>
      </c>
      <c r="J10" s="831">
        <v>900</v>
      </c>
      <c r="K10" s="832">
        <v>288</v>
      </c>
    </row>
    <row r="11" spans="1:11" ht="14.45" customHeight="1" x14ac:dyDescent="0.2">
      <c r="A11" s="821" t="s">
        <v>621</v>
      </c>
      <c r="B11" s="822" t="s">
        <v>622</v>
      </c>
      <c r="C11" s="825" t="s">
        <v>638</v>
      </c>
      <c r="D11" s="839" t="s">
        <v>639</v>
      </c>
      <c r="E11" s="825" t="s">
        <v>4509</v>
      </c>
      <c r="F11" s="839" t="s">
        <v>4510</v>
      </c>
      <c r="G11" s="825" t="s">
        <v>4513</v>
      </c>
      <c r="H11" s="825" t="s">
        <v>4514</v>
      </c>
      <c r="I11" s="831">
        <v>65.169998168945313</v>
      </c>
      <c r="J11" s="831">
        <v>50</v>
      </c>
      <c r="K11" s="832">
        <v>3258.5</v>
      </c>
    </row>
    <row r="12" spans="1:11" ht="14.45" customHeight="1" x14ac:dyDescent="0.2">
      <c r="A12" s="821" t="s">
        <v>621</v>
      </c>
      <c r="B12" s="822" t="s">
        <v>622</v>
      </c>
      <c r="C12" s="825" t="s">
        <v>638</v>
      </c>
      <c r="D12" s="839" t="s">
        <v>639</v>
      </c>
      <c r="E12" s="825" t="s">
        <v>4509</v>
      </c>
      <c r="F12" s="839" t="s">
        <v>4510</v>
      </c>
      <c r="G12" s="825" t="s">
        <v>4515</v>
      </c>
      <c r="H12" s="825" t="s">
        <v>4516</v>
      </c>
      <c r="I12" s="831">
        <v>235.1300048828125</v>
      </c>
      <c r="J12" s="831">
        <v>10</v>
      </c>
      <c r="K12" s="832">
        <v>2351.300048828125</v>
      </c>
    </row>
    <row r="13" spans="1:11" ht="14.45" customHeight="1" x14ac:dyDescent="0.2">
      <c r="A13" s="821" t="s">
        <v>621</v>
      </c>
      <c r="B13" s="822" t="s">
        <v>622</v>
      </c>
      <c r="C13" s="825" t="s">
        <v>638</v>
      </c>
      <c r="D13" s="839" t="s">
        <v>639</v>
      </c>
      <c r="E13" s="825" t="s">
        <v>4509</v>
      </c>
      <c r="F13" s="839" t="s">
        <v>4510</v>
      </c>
      <c r="G13" s="825" t="s">
        <v>4517</v>
      </c>
      <c r="H13" s="825" t="s">
        <v>4518</v>
      </c>
      <c r="I13" s="831">
        <v>30.180000305175781</v>
      </c>
      <c r="J13" s="831">
        <v>70</v>
      </c>
      <c r="K13" s="832">
        <v>2112.5999755859375</v>
      </c>
    </row>
    <row r="14" spans="1:11" ht="14.45" customHeight="1" x14ac:dyDescent="0.2">
      <c r="A14" s="821" t="s">
        <v>621</v>
      </c>
      <c r="B14" s="822" t="s">
        <v>622</v>
      </c>
      <c r="C14" s="825" t="s">
        <v>638</v>
      </c>
      <c r="D14" s="839" t="s">
        <v>639</v>
      </c>
      <c r="E14" s="825" t="s">
        <v>4509</v>
      </c>
      <c r="F14" s="839" t="s">
        <v>4510</v>
      </c>
      <c r="G14" s="825" t="s">
        <v>4519</v>
      </c>
      <c r="H14" s="825" t="s">
        <v>4520</v>
      </c>
      <c r="I14" s="831">
        <v>5.2699999809265137</v>
      </c>
      <c r="J14" s="831">
        <v>30</v>
      </c>
      <c r="K14" s="832">
        <v>158.10000228881836</v>
      </c>
    </row>
    <row r="15" spans="1:11" ht="14.45" customHeight="1" x14ac:dyDescent="0.2">
      <c r="A15" s="821" t="s">
        <v>621</v>
      </c>
      <c r="B15" s="822" t="s">
        <v>622</v>
      </c>
      <c r="C15" s="825" t="s">
        <v>638</v>
      </c>
      <c r="D15" s="839" t="s">
        <v>639</v>
      </c>
      <c r="E15" s="825" t="s">
        <v>4509</v>
      </c>
      <c r="F15" s="839" t="s">
        <v>4510</v>
      </c>
      <c r="G15" s="825" t="s">
        <v>4521</v>
      </c>
      <c r="H15" s="825" t="s">
        <v>4522</v>
      </c>
      <c r="I15" s="831">
        <v>1477.3900146484375</v>
      </c>
      <c r="J15" s="831">
        <v>2</v>
      </c>
      <c r="K15" s="832">
        <v>2954.780029296875</v>
      </c>
    </row>
    <row r="16" spans="1:11" ht="14.45" customHeight="1" x14ac:dyDescent="0.2">
      <c r="A16" s="821" t="s">
        <v>621</v>
      </c>
      <c r="B16" s="822" t="s">
        <v>622</v>
      </c>
      <c r="C16" s="825" t="s">
        <v>638</v>
      </c>
      <c r="D16" s="839" t="s">
        <v>639</v>
      </c>
      <c r="E16" s="825" t="s">
        <v>4509</v>
      </c>
      <c r="F16" s="839" t="s">
        <v>4510</v>
      </c>
      <c r="G16" s="825" t="s">
        <v>4523</v>
      </c>
      <c r="H16" s="825" t="s">
        <v>4524</v>
      </c>
      <c r="I16" s="831">
        <v>214.58000183105469</v>
      </c>
      <c r="J16" s="831">
        <v>2</v>
      </c>
      <c r="K16" s="832">
        <v>429.16000366210938</v>
      </c>
    </row>
    <row r="17" spans="1:11" ht="14.45" customHeight="1" x14ac:dyDescent="0.2">
      <c r="A17" s="821" t="s">
        <v>621</v>
      </c>
      <c r="B17" s="822" t="s">
        <v>622</v>
      </c>
      <c r="C17" s="825" t="s">
        <v>638</v>
      </c>
      <c r="D17" s="839" t="s">
        <v>639</v>
      </c>
      <c r="E17" s="825" t="s">
        <v>4509</v>
      </c>
      <c r="F17" s="839" t="s">
        <v>4510</v>
      </c>
      <c r="G17" s="825" t="s">
        <v>4525</v>
      </c>
      <c r="H17" s="825" t="s">
        <v>4526</v>
      </c>
      <c r="I17" s="831">
        <v>573.8499755859375</v>
      </c>
      <c r="J17" s="831">
        <v>1</v>
      </c>
      <c r="K17" s="832">
        <v>573.8499755859375</v>
      </c>
    </row>
    <row r="18" spans="1:11" ht="14.45" customHeight="1" x14ac:dyDescent="0.2">
      <c r="A18" s="821" t="s">
        <v>621</v>
      </c>
      <c r="B18" s="822" t="s">
        <v>622</v>
      </c>
      <c r="C18" s="825" t="s">
        <v>638</v>
      </c>
      <c r="D18" s="839" t="s">
        <v>639</v>
      </c>
      <c r="E18" s="825" t="s">
        <v>4509</v>
      </c>
      <c r="F18" s="839" t="s">
        <v>4510</v>
      </c>
      <c r="G18" s="825" t="s">
        <v>4527</v>
      </c>
      <c r="H18" s="825" t="s">
        <v>4528</v>
      </c>
      <c r="I18" s="831">
        <v>22.940000534057617</v>
      </c>
      <c r="J18" s="831">
        <v>50</v>
      </c>
      <c r="K18" s="832">
        <v>1147</v>
      </c>
    </row>
    <row r="19" spans="1:11" ht="14.45" customHeight="1" x14ac:dyDescent="0.2">
      <c r="A19" s="821" t="s">
        <v>621</v>
      </c>
      <c r="B19" s="822" t="s">
        <v>622</v>
      </c>
      <c r="C19" s="825" t="s">
        <v>638</v>
      </c>
      <c r="D19" s="839" t="s">
        <v>639</v>
      </c>
      <c r="E19" s="825" t="s">
        <v>4509</v>
      </c>
      <c r="F19" s="839" t="s">
        <v>4510</v>
      </c>
      <c r="G19" s="825" t="s">
        <v>4529</v>
      </c>
      <c r="H19" s="825" t="s">
        <v>4530</v>
      </c>
      <c r="I19" s="831">
        <v>1.3799999952316284</v>
      </c>
      <c r="J19" s="831">
        <v>200</v>
      </c>
      <c r="K19" s="832">
        <v>276</v>
      </c>
    </row>
    <row r="20" spans="1:11" ht="14.45" customHeight="1" x14ac:dyDescent="0.2">
      <c r="A20" s="821" t="s">
        <v>621</v>
      </c>
      <c r="B20" s="822" t="s">
        <v>622</v>
      </c>
      <c r="C20" s="825" t="s">
        <v>638</v>
      </c>
      <c r="D20" s="839" t="s">
        <v>639</v>
      </c>
      <c r="E20" s="825" t="s">
        <v>4509</v>
      </c>
      <c r="F20" s="839" t="s">
        <v>4510</v>
      </c>
      <c r="G20" s="825" t="s">
        <v>4531</v>
      </c>
      <c r="H20" s="825" t="s">
        <v>4532</v>
      </c>
      <c r="I20" s="831">
        <v>0.8566666841506958</v>
      </c>
      <c r="J20" s="831">
        <v>600</v>
      </c>
      <c r="K20" s="832">
        <v>514</v>
      </c>
    </row>
    <row r="21" spans="1:11" ht="14.45" customHeight="1" x14ac:dyDescent="0.2">
      <c r="A21" s="821" t="s">
        <v>621</v>
      </c>
      <c r="B21" s="822" t="s">
        <v>622</v>
      </c>
      <c r="C21" s="825" t="s">
        <v>638</v>
      </c>
      <c r="D21" s="839" t="s">
        <v>639</v>
      </c>
      <c r="E21" s="825" t="s">
        <v>4509</v>
      </c>
      <c r="F21" s="839" t="s">
        <v>4510</v>
      </c>
      <c r="G21" s="825" t="s">
        <v>4533</v>
      </c>
      <c r="H21" s="825" t="s">
        <v>4534</v>
      </c>
      <c r="I21" s="831">
        <v>2.059999942779541</v>
      </c>
      <c r="J21" s="831">
        <v>600</v>
      </c>
      <c r="K21" s="832">
        <v>1236</v>
      </c>
    </row>
    <row r="22" spans="1:11" ht="14.45" customHeight="1" x14ac:dyDescent="0.2">
      <c r="A22" s="821" t="s">
        <v>621</v>
      </c>
      <c r="B22" s="822" t="s">
        <v>622</v>
      </c>
      <c r="C22" s="825" t="s">
        <v>638</v>
      </c>
      <c r="D22" s="839" t="s">
        <v>639</v>
      </c>
      <c r="E22" s="825" t="s">
        <v>4509</v>
      </c>
      <c r="F22" s="839" t="s">
        <v>4510</v>
      </c>
      <c r="G22" s="825" t="s">
        <v>4535</v>
      </c>
      <c r="H22" s="825" t="s">
        <v>4536</v>
      </c>
      <c r="I22" s="831">
        <v>26.170000076293945</v>
      </c>
      <c r="J22" s="831">
        <v>9</v>
      </c>
      <c r="K22" s="832">
        <v>235.53000640869141</v>
      </c>
    </row>
    <row r="23" spans="1:11" ht="14.45" customHeight="1" x14ac:dyDescent="0.2">
      <c r="A23" s="821" t="s">
        <v>621</v>
      </c>
      <c r="B23" s="822" t="s">
        <v>622</v>
      </c>
      <c r="C23" s="825" t="s">
        <v>638</v>
      </c>
      <c r="D23" s="839" t="s">
        <v>639</v>
      </c>
      <c r="E23" s="825" t="s">
        <v>4509</v>
      </c>
      <c r="F23" s="839" t="s">
        <v>4510</v>
      </c>
      <c r="G23" s="825" t="s">
        <v>4537</v>
      </c>
      <c r="H23" s="825" t="s">
        <v>4538</v>
      </c>
      <c r="I23" s="831">
        <v>46.319999694824219</v>
      </c>
      <c r="J23" s="831">
        <v>6</v>
      </c>
      <c r="K23" s="832">
        <v>277.92001342773438</v>
      </c>
    </row>
    <row r="24" spans="1:11" ht="14.45" customHeight="1" x14ac:dyDescent="0.2">
      <c r="A24" s="821" t="s">
        <v>621</v>
      </c>
      <c r="B24" s="822" t="s">
        <v>622</v>
      </c>
      <c r="C24" s="825" t="s">
        <v>638</v>
      </c>
      <c r="D24" s="839" t="s">
        <v>639</v>
      </c>
      <c r="E24" s="825" t="s">
        <v>4509</v>
      </c>
      <c r="F24" s="839" t="s">
        <v>4510</v>
      </c>
      <c r="G24" s="825" t="s">
        <v>4539</v>
      </c>
      <c r="H24" s="825" t="s">
        <v>4540</v>
      </c>
      <c r="I24" s="831">
        <v>13.079999923706055</v>
      </c>
      <c r="J24" s="831">
        <v>36</v>
      </c>
      <c r="K24" s="832">
        <v>470.88002014160156</v>
      </c>
    </row>
    <row r="25" spans="1:11" ht="14.45" customHeight="1" x14ac:dyDescent="0.2">
      <c r="A25" s="821" t="s">
        <v>621</v>
      </c>
      <c r="B25" s="822" t="s">
        <v>622</v>
      </c>
      <c r="C25" s="825" t="s">
        <v>638</v>
      </c>
      <c r="D25" s="839" t="s">
        <v>639</v>
      </c>
      <c r="E25" s="825" t="s">
        <v>4509</v>
      </c>
      <c r="F25" s="839" t="s">
        <v>4510</v>
      </c>
      <c r="G25" s="825" t="s">
        <v>4541</v>
      </c>
      <c r="H25" s="825" t="s">
        <v>4542</v>
      </c>
      <c r="I25" s="831">
        <v>42.439998626708984</v>
      </c>
      <c r="J25" s="831">
        <v>75</v>
      </c>
      <c r="K25" s="832">
        <v>3183</v>
      </c>
    </row>
    <row r="26" spans="1:11" ht="14.45" customHeight="1" x14ac:dyDescent="0.2">
      <c r="A26" s="821" t="s">
        <v>621</v>
      </c>
      <c r="B26" s="822" t="s">
        <v>622</v>
      </c>
      <c r="C26" s="825" t="s">
        <v>638</v>
      </c>
      <c r="D26" s="839" t="s">
        <v>639</v>
      </c>
      <c r="E26" s="825" t="s">
        <v>4509</v>
      </c>
      <c r="F26" s="839" t="s">
        <v>4510</v>
      </c>
      <c r="G26" s="825" t="s">
        <v>4543</v>
      </c>
      <c r="H26" s="825" t="s">
        <v>4544</v>
      </c>
      <c r="I26" s="831">
        <v>72.220001220703125</v>
      </c>
      <c r="J26" s="831">
        <v>6</v>
      </c>
      <c r="K26" s="832">
        <v>433.32000732421875</v>
      </c>
    </row>
    <row r="27" spans="1:11" ht="14.45" customHeight="1" x14ac:dyDescent="0.2">
      <c r="A27" s="821" t="s">
        <v>621</v>
      </c>
      <c r="B27" s="822" t="s">
        <v>622</v>
      </c>
      <c r="C27" s="825" t="s">
        <v>638</v>
      </c>
      <c r="D27" s="839" t="s">
        <v>639</v>
      </c>
      <c r="E27" s="825" t="s">
        <v>4509</v>
      </c>
      <c r="F27" s="839" t="s">
        <v>4510</v>
      </c>
      <c r="G27" s="825" t="s">
        <v>4545</v>
      </c>
      <c r="H27" s="825" t="s">
        <v>4546</v>
      </c>
      <c r="I27" s="831">
        <v>296.45001220703125</v>
      </c>
      <c r="J27" s="831">
        <v>2</v>
      </c>
      <c r="K27" s="832">
        <v>592.9000244140625</v>
      </c>
    </row>
    <row r="28" spans="1:11" ht="14.45" customHeight="1" x14ac:dyDescent="0.2">
      <c r="A28" s="821" t="s">
        <v>621</v>
      </c>
      <c r="B28" s="822" t="s">
        <v>622</v>
      </c>
      <c r="C28" s="825" t="s">
        <v>638</v>
      </c>
      <c r="D28" s="839" t="s">
        <v>639</v>
      </c>
      <c r="E28" s="825" t="s">
        <v>4509</v>
      </c>
      <c r="F28" s="839" t="s">
        <v>4510</v>
      </c>
      <c r="G28" s="825" t="s">
        <v>4547</v>
      </c>
      <c r="H28" s="825" t="s">
        <v>4548</v>
      </c>
      <c r="I28" s="831">
        <v>296.45001220703125</v>
      </c>
      <c r="J28" s="831">
        <v>2</v>
      </c>
      <c r="K28" s="832">
        <v>592.9000244140625</v>
      </c>
    </row>
    <row r="29" spans="1:11" ht="14.45" customHeight="1" x14ac:dyDescent="0.2">
      <c r="A29" s="821" t="s">
        <v>621</v>
      </c>
      <c r="B29" s="822" t="s">
        <v>622</v>
      </c>
      <c r="C29" s="825" t="s">
        <v>638</v>
      </c>
      <c r="D29" s="839" t="s">
        <v>639</v>
      </c>
      <c r="E29" s="825" t="s">
        <v>4509</v>
      </c>
      <c r="F29" s="839" t="s">
        <v>4510</v>
      </c>
      <c r="G29" s="825" t="s">
        <v>4549</v>
      </c>
      <c r="H29" s="825" t="s">
        <v>4550</v>
      </c>
      <c r="I29" s="831">
        <v>27.325000762939453</v>
      </c>
      <c r="J29" s="831">
        <v>172</v>
      </c>
      <c r="K29" s="832">
        <v>5639.8801727294922</v>
      </c>
    </row>
    <row r="30" spans="1:11" ht="14.45" customHeight="1" x14ac:dyDescent="0.2">
      <c r="A30" s="821" t="s">
        <v>621</v>
      </c>
      <c r="B30" s="822" t="s">
        <v>622</v>
      </c>
      <c r="C30" s="825" t="s">
        <v>638</v>
      </c>
      <c r="D30" s="839" t="s">
        <v>639</v>
      </c>
      <c r="E30" s="825" t="s">
        <v>4509</v>
      </c>
      <c r="F30" s="839" t="s">
        <v>4510</v>
      </c>
      <c r="G30" s="825" t="s">
        <v>4551</v>
      </c>
      <c r="H30" s="825" t="s">
        <v>4552</v>
      </c>
      <c r="I30" s="831">
        <v>0.50999999046325684</v>
      </c>
      <c r="J30" s="831">
        <v>300</v>
      </c>
      <c r="K30" s="832">
        <v>153</v>
      </c>
    </row>
    <row r="31" spans="1:11" ht="14.45" customHeight="1" x14ac:dyDescent="0.2">
      <c r="A31" s="821" t="s">
        <v>621</v>
      </c>
      <c r="B31" s="822" t="s">
        <v>622</v>
      </c>
      <c r="C31" s="825" t="s">
        <v>638</v>
      </c>
      <c r="D31" s="839" t="s">
        <v>639</v>
      </c>
      <c r="E31" s="825" t="s">
        <v>4509</v>
      </c>
      <c r="F31" s="839" t="s">
        <v>4510</v>
      </c>
      <c r="G31" s="825" t="s">
        <v>4553</v>
      </c>
      <c r="H31" s="825" t="s">
        <v>4554</v>
      </c>
      <c r="I31" s="831">
        <v>31.420000076293945</v>
      </c>
      <c r="J31" s="831">
        <v>12</v>
      </c>
      <c r="K31" s="832">
        <v>377.04000091552734</v>
      </c>
    </row>
    <row r="32" spans="1:11" ht="14.45" customHeight="1" x14ac:dyDescent="0.2">
      <c r="A32" s="821" t="s">
        <v>621</v>
      </c>
      <c r="B32" s="822" t="s">
        <v>622</v>
      </c>
      <c r="C32" s="825" t="s">
        <v>638</v>
      </c>
      <c r="D32" s="839" t="s">
        <v>639</v>
      </c>
      <c r="E32" s="825" t="s">
        <v>4509</v>
      </c>
      <c r="F32" s="839" t="s">
        <v>4510</v>
      </c>
      <c r="G32" s="825" t="s">
        <v>4555</v>
      </c>
      <c r="H32" s="825" t="s">
        <v>4556</v>
      </c>
      <c r="I32" s="831">
        <v>260.29998779296875</v>
      </c>
      <c r="J32" s="831">
        <v>4</v>
      </c>
      <c r="K32" s="832">
        <v>1041.199951171875</v>
      </c>
    </row>
    <row r="33" spans="1:11" ht="14.45" customHeight="1" x14ac:dyDescent="0.2">
      <c r="A33" s="821" t="s">
        <v>621</v>
      </c>
      <c r="B33" s="822" t="s">
        <v>622</v>
      </c>
      <c r="C33" s="825" t="s">
        <v>638</v>
      </c>
      <c r="D33" s="839" t="s">
        <v>639</v>
      </c>
      <c r="E33" s="825" t="s">
        <v>4557</v>
      </c>
      <c r="F33" s="839" t="s">
        <v>4558</v>
      </c>
      <c r="G33" s="825" t="s">
        <v>4559</v>
      </c>
      <c r="H33" s="825" t="s">
        <v>4560</v>
      </c>
      <c r="I33" s="831">
        <v>4.820000171661377</v>
      </c>
      <c r="J33" s="831">
        <v>200</v>
      </c>
      <c r="K33" s="832">
        <v>964</v>
      </c>
    </row>
    <row r="34" spans="1:11" ht="14.45" customHeight="1" x14ac:dyDescent="0.2">
      <c r="A34" s="821" t="s">
        <v>621</v>
      </c>
      <c r="B34" s="822" t="s">
        <v>622</v>
      </c>
      <c r="C34" s="825" t="s">
        <v>638</v>
      </c>
      <c r="D34" s="839" t="s">
        <v>639</v>
      </c>
      <c r="E34" s="825" t="s">
        <v>4557</v>
      </c>
      <c r="F34" s="839" t="s">
        <v>4558</v>
      </c>
      <c r="G34" s="825" t="s">
        <v>4561</v>
      </c>
      <c r="H34" s="825" t="s">
        <v>4562</v>
      </c>
      <c r="I34" s="831">
        <v>9.9999997764825821E-3</v>
      </c>
      <c r="J34" s="831">
        <v>300</v>
      </c>
      <c r="K34" s="832">
        <v>3</v>
      </c>
    </row>
    <row r="35" spans="1:11" ht="14.45" customHeight="1" x14ac:dyDescent="0.2">
      <c r="A35" s="821" t="s">
        <v>621</v>
      </c>
      <c r="B35" s="822" t="s">
        <v>622</v>
      </c>
      <c r="C35" s="825" t="s">
        <v>638</v>
      </c>
      <c r="D35" s="839" t="s">
        <v>639</v>
      </c>
      <c r="E35" s="825" t="s">
        <v>4557</v>
      </c>
      <c r="F35" s="839" t="s">
        <v>4558</v>
      </c>
      <c r="G35" s="825" t="s">
        <v>4563</v>
      </c>
      <c r="H35" s="825" t="s">
        <v>4564</v>
      </c>
      <c r="I35" s="831">
        <v>601.3699951171875</v>
      </c>
      <c r="J35" s="831">
        <v>20</v>
      </c>
      <c r="K35" s="832">
        <v>12027.400390625</v>
      </c>
    </row>
    <row r="36" spans="1:11" ht="14.45" customHeight="1" x14ac:dyDescent="0.2">
      <c r="A36" s="821" t="s">
        <v>621</v>
      </c>
      <c r="B36" s="822" t="s">
        <v>622</v>
      </c>
      <c r="C36" s="825" t="s">
        <v>638</v>
      </c>
      <c r="D36" s="839" t="s">
        <v>639</v>
      </c>
      <c r="E36" s="825" t="s">
        <v>4557</v>
      </c>
      <c r="F36" s="839" t="s">
        <v>4558</v>
      </c>
      <c r="G36" s="825" t="s">
        <v>4565</v>
      </c>
      <c r="H36" s="825" t="s">
        <v>4566</v>
      </c>
      <c r="I36" s="831">
        <v>2.0349999666213989</v>
      </c>
      <c r="J36" s="831">
        <v>1600</v>
      </c>
      <c r="K36" s="832">
        <v>3254</v>
      </c>
    </row>
    <row r="37" spans="1:11" ht="14.45" customHeight="1" x14ac:dyDescent="0.2">
      <c r="A37" s="821" t="s">
        <v>621</v>
      </c>
      <c r="B37" s="822" t="s">
        <v>622</v>
      </c>
      <c r="C37" s="825" t="s">
        <v>638</v>
      </c>
      <c r="D37" s="839" t="s">
        <v>639</v>
      </c>
      <c r="E37" s="825" t="s">
        <v>4557</v>
      </c>
      <c r="F37" s="839" t="s">
        <v>4558</v>
      </c>
      <c r="G37" s="825" t="s">
        <v>4567</v>
      </c>
      <c r="H37" s="825" t="s">
        <v>4568</v>
      </c>
      <c r="I37" s="831">
        <v>15.923333485921225</v>
      </c>
      <c r="J37" s="831">
        <v>150</v>
      </c>
      <c r="K37" s="832">
        <v>2388.5</v>
      </c>
    </row>
    <row r="38" spans="1:11" ht="14.45" customHeight="1" x14ac:dyDescent="0.2">
      <c r="A38" s="821" t="s">
        <v>621</v>
      </c>
      <c r="B38" s="822" t="s">
        <v>622</v>
      </c>
      <c r="C38" s="825" t="s">
        <v>638</v>
      </c>
      <c r="D38" s="839" t="s">
        <v>639</v>
      </c>
      <c r="E38" s="825" t="s">
        <v>4557</v>
      </c>
      <c r="F38" s="839" t="s">
        <v>4558</v>
      </c>
      <c r="G38" s="825" t="s">
        <v>4569</v>
      </c>
      <c r="H38" s="825" t="s">
        <v>4570</v>
      </c>
      <c r="I38" s="831">
        <v>3.4900000095367432</v>
      </c>
      <c r="J38" s="831">
        <v>100</v>
      </c>
      <c r="K38" s="832">
        <v>349</v>
      </c>
    </row>
    <row r="39" spans="1:11" ht="14.45" customHeight="1" x14ac:dyDescent="0.2">
      <c r="A39" s="821" t="s">
        <v>621</v>
      </c>
      <c r="B39" s="822" t="s">
        <v>622</v>
      </c>
      <c r="C39" s="825" t="s">
        <v>638</v>
      </c>
      <c r="D39" s="839" t="s">
        <v>639</v>
      </c>
      <c r="E39" s="825" t="s">
        <v>4557</v>
      </c>
      <c r="F39" s="839" t="s">
        <v>4558</v>
      </c>
      <c r="G39" s="825" t="s">
        <v>4571</v>
      </c>
      <c r="H39" s="825" t="s">
        <v>4572</v>
      </c>
      <c r="I39" s="831">
        <v>17.979999542236328</v>
      </c>
      <c r="J39" s="831">
        <v>150</v>
      </c>
      <c r="K39" s="832">
        <v>2697</v>
      </c>
    </row>
    <row r="40" spans="1:11" ht="14.45" customHeight="1" x14ac:dyDescent="0.2">
      <c r="A40" s="821" t="s">
        <v>621</v>
      </c>
      <c r="B40" s="822" t="s">
        <v>622</v>
      </c>
      <c r="C40" s="825" t="s">
        <v>638</v>
      </c>
      <c r="D40" s="839" t="s">
        <v>639</v>
      </c>
      <c r="E40" s="825" t="s">
        <v>4557</v>
      </c>
      <c r="F40" s="839" t="s">
        <v>4558</v>
      </c>
      <c r="G40" s="825" t="s">
        <v>4573</v>
      </c>
      <c r="H40" s="825" t="s">
        <v>4574</v>
      </c>
      <c r="I40" s="831">
        <v>17.979999542236328</v>
      </c>
      <c r="J40" s="831">
        <v>150</v>
      </c>
      <c r="K40" s="832">
        <v>2697</v>
      </c>
    </row>
    <row r="41" spans="1:11" ht="14.45" customHeight="1" x14ac:dyDescent="0.2">
      <c r="A41" s="821" t="s">
        <v>621</v>
      </c>
      <c r="B41" s="822" t="s">
        <v>622</v>
      </c>
      <c r="C41" s="825" t="s">
        <v>638</v>
      </c>
      <c r="D41" s="839" t="s">
        <v>639</v>
      </c>
      <c r="E41" s="825" t="s">
        <v>4557</v>
      </c>
      <c r="F41" s="839" t="s">
        <v>4558</v>
      </c>
      <c r="G41" s="825" t="s">
        <v>4575</v>
      </c>
      <c r="H41" s="825" t="s">
        <v>4576</v>
      </c>
      <c r="I41" s="831">
        <v>13.199999809265137</v>
      </c>
      <c r="J41" s="831">
        <v>12</v>
      </c>
      <c r="K41" s="832">
        <v>158.39999389648438</v>
      </c>
    </row>
    <row r="42" spans="1:11" ht="14.45" customHeight="1" x14ac:dyDescent="0.2">
      <c r="A42" s="821" t="s">
        <v>621</v>
      </c>
      <c r="B42" s="822" t="s">
        <v>622</v>
      </c>
      <c r="C42" s="825" t="s">
        <v>638</v>
      </c>
      <c r="D42" s="839" t="s">
        <v>639</v>
      </c>
      <c r="E42" s="825" t="s">
        <v>4557</v>
      </c>
      <c r="F42" s="839" t="s">
        <v>4558</v>
      </c>
      <c r="G42" s="825" t="s">
        <v>4577</v>
      </c>
      <c r="H42" s="825" t="s">
        <v>4578</v>
      </c>
      <c r="I42" s="831">
        <v>13.199999809265137</v>
      </c>
      <c r="J42" s="831">
        <v>12</v>
      </c>
      <c r="K42" s="832">
        <v>158.39999389648438</v>
      </c>
    </row>
    <row r="43" spans="1:11" ht="14.45" customHeight="1" x14ac:dyDescent="0.2">
      <c r="A43" s="821" t="s">
        <v>621</v>
      </c>
      <c r="B43" s="822" t="s">
        <v>622</v>
      </c>
      <c r="C43" s="825" t="s">
        <v>638</v>
      </c>
      <c r="D43" s="839" t="s">
        <v>639</v>
      </c>
      <c r="E43" s="825" t="s">
        <v>4557</v>
      </c>
      <c r="F43" s="839" t="s">
        <v>4558</v>
      </c>
      <c r="G43" s="825" t="s">
        <v>4579</v>
      </c>
      <c r="H43" s="825" t="s">
        <v>4580</v>
      </c>
      <c r="I43" s="831">
        <v>28.399999618530273</v>
      </c>
      <c r="J43" s="831">
        <v>12</v>
      </c>
      <c r="K43" s="832">
        <v>340.79998779296875</v>
      </c>
    </row>
    <row r="44" spans="1:11" ht="14.45" customHeight="1" x14ac:dyDescent="0.2">
      <c r="A44" s="821" t="s">
        <v>621</v>
      </c>
      <c r="B44" s="822" t="s">
        <v>622</v>
      </c>
      <c r="C44" s="825" t="s">
        <v>638</v>
      </c>
      <c r="D44" s="839" t="s">
        <v>639</v>
      </c>
      <c r="E44" s="825" t="s">
        <v>4557</v>
      </c>
      <c r="F44" s="839" t="s">
        <v>4558</v>
      </c>
      <c r="G44" s="825" t="s">
        <v>4581</v>
      </c>
      <c r="H44" s="825" t="s">
        <v>4582</v>
      </c>
      <c r="I44" s="831">
        <v>22.75</v>
      </c>
      <c r="J44" s="831">
        <v>12</v>
      </c>
      <c r="K44" s="832">
        <v>273</v>
      </c>
    </row>
    <row r="45" spans="1:11" ht="14.45" customHeight="1" x14ac:dyDescent="0.2">
      <c r="A45" s="821" t="s">
        <v>621</v>
      </c>
      <c r="B45" s="822" t="s">
        <v>622</v>
      </c>
      <c r="C45" s="825" t="s">
        <v>638</v>
      </c>
      <c r="D45" s="839" t="s">
        <v>639</v>
      </c>
      <c r="E45" s="825" t="s">
        <v>4557</v>
      </c>
      <c r="F45" s="839" t="s">
        <v>4558</v>
      </c>
      <c r="G45" s="825" t="s">
        <v>4583</v>
      </c>
      <c r="H45" s="825" t="s">
        <v>4584</v>
      </c>
      <c r="I45" s="831">
        <v>4.0300002098083496</v>
      </c>
      <c r="J45" s="831">
        <v>100</v>
      </c>
      <c r="K45" s="832">
        <v>403</v>
      </c>
    </row>
    <row r="46" spans="1:11" ht="14.45" customHeight="1" x14ac:dyDescent="0.2">
      <c r="A46" s="821" t="s">
        <v>621</v>
      </c>
      <c r="B46" s="822" t="s">
        <v>622</v>
      </c>
      <c r="C46" s="825" t="s">
        <v>638</v>
      </c>
      <c r="D46" s="839" t="s">
        <v>639</v>
      </c>
      <c r="E46" s="825" t="s">
        <v>4557</v>
      </c>
      <c r="F46" s="839" t="s">
        <v>4558</v>
      </c>
      <c r="G46" s="825" t="s">
        <v>4585</v>
      </c>
      <c r="H46" s="825" t="s">
        <v>4586</v>
      </c>
      <c r="I46" s="831">
        <v>7.8666666348775225</v>
      </c>
      <c r="J46" s="831">
        <v>300</v>
      </c>
      <c r="K46" s="832">
        <v>2360</v>
      </c>
    </row>
    <row r="47" spans="1:11" ht="14.45" customHeight="1" x14ac:dyDescent="0.2">
      <c r="A47" s="821" t="s">
        <v>621</v>
      </c>
      <c r="B47" s="822" t="s">
        <v>622</v>
      </c>
      <c r="C47" s="825" t="s">
        <v>638</v>
      </c>
      <c r="D47" s="839" t="s">
        <v>639</v>
      </c>
      <c r="E47" s="825" t="s">
        <v>4557</v>
      </c>
      <c r="F47" s="839" t="s">
        <v>4558</v>
      </c>
      <c r="G47" s="825" t="s">
        <v>4587</v>
      </c>
      <c r="H47" s="825" t="s">
        <v>4588</v>
      </c>
      <c r="I47" s="831">
        <v>1.809999942779541</v>
      </c>
      <c r="J47" s="831">
        <v>200</v>
      </c>
      <c r="K47" s="832">
        <v>362</v>
      </c>
    </row>
    <row r="48" spans="1:11" ht="14.45" customHeight="1" x14ac:dyDescent="0.2">
      <c r="A48" s="821" t="s">
        <v>621</v>
      </c>
      <c r="B48" s="822" t="s">
        <v>622</v>
      </c>
      <c r="C48" s="825" t="s">
        <v>638</v>
      </c>
      <c r="D48" s="839" t="s">
        <v>639</v>
      </c>
      <c r="E48" s="825" t="s">
        <v>4557</v>
      </c>
      <c r="F48" s="839" t="s">
        <v>4558</v>
      </c>
      <c r="G48" s="825" t="s">
        <v>4589</v>
      </c>
      <c r="H48" s="825" t="s">
        <v>4590</v>
      </c>
      <c r="I48" s="831">
        <v>4.9699997901916504</v>
      </c>
      <c r="J48" s="831">
        <v>20</v>
      </c>
      <c r="K48" s="832">
        <v>99.400001525878906</v>
      </c>
    </row>
    <row r="49" spans="1:11" ht="14.45" customHeight="1" x14ac:dyDescent="0.2">
      <c r="A49" s="821" t="s">
        <v>621</v>
      </c>
      <c r="B49" s="822" t="s">
        <v>622</v>
      </c>
      <c r="C49" s="825" t="s">
        <v>638</v>
      </c>
      <c r="D49" s="839" t="s">
        <v>639</v>
      </c>
      <c r="E49" s="825" t="s">
        <v>4557</v>
      </c>
      <c r="F49" s="839" t="s">
        <v>4558</v>
      </c>
      <c r="G49" s="825" t="s">
        <v>4591</v>
      </c>
      <c r="H49" s="825" t="s">
        <v>4592</v>
      </c>
      <c r="I49" s="831">
        <v>11.733332951863607</v>
      </c>
      <c r="J49" s="831">
        <v>60</v>
      </c>
      <c r="K49" s="832">
        <v>704.00001525878906</v>
      </c>
    </row>
    <row r="50" spans="1:11" ht="14.45" customHeight="1" x14ac:dyDescent="0.2">
      <c r="A50" s="821" t="s">
        <v>621</v>
      </c>
      <c r="B50" s="822" t="s">
        <v>622</v>
      </c>
      <c r="C50" s="825" t="s">
        <v>638</v>
      </c>
      <c r="D50" s="839" t="s">
        <v>639</v>
      </c>
      <c r="E50" s="825" t="s">
        <v>4557</v>
      </c>
      <c r="F50" s="839" t="s">
        <v>4558</v>
      </c>
      <c r="G50" s="825" t="s">
        <v>4593</v>
      </c>
      <c r="H50" s="825" t="s">
        <v>4594</v>
      </c>
      <c r="I50" s="831">
        <v>2.2866666316986084</v>
      </c>
      <c r="J50" s="831">
        <v>300</v>
      </c>
      <c r="K50" s="832">
        <v>686</v>
      </c>
    </row>
    <row r="51" spans="1:11" ht="14.45" customHeight="1" x14ac:dyDescent="0.2">
      <c r="A51" s="821" t="s">
        <v>621</v>
      </c>
      <c r="B51" s="822" t="s">
        <v>622</v>
      </c>
      <c r="C51" s="825" t="s">
        <v>638</v>
      </c>
      <c r="D51" s="839" t="s">
        <v>639</v>
      </c>
      <c r="E51" s="825" t="s">
        <v>4557</v>
      </c>
      <c r="F51" s="839" t="s">
        <v>4558</v>
      </c>
      <c r="G51" s="825" t="s">
        <v>4595</v>
      </c>
      <c r="H51" s="825" t="s">
        <v>4596</v>
      </c>
      <c r="I51" s="831">
        <v>1.5</v>
      </c>
      <c r="J51" s="831">
        <v>20</v>
      </c>
      <c r="K51" s="832">
        <v>30</v>
      </c>
    </row>
    <row r="52" spans="1:11" ht="14.45" customHeight="1" x14ac:dyDescent="0.2">
      <c r="A52" s="821" t="s">
        <v>621</v>
      </c>
      <c r="B52" s="822" t="s">
        <v>622</v>
      </c>
      <c r="C52" s="825" t="s">
        <v>638</v>
      </c>
      <c r="D52" s="839" t="s">
        <v>639</v>
      </c>
      <c r="E52" s="825" t="s">
        <v>4557</v>
      </c>
      <c r="F52" s="839" t="s">
        <v>4558</v>
      </c>
      <c r="G52" s="825" t="s">
        <v>4597</v>
      </c>
      <c r="H52" s="825" t="s">
        <v>4598</v>
      </c>
      <c r="I52" s="831">
        <v>9.1999998092651367</v>
      </c>
      <c r="J52" s="831">
        <v>250</v>
      </c>
      <c r="K52" s="832">
        <v>2300</v>
      </c>
    </row>
    <row r="53" spans="1:11" ht="14.45" customHeight="1" x14ac:dyDescent="0.2">
      <c r="A53" s="821" t="s">
        <v>621</v>
      </c>
      <c r="B53" s="822" t="s">
        <v>622</v>
      </c>
      <c r="C53" s="825" t="s">
        <v>638</v>
      </c>
      <c r="D53" s="839" t="s">
        <v>639</v>
      </c>
      <c r="E53" s="825" t="s">
        <v>4557</v>
      </c>
      <c r="F53" s="839" t="s">
        <v>4558</v>
      </c>
      <c r="G53" s="825" t="s">
        <v>4599</v>
      </c>
      <c r="H53" s="825" t="s">
        <v>4600</v>
      </c>
      <c r="I53" s="831">
        <v>6.773333390553792</v>
      </c>
      <c r="J53" s="831">
        <v>150</v>
      </c>
      <c r="K53" s="832">
        <v>1016</v>
      </c>
    </row>
    <row r="54" spans="1:11" ht="14.45" customHeight="1" x14ac:dyDescent="0.2">
      <c r="A54" s="821" t="s">
        <v>621</v>
      </c>
      <c r="B54" s="822" t="s">
        <v>622</v>
      </c>
      <c r="C54" s="825" t="s">
        <v>638</v>
      </c>
      <c r="D54" s="839" t="s">
        <v>639</v>
      </c>
      <c r="E54" s="825" t="s">
        <v>4557</v>
      </c>
      <c r="F54" s="839" t="s">
        <v>4558</v>
      </c>
      <c r="G54" s="825" t="s">
        <v>4601</v>
      </c>
      <c r="H54" s="825" t="s">
        <v>4602</v>
      </c>
      <c r="I54" s="831">
        <v>0.82249999046325684</v>
      </c>
      <c r="J54" s="831">
        <v>400</v>
      </c>
      <c r="K54" s="832">
        <v>329</v>
      </c>
    </row>
    <row r="55" spans="1:11" ht="14.45" customHeight="1" x14ac:dyDescent="0.2">
      <c r="A55" s="821" t="s">
        <v>621</v>
      </c>
      <c r="B55" s="822" t="s">
        <v>622</v>
      </c>
      <c r="C55" s="825" t="s">
        <v>638</v>
      </c>
      <c r="D55" s="839" t="s">
        <v>639</v>
      </c>
      <c r="E55" s="825" t="s">
        <v>4557</v>
      </c>
      <c r="F55" s="839" t="s">
        <v>4558</v>
      </c>
      <c r="G55" s="825" t="s">
        <v>4603</v>
      </c>
      <c r="H55" s="825" t="s">
        <v>4604</v>
      </c>
      <c r="I55" s="831">
        <v>0.43999999761581421</v>
      </c>
      <c r="J55" s="831">
        <v>100</v>
      </c>
      <c r="K55" s="832">
        <v>44</v>
      </c>
    </row>
    <row r="56" spans="1:11" ht="14.45" customHeight="1" x14ac:dyDescent="0.2">
      <c r="A56" s="821" t="s">
        <v>621</v>
      </c>
      <c r="B56" s="822" t="s">
        <v>622</v>
      </c>
      <c r="C56" s="825" t="s">
        <v>638</v>
      </c>
      <c r="D56" s="839" t="s">
        <v>639</v>
      </c>
      <c r="E56" s="825" t="s">
        <v>4557</v>
      </c>
      <c r="F56" s="839" t="s">
        <v>4558</v>
      </c>
      <c r="G56" s="825" t="s">
        <v>4605</v>
      </c>
      <c r="H56" s="825" t="s">
        <v>4606</v>
      </c>
      <c r="I56" s="831">
        <v>1.1399999856948853</v>
      </c>
      <c r="J56" s="831">
        <v>1440</v>
      </c>
      <c r="K56" s="832">
        <v>1641.6000061035156</v>
      </c>
    </row>
    <row r="57" spans="1:11" ht="14.45" customHeight="1" x14ac:dyDescent="0.2">
      <c r="A57" s="821" t="s">
        <v>621</v>
      </c>
      <c r="B57" s="822" t="s">
        <v>622</v>
      </c>
      <c r="C57" s="825" t="s">
        <v>638</v>
      </c>
      <c r="D57" s="839" t="s">
        <v>639</v>
      </c>
      <c r="E57" s="825" t="s">
        <v>4557</v>
      </c>
      <c r="F57" s="839" t="s">
        <v>4558</v>
      </c>
      <c r="G57" s="825" t="s">
        <v>4607</v>
      </c>
      <c r="H57" s="825" t="s">
        <v>4608</v>
      </c>
      <c r="I57" s="831">
        <v>0.57999998331069946</v>
      </c>
      <c r="J57" s="831">
        <v>400</v>
      </c>
      <c r="K57" s="832">
        <v>232</v>
      </c>
    </row>
    <row r="58" spans="1:11" ht="14.45" customHeight="1" x14ac:dyDescent="0.2">
      <c r="A58" s="821" t="s">
        <v>621</v>
      </c>
      <c r="B58" s="822" t="s">
        <v>622</v>
      </c>
      <c r="C58" s="825" t="s">
        <v>638</v>
      </c>
      <c r="D58" s="839" t="s">
        <v>639</v>
      </c>
      <c r="E58" s="825" t="s">
        <v>4557</v>
      </c>
      <c r="F58" s="839" t="s">
        <v>4558</v>
      </c>
      <c r="G58" s="825" t="s">
        <v>4609</v>
      </c>
      <c r="H58" s="825" t="s">
        <v>4610</v>
      </c>
      <c r="I58" s="831">
        <v>5.565000057220459</v>
      </c>
      <c r="J58" s="831">
        <v>135</v>
      </c>
      <c r="K58" s="832">
        <v>751.10000610351563</v>
      </c>
    </row>
    <row r="59" spans="1:11" ht="14.45" customHeight="1" x14ac:dyDescent="0.2">
      <c r="A59" s="821" t="s">
        <v>621</v>
      </c>
      <c r="B59" s="822" t="s">
        <v>622</v>
      </c>
      <c r="C59" s="825" t="s">
        <v>638</v>
      </c>
      <c r="D59" s="839" t="s">
        <v>639</v>
      </c>
      <c r="E59" s="825" t="s">
        <v>4557</v>
      </c>
      <c r="F59" s="839" t="s">
        <v>4558</v>
      </c>
      <c r="G59" s="825" t="s">
        <v>4611</v>
      </c>
      <c r="H59" s="825" t="s">
        <v>4612</v>
      </c>
      <c r="I59" s="831">
        <v>6.9433333079020185</v>
      </c>
      <c r="J59" s="831">
        <v>1980</v>
      </c>
      <c r="K59" s="832">
        <v>13747.2001953125</v>
      </c>
    </row>
    <row r="60" spans="1:11" ht="14.45" customHeight="1" x14ac:dyDescent="0.2">
      <c r="A60" s="821" t="s">
        <v>621</v>
      </c>
      <c r="B60" s="822" t="s">
        <v>622</v>
      </c>
      <c r="C60" s="825" t="s">
        <v>638</v>
      </c>
      <c r="D60" s="839" t="s">
        <v>639</v>
      </c>
      <c r="E60" s="825" t="s">
        <v>4557</v>
      </c>
      <c r="F60" s="839" t="s">
        <v>4558</v>
      </c>
      <c r="G60" s="825" t="s">
        <v>4613</v>
      </c>
      <c r="H60" s="825" t="s">
        <v>4614</v>
      </c>
      <c r="I60" s="831">
        <v>1.5499999523162842</v>
      </c>
      <c r="J60" s="831">
        <v>50</v>
      </c>
      <c r="K60" s="832">
        <v>77.5</v>
      </c>
    </row>
    <row r="61" spans="1:11" ht="14.45" customHeight="1" x14ac:dyDescent="0.2">
      <c r="A61" s="821" t="s">
        <v>621</v>
      </c>
      <c r="B61" s="822" t="s">
        <v>622</v>
      </c>
      <c r="C61" s="825" t="s">
        <v>638</v>
      </c>
      <c r="D61" s="839" t="s">
        <v>639</v>
      </c>
      <c r="E61" s="825" t="s">
        <v>4557</v>
      </c>
      <c r="F61" s="839" t="s">
        <v>4558</v>
      </c>
      <c r="G61" s="825" t="s">
        <v>4615</v>
      </c>
      <c r="H61" s="825" t="s">
        <v>4616</v>
      </c>
      <c r="I61" s="831">
        <v>3.4350000619888306</v>
      </c>
      <c r="J61" s="831">
        <v>200</v>
      </c>
      <c r="K61" s="832">
        <v>686.95001220703125</v>
      </c>
    </row>
    <row r="62" spans="1:11" ht="14.45" customHeight="1" x14ac:dyDescent="0.2">
      <c r="A62" s="821" t="s">
        <v>621</v>
      </c>
      <c r="B62" s="822" t="s">
        <v>622</v>
      </c>
      <c r="C62" s="825" t="s">
        <v>638</v>
      </c>
      <c r="D62" s="839" t="s">
        <v>639</v>
      </c>
      <c r="E62" s="825" t="s">
        <v>4557</v>
      </c>
      <c r="F62" s="839" t="s">
        <v>4558</v>
      </c>
      <c r="G62" s="825" t="s">
        <v>4617</v>
      </c>
      <c r="H62" s="825" t="s">
        <v>4618</v>
      </c>
      <c r="I62" s="831">
        <v>1.2100000381469727</v>
      </c>
      <c r="J62" s="831">
        <v>75</v>
      </c>
      <c r="K62" s="832">
        <v>90.75</v>
      </c>
    </row>
    <row r="63" spans="1:11" ht="14.45" customHeight="1" x14ac:dyDescent="0.2">
      <c r="A63" s="821" t="s">
        <v>621</v>
      </c>
      <c r="B63" s="822" t="s">
        <v>622</v>
      </c>
      <c r="C63" s="825" t="s">
        <v>638</v>
      </c>
      <c r="D63" s="839" t="s">
        <v>639</v>
      </c>
      <c r="E63" s="825" t="s">
        <v>4557</v>
      </c>
      <c r="F63" s="839" t="s">
        <v>4558</v>
      </c>
      <c r="G63" s="825" t="s">
        <v>4619</v>
      </c>
      <c r="H63" s="825" t="s">
        <v>4620</v>
      </c>
      <c r="I63" s="831">
        <v>0.4699999988079071</v>
      </c>
      <c r="J63" s="831">
        <v>600</v>
      </c>
      <c r="K63" s="832">
        <v>282</v>
      </c>
    </row>
    <row r="64" spans="1:11" ht="14.45" customHeight="1" x14ac:dyDescent="0.2">
      <c r="A64" s="821" t="s">
        <v>621</v>
      </c>
      <c r="B64" s="822" t="s">
        <v>622</v>
      </c>
      <c r="C64" s="825" t="s">
        <v>638</v>
      </c>
      <c r="D64" s="839" t="s">
        <v>639</v>
      </c>
      <c r="E64" s="825" t="s">
        <v>4557</v>
      </c>
      <c r="F64" s="839" t="s">
        <v>4558</v>
      </c>
      <c r="G64" s="825" t="s">
        <v>4621</v>
      </c>
      <c r="H64" s="825" t="s">
        <v>4622</v>
      </c>
      <c r="I64" s="831">
        <v>23.719999313354492</v>
      </c>
      <c r="J64" s="831">
        <v>50</v>
      </c>
      <c r="K64" s="832">
        <v>1186</v>
      </c>
    </row>
    <row r="65" spans="1:11" ht="14.45" customHeight="1" x14ac:dyDescent="0.2">
      <c r="A65" s="821" t="s">
        <v>621</v>
      </c>
      <c r="B65" s="822" t="s">
        <v>622</v>
      </c>
      <c r="C65" s="825" t="s">
        <v>638</v>
      </c>
      <c r="D65" s="839" t="s">
        <v>639</v>
      </c>
      <c r="E65" s="825" t="s">
        <v>4557</v>
      </c>
      <c r="F65" s="839" t="s">
        <v>4558</v>
      </c>
      <c r="G65" s="825" t="s">
        <v>4623</v>
      </c>
      <c r="H65" s="825" t="s">
        <v>4624</v>
      </c>
      <c r="I65" s="831">
        <v>1.8999999761581421</v>
      </c>
      <c r="J65" s="831">
        <v>50</v>
      </c>
      <c r="K65" s="832">
        <v>95</v>
      </c>
    </row>
    <row r="66" spans="1:11" ht="14.45" customHeight="1" x14ac:dyDescent="0.2">
      <c r="A66" s="821" t="s">
        <v>621</v>
      </c>
      <c r="B66" s="822" t="s">
        <v>622</v>
      </c>
      <c r="C66" s="825" t="s">
        <v>638</v>
      </c>
      <c r="D66" s="839" t="s">
        <v>639</v>
      </c>
      <c r="E66" s="825" t="s">
        <v>4557</v>
      </c>
      <c r="F66" s="839" t="s">
        <v>4558</v>
      </c>
      <c r="G66" s="825" t="s">
        <v>4625</v>
      </c>
      <c r="H66" s="825" t="s">
        <v>4626</v>
      </c>
      <c r="I66" s="831">
        <v>3.1299999554951987</v>
      </c>
      <c r="J66" s="831">
        <v>300</v>
      </c>
      <c r="K66" s="832">
        <v>939</v>
      </c>
    </row>
    <row r="67" spans="1:11" ht="14.45" customHeight="1" x14ac:dyDescent="0.2">
      <c r="A67" s="821" t="s">
        <v>621</v>
      </c>
      <c r="B67" s="822" t="s">
        <v>622</v>
      </c>
      <c r="C67" s="825" t="s">
        <v>638</v>
      </c>
      <c r="D67" s="839" t="s">
        <v>639</v>
      </c>
      <c r="E67" s="825" t="s">
        <v>4557</v>
      </c>
      <c r="F67" s="839" t="s">
        <v>4558</v>
      </c>
      <c r="G67" s="825" t="s">
        <v>4627</v>
      </c>
      <c r="H67" s="825" t="s">
        <v>4628</v>
      </c>
      <c r="I67" s="831">
        <v>1.9833333492279053</v>
      </c>
      <c r="J67" s="831">
        <v>400</v>
      </c>
      <c r="K67" s="832">
        <v>793</v>
      </c>
    </row>
    <row r="68" spans="1:11" ht="14.45" customHeight="1" x14ac:dyDescent="0.2">
      <c r="A68" s="821" t="s">
        <v>621</v>
      </c>
      <c r="B68" s="822" t="s">
        <v>622</v>
      </c>
      <c r="C68" s="825" t="s">
        <v>638</v>
      </c>
      <c r="D68" s="839" t="s">
        <v>639</v>
      </c>
      <c r="E68" s="825" t="s">
        <v>4557</v>
      </c>
      <c r="F68" s="839" t="s">
        <v>4558</v>
      </c>
      <c r="G68" s="825" t="s">
        <v>4629</v>
      </c>
      <c r="H68" s="825" t="s">
        <v>4630</v>
      </c>
      <c r="I68" s="831">
        <v>2.0449999570846558</v>
      </c>
      <c r="J68" s="831">
        <v>100</v>
      </c>
      <c r="K68" s="832">
        <v>204.5</v>
      </c>
    </row>
    <row r="69" spans="1:11" ht="14.45" customHeight="1" x14ac:dyDescent="0.2">
      <c r="A69" s="821" t="s">
        <v>621</v>
      </c>
      <c r="B69" s="822" t="s">
        <v>622</v>
      </c>
      <c r="C69" s="825" t="s">
        <v>638</v>
      </c>
      <c r="D69" s="839" t="s">
        <v>639</v>
      </c>
      <c r="E69" s="825" t="s">
        <v>4557</v>
      </c>
      <c r="F69" s="839" t="s">
        <v>4558</v>
      </c>
      <c r="G69" s="825" t="s">
        <v>4631</v>
      </c>
      <c r="H69" s="825" t="s">
        <v>4632</v>
      </c>
      <c r="I69" s="831">
        <v>2.57750004529953</v>
      </c>
      <c r="J69" s="831">
        <v>800</v>
      </c>
      <c r="K69" s="832">
        <v>1982.2000122070313</v>
      </c>
    </row>
    <row r="70" spans="1:11" ht="14.45" customHeight="1" x14ac:dyDescent="0.2">
      <c r="A70" s="821" t="s">
        <v>621</v>
      </c>
      <c r="B70" s="822" t="s">
        <v>622</v>
      </c>
      <c r="C70" s="825" t="s">
        <v>638</v>
      </c>
      <c r="D70" s="839" t="s">
        <v>639</v>
      </c>
      <c r="E70" s="825" t="s">
        <v>4557</v>
      </c>
      <c r="F70" s="839" t="s">
        <v>4558</v>
      </c>
      <c r="G70" s="825" t="s">
        <v>4633</v>
      </c>
      <c r="H70" s="825" t="s">
        <v>4634</v>
      </c>
      <c r="I70" s="831">
        <v>2</v>
      </c>
      <c r="J70" s="831">
        <v>100</v>
      </c>
      <c r="K70" s="832">
        <v>200</v>
      </c>
    </row>
    <row r="71" spans="1:11" ht="14.45" customHeight="1" x14ac:dyDescent="0.2">
      <c r="A71" s="821" t="s">
        <v>621</v>
      </c>
      <c r="B71" s="822" t="s">
        <v>622</v>
      </c>
      <c r="C71" s="825" t="s">
        <v>638</v>
      </c>
      <c r="D71" s="839" t="s">
        <v>639</v>
      </c>
      <c r="E71" s="825" t="s">
        <v>4557</v>
      </c>
      <c r="F71" s="839" t="s">
        <v>4558</v>
      </c>
      <c r="G71" s="825" t="s">
        <v>4635</v>
      </c>
      <c r="H71" s="825" t="s">
        <v>4636</v>
      </c>
      <c r="I71" s="831">
        <v>2.5149999856948853</v>
      </c>
      <c r="J71" s="831">
        <v>200</v>
      </c>
      <c r="K71" s="832">
        <v>503</v>
      </c>
    </row>
    <row r="72" spans="1:11" ht="14.45" customHeight="1" x14ac:dyDescent="0.2">
      <c r="A72" s="821" t="s">
        <v>621</v>
      </c>
      <c r="B72" s="822" t="s">
        <v>622</v>
      </c>
      <c r="C72" s="825" t="s">
        <v>638</v>
      </c>
      <c r="D72" s="839" t="s">
        <v>639</v>
      </c>
      <c r="E72" s="825" t="s">
        <v>4557</v>
      </c>
      <c r="F72" s="839" t="s">
        <v>4558</v>
      </c>
      <c r="G72" s="825" t="s">
        <v>4637</v>
      </c>
      <c r="H72" s="825" t="s">
        <v>4638</v>
      </c>
      <c r="I72" s="831">
        <v>2.8199999332427979</v>
      </c>
      <c r="J72" s="831">
        <v>50</v>
      </c>
      <c r="K72" s="832">
        <v>141</v>
      </c>
    </row>
    <row r="73" spans="1:11" ht="14.45" customHeight="1" x14ac:dyDescent="0.2">
      <c r="A73" s="821" t="s">
        <v>621</v>
      </c>
      <c r="B73" s="822" t="s">
        <v>622</v>
      </c>
      <c r="C73" s="825" t="s">
        <v>638</v>
      </c>
      <c r="D73" s="839" t="s">
        <v>639</v>
      </c>
      <c r="E73" s="825" t="s">
        <v>4557</v>
      </c>
      <c r="F73" s="839" t="s">
        <v>4558</v>
      </c>
      <c r="G73" s="825" t="s">
        <v>4639</v>
      </c>
      <c r="H73" s="825" t="s">
        <v>4640</v>
      </c>
      <c r="I73" s="831">
        <v>23.714999198913574</v>
      </c>
      <c r="J73" s="831">
        <v>100</v>
      </c>
      <c r="K73" s="832">
        <v>2371.5</v>
      </c>
    </row>
    <row r="74" spans="1:11" ht="14.45" customHeight="1" x14ac:dyDescent="0.2">
      <c r="A74" s="821" t="s">
        <v>621</v>
      </c>
      <c r="B74" s="822" t="s">
        <v>622</v>
      </c>
      <c r="C74" s="825" t="s">
        <v>638</v>
      </c>
      <c r="D74" s="839" t="s">
        <v>639</v>
      </c>
      <c r="E74" s="825" t="s">
        <v>4641</v>
      </c>
      <c r="F74" s="839" t="s">
        <v>4642</v>
      </c>
      <c r="G74" s="825" t="s">
        <v>4643</v>
      </c>
      <c r="H74" s="825" t="s">
        <v>4644</v>
      </c>
      <c r="I74" s="831">
        <v>10.159999847412109</v>
      </c>
      <c r="J74" s="831">
        <v>200</v>
      </c>
      <c r="K74" s="832">
        <v>2032</v>
      </c>
    </row>
    <row r="75" spans="1:11" ht="14.45" customHeight="1" x14ac:dyDescent="0.2">
      <c r="A75" s="821" t="s">
        <v>621</v>
      </c>
      <c r="B75" s="822" t="s">
        <v>622</v>
      </c>
      <c r="C75" s="825" t="s">
        <v>638</v>
      </c>
      <c r="D75" s="839" t="s">
        <v>639</v>
      </c>
      <c r="E75" s="825" t="s">
        <v>4645</v>
      </c>
      <c r="F75" s="839" t="s">
        <v>4646</v>
      </c>
      <c r="G75" s="825" t="s">
        <v>4647</v>
      </c>
      <c r="H75" s="825" t="s">
        <v>4648</v>
      </c>
      <c r="I75" s="831">
        <v>0.36500000953674316</v>
      </c>
      <c r="J75" s="831">
        <v>200</v>
      </c>
      <c r="K75" s="832">
        <v>73</v>
      </c>
    </row>
    <row r="76" spans="1:11" ht="14.45" customHeight="1" x14ac:dyDescent="0.2">
      <c r="A76" s="821" t="s">
        <v>621</v>
      </c>
      <c r="B76" s="822" t="s">
        <v>622</v>
      </c>
      <c r="C76" s="825" t="s">
        <v>638</v>
      </c>
      <c r="D76" s="839" t="s">
        <v>639</v>
      </c>
      <c r="E76" s="825" t="s">
        <v>4645</v>
      </c>
      <c r="F76" s="839" t="s">
        <v>4646</v>
      </c>
      <c r="G76" s="825" t="s">
        <v>4649</v>
      </c>
      <c r="H76" s="825" t="s">
        <v>4650</v>
      </c>
      <c r="I76" s="831">
        <v>0.54333335161209106</v>
      </c>
      <c r="J76" s="831">
        <v>1200</v>
      </c>
      <c r="K76" s="832">
        <v>652</v>
      </c>
    </row>
    <row r="77" spans="1:11" ht="14.45" customHeight="1" x14ac:dyDescent="0.2">
      <c r="A77" s="821" t="s">
        <v>621</v>
      </c>
      <c r="B77" s="822" t="s">
        <v>622</v>
      </c>
      <c r="C77" s="825" t="s">
        <v>638</v>
      </c>
      <c r="D77" s="839" t="s">
        <v>639</v>
      </c>
      <c r="E77" s="825" t="s">
        <v>4645</v>
      </c>
      <c r="F77" s="839" t="s">
        <v>4646</v>
      </c>
      <c r="G77" s="825" t="s">
        <v>4651</v>
      </c>
      <c r="H77" s="825" t="s">
        <v>4652</v>
      </c>
      <c r="I77" s="831">
        <v>1.8033332824707031</v>
      </c>
      <c r="J77" s="831">
        <v>300</v>
      </c>
      <c r="K77" s="832">
        <v>541</v>
      </c>
    </row>
    <row r="78" spans="1:11" ht="14.45" customHeight="1" x14ac:dyDescent="0.2">
      <c r="A78" s="821" t="s">
        <v>621</v>
      </c>
      <c r="B78" s="822" t="s">
        <v>622</v>
      </c>
      <c r="C78" s="825" t="s">
        <v>638</v>
      </c>
      <c r="D78" s="839" t="s">
        <v>639</v>
      </c>
      <c r="E78" s="825" t="s">
        <v>4653</v>
      </c>
      <c r="F78" s="839" t="s">
        <v>4654</v>
      </c>
      <c r="G78" s="825" t="s">
        <v>4655</v>
      </c>
      <c r="H78" s="825" t="s">
        <v>4656</v>
      </c>
      <c r="I78" s="831">
        <v>3.3900001049041748</v>
      </c>
      <c r="J78" s="831">
        <v>1200</v>
      </c>
      <c r="K78" s="832">
        <v>4068</v>
      </c>
    </row>
    <row r="79" spans="1:11" ht="14.45" customHeight="1" x14ac:dyDescent="0.2">
      <c r="A79" s="821" t="s">
        <v>621</v>
      </c>
      <c r="B79" s="822" t="s">
        <v>622</v>
      </c>
      <c r="C79" s="825" t="s">
        <v>638</v>
      </c>
      <c r="D79" s="839" t="s">
        <v>639</v>
      </c>
      <c r="E79" s="825" t="s">
        <v>4653</v>
      </c>
      <c r="F79" s="839" t="s">
        <v>4654</v>
      </c>
      <c r="G79" s="825" t="s">
        <v>4657</v>
      </c>
      <c r="H79" s="825" t="s">
        <v>4658</v>
      </c>
      <c r="I79" s="831">
        <v>3.3900001049041748</v>
      </c>
      <c r="J79" s="831">
        <v>3200</v>
      </c>
      <c r="K79" s="832">
        <v>10848</v>
      </c>
    </row>
    <row r="80" spans="1:11" ht="14.45" customHeight="1" x14ac:dyDescent="0.2">
      <c r="A80" s="821" t="s">
        <v>621</v>
      </c>
      <c r="B80" s="822" t="s">
        <v>622</v>
      </c>
      <c r="C80" s="825" t="s">
        <v>638</v>
      </c>
      <c r="D80" s="839" t="s">
        <v>639</v>
      </c>
      <c r="E80" s="825" t="s">
        <v>4653</v>
      </c>
      <c r="F80" s="839" t="s">
        <v>4654</v>
      </c>
      <c r="G80" s="825" t="s">
        <v>4659</v>
      </c>
      <c r="H80" s="825" t="s">
        <v>4660</v>
      </c>
      <c r="I80" s="831">
        <v>4.8299999237060547</v>
      </c>
      <c r="J80" s="831">
        <v>1200</v>
      </c>
      <c r="K80" s="832">
        <v>5796</v>
      </c>
    </row>
    <row r="81" spans="1:11" ht="14.45" customHeight="1" x14ac:dyDescent="0.2">
      <c r="A81" s="821" t="s">
        <v>621</v>
      </c>
      <c r="B81" s="822" t="s">
        <v>622</v>
      </c>
      <c r="C81" s="825" t="s">
        <v>638</v>
      </c>
      <c r="D81" s="839" t="s">
        <v>639</v>
      </c>
      <c r="E81" s="825" t="s">
        <v>4653</v>
      </c>
      <c r="F81" s="839" t="s">
        <v>4654</v>
      </c>
      <c r="G81" s="825" t="s">
        <v>4661</v>
      </c>
      <c r="H81" s="825" t="s">
        <v>4662</v>
      </c>
      <c r="I81" s="831">
        <v>4.8299999237060547</v>
      </c>
      <c r="J81" s="831">
        <v>1600</v>
      </c>
      <c r="K81" s="832">
        <v>7728</v>
      </c>
    </row>
    <row r="82" spans="1:11" ht="14.45" customHeight="1" x14ac:dyDescent="0.2">
      <c r="A82" s="821" t="s">
        <v>621</v>
      </c>
      <c r="B82" s="822" t="s">
        <v>622</v>
      </c>
      <c r="C82" s="825" t="s">
        <v>638</v>
      </c>
      <c r="D82" s="839" t="s">
        <v>639</v>
      </c>
      <c r="E82" s="825" t="s">
        <v>4653</v>
      </c>
      <c r="F82" s="839" t="s">
        <v>4654</v>
      </c>
      <c r="G82" s="825" t="s">
        <v>4663</v>
      </c>
      <c r="H82" s="825" t="s">
        <v>4664</v>
      </c>
      <c r="I82" s="831">
        <v>3.5700000524520874</v>
      </c>
      <c r="J82" s="831">
        <v>2400</v>
      </c>
      <c r="K82" s="832">
        <v>8568</v>
      </c>
    </row>
    <row r="83" spans="1:11" ht="14.45" customHeight="1" x14ac:dyDescent="0.2">
      <c r="A83" s="821" t="s">
        <v>621</v>
      </c>
      <c r="B83" s="822" t="s">
        <v>622</v>
      </c>
      <c r="C83" s="825" t="s">
        <v>638</v>
      </c>
      <c r="D83" s="839" t="s">
        <v>639</v>
      </c>
      <c r="E83" s="825" t="s">
        <v>4653</v>
      </c>
      <c r="F83" s="839" t="s">
        <v>4654</v>
      </c>
      <c r="G83" s="825" t="s">
        <v>4665</v>
      </c>
      <c r="H83" s="825" t="s">
        <v>4666</v>
      </c>
      <c r="I83" s="831">
        <v>4.130000114440918</v>
      </c>
      <c r="J83" s="831">
        <v>1200</v>
      </c>
      <c r="K83" s="832">
        <v>4956</v>
      </c>
    </row>
    <row r="84" spans="1:11" ht="14.45" customHeight="1" x14ac:dyDescent="0.2">
      <c r="A84" s="821" t="s">
        <v>621</v>
      </c>
      <c r="B84" s="822" t="s">
        <v>622</v>
      </c>
      <c r="C84" s="825" t="s">
        <v>638</v>
      </c>
      <c r="D84" s="839" t="s">
        <v>639</v>
      </c>
      <c r="E84" s="825" t="s">
        <v>4653</v>
      </c>
      <c r="F84" s="839" t="s">
        <v>4654</v>
      </c>
      <c r="G84" s="825" t="s">
        <v>4667</v>
      </c>
      <c r="H84" s="825" t="s">
        <v>4668</v>
      </c>
      <c r="I84" s="831">
        <v>4.679999828338623</v>
      </c>
      <c r="J84" s="831">
        <v>1000</v>
      </c>
      <c r="K84" s="832">
        <v>4680</v>
      </c>
    </row>
    <row r="85" spans="1:11" ht="14.45" customHeight="1" x14ac:dyDescent="0.2">
      <c r="A85" s="821" t="s">
        <v>621</v>
      </c>
      <c r="B85" s="822" t="s">
        <v>622</v>
      </c>
      <c r="C85" s="825" t="s">
        <v>664</v>
      </c>
      <c r="D85" s="839" t="s">
        <v>665</v>
      </c>
      <c r="E85" s="825" t="s">
        <v>4499</v>
      </c>
      <c r="F85" s="839" t="s">
        <v>4500</v>
      </c>
      <c r="G85" s="825" t="s">
        <v>4501</v>
      </c>
      <c r="H85" s="825" t="s">
        <v>4502</v>
      </c>
      <c r="I85" s="831">
        <v>147.17999267578125</v>
      </c>
      <c r="J85" s="831">
        <v>10</v>
      </c>
      <c r="K85" s="832">
        <v>1471.8199462890625</v>
      </c>
    </row>
    <row r="86" spans="1:11" ht="14.45" customHeight="1" x14ac:dyDescent="0.2">
      <c r="A86" s="821" t="s">
        <v>621</v>
      </c>
      <c r="B86" s="822" t="s">
        <v>622</v>
      </c>
      <c r="C86" s="825" t="s">
        <v>664</v>
      </c>
      <c r="D86" s="839" t="s">
        <v>665</v>
      </c>
      <c r="E86" s="825" t="s">
        <v>4499</v>
      </c>
      <c r="F86" s="839" t="s">
        <v>4500</v>
      </c>
      <c r="G86" s="825" t="s">
        <v>4503</v>
      </c>
      <c r="H86" s="825" t="s">
        <v>4504</v>
      </c>
      <c r="I86" s="831">
        <v>147.17999267578125</v>
      </c>
      <c r="J86" s="831">
        <v>10</v>
      </c>
      <c r="K86" s="832">
        <v>1471.8199462890625</v>
      </c>
    </row>
    <row r="87" spans="1:11" ht="14.45" customHeight="1" x14ac:dyDescent="0.2">
      <c r="A87" s="821" t="s">
        <v>621</v>
      </c>
      <c r="B87" s="822" t="s">
        <v>622</v>
      </c>
      <c r="C87" s="825" t="s">
        <v>664</v>
      </c>
      <c r="D87" s="839" t="s">
        <v>665</v>
      </c>
      <c r="E87" s="825" t="s">
        <v>4499</v>
      </c>
      <c r="F87" s="839" t="s">
        <v>4500</v>
      </c>
      <c r="G87" s="825" t="s">
        <v>4669</v>
      </c>
      <c r="H87" s="825" t="s">
        <v>4670</v>
      </c>
      <c r="I87" s="831">
        <v>182.71000671386719</v>
      </c>
      <c r="J87" s="831">
        <v>2</v>
      </c>
      <c r="K87" s="832">
        <v>365.42001342773438</v>
      </c>
    </row>
    <row r="88" spans="1:11" ht="14.45" customHeight="1" x14ac:dyDescent="0.2">
      <c r="A88" s="821" t="s">
        <v>621</v>
      </c>
      <c r="B88" s="822" t="s">
        <v>622</v>
      </c>
      <c r="C88" s="825" t="s">
        <v>664</v>
      </c>
      <c r="D88" s="839" t="s">
        <v>665</v>
      </c>
      <c r="E88" s="825" t="s">
        <v>4671</v>
      </c>
      <c r="F88" s="839" t="s">
        <v>4672</v>
      </c>
      <c r="G88" s="825" t="s">
        <v>4673</v>
      </c>
      <c r="H88" s="825" t="s">
        <v>4674</v>
      </c>
      <c r="I88" s="831">
        <v>118.33999633789063</v>
      </c>
      <c r="J88" s="831">
        <v>1</v>
      </c>
      <c r="K88" s="832">
        <v>118.33999633789063</v>
      </c>
    </row>
    <row r="89" spans="1:11" ht="14.45" customHeight="1" x14ac:dyDescent="0.2">
      <c r="A89" s="821" t="s">
        <v>621</v>
      </c>
      <c r="B89" s="822" t="s">
        <v>622</v>
      </c>
      <c r="C89" s="825" t="s">
        <v>664</v>
      </c>
      <c r="D89" s="839" t="s">
        <v>665</v>
      </c>
      <c r="E89" s="825" t="s">
        <v>4671</v>
      </c>
      <c r="F89" s="839" t="s">
        <v>4672</v>
      </c>
      <c r="G89" s="825" t="s">
        <v>4675</v>
      </c>
      <c r="H89" s="825" t="s">
        <v>4676</v>
      </c>
      <c r="I89" s="831">
        <v>96.919998168945313</v>
      </c>
      <c r="J89" s="831">
        <v>4</v>
      </c>
      <c r="K89" s="832">
        <v>387.68998718261719</v>
      </c>
    </row>
    <row r="90" spans="1:11" ht="14.45" customHeight="1" x14ac:dyDescent="0.2">
      <c r="A90" s="821" t="s">
        <v>621</v>
      </c>
      <c r="B90" s="822" t="s">
        <v>622</v>
      </c>
      <c r="C90" s="825" t="s">
        <v>664</v>
      </c>
      <c r="D90" s="839" t="s">
        <v>665</v>
      </c>
      <c r="E90" s="825" t="s">
        <v>4671</v>
      </c>
      <c r="F90" s="839" t="s">
        <v>4672</v>
      </c>
      <c r="G90" s="825" t="s">
        <v>4677</v>
      </c>
      <c r="H90" s="825" t="s">
        <v>4678</v>
      </c>
      <c r="I90" s="831">
        <v>56.630001068115234</v>
      </c>
      <c r="J90" s="831">
        <v>5</v>
      </c>
      <c r="K90" s="832">
        <v>283.14000701904297</v>
      </c>
    </row>
    <row r="91" spans="1:11" ht="14.45" customHeight="1" x14ac:dyDescent="0.2">
      <c r="A91" s="821" t="s">
        <v>621</v>
      </c>
      <c r="B91" s="822" t="s">
        <v>622</v>
      </c>
      <c r="C91" s="825" t="s">
        <v>664</v>
      </c>
      <c r="D91" s="839" t="s">
        <v>665</v>
      </c>
      <c r="E91" s="825" t="s">
        <v>4509</v>
      </c>
      <c r="F91" s="839" t="s">
        <v>4510</v>
      </c>
      <c r="G91" s="825" t="s">
        <v>4679</v>
      </c>
      <c r="H91" s="825" t="s">
        <v>4680</v>
      </c>
      <c r="I91" s="831">
        <v>1</v>
      </c>
      <c r="J91" s="831">
        <v>10</v>
      </c>
      <c r="K91" s="832">
        <v>10</v>
      </c>
    </row>
    <row r="92" spans="1:11" ht="14.45" customHeight="1" x14ac:dyDescent="0.2">
      <c r="A92" s="821" t="s">
        <v>621</v>
      </c>
      <c r="B92" s="822" t="s">
        <v>622</v>
      </c>
      <c r="C92" s="825" t="s">
        <v>664</v>
      </c>
      <c r="D92" s="839" t="s">
        <v>665</v>
      </c>
      <c r="E92" s="825" t="s">
        <v>4509</v>
      </c>
      <c r="F92" s="839" t="s">
        <v>4510</v>
      </c>
      <c r="G92" s="825" t="s">
        <v>4681</v>
      </c>
      <c r="H92" s="825" t="s">
        <v>4682</v>
      </c>
      <c r="I92" s="831">
        <v>1.4800000190734863</v>
      </c>
      <c r="J92" s="831">
        <v>100</v>
      </c>
      <c r="K92" s="832">
        <v>148</v>
      </c>
    </row>
    <row r="93" spans="1:11" ht="14.45" customHeight="1" x14ac:dyDescent="0.2">
      <c r="A93" s="821" t="s">
        <v>621</v>
      </c>
      <c r="B93" s="822" t="s">
        <v>622</v>
      </c>
      <c r="C93" s="825" t="s">
        <v>664</v>
      </c>
      <c r="D93" s="839" t="s">
        <v>665</v>
      </c>
      <c r="E93" s="825" t="s">
        <v>4509</v>
      </c>
      <c r="F93" s="839" t="s">
        <v>4510</v>
      </c>
      <c r="G93" s="825" t="s">
        <v>4683</v>
      </c>
      <c r="H93" s="825" t="s">
        <v>4684</v>
      </c>
      <c r="I93" s="831">
        <v>135.78999328613281</v>
      </c>
      <c r="J93" s="831">
        <v>20</v>
      </c>
      <c r="K93" s="832">
        <v>2715.860107421875</v>
      </c>
    </row>
    <row r="94" spans="1:11" ht="14.45" customHeight="1" x14ac:dyDescent="0.2">
      <c r="A94" s="821" t="s">
        <v>621</v>
      </c>
      <c r="B94" s="822" t="s">
        <v>622</v>
      </c>
      <c r="C94" s="825" t="s">
        <v>664</v>
      </c>
      <c r="D94" s="839" t="s">
        <v>665</v>
      </c>
      <c r="E94" s="825" t="s">
        <v>4509</v>
      </c>
      <c r="F94" s="839" t="s">
        <v>4510</v>
      </c>
      <c r="G94" s="825" t="s">
        <v>4685</v>
      </c>
      <c r="H94" s="825" t="s">
        <v>4686</v>
      </c>
      <c r="I94" s="831">
        <v>790.8699951171875</v>
      </c>
      <c r="J94" s="831">
        <v>2</v>
      </c>
      <c r="K94" s="832">
        <v>1581.739990234375</v>
      </c>
    </row>
    <row r="95" spans="1:11" ht="14.45" customHeight="1" x14ac:dyDescent="0.2">
      <c r="A95" s="821" t="s">
        <v>621</v>
      </c>
      <c r="B95" s="822" t="s">
        <v>622</v>
      </c>
      <c r="C95" s="825" t="s">
        <v>664</v>
      </c>
      <c r="D95" s="839" t="s">
        <v>665</v>
      </c>
      <c r="E95" s="825" t="s">
        <v>4509</v>
      </c>
      <c r="F95" s="839" t="s">
        <v>4510</v>
      </c>
      <c r="G95" s="825" t="s">
        <v>4687</v>
      </c>
      <c r="H95" s="825" t="s">
        <v>4688</v>
      </c>
      <c r="I95" s="831">
        <v>51.430000305175781</v>
      </c>
      <c r="J95" s="831">
        <v>50</v>
      </c>
      <c r="K95" s="832">
        <v>2571.5699462890625</v>
      </c>
    </row>
    <row r="96" spans="1:11" ht="14.45" customHeight="1" x14ac:dyDescent="0.2">
      <c r="A96" s="821" t="s">
        <v>621</v>
      </c>
      <c r="B96" s="822" t="s">
        <v>622</v>
      </c>
      <c r="C96" s="825" t="s">
        <v>664</v>
      </c>
      <c r="D96" s="839" t="s">
        <v>665</v>
      </c>
      <c r="E96" s="825" t="s">
        <v>4509</v>
      </c>
      <c r="F96" s="839" t="s">
        <v>4510</v>
      </c>
      <c r="G96" s="825" t="s">
        <v>4689</v>
      </c>
      <c r="H96" s="825" t="s">
        <v>4690</v>
      </c>
      <c r="I96" s="831">
        <v>235.75</v>
      </c>
      <c r="J96" s="831">
        <v>6</v>
      </c>
      <c r="K96" s="832">
        <v>1414.5</v>
      </c>
    </row>
    <row r="97" spans="1:11" ht="14.45" customHeight="1" x14ac:dyDescent="0.2">
      <c r="A97" s="821" t="s">
        <v>621</v>
      </c>
      <c r="B97" s="822" t="s">
        <v>622</v>
      </c>
      <c r="C97" s="825" t="s">
        <v>664</v>
      </c>
      <c r="D97" s="839" t="s">
        <v>665</v>
      </c>
      <c r="E97" s="825" t="s">
        <v>4509</v>
      </c>
      <c r="F97" s="839" t="s">
        <v>4510</v>
      </c>
      <c r="G97" s="825" t="s">
        <v>4519</v>
      </c>
      <c r="H97" s="825" t="s">
        <v>4520</v>
      </c>
      <c r="I97" s="831">
        <v>5.272000026702881</v>
      </c>
      <c r="J97" s="831">
        <v>140</v>
      </c>
      <c r="K97" s="832">
        <v>737.90000152587891</v>
      </c>
    </row>
    <row r="98" spans="1:11" ht="14.45" customHeight="1" x14ac:dyDescent="0.2">
      <c r="A98" s="821" t="s">
        <v>621</v>
      </c>
      <c r="B98" s="822" t="s">
        <v>622</v>
      </c>
      <c r="C98" s="825" t="s">
        <v>664</v>
      </c>
      <c r="D98" s="839" t="s">
        <v>665</v>
      </c>
      <c r="E98" s="825" t="s">
        <v>4509</v>
      </c>
      <c r="F98" s="839" t="s">
        <v>4510</v>
      </c>
      <c r="G98" s="825" t="s">
        <v>4691</v>
      </c>
      <c r="H98" s="825" t="s">
        <v>4692</v>
      </c>
      <c r="I98" s="831">
        <v>16.329999923706055</v>
      </c>
      <c r="J98" s="831">
        <v>130</v>
      </c>
      <c r="K98" s="832">
        <v>2122.8999938964844</v>
      </c>
    </row>
    <row r="99" spans="1:11" ht="14.45" customHeight="1" x14ac:dyDescent="0.2">
      <c r="A99" s="821" t="s">
        <v>621</v>
      </c>
      <c r="B99" s="822" t="s">
        <v>622</v>
      </c>
      <c r="C99" s="825" t="s">
        <v>664</v>
      </c>
      <c r="D99" s="839" t="s">
        <v>665</v>
      </c>
      <c r="E99" s="825" t="s">
        <v>4509</v>
      </c>
      <c r="F99" s="839" t="s">
        <v>4510</v>
      </c>
      <c r="G99" s="825" t="s">
        <v>4693</v>
      </c>
      <c r="H99" s="825" t="s">
        <v>4694</v>
      </c>
      <c r="I99" s="831">
        <v>233.80000305175781</v>
      </c>
      <c r="J99" s="831">
        <v>50</v>
      </c>
      <c r="K99" s="832">
        <v>11689.75</v>
      </c>
    </row>
    <row r="100" spans="1:11" ht="14.45" customHeight="1" x14ac:dyDescent="0.2">
      <c r="A100" s="821" t="s">
        <v>621</v>
      </c>
      <c r="B100" s="822" t="s">
        <v>622</v>
      </c>
      <c r="C100" s="825" t="s">
        <v>664</v>
      </c>
      <c r="D100" s="839" t="s">
        <v>665</v>
      </c>
      <c r="E100" s="825" t="s">
        <v>4509</v>
      </c>
      <c r="F100" s="839" t="s">
        <v>4510</v>
      </c>
      <c r="G100" s="825" t="s">
        <v>4523</v>
      </c>
      <c r="H100" s="825" t="s">
        <v>4524</v>
      </c>
      <c r="I100" s="831">
        <v>214.57000732421875</v>
      </c>
      <c r="J100" s="831">
        <v>6</v>
      </c>
      <c r="K100" s="832">
        <v>1287.4200439453125</v>
      </c>
    </row>
    <row r="101" spans="1:11" ht="14.45" customHeight="1" x14ac:dyDescent="0.2">
      <c r="A101" s="821" t="s">
        <v>621</v>
      </c>
      <c r="B101" s="822" t="s">
        <v>622</v>
      </c>
      <c r="C101" s="825" t="s">
        <v>664</v>
      </c>
      <c r="D101" s="839" t="s">
        <v>665</v>
      </c>
      <c r="E101" s="825" t="s">
        <v>4509</v>
      </c>
      <c r="F101" s="839" t="s">
        <v>4510</v>
      </c>
      <c r="G101" s="825" t="s">
        <v>4695</v>
      </c>
      <c r="H101" s="825" t="s">
        <v>4696</v>
      </c>
      <c r="I101" s="831">
        <v>129.25999450683594</v>
      </c>
      <c r="J101" s="831">
        <v>50</v>
      </c>
      <c r="K101" s="832">
        <v>6463</v>
      </c>
    </row>
    <row r="102" spans="1:11" ht="14.45" customHeight="1" x14ac:dyDescent="0.2">
      <c r="A102" s="821" t="s">
        <v>621</v>
      </c>
      <c r="B102" s="822" t="s">
        <v>622</v>
      </c>
      <c r="C102" s="825" t="s">
        <v>664</v>
      </c>
      <c r="D102" s="839" t="s">
        <v>665</v>
      </c>
      <c r="E102" s="825" t="s">
        <v>4509</v>
      </c>
      <c r="F102" s="839" t="s">
        <v>4510</v>
      </c>
      <c r="G102" s="825" t="s">
        <v>4697</v>
      </c>
      <c r="H102" s="825" t="s">
        <v>4698</v>
      </c>
      <c r="I102" s="831">
        <v>39.930000305175781</v>
      </c>
      <c r="J102" s="831">
        <v>100</v>
      </c>
      <c r="K102" s="832">
        <v>3992.800048828125</v>
      </c>
    </row>
    <row r="103" spans="1:11" ht="14.45" customHeight="1" x14ac:dyDescent="0.2">
      <c r="A103" s="821" t="s">
        <v>621</v>
      </c>
      <c r="B103" s="822" t="s">
        <v>622</v>
      </c>
      <c r="C103" s="825" t="s">
        <v>664</v>
      </c>
      <c r="D103" s="839" t="s">
        <v>665</v>
      </c>
      <c r="E103" s="825" t="s">
        <v>4509</v>
      </c>
      <c r="F103" s="839" t="s">
        <v>4510</v>
      </c>
      <c r="G103" s="825" t="s">
        <v>4699</v>
      </c>
      <c r="H103" s="825" t="s">
        <v>4700</v>
      </c>
      <c r="I103" s="831">
        <v>419.75</v>
      </c>
      <c r="J103" s="831">
        <v>50</v>
      </c>
      <c r="K103" s="832">
        <v>20987.5</v>
      </c>
    </row>
    <row r="104" spans="1:11" ht="14.45" customHeight="1" x14ac:dyDescent="0.2">
      <c r="A104" s="821" t="s">
        <v>621</v>
      </c>
      <c r="B104" s="822" t="s">
        <v>622</v>
      </c>
      <c r="C104" s="825" t="s">
        <v>664</v>
      </c>
      <c r="D104" s="839" t="s">
        <v>665</v>
      </c>
      <c r="E104" s="825" t="s">
        <v>4509</v>
      </c>
      <c r="F104" s="839" t="s">
        <v>4510</v>
      </c>
      <c r="G104" s="825" t="s">
        <v>4701</v>
      </c>
      <c r="H104" s="825" t="s">
        <v>4702</v>
      </c>
      <c r="I104" s="831">
        <v>159.55000305175781</v>
      </c>
      <c r="J104" s="831">
        <v>50</v>
      </c>
      <c r="K104" s="832">
        <v>7977.5498046875</v>
      </c>
    </row>
    <row r="105" spans="1:11" ht="14.45" customHeight="1" x14ac:dyDescent="0.2">
      <c r="A105" s="821" t="s">
        <v>621</v>
      </c>
      <c r="B105" s="822" t="s">
        <v>622</v>
      </c>
      <c r="C105" s="825" t="s">
        <v>664</v>
      </c>
      <c r="D105" s="839" t="s">
        <v>665</v>
      </c>
      <c r="E105" s="825" t="s">
        <v>4509</v>
      </c>
      <c r="F105" s="839" t="s">
        <v>4510</v>
      </c>
      <c r="G105" s="825" t="s">
        <v>4529</v>
      </c>
      <c r="H105" s="825" t="s">
        <v>4530</v>
      </c>
      <c r="I105" s="831">
        <v>1.3799999952316284</v>
      </c>
      <c r="J105" s="831">
        <v>200</v>
      </c>
      <c r="K105" s="832">
        <v>276</v>
      </c>
    </row>
    <row r="106" spans="1:11" ht="14.45" customHeight="1" x14ac:dyDescent="0.2">
      <c r="A106" s="821" t="s">
        <v>621</v>
      </c>
      <c r="B106" s="822" t="s">
        <v>622</v>
      </c>
      <c r="C106" s="825" t="s">
        <v>664</v>
      </c>
      <c r="D106" s="839" t="s">
        <v>665</v>
      </c>
      <c r="E106" s="825" t="s">
        <v>4509</v>
      </c>
      <c r="F106" s="839" t="s">
        <v>4510</v>
      </c>
      <c r="G106" s="825" t="s">
        <v>4703</v>
      </c>
      <c r="H106" s="825" t="s">
        <v>4704</v>
      </c>
      <c r="I106" s="831">
        <v>1.5099999904632568</v>
      </c>
      <c r="J106" s="831">
        <v>100</v>
      </c>
      <c r="K106" s="832">
        <v>151</v>
      </c>
    </row>
    <row r="107" spans="1:11" ht="14.45" customHeight="1" x14ac:dyDescent="0.2">
      <c r="A107" s="821" t="s">
        <v>621</v>
      </c>
      <c r="B107" s="822" t="s">
        <v>622</v>
      </c>
      <c r="C107" s="825" t="s">
        <v>664</v>
      </c>
      <c r="D107" s="839" t="s">
        <v>665</v>
      </c>
      <c r="E107" s="825" t="s">
        <v>4509</v>
      </c>
      <c r="F107" s="839" t="s">
        <v>4510</v>
      </c>
      <c r="G107" s="825" t="s">
        <v>4533</v>
      </c>
      <c r="H107" s="825" t="s">
        <v>4534</v>
      </c>
      <c r="I107" s="831">
        <v>2.0699999332427979</v>
      </c>
      <c r="J107" s="831">
        <v>100</v>
      </c>
      <c r="K107" s="832">
        <v>207</v>
      </c>
    </row>
    <row r="108" spans="1:11" ht="14.45" customHeight="1" x14ac:dyDescent="0.2">
      <c r="A108" s="821" t="s">
        <v>621</v>
      </c>
      <c r="B108" s="822" t="s">
        <v>622</v>
      </c>
      <c r="C108" s="825" t="s">
        <v>664</v>
      </c>
      <c r="D108" s="839" t="s">
        <v>665</v>
      </c>
      <c r="E108" s="825" t="s">
        <v>4509</v>
      </c>
      <c r="F108" s="839" t="s">
        <v>4510</v>
      </c>
      <c r="G108" s="825" t="s">
        <v>4705</v>
      </c>
      <c r="H108" s="825" t="s">
        <v>4706</v>
      </c>
      <c r="I108" s="831">
        <v>8.3999996185302734</v>
      </c>
      <c r="J108" s="831">
        <v>120</v>
      </c>
      <c r="K108" s="832">
        <v>1008</v>
      </c>
    </row>
    <row r="109" spans="1:11" ht="14.45" customHeight="1" x14ac:dyDescent="0.2">
      <c r="A109" s="821" t="s">
        <v>621</v>
      </c>
      <c r="B109" s="822" t="s">
        <v>622</v>
      </c>
      <c r="C109" s="825" t="s">
        <v>664</v>
      </c>
      <c r="D109" s="839" t="s">
        <v>665</v>
      </c>
      <c r="E109" s="825" t="s">
        <v>4509</v>
      </c>
      <c r="F109" s="839" t="s">
        <v>4510</v>
      </c>
      <c r="G109" s="825" t="s">
        <v>4707</v>
      </c>
      <c r="H109" s="825" t="s">
        <v>4708</v>
      </c>
      <c r="I109" s="831">
        <v>12.159999847412109</v>
      </c>
      <c r="J109" s="831">
        <v>60</v>
      </c>
      <c r="K109" s="832">
        <v>729.80998992919922</v>
      </c>
    </row>
    <row r="110" spans="1:11" ht="14.45" customHeight="1" x14ac:dyDescent="0.2">
      <c r="A110" s="821" t="s">
        <v>621</v>
      </c>
      <c r="B110" s="822" t="s">
        <v>622</v>
      </c>
      <c r="C110" s="825" t="s">
        <v>664</v>
      </c>
      <c r="D110" s="839" t="s">
        <v>665</v>
      </c>
      <c r="E110" s="825" t="s">
        <v>4509</v>
      </c>
      <c r="F110" s="839" t="s">
        <v>4510</v>
      </c>
      <c r="G110" s="825" t="s">
        <v>4709</v>
      </c>
      <c r="H110" s="825" t="s">
        <v>4710</v>
      </c>
      <c r="I110" s="831">
        <v>10.840000152587891</v>
      </c>
      <c r="J110" s="831">
        <v>60</v>
      </c>
      <c r="K110" s="832">
        <v>650.40000152587891</v>
      </c>
    </row>
    <row r="111" spans="1:11" ht="14.45" customHeight="1" x14ac:dyDescent="0.2">
      <c r="A111" s="821" t="s">
        <v>621</v>
      </c>
      <c r="B111" s="822" t="s">
        <v>622</v>
      </c>
      <c r="C111" s="825" t="s">
        <v>664</v>
      </c>
      <c r="D111" s="839" t="s">
        <v>665</v>
      </c>
      <c r="E111" s="825" t="s">
        <v>4509</v>
      </c>
      <c r="F111" s="839" t="s">
        <v>4510</v>
      </c>
      <c r="G111" s="825" t="s">
        <v>4711</v>
      </c>
      <c r="H111" s="825" t="s">
        <v>4712</v>
      </c>
      <c r="I111" s="831">
        <v>13.625</v>
      </c>
      <c r="J111" s="831">
        <v>60</v>
      </c>
      <c r="K111" s="832">
        <v>817.69999694824219</v>
      </c>
    </row>
    <row r="112" spans="1:11" ht="14.45" customHeight="1" x14ac:dyDescent="0.2">
      <c r="A112" s="821" t="s">
        <v>621</v>
      </c>
      <c r="B112" s="822" t="s">
        <v>622</v>
      </c>
      <c r="C112" s="825" t="s">
        <v>664</v>
      </c>
      <c r="D112" s="839" t="s">
        <v>665</v>
      </c>
      <c r="E112" s="825" t="s">
        <v>4509</v>
      </c>
      <c r="F112" s="839" t="s">
        <v>4510</v>
      </c>
      <c r="G112" s="825" t="s">
        <v>4713</v>
      </c>
      <c r="H112" s="825" t="s">
        <v>4714</v>
      </c>
      <c r="I112" s="831">
        <v>2.5799999237060547</v>
      </c>
      <c r="J112" s="831">
        <v>40</v>
      </c>
      <c r="K112" s="832">
        <v>103.19999694824219</v>
      </c>
    </row>
    <row r="113" spans="1:11" ht="14.45" customHeight="1" x14ac:dyDescent="0.2">
      <c r="A113" s="821" t="s">
        <v>621</v>
      </c>
      <c r="B113" s="822" t="s">
        <v>622</v>
      </c>
      <c r="C113" s="825" t="s">
        <v>664</v>
      </c>
      <c r="D113" s="839" t="s">
        <v>665</v>
      </c>
      <c r="E113" s="825" t="s">
        <v>4509</v>
      </c>
      <c r="F113" s="839" t="s">
        <v>4510</v>
      </c>
      <c r="G113" s="825" t="s">
        <v>4715</v>
      </c>
      <c r="H113" s="825" t="s">
        <v>4716</v>
      </c>
      <c r="I113" s="831">
        <v>3.3649998903274536</v>
      </c>
      <c r="J113" s="831">
        <v>80</v>
      </c>
      <c r="K113" s="832">
        <v>269.19999694824219</v>
      </c>
    </row>
    <row r="114" spans="1:11" ht="14.45" customHeight="1" x14ac:dyDescent="0.2">
      <c r="A114" s="821" t="s">
        <v>621</v>
      </c>
      <c r="B114" s="822" t="s">
        <v>622</v>
      </c>
      <c r="C114" s="825" t="s">
        <v>664</v>
      </c>
      <c r="D114" s="839" t="s">
        <v>665</v>
      </c>
      <c r="E114" s="825" t="s">
        <v>4509</v>
      </c>
      <c r="F114" s="839" t="s">
        <v>4510</v>
      </c>
      <c r="G114" s="825" t="s">
        <v>4717</v>
      </c>
      <c r="H114" s="825" t="s">
        <v>4718</v>
      </c>
      <c r="I114" s="831">
        <v>4.0866667429606123</v>
      </c>
      <c r="J114" s="831">
        <v>140</v>
      </c>
      <c r="K114" s="832">
        <v>572.00001525878906</v>
      </c>
    </row>
    <row r="115" spans="1:11" ht="14.45" customHeight="1" x14ac:dyDescent="0.2">
      <c r="A115" s="821" t="s">
        <v>621</v>
      </c>
      <c r="B115" s="822" t="s">
        <v>622</v>
      </c>
      <c r="C115" s="825" t="s">
        <v>664</v>
      </c>
      <c r="D115" s="839" t="s">
        <v>665</v>
      </c>
      <c r="E115" s="825" t="s">
        <v>4509</v>
      </c>
      <c r="F115" s="839" t="s">
        <v>4510</v>
      </c>
      <c r="G115" s="825" t="s">
        <v>4543</v>
      </c>
      <c r="H115" s="825" t="s">
        <v>4544</v>
      </c>
      <c r="I115" s="831">
        <v>72.220001220703125</v>
      </c>
      <c r="J115" s="831">
        <v>17</v>
      </c>
      <c r="K115" s="832">
        <v>1227.7400207519531</v>
      </c>
    </row>
    <row r="116" spans="1:11" ht="14.45" customHeight="1" x14ac:dyDescent="0.2">
      <c r="A116" s="821" t="s">
        <v>621</v>
      </c>
      <c r="B116" s="822" t="s">
        <v>622</v>
      </c>
      <c r="C116" s="825" t="s">
        <v>664</v>
      </c>
      <c r="D116" s="839" t="s">
        <v>665</v>
      </c>
      <c r="E116" s="825" t="s">
        <v>4509</v>
      </c>
      <c r="F116" s="839" t="s">
        <v>4510</v>
      </c>
      <c r="G116" s="825" t="s">
        <v>4719</v>
      </c>
      <c r="H116" s="825" t="s">
        <v>4720</v>
      </c>
      <c r="I116" s="831">
        <v>15.729999542236328</v>
      </c>
      <c r="J116" s="831">
        <v>120</v>
      </c>
      <c r="K116" s="832">
        <v>1887.5999755859375</v>
      </c>
    </row>
    <row r="117" spans="1:11" ht="14.45" customHeight="1" x14ac:dyDescent="0.2">
      <c r="A117" s="821" t="s">
        <v>621</v>
      </c>
      <c r="B117" s="822" t="s">
        <v>622</v>
      </c>
      <c r="C117" s="825" t="s">
        <v>664</v>
      </c>
      <c r="D117" s="839" t="s">
        <v>665</v>
      </c>
      <c r="E117" s="825" t="s">
        <v>4509</v>
      </c>
      <c r="F117" s="839" t="s">
        <v>4510</v>
      </c>
      <c r="G117" s="825" t="s">
        <v>4721</v>
      </c>
      <c r="H117" s="825" t="s">
        <v>4722</v>
      </c>
      <c r="I117" s="831">
        <v>339.54998779296875</v>
      </c>
      <c r="J117" s="831">
        <v>15</v>
      </c>
      <c r="K117" s="832">
        <v>5093.240234375</v>
      </c>
    </row>
    <row r="118" spans="1:11" ht="14.45" customHeight="1" x14ac:dyDescent="0.2">
      <c r="A118" s="821" t="s">
        <v>621</v>
      </c>
      <c r="B118" s="822" t="s">
        <v>622</v>
      </c>
      <c r="C118" s="825" t="s">
        <v>664</v>
      </c>
      <c r="D118" s="839" t="s">
        <v>665</v>
      </c>
      <c r="E118" s="825" t="s">
        <v>4509</v>
      </c>
      <c r="F118" s="839" t="s">
        <v>4510</v>
      </c>
      <c r="G118" s="825" t="s">
        <v>4723</v>
      </c>
      <c r="H118" s="825" t="s">
        <v>4724</v>
      </c>
      <c r="I118" s="831">
        <v>42.630001068115234</v>
      </c>
      <c r="J118" s="831">
        <v>4</v>
      </c>
      <c r="K118" s="832">
        <v>170.52000427246094</v>
      </c>
    </row>
    <row r="119" spans="1:11" ht="14.45" customHeight="1" x14ac:dyDescent="0.2">
      <c r="A119" s="821" t="s">
        <v>621</v>
      </c>
      <c r="B119" s="822" t="s">
        <v>622</v>
      </c>
      <c r="C119" s="825" t="s">
        <v>664</v>
      </c>
      <c r="D119" s="839" t="s">
        <v>665</v>
      </c>
      <c r="E119" s="825" t="s">
        <v>4509</v>
      </c>
      <c r="F119" s="839" t="s">
        <v>4510</v>
      </c>
      <c r="G119" s="825" t="s">
        <v>4549</v>
      </c>
      <c r="H119" s="825" t="s">
        <v>4550</v>
      </c>
      <c r="I119" s="831">
        <v>32.790000915527344</v>
      </c>
      <c r="J119" s="831">
        <v>50</v>
      </c>
      <c r="K119" s="832">
        <v>1639.5</v>
      </c>
    </row>
    <row r="120" spans="1:11" ht="14.45" customHeight="1" x14ac:dyDescent="0.2">
      <c r="A120" s="821" t="s">
        <v>621</v>
      </c>
      <c r="B120" s="822" t="s">
        <v>622</v>
      </c>
      <c r="C120" s="825" t="s">
        <v>664</v>
      </c>
      <c r="D120" s="839" t="s">
        <v>665</v>
      </c>
      <c r="E120" s="825" t="s">
        <v>4509</v>
      </c>
      <c r="F120" s="839" t="s">
        <v>4510</v>
      </c>
      <c r="G120" s="825" t="s">
        <v>4725</v>
      </c>
      <c r="H120" s="825" t="s">
        <v>4726</v>
      </c>
      <c r="I120" s="831">
        <v>12.029999732971191</v>
      </c>
      <c r="J120" s="831">
        <v>10</v>
      </c>
      <c r="K120" s="832">
        <v>120.30000305175781</v>
      </c>
    </row>
    <row r="121" spans="1:11" ht="14.45" customHeight="1" x14ac:dyDescent="0.2">
      <c r="A121" s="821" t="s">
        <v>621</v>
      </c>
      <c r="B121" s="822" t="s">
        <v>622</v>
      </c>
      <c r="C121" s="825" t="s">
        <v>664</v>
      </c>
      <c r="D121" s="839" t="s">
        <v>665</v>
      </c>
      <c r="E121" s="825" t="s">
        <v>4509</v>
      </c>
      <c r="F121" s="839" t="s">
        <v>4510</v>
      </c>
      <c r="G121" s="825" t="s">
        <v>4727</v>
      </c>
      <c r="H121" s="825" t="s">
        <v>4728</v>
      </c>
      <c r="I121" s="831">
        <v>0.76999998092651367</v>
      </c>
      <c r="J121" s="831">
        <v>380</v>
      </c>
      <c r="K121" s="832">
        <v>292.60000610351563</v>
      </c>
    </row>
    <row r="122" spans="1:11" ht="14.45" customHeight="1" x14ac:dyDescent="0.2">
      <c r="A122" s="821" t="s">
        <v>621</v>
      </c>
      <c r="B122" s="822" t="s">
        <v>622</v>
      </c>
      <c r="C122" s="825" t="s">
        <v>664</v>
      </c>
      <c r="D122" s="839" t="s">
        <v>665</v>
      </c>
      <c r="E122" s="825" t="s">
        <v>4509</v>
      </c>
      <c r="F122" s="839" t="s">
        <v>4510</v>
      </c>
      <c r="G122" s="825" t="s">
        <v>4553</v>
      </c>
      <c r="H122" s="825" t="s">
        <v>4554</v>
      </c>
      <c r="I122" s="831">
        <v>31.426000213623048</v>
      </c>
      <c r="J122" s="831">
        <v>44</v>
      </c>
      <c r="K122" s="832">
        <v>1382.7200164794922</v>
      </c>
    </row>
    <row r="123" spans="1:11" ht="14.45" customHeight="1" x14ac:dyDescent="0.2">
      <c r="A123" s="821" t="s">
        <v>621</v>
      </c>
      <c r="B123" s="822" t="s">
        <v>622</v>
      </c>
      <c r="C123" s="825" t="s">
        <v>664</v>
      </c>
      <c r="D123" s="839" t="s">
        <v>665</v>
      </c>
      <c r="E123" s="825" t="s">
        <v>4509</v>
      </c>
      <c r="F123" s="839" t="s">
        <v>4510</v>
      </c>
      <c r="G123" s="825" t="s">
        <v>4729</v>
      </c>
      <c r="H123" s="825" t="s">
        <v>4730</v>
      </c>
      <c r="I123" s="831">
        <v>30.77500057220459</v>
      </c>
      <c r="J123" s="831">
        <v>72</v>
      </c>
      <c r="K123" s="832">
        <v>2215.679931640625</v>
      </c>
    </row>
    <row r="124" spans="1:11" ht="14.45" customHeight="1" x14ac:dyDescent="0.2">
      <c r="A124" s="821" t="s">
        <v>621</v>
      </c>
      <c r="B124" s="822" t="s">
        <v>622</v>
      </c>
      <c r="C124" s="825" t="s">
        <v>664</v>
      </c>
      <c r="D124" s="839" t="s">
        <v>665</v>
      </c>
      <c r="E124" s="825" t="s">
        <v>4557</v>
      </c>
      <c r="F124" s="839" t="s">
        <v>4558</v>
      </c>
      <c r="G124" s="825" t="s">
        <v>4731</v>
      </c>
      <c r="H124" s="825" t="s">
        <v>4732</v>
      </c>
      <c r="I124" s="831">
        <v>2.0499999523162842</v>
      </c>
      <c r="J124" s="831">
        <v>100</v>
      </c>
      <c r="K124" s="832">
        <v>205</v>
      </c>
    </row>
    <row r="125" spans="1:11" ht="14.45" customHeight="1" x14ac:dyDescent="0.2">
      <c r="A125" s="821" t="s">
        <v>621</v>
      </c>
      <c r="B125" s="822" t="s">
        <v>622</v>
      </c>
      <c r="C125" s="825" t="s">
        <v>664</v>
      </c>
      <c r="D125" s="839" t="s">
        <v>665</v>
      </c>
      <c r="E125" s="825" t="s">
        <v>4557</v>
      </c>
      <c r="F125" s="839" t="s">
        <v>4558</v>
      </c>
      <c r="G125" s="825" t="s">
        <v>4733</v>
      </c>
      <c r="H125" s="825" t="s">
        <v>4734</v>
      </c>
      <c r="I125" s="831">
        <v>650.33001708984375</v>
      </c>
      <c r="J125" s="831">
        <v>2</v>
      </c>
      <c r="K125" s="832">
        <v>1300.6500244140625</v>
      </c>
    </row>
    <row r="126" spans="1:11" ht="14.45" customHeight="1" x14ac:dyDescent="0.2">
      <c r="A126" s="821" t="s">
        <v>621</v>
      </c>
      <c r="B126" s="822" t="s">
        <v>622</v>
      </c>
      <c r="C126" s="825" t="s">
        <v>664</v>
      </c>
      <c r="D126" s="839" t="s">
        <v>665</v>
      </c>
      <c r="E126" s="825" t="s">
        <v>4557</v>
      </c>
      <c r="F126" s="839" t="s">
        <v>4558</v>
      </c>
      <c r="G126" s="825" t="s">
        <v>4735</v>
      </c>
      <c r="H126" s="825" t="s">
        <v>4736</v>
      </c>
      <c r="I126" s="831">
        <v>2.9000000953674316</v>
      </c>
      <c r="J126" s="831">
        <v>100</v>
      </c>
      <c r="K126" s="832">
        <v>290</v>
      </c>
    </row>
    <row r="127" spans="1:11" ht="14.45" customHeight="1" x14ac:dyDescent="0.2">
      <c r="A127" s="821" t="s">
        <v>621</v>
      </c>
      <c r="B127" s="822" t="s">
        <v>622</v>
      </c>
      <c r="C127" s="825" t="s">
        <v>664</v>
      </c>
      <c r="D127" s="839" t="s">
        <v>665</v>
      </c>
      <c r="E127" s="825" t="s">
        <v>4557</v>
      </c>
      <c r="F127" s="839" t="s">
        <v>4558</v>
      </c>
      <c r="G127" s="825" t="s">
        <v>4559</v>
      </c>
      <c r="H127" s="825" t="s">
        <v>4560</v>
      </c>
      <c r="I127" s="831">
        <v>5.2100000381469727</v>
      </c>
      <c r="J127" s="831">
        <v>200</v>
      </c>
      <c r="K127" s="832">
        <v>1042</v>
      </c>
    </row>
    <row r="128" spans="1:11" ht="14.45" customHeight="1" x14ac:dyDescent="0.2">
      <c r="A128" s="821" t="s">
        <v>621</v>
      </c>
      <c r="B128" s="822" t="s">
        <v>622</v>
      </c>
      <c r="C128" s="825" t="s">
        <v>664</v>
      </c>
      <c r="D128" s="839" t="s">
        <v>665</v>
      </c>
      <c r="E128" s="825" t="s">
        <v>4557</v>
      </c>
      <c r="F128" s="839" t="s">
        <v>4558</v>
      </c>
      <c r="G128" s="825" t="s">
        <v>4737</v>
      </c>
      <c r="H128" s="825" t="s">
        <v>4738</v>
      </c>
      <c r="I128" s="831">
        <v>6.0500001907348633</v>
      </c>
      <c r="J128" s="831">
        <v>70</v>
      </c>
      <c r="K128" s="832">
        <v>423.5</v>
      </c>
    </row>
    <row r="129" spans="1:11" ht="14.45" customHeight="1" x14ac:dyDescent="0.2">
      <c r="A129" s="821" t="s">
        <v>621</v>
      </c>
      <c r="B129" s="822" t="s">
        <v>622</v>
      </c>
      <c r="C129" s="825" t="s">
        <v>664</v>
      </c>
      <c r="D129" s="839" t="s">
        <v>665</v>
      </c>
      <c r="E129" s="825" t="s">
        <v>4557</v>
      </c>
      <c r="F129" s="839" t="s">
        <v>4558</v>
      </c>
      <c r="G129" s="825" t="s">
        <v>4739</v>
      </c>
      <c r="H129" s="825" t="s">
        <v>4740</v>
      </c>
      <c r="I129" s="831">
        <v>699.3800048828125</v>
      </c>
      <c r="J129" s="831">
        <v>2</v>
      </c>
      <c r="K129" s="832">
        <v>1398.760009765625</v>
      </c>
    </row>
    <row r="130" spans="1:11" ht="14.45" customHeight="1" x14ac:dyDescent="0.2">
      <c r="A130" s="821" t="s">
        <v>621</v>
      </c>
      <c r="B130" s="822" t="s">
        <v>622</v>
      </c>
      <c r="C130" s="825" t="s">
        <v>664</v>
      </c>
      <c r="D130" s="839" t="s">
        <v>665</v>
      </c>
      <c r="E130" s="825" t="s">
        <v>4557</v>
      </c>
      <c r="F130" s="839" t="s">
        <v>4558</v>
      </c>
      <c r="G130" s="825" t="s">
        <v>4741</v>
      </c>
      <c r="H130" s="825" t="s">
        <v>4742</v>
      </c>
      <c r="I130" s="831">
        <v>1.7799999713897705</v>
      </c>
      <c r="J130" s="831">
        <v>400</v>
      </c>
      <c r="K130" s="832">
        <v>712</v>
      </c>
    </row>
    <row r="131" spans="1:11" ht="14.45" customHeight="1" x14ac:dyDescent="0.2">
      <c r="A131" s="821" t="s">
        <v>621</v>
      </c>
      <c r="B131" s="822" t="s">
        <v>622</v>
      </c>
      <c r="C131" s="825" t="s">
        <v>664</v>
      </c>
      <c r="D131" s="839" t="s">
        <v>665</v>
      </c>
      <c r="E131" s="825" t="s">
        <v>4557</v>
      </c>
      <c r="F131" s="839" t="s">
        <v>4558</v>
      </c>
      <c r="G131" s="825" t="s">
        <v>4743</v>
      </c>
      <c r="H131" s="825" t="s">
        <v>4744</v>
      </c>
      <c r="I131" s="831">
        <v>11.146666526794434</v>
      </c>
      <c r="J131" s="831">
        <v>400</v>
      </c>
      <c r="K131" s="832">
        <v>4458</v>
      </c>
    </row>
    <row r="132" spans="1:11" ht="14.45" customHeight="1" x14ac:dyDescent="0.2">
      <c r="A132" s="821" t="s">
        <v>621</v>
      </c>
      <c r="B132" s="822" t="s">
        <v>622</v>
      </c>
      <c r="C132" s="825" t="s">
        <v>664</v>
      </c>
      <c r="D132" s="839" t="s">
        <v>665</v>
      </c>
      <c r="E132" s="825" t="s">
        <v>4557</v>
      </c>
      <c r="F132" s="839" t="s">
        <v>4558</v>
      </c>
      <c r="G132" s="825" t="s">
        <v>4745</v>
      </c>
      <c r="H132" s="825" t="s">
        <v>4746</v>
      </c>
      <c r="I132" s="831">
        <v>90.75</v>
      </c>
      <c r="J132" s="831">
        <v>4</v>
      </c>
      <c r="K132" s="832">
        <v>363</v>
      </c>
    </row>
    <row r="133" spans="1:11" ht="14.45" customHeight="1" x14ac:dyDescent="0.2">
      <c r="A133" s="821" t="s">
        <v>621</v>
      </c>
      <c r="B133" s="822" t="s">
        <v>622</v>
      </c>
      <c r="C133" s="825" t="s">
        <v>664</v>
      </c>
      <c r="D133" s="839" t="s">
        <v>665</v>
      </c>
      <c r="E133" s="825" t="s">
        <v>4557</v>
      </c>
      <c r="F133" s="839" t="s">
        <v>4558</v>
      </c>
      <c r="G133" s="825" t="s">
        <v>4747</v>
      </c>
      <c r="H133" s="825" t="s">
        <v>4748</v>
      </c>
      <c r="I133" s="831">
        <v>5.2699999809265137</v>
      </c>
      <c r="J133" s="831">
        <v>200</v>
      </c>
      <c r="K133" s="832">
        <v>1054</v>
      </c>
    </row>
    <row r="134" spans="1:11" ht="14.45" customHeight="1" x14ac:dyDescent="0.2">
      <c r="A134" s="821" t="s">
        <v>621</v>
      </c>
      <c r="B134" s="822" t="s">
        <v>622</v>
      </c>
      <c r="C134" s="825" t="s">
        <v>664</v>
      </c>
      <c r="D134" s="839" t="s">
        <v>665</v>
      </c>
      <c r="E134" s="825" t="s">
        <v>4557</v>
      </c>
      <c r="F134" s="839" t="s">
        <v>4558</v>
      </c>
      <c r="G134" s="825" t="s">
        <v>4569</v>
      </c>
      <c r="H134" s="825" t="s">
        <v>4570</v>
      </c>
      <c r="I134" s="831">
        <v>3.4866666793823242</v>
      </c>
      <c r="J134" s="831">
        <v>500</v>
      </c>
      <c r="K134" s="832">
        <v>1744</v>
      </c>
    </row>
    <row r="135" spans="1:11" ht="14.45" customHeight="1" x14ac:dyDescent="0.2">
      <c r="A135" s="821" t="s">
        <v>621</v>
      </c>
      <c r="B135" s="822" t="s">
        <v>622</v>
      </c>
      <c r="C135" s="825" t="s">
        <v>664</v>
      </c>
      <c r="D135" s="839" t="s">
        <v>665</v>
      </c>
      <c r="E135" s="825" t="s">
        <v>4557</v>
      </c>
      <c r="F135" s="839" t="s">
        <v>4558</v>
      </c>
      <c r="G135" s="825" t="s">
        <v>4571</v>
      </c>
      <c r="H135" s="825" t="s">
        <v>4572</v>
      </c>
      <c r="I135" s="831">
        <v>17.979999542236328</v>
      </c>
      <c r="J135" s="831">
        <v>200</v>
      </c>
      <c r="K135" s="832">
        <v>3596</v>
      </c>
    </row>
    <row r="136" spans="1:11" ht="14.45" customHeight="1" x14ac:dyDescent="0.2">
      <c r="A136" s="821" t="s">
        <v>621</v>
      </c>
      <c r="B136" s="822" t="s">
        <v>622</v>
      </c>
      <c r="C136" s="825" t="s">
        <v>664</v>
      </c>
      <c r="D136" s="839" t="s">
        <v>665</v>
      </c>
      <c r="E136" s="825" t="s">
        <v>4557</v>
      </c>
      <c r="F136" s="839" t="s">
        <v>4558</v>
      </c>
      <c r="G136" s="825" t="s">
        <v>4573</v>
      </c>
      <c r="H136" s="825" t="s">
        <v>4574</v>
      </c>
      <c r="I136" s="831">
        <v>17.979999542236328</v>
      </c>
      <c r="J136" s="831">
        <v>300</v>
      </c>
      <c r="K136" s="832">
        <v>5394</v>
      </c>
    </row>
    <row r="137" spans="1:11" ht="14.45" customHeight="1" x14ac:dyDescent="0.2">
      <c r="A137" s="821" t="s">
        <v>621</v>
      </c>
      <c r="B137" s="822" t="s">
        <v>622</v>
      </c>
      <c r="C137" s="825" t="s">
        <v>664</v>
      </c>
      <c r="D137" s="839" t="s">
        <v>665</v>
      </c>
      <c r="E137" s="825" t="s">
        <v>4557</v>
      </c>
      <c r="F137" s="839" t="s">
        <v>4558</v>
      </c>
      <c r="G137" s="825" t="s">
        <v>4749</v>
      </c>
      <c r="H137" s="825" t="s">
        <v>4750</v>
      </c>
      <c r="I137" s="831">
        <v>16.340000152587891</v>
      </c>
      <c r="J137" s="831">
        <v>24</v>
      </c>
      <c r="K137" s="832">
        <v>392.04000854492188</v>
      </c>
    </row>
    <row r="138" spans="1:11" ht="14.45" customHeight="1" x14ac:dyDescent="0.2">
      <c r="A138" s="821" t="s">
        <v>621</v>
      </c>
      <c r="B138" s="822" t="s">
        <v>622</v>
      </c>
      <c r="C138" s="825" t="s">
        <v>664</v>
      </c>
      <c r="D138" s="839" t="s">
        <v>665</v>
      </c>
      <c r="E138" s="825" t="s">
        <v>4557</v>
      </c>
      <c r="F138" s="839" t="s">
        <v>4558</v>
      </c>
      <c r="G138" s="825" t="s">
        <v>4751</v>
      </c>
      <c r="H138" s="825" t="s">
        <v>4752</v>
      </c>
      <c r="I138" s="831">
        <v>22.989999771118164</v>
      </c>
      <c r="J138" s="831">
        <v>40</v>
      </c>
      <c r="K138" s="832">
        <v>919.5999755859375</v>
      </c>
    </row>
    <row r="139" spans="1:11" ht="14.45" customHeight="1" x14ac:dyDescent="0.2">
      <c r="A139" s="821" t="s">
        <v>621</v>
      </c>
      <c r="B139" s="822" t="s">
        <v>622</v>
      </c>
      <c r="C139" s="825" t="s">
        <v>664</v>
      </c>
      <c r="D139" s="839" t="s">
        <v>665</v>
      </c>
      <c r="E139" s="825" t="s">
        <v>4557</v>
      </c>
      <c r="F139" s="839" t="s">
        <v>4558</v>
      </c>
      <c r="G139" s="825" t="s">
        <v>4753</v>
      </c>
      <c r="H139" s="825" t="s">
        <v>4754</v>
      </c>
      <c r="I139" s="831">
        <v>22.989999771118164</v>
      </c>
      <c r="J139" s="831">
        <v>40</v>
      </c>
      <c r="K139" s="832">
        <v>919.5999755859375</v>
      </c>
    </row>
    <row r="140" spans="1:11" ht="14.45" customHeight="1" x14ac:dyDescent="0.2">
      <c r="A140" s="821" t="s">
        <v>621</v>
      </c>
      <c r="B140" s="822" t="s">
        <v>622</v>
      </c>
      <c r="C140" s="825" t="s">
        <v>664</v>
      </c>
      <c r="D140" s="839" t="s">
        <v>665</v>
      </c>
      <c r="E140" s="825" t="s">
        <v>4557</v>
      </c>
      <c r="F140" s="839" t="s">
        <v>4558</v>
      </c>
      <c r="G140" s="825" t="s">
        <v>4755</v>
      </c>
      <c r="H140" s="825" t="s">
        <v>4756</v>
      </c>
      <c r="I140" s="831">
        <v>22.989999771118164</v>
      </c>
      <c r="J140" s="831">
        <v>20</v>
      </c>
      <c r="K140" s="832">
        <v>459.79998779296875</v>
      </c>
    </row>
    <row r="141" spans="1:11" ht="14.45" customHeight="1" x14ac:dyDescent="0.2">
      <c r="A141" s="821" t="s">
        <v>621</v>
      </c>
      <c r="B141" s="822" t="s">
        <v>622</v>
      </c>
      <c r="C141" s="825" t="s">
        <v>664</v>
      </c>
      <c r="D141" s="839" t="s">
        <v>665</v>
      </c>
      <c r="E141" s="825" t="s">
        <v>4557</v>
      </c>
      <c r="F141" s="839" t="s">
        <v>4558</v>
      </c>
      <c r="G141" s="825" t="s">
        <v>4757</v>
      </c>
      <c r="H141" s="825" t="s">
        <v>4758</v>
      </c>
      <c r="I141" s="831">
        <v>8.3500003814697266</v>
      </c>
      <c r="J141" s="831">
        <v>200</v>
      </c>
      <c r="K141" s="832">
        <v>1669.800048828125</v>
      </c>
    </row>
    <row r="142" spans="1:11" ht="14.45" customHeight="1" x14ac:dyDescent="0.2">
      <c r="A142" s="821" t="s">
        <v>621</v>
      </c>
      <c r="B142" s="822" t="s">
        <v>622</v>
      </c>
      <c r="C142" s="825" t="s">
        <v>664</v>
      </c>
      <c r="D142" s="839" t="s">
        <v>665</v>
      </c>
      <c r="E142" s="825" t="s">
        <v>4557</v>
      </c>
      <c r="F142" s="839" t="s">
        <v>4558</v>
      </c>
      <c r="G142" s="825" t="s">
        <v>4759</v>
      </c>
      <c r="H142" s="825" t="s">
        <v>4760</v>
      </c>
      <c r="I142" s="831">
        <v>22.860000610351563</v>
      </c>
      <c r="J142" s="831">
        <v>24</v>
      </c>
      <c r="K142" s="832">
        <v>548.719970703125</v>
      </c>
    </row>
    <row r="143" spans="1:11" ht="14.45" customHeight="1" x14ac:dyDescent="0.2">
      <c r="A143" s="821" t="s">
        <v>621</v>
      </c>
      <c r="B143" s="822" t="s">
        <v>622</v>
      </c>
      <c r="C143" s="825" t="s">
        <v>664</v>
      </c>
      <c r="D143" s="839" t="s">
        <v>665</v>
      </c>
      <c r="E143" s="825" t="s">
        <v>4557</v>
      </c>
      <c r="F143" s="839" t="s">
        <v>4558</v>
      </c>
      <c r="G143" s="825" t="s">
        <v>4581</v>
      </c>
      <c r="H143" s="825" t="s">
        <v>4582</v>
      </c>
      <c r="I143" s="831">
        <v>22.739999771118164</v>
      </c>
      <c r="J143" s="831">
        <v>24</v>
      </c>
      <c r="K143" s="832">
        <v>545.8599853515625</v>
      </c>
    </row>
    <row r="144" spans="1:11" ht="14.45" customHeight="1" x14ac:dyDescent="0.2">
      <c r="A144" s="821" t="s">
        <v>621</v>
      </c>
      <c r="B144" s="822" t="s">
        <v>622</v>
      </c>
      <c r="C144" s="825" t="s">
        <v>664</v>
      </c>
      <c r="D144" s="839" t="s">
        <v>665</v>
      </c>
      <c r="E144" s="825" t="s">
        <v>4557</v>
      </c>
      <c r="F144" s="839" t="s">
        <v>4558</v>
      </c>
      <c r="G144" s="825" t="s">
        <v>4761</v>
      </c>
      <c r="H144" s="825" t="s">
        <v>4762</v>
      </c>
      <c r="I144" s="831">
        <v>22.744999885559082</v>
      </c>
      <c r="J144" s="831">
        <v>24</v>
      </c>
      <c r="K144" s="832">
        <v>545.91000366210938</v>
      </c>
    </row>
    <row r="145" spans="1:11" ht="14.45" customHeight="1" x14ac:dyDescent="0.2">
      <c r="A145" s="821" t="s">
        <v>621</v>
      </c>
      <c r="B145" s="822" t="s">
        <v>622</v>
      </c>
      <c r="C145" s="825" t="s">
        <v>664</v>
      </c>
      <c r="D145" s="839" t="s">
        <v>665</v>
      </c>
      <c r="E145" s="825" t="s">
        <v>4557</v>
      </c>
      <c r="F145" s="839" t="s">
        <v>4558</v>
      </c>
      <c r="G145" s="825" t="s">
        <v>4583</v>
      </c>
      <c r="H145" s="825" t="s">
        <v>4584</v>
      </c>
      <c r="I145" s="831">
        <v>4.0300002098083496</v>
      </c>
      <c r="J145" s="831">
        <v>100</v>
      </c>
      <c r="K145" s="832">
        <v>403</v>
      </c>
    </row>
    <row r="146" spans="1:11" ht="14.45" customHeight="1" x14ac:dyDescent="0.2">
      <c r="A146" s="821" t="s">
        <v>621</v>
      </c>
      <c r="B146" s="822" t="s">
        <v>622</v>
      </c>
      <c r="C146" s="825" t="s">
        <v>664</v>
      </c>
      <c r="D146" s="839" t="s">
        <v>665</v>
      </c>
      <c r="E146" s="825" t="s">
        <v>4557</v>
      </c>
      <c r="F146" s="839" t="s">
        <v>4558</v>
      </c>
      <c r="G146" s="825" t="s">
        <v>4585</v>
      </c>
      <c r="H146" s="825" t="s">
        <v>4586</v>
      </c>
      <c r="I146" s="831">
        <v>7.869999885559082</v>
      </c>
      <c r="J146" s="831">
        <v>800</v>
      </c>
      <c r="K146" s="832">
        <v>6296</v>
      </c>
    </row>
    <row r="147" spans="1:11" ht="14.45" customHeight="1" x14ac:dyDescent="0.2">
      <c r="A147" s="821" t="s">
        <v>621</v>
      </c>
      <c r="B147" s="822" t="s">
        <v>622</v>
      </c>
      <c r="C147" s="825" t="s">
        <v>664</v>
      </c>
      <c r="D147" s="839" t="s">
        <v>665</v>
      </c>
      <c r="E147" s="825" t="s">
        <v>4557</v>
      </c>
      <c r="F147" s="839" t="s">
        <v>4558</v>
      </c>
      <c r="G147" s="825" t="s">
        <v>4763</v>
      </c>
      <c r="H147" s="825" t="s">
        <v>4764</v>
      </c>
      <c r="I147" s="831">
        <v>3.1466667652130127</v>
      </c>
      <c r="J147" s="831">
        <v>300</v>
      </c>
      <c r="K147" s="832">
        <v>944</v>
      </c>
    </row>
    <row r="148" spans="1:11" ht="14.45" customHeight="1" x14ac:dyDescent="0.2">
      <c r="A148" s="821" t="s">
        <v>621</v>
      </c>
      <c r="B148" s="822" t="s">
        <v>622</v>
      </c>
      <c r="C148" s="825" t="s">
        <v>664</v>
      </c>
      <c r="D148" s="839" t="s">
        <v>665</v>
      </c>
      <c r="E148" s="825" t="s">
        <v>4557</v>
      </c>
      <c r="F148" s="839" t="s">
        <v>4558</v>
      </c>
      <c r="G148" s="825" t="s">
        <v>4765</v>
      </c>
      <c r="H148" s="825" t="s">
        <v>4766</v>
      </c>
      <c r="I148" s="831">
        <v>2.2933332920074463</v>
      </c>
      <c r="J148" s="831">
        <v>110</v>
      </c>
      <c r="K148" s="832">
        <v>252.19999694824219</v>
      </c>
    </row>
    <row r="149" spans="1:11" ht="14.45" customHeight="1" x14ac:dyDescent="0.2">
      <c r="A149" s="821" t="s">
        <v>621</v>
      </c>
      <c r="B149" s="822" t="s">
        <v>622</v>
      </c>
      <c r="C149" s="825" t="s">
        <v>664</v>
      </c>
      <c r="D149" s="839" t="s">
        <v>665</v>
      </c>
      <c r="E149" s="825" t="s">
        <v>4557</v>
      </c>
      <c r="F149" s="839" t="s">
        <v>4558</v>
      </c>
      <c r="G149" s="825" t="s">
        <v>4767</v>
      </c>
      <c r="H149" s="825" t="s">
        <v>4768</v>
      </c>
      <c r="I149" s="831">
        <v>37.889999389648438</v>
      </c>
      <c r="J149" s="831">
        <v>10</v>
      </c>
      <c r="K149" s="832">
        <v>378.89999389648438</v>
      </c>
    </row>
    <row r="150" spans="1:11" ht="14.45" customHeight="1" x14ac:dyDescent="0.2">
      <c r="A150" s="821" t="s">
        <v>621</v>
      </c>
      <c r="B150" s="822" t="s">
        <v>622</v>
      </c>
      <c r="C150" s="825" t="s">
        <v>664</v>
      </c>
      <c r="D150" s="839" t="s">
        <v>665</v>
      </c>
      <c r="E150" s="825" t="s">
        <v>4557</v>
      </c>
      <c r="F150" s="839" t="s">
        <v>4558</v>
      </c>
      <c r="G150" s="825" t="s">
        <v>4587</v>
      </c>
      <c r="H150" s="825" t="s">
        <v>4588</v>
      </c>
      <c r="I150" s="831">
        <v>1.8133333126703899</v>
      </c>
      <c r="J150" s="831">
        <v>4000</v>
      </c>
      <c r="K150" s="832">
        <v>7256</v>
      </c>
    </row>
    <row r="151" spans="1:11" ht="14.45" customHeight="1" x14ac:dyDescent="0.2">
      <c r="A151" s="821" t="s">
        <v>621</v>
      </c>
      <c r="B151" s="822" t="s">
        <v>622</v>
      </c>
      <c r="C151" s="825" t="s">
        <v>664</v>
      </c>
      <c r="D151" s="839" t="s">
        <v>665</v>
      </c>
      <c r="E151" s="825" t="s">
        <v>4557</v>
      </c>
      <c r="F151" s="839" t="s">
        <v>4558</v>
      </c>
      <c r="G151" s="825" t="s">
        <v>4769</v>
      </c>
      <c r="H151" s="825" t="s">
        <v>4770</v>
      </c>
      <c r="I151" s="831">
        <v>0.25999999046325684</v>
      </c>
      <c r="J151" s="831">
        <v>400</v>
      </c>
      <c r="K151" s="832">
        <v>104</v>
      </c>
    </row>
    <row r="152" spans="1:11" ht="14.45" customHeight="1" x14ac:dyDescent="0.2">
      <c r="A152" s="821" t="s">
        <v>621</v>
      </c>
      <c r="B152" s="822" t="s">
        <v>622</v>
      </c>
      <c r="C152" s="825" t="s">
        <v>664</v>
      </c>
      <c r="D152" s="839" t="s">
        <v>665</v>
      </c>
      <c r="E152" s="825" t="s">
        <v>4557</v>
      </c>
      <c r="F152" s="839" t="s">
        <v>4558</v>
      </c>
      <c r="G152" s="825" t="s">
        <v>4591</v>
      </c>
      <c r="H152" s="825" t="s">
        <v>4592</v>
      </c>
      <c r="I152" s="831">
        <v>11.736666361490885</v>
      </c>
      <c r="J152" s="831">
        <v>190</v>
      </c>
      <c r="K152" s="832">
        <v>2230.1000061035156</v>
      </c>
    </row>
    <row r="153" spans="1:11" ht="14.45" customHeight="1" x14ac:dyDescent="0.2">
      <c r="A153" s="821" t="s">
        <v>621</v>
      </c>
      <c r="B153" s="822" t="s">
        <v>622</v>
      </c>
      <c r="C153" s="825" t="s">
        <v>664</v>
      </c>
      <c r="D153" s="839" t="s">
        <v>665</v>
      </c>
      <c r="E153" s="825" t="s">
        <v>4557</v>
      </c>
      <c r="F153" s="839" t="s">
        <v>4558</v>
      </c>
      <c r="G153" s="825" t="s">
        <v>4771</v>
      </c>
      <c r="H153" s="825" t="s">
        <v>4772</v>
      </c>
      <c r="I153" s="831">
        <v>13.310000419616699</v>
      </c>
      <c r="J153" s="831">
        <v>150</v>
      </c>
      <c r="K153" s="832">
        <v>1996.5</v>
      </c>
    </row>
    <row r="154" spans="1:11" ht="14.45" customHeight="1" x14ac:dyDescent="0.2">
      <c r="A154" s="821" t="s">
        <v>621</v>
      </c>
      <c r="B154" s="822" t="s">
        <v>622</v>
      </c>
      <c r="C154" s="825" t="s">
        <v>664</v>
      </c>
      <c r="D154" s="839" t="s">
        <v>665</v>
      </c>
      <c r="E154" s="825" t="s">
        <v>4557</v>
      </c>
      <c r="F154" s="839" t="s">
        <v>4558</v>
      </c>
      <c r="G154" s="825" t="s">
        <v>4593</v>
      </c>
      <c r="H154" s="825" t="s">
        <v>4594</v>
      </c>
      <c r="I154" s="831">
        <v>2.2849999666213989</v>
      </c>
      <c r="J154" s="831">
        <v>300</v>
      </c>
      <c r="K154" s="832">
        <v>685</v>
      </c>
    </row>
    <row r="155" spans="1:11" ht="14.45" customHeight="1" x14ac:dyDescent="0.2">
      <c r="A155" s="821" t="s">
        <v>621</v>
      </c>
      <c r="B155" s="822" t="s">
        <v>622</v>
      </c>
      <c r="C155" s="825" t="s">
        <v>664</v>
      </c>
      <c r="D155" s="839" t="s">
        <v>665</v>
      </c>
      <c r="E155" s="825" t="s">
        <v>4557</v>
      </c>
      <c r="F155" s="839" t="s">
        <v>4558</v>
      </c>
      <c r="G155" s="825" t="s">
        <v>4597</v>
      </c>
      <c r="H155" s="825" t="s">
        <v>4598</v>
      </c>
      <c r="I155" s="831">
        <v>9.1999998092651367</v>
      </c>
      <c r="J155" s="831">
        <v>3750</v>
      </c>
      <c r="K155" s="832">
        <v>34500</v>
      </c>
    </row>
    <row r="156" spans="1:11" ht="14.45" customHeight="1" x14ac:dyDescent="0.2">
      <c r="A156" s="821" t="s">
        <v>621</v>
      </c>
      <c r="B156" s="822" t="s">
        <v>622</v>
      </c>
      <c r="C156" s="825" t="s">
        <v>664</v>
      </c>
      <c r="D156" s="839" t="s">
        <v>665</v>
      </c>
      <c r="E156" s="825" t="s">
        <v>4557</v>
      </c>
      <c r="F156" s="839" t="s">
        <v>4558</v>
      </c>
      <c r="G156" s="825" t="s">
        <v>4773</v>
      </c>
      <c r="H156" s="825" t="s">
        <v>4774</v>
      </c>
      <c r="I156" s="831">
        <v>7.5100002288818359</v>
      </c>
      <c r="J156" s="831">
        <v>10</v>
      </c>
      <c r="K156" s="832">
        <v>75.099998474121094</v>
      </c>
    </row>
    <row r="157" spans="1:11" ht="14.45" customHeight="1" x14ac:dyDescent="0.2">
      <c r="A157" s="821" t="s">
        <v>621</v>
      </c>
      <c r="B157" s="822" t="s">
        <v>622</v>
      </c>
      <c r="C157" s="825" t="s">
        <v>664</v>
      </c>
      <c r="D157" s="839" t="s">
        <v>665</v>
      </c>
      <c r="E157" s="825" t="s">
        <v>4557</v>
      </c>
      <c r="F157" s="839" t="s">
        <v>4558</v>
      </c>
      <c r="G157" s="825" t="s">
        <v>4775</v>
      </c>
      <c r="H157" s="825" t="s">
        <v>4776</v>
      </c>
      <c r="I157" s="831">
        <v>7.4200000762939453</v>
      </c>
      <c r="J157" s="831">
        <v>10</v>
      </c>
      <c r="K157" s="832">
        <v>74.199996948242188</v>
      </c>
    </row>
    <row r="158" spans="1:11" ht="14.45" customHeight="1" x14ac:dyDescent="0.2">
      <c r="A158" s="821" t="s">
        <v>621</v>
      </c>
      <c r="B158" s="822" t="s">
        <v>622</v>
      </c>
      <c r="C158" s="825" t="s">
        <v>664</v>
      </c>
      <c r="D158" s="839" t="s">
        <v>665</v>
      </c>
      <c r="E158" s="825" t="s">
        <v>4557</v>
      </c>
      <c r="F158" s="839" t="s">
        <v>4558</v>
      </c>
      <c r="G158" s="825" t="s">
        <v>4777</v>
      </c>
      <c r="H158" s="825" t="s">
        <v>4778</v>
      </c>
      <c r="I158" s="831">
        <v>172.5</v>
      </c>
      <c r="J158" s="831">
        <v>2</v>
      </c>
      <c r="K158" s="832">
        <v>345</v>
      </c>
    </row>
    <row r="159" spans="1:11" ht="14.45" customHeight="1" x14ac:dyDescent="0.2">
      <c r="A159" s="821" t="s">
        <v>621</v>
      </c>
      <c r="B159" s="822" t="s">
        <v>622</v>
      </c>
      <c r="C159" s="825" t="s">
        <v>664</v>
      </c>
      <c r="D159" s="839" t="s">
        <v>665</v>
      </c>
      <c r="E159" s="825" t="s">
        <v>4557</v>
      </c>
      <c r="F159" s="839" t="s">
        <v>4558</v>
      </c>
      <c r="G159" s="825" t="s">
        <v>4779</v>
      </c>
      <c r="H159" s="825" t="s">
        <v>4780</v>
      </c>
      <c r="I159" s="831">
        <v>58.689998626708984</v>
      </c>
      <c r="J159" s="831">
        <v>105</v>
      </c>
      <c r="K159" s="832">
        <v>6162.39990234375</v>
      </c>
    </row>
    <row r="160" spans="1:11" ht="14.45" customHeight="1" x14ac:dyDescent="0.2">
      <c r="A160" s="821" t="s">
        <v>621</v>
      </c>
      <c r="B160" s="822" t="s">
        <v>622</v>
      </c>
      <c r="C160" s="825" t="s">
        <v>664</v>
      </c>
      <c r="D160" s="839" t="s">
        <v>665</v>
      </c>
      <c r="E160" s="825" t="s">
        <v>4557</v>
      </c>
      <c r="F160" s="839" t="s">
        <v>4558</v>
      </c>
      <c r="G160" s="825" t="s">
        <v>4599</v>
      </c>
      <c r="H160" s="825" t="s">
        <v>4600</v>
      </c>
      <c r="I160" s="831">
        <v>6.7800002098083496</v>
      </c>
      <c r="J160" s="831">
        <v>600</v>
      </c>
      <c r="K160" s="832">
        <v>4068</v>
      </c>
    </row>
    <row r="161" spans="1:11" ht="14.45" customHeight="1" x14ac:dyDescent="0.2">
      <c r="A161" s="821" t="s">
        <v>621</v>
      </c>
      <c r="B161" s="822" t="s">
        <v>622</v>
      </c>
      <c r="C161" s="825" t="s">
        <v>664</v>
      </c>
      <c r="D161" s="839" t="s">
        <v>665</v>
      </c>
      <c r="E161" s="825" t="s">
        <v>4557</v>
      </c>
      <c r="F161" s="839" t="s">
        <v>4558</v>
      </c>
      <c r="G161" s="825" t="s">
        <v>4781</v>
      </c>
      <c r="H161" s="825" t="s">
        <v>4782</v>
      </c>
      <c r="I161" s="831">
        <v>14.159999847412109</v>
      </c>
      <c r="J161" s="831">
        <v>40</v>
      </c>
      <c r="K161" s="832">
        <v>566.4000244140625</v>
      </c>
    </row>
    <row r="162" spans="1:11" ht="14.45" customHeight="1" x14ac:dyDescent="0.2">
      <c r="A162" s="821" t="s">
        <v>621</v>
      </c>
      <c r="B162" s="822" t="s">
        <v>622</v>
      </c>
      <c r="C162" s="825" t="s">
        <v>664</v>
      </c>
      <c r="D162" s="839" t="s">
        <v>665</v>
      </c>
      <c r="E162" s="825" t="s">
        <v>4557</v>
      </c>
      <c r="F162" s="839" t="s">
        <v>4558</v>
      </c>
      <c r="G162" s="825" t="s">
        <v>4783</v>
      </c>
      <c r="H162" s="825" t="s">
        <v>4784</v>
      </c>
      <c r="I162" s="831">
        <v>13.310000419616699</v>
      </c>
      <c r="J162" s="831">
        <v>20</v>
      </c>
      <c r="K162" s="832">
        <v>266.20001220703125</v>
      </c>
    </row>
    <row r="163" spans="1:11" ht="14.45" customHeight="1" x14ac:dyDescent="0.2">
      <c r="A163" s="821" t="s">
        <v>621</v>
      </c>
      <c r="B163" s="822" t="s">
        <v>622</v>
      </c>
      <c r="C163" s="825" t="s">
        <v>664</v>
      </c>
      <c r="D163" s="839" t="s">
        <v>665</v>
      </c>
      <c r="E163" s="825" t="s">
        <v>4557</v>
      </c>
      <c r="F163" s="839" t="s">
        <v>4558</v>
      </c>
      <c r="G163" s="825" t="s">
        <v>4785</v>
      </c>
      <c r="H163" s="825" t="s">
        <v>4786</v>
      </c>
      <c r="I163" s="831">
        <v>13.310000419616699</v>
      </c>
      <c r="J163" s="831">
        <v>20</v>
      </c>
      <c r="K163" s="832">
        <v>266.20001220703125</v>
      </c>
    </row>
    <row r="164" spans="1:11" ht="14.45" customHeight="1" x14ac:dyDescent="0.2">
      <c r="A164" s="821" t="s">
        <v>621</v>
      </c>
      <c r="B164" s="822" t="s">
        <v>622</v>
      </c>
      <c r="C164" s="825" t="s">
        <v>664</v>
      </c>
      <c r="D164" s="839" t="s">
        <v>665</v>
      </c>
      <c r="E164" s="825" t="s">
        <v>4557</v>
      </c>
      <c r="F164" s="839" t="s">
        <v>4558</v>
      </c>
      <c r="G164" s="825" t="s">
        <v>4787</v>
      </c>
      <c r="H164" s="825" t="s">
        <v>4788</v>
      </c>
      <c r="I164" s="831">
        <v>16.450000762939453</v>
      </c>
      <c r="J164" s="831">
        <v>30</v>
      </c>
      <c r="K164" s="832">
        <v>493.5</v>
      </c>
    </row>
    <row r="165" spans="1:11" ht="14.45" customHeight="1" x14ac:dyDescent="0.2">
      <c r="A165" s="821" t="s">
        <v>621</v>
      </c>
      <c r="B165" s="822" t="s">
        <v>622</v>
      </c>
      <c r="C165" s="825" t="s">
        <v>664</v>
      </c>
      <c r="D165" s="839" t="s">
        <v>665</v>
      </c>
      <c r="E165" s="825" t="s">
        <v>4557</v>
      </c>
      <c r="F165" s="839" t="s">
        <v>4558</v>
      </c>
      <c r="G165" s="825" t="s">
        <v>4789</v>
      </c>
      <c r="H165" s="825" t="s">
        <v>4790</v>
      </c>
      <c r="I165" s="831">
        <v>198.69000244140625</v>
      </c>
      <c r="J165" s="831">
        <v>2</v>
      </c>
      <c r="K165" s="832">
        <v>397.3800048828125</v>
      </c>
    </row>
    <row r="166" spans="1:11" ht="14.45" customHeight="1" x14ac:dyDescent="0.2">
      <c r="A166" s="821" t="s">
        <v>621</v>
      </c>
      <c r="B166" s="822" t="s">
        <v>622</v>
      </c>
      <c r="C166" s="825" t="s">
        <v>664</v>
      </c>
      <c r="D166" s="839" t="s">
        <v>665</v>
      </c>
      <c r="E166" s="825" t="s">
        <v>4557</v>
      </c>
      <c r="F166" s="839" t="s">
        <v>4558</v>
      </c>
      <c r="G166" s="825" t="s">
        <v>4601</v>
      </c>
      <c r="H166" s="825" t="s">
        <v>4602</v>
      </c>
      <c r="I166" s="831">
        <v>0.82124999165534973</v>
      </c>
      <c r="J166" s="831">
        <v>10200</v>
      </c>
      <c r="K166" s="832">
        <v>8376</v>
      </c>
    </row>
    <row r="167" spans="1:11" ht="14.45" customHeight="1" x14ac:dyDescent="0.2">
      <c r="A167" s="821" t="s">
        <v>621</v>
      </c>
      <c r="B167" s="822" t="s">
        <v>622</v>
      </c>
      <c r="C167" s="825" t="s">
        <v>664</v>
      </c>
      <c r="D167" s="839" t="s">
        <v>665</v>
      </c>
      <c r="E167" s="825" t="s">
        <v>4557</v>
      </c>
      <c r="F167" s="839" t="s">
        <v>4558</v>
      </c>
      <c r="G167" s="825" t="s">
        <v>4603</v>
      </c>
      <c r="H167" s="825" t="s">
        <v>4604</v>
      </c>
      <c r="I167" s="831">
        <v>0.43999999761581421</v>
      </c>
      <c r="J167" s="831">
        <v>200</v>
      </c>
      <c r="K167" s="832">
        <v>88</v>
      </c>
    </row>
    <row r="168" spans="1:11" ht="14.45" customHeight="1" x14ac:dyDescent="0.2">
      <c r="A168" s="821" t="s">
        <v>621</v>
      </c>
      <c r="B168" s="822" t="s">
        <v>622</v>
      </c>
      <c r="C168" s="825" t="s">
        <v>664</v>
      </c>
      <c r="D168" s="839" t="s">
        <v>665</v>
      </c>
      <c r="E168" s="825" t="s">
        <v>4557</v>
      </c>
      <c r="F168" s="839" t="s">
        <v>4558</v>
      </c>
      <c r="G168" s="825" t="s">
        <v>4605</v>
      </c>
      <c r="H168" s="825" t="s">
        <v>4606</v>
      </c>
      <c r="I168" s="831">
        <v>1.1349999904632568</v>
      </c>
      <c r="J168" s="831">
        <v>8520</v>
      </c>
      <c r="K168" s="832">
        <v>9664.800048828125</v>
      </c>
    </row>
    <row r="169" spans="1:11" ht="14.45" customHeight="1" x14ac:dyDescent="0.2">
      <c r="A169" s="821" t="s">
        <v>621</v>
      </c>
      <c r="B169" s="822" t="s">
        <v>622</v>
      </c>
      <c r="C169" s="825" t="s">
        <v>664</v>
      </c>
      <c r="D169" s="839" t="s">
        <v>665</v>
      </c>
      <c r="E169" s="825" t="s">
        <v>4557</v>
      </c>
      <c r="F169" s="839" t="s">
        <v>4558</v>
      </c>
      <c r="G169" s="825" t="s">
        <v>4607</v>
      </c>
      <c r="H169" s="825" t="s">
        <v>4608</v>
      </c>
      <c r="I169" s="831">
        <v>0.57999998331069946</v>
      </c>
      <c r="J169" s="831">
        <v>700</v>
      </c>
      <c r="K169" s="832">
        <v>406</v>
      </c>
    </row>
    <row r="170" spans="1:11" ht="14.45" customHeight="1" x14ac:dyDescent="0.2">
      <c r="A170" s="821" t="s">
        <v>621</v>
      </c>
      <c r="B170" s="822" t="s">
        <v>622</v>
      </c>
      <c r="C170" s="825" t="s">
        <v>664</v>
      </c>
      <c r="D170" s="839" t="s">
        <v>665</v>
      </c>
      <c r="E170" s="825" t="s">
        <v>4557</v>
      </c>
      <c r="F170" s="839" t="s">
        <v>4558</v>
      </c>
      <c r="G170" s="825" t="s">
        <v>4791</v>
      </c>
      <c r="H170" s="825" t="s">
        <v>4792</v>
      </c>
      <c r="I170" s="831">
        <v>8.8350000381469727</v>
      </c>
      <c r="J170" s="831">
        <v>400</v>
      </c>
      <c r="K170" s="832">
        <v>3534</v>
      </c>
    </row>
    <row r="171" spans="1:11" ht="14.45" customHeight="1" x14ac:dyDescent="0.2">
      <c r="A171" s="821" t="s">
        <v>621</v>
      </c>
      <c r="B171" s="822" t="s">
        <v>622</v>
      </c>
      <c r="C171" s="825" t="s">
        <v>664</v>
      </c>
      <c r="D171" s="839" t="s">
        <v>665</v>
      </c>
      <c r="E171" s="825" t="s">
        <v>4557</v>
      </c>
      <c r="F171" s="839" t="s">
        <v>4558</v>
      </c>
      <c r="G171" s="825" t="s">
        <v>4613</v>
      </c>
      <c r="H171" s="825" t="s">
        <v>4614</v>
      </c>
      <c r="I171" s="831">
        <v>1.5516666173934937</v>
      </c>
      <c r="J171" s="831">
        <v>2200</v>
      </c>
      <c r="K171" s="832">
        <v>3414</v>
      </c>
    </row>
    <row r="172" spans="1:11" ht="14.45" customHeight="1" x14ac:dyDescent="0.2">
      <c r="A172" s="821" t="s">
        <v>621</v>
      </c>
      <c r="B172" s="822" t="s">
        <v>622</v>
      </c>
      <c r="C172" s="825" t="s">
        <v>664</v>
      </c>
      <c r="D172" s="839" t="s">
        <v>665</v>
      </c>
      <c r="E172" s="825" t="s">
        <v>4557</v>
      </c>
      <c r="F172" s="839" t="s">
        <v>4558</v>
      </c>
      <c r="G172" s="825" t="s">
        <v>4793</v>
      </c>
      <c r="H172" s="825" t="s">
        <v>4794</v>
      </c>
      <c r="I172" s="831">
        <v>1.5499999523162842</v>
      </c>
      <c r="J172" s="831">
        <v>200</v>
      </c>
      <c r="K172" s="832">
        <v>310</v>
      </c>
    </row>
    <row r="173" spans="1:11" ht="14.45" customHeight="1" x14ac:dyDescent="0.2">
      <c r="A173" s="821" t="s">
        <v>621</v>
      </c>
      <c r="B173" s="822" t="s">
        <v>622</v>
      </c>
      <c r="C173" s="825" t="s">
        <v>664</v>
      </c>
      <c r="D173" s="839" t="s">
        <v>665</v>
      </c>
      <c r="E173" s="825" t="s">
        <v>4557</v>
      </c>
      <c r="F173" s="839" t="s">
        <v>4558</v>
      </c>
      <c r="G173" s="825" t="s">
        <v>4795</v>
      </c>
      <c r="H173" s="825" t="s">
        <v>4796</v>
      </c>
      <c r="I173" s="831">
        <v>6.2300000190734863</v>
      </c>
      <c r="J173" s="831">
        <v>100</v>
      </c>
      <c r="K173" s="832">
        <v>623</v>
      </c>
    </row>
    <row r="174" spans="1:11" ht="14.45" customHeight="1" x14ac:dyDescent="0.2">
      <c r="A174" s="821" t="s">
        <v>621</v>
      </c>
      <c r="B174" s="822" t="s">
        <v>622</v>
      </c>
      <c r="C174" s="825" t="s">
        <v>664</v>
      </c>
      <c r="D174" s="839" t="s">
        <v>665</v>
      </c>
      <c r="E174" s="825" t="s">
        <v>4557</v>
      </c>
      <c r="F174" s="839" t="s">
        <v>4558</v>
      </c>
      <c r="G174" s="825" t="s">
        <v>4797</v>
      </c>
      <c r="H174" s="825" t="s">
        <v>4798</v>
      </c>
      <c r="I174" s="831">
        <v>6.1700000762939453</v>
      </c>
      <c r="J174" s="831">
        <v>200</v>
      </c>
      <c r="K174" s="832">
        <v>1234</v>
      </c>
    </row>
    <row r="175" spans="1:11" ht="14.45" customHeight="1" x14ac:dyDescent="0.2">
      <c r="A175" s="821" t="s">
        <v>621</v>
      </c>
      <c r="B175" s="822" t="s">
        <v>622</v>
      </c>
      <c r="C175" s="825" t="s">
        <v>664</v>
      </c>
      <c r="D175" s="839" t="s">
        <v>665</v>
      </c>
      <c r="E175" s="825" t="s">
        <v>4557</v>
      </c>
      <c r="F175" s="839" t="s">
        <v>4558</v>
      </c>
      <c r="G175" s="825" t="s">
        <v>4617</v>
      </c>
      <c r="H175" s="825" t="s">
        <v>4618</v>
      </c>
      <c r="I175" s="831">
        <v>1.2100000381469727</v>
      </c>
      <c r="J175" s="831">
        <v>375</v>
      </c>
      <c r="K175" s="832">
        <v>453.75</v>
      </c>
    </row>
    <row r="176" spans="1:11" ht="14.45" customHeight="1" x14ac:dyDescent="0.2">
      <c r="A176" s="821" t="s">
        <v>621</v>
      </c>
      <c r="B176" s="822" t="s">
        <v>622</v>
      </c>
      <c r="C176" s="825" t="s">
        <v>664</v>
      </c>
      <c r="D176" s="839" t="s">
        <v>665</v>
      </c>
      <c r="E176" s="825" t="s">
        <v>4557</v>
      </c>
      <c r="F176" s="839" t="s">
        <v>4558</v>
      </c>
      <c r="G176" s="825" t="s">
        <v>4799</v>
      </c>
      <c r="H176" s="825" t="s">
        <v>4800</v>
      </c>
      <c r="I176" s="831">
        <v>5.8000001907348633</v>
      </c>
      <c r="J176" s="831">
        <v>300</v>
      </c>
      <c r="K176" s="832">
        <v>1740</v>
      </c>
    </row>
    <row r="177" spans="1:11" ht="14.45" customHeight="1" x14ac:dyDescent="0.2">
      <c r="A177" s="821" t="s">
        <v>621</v>
      </c>
      <c r="B177" s="822" t="s">
        <v>622</v>
      </c>
      <c r="C177" s="825" t="s">
        <v>664</v>
      </c>
      <c r="D177" s="839" t="s">
        <v>665</v>
      </c>
      <c r="E177" s="825" t="s">
        <v>4557</v>
      </c>
      <c r="F177" s="839" t="s">
        <v>4558</v>
      </c>
      <c r="G177" s="825" t="s">
        <v>4801</v>
      </c>
      <c r="H177" s="825" t="s">
        <v>4802</v>
      </c>
      <c r="I177" s="831">
        <v>0.47249999642372131</v>
      </c>
      <c r="J177" s="831">
        <v>6200</v>
      </c>
      <c r="K177" s="832">
        <v>2928</v>
      </c>
    </row>
    <row r="178" spans="1:11" ht="14.45" customHeight="1" x14ac:dyDescent="0.2">
      <c r="A178" s="821" t="s">
        <v>621</v>
      </c>
      <c r="B178" s="822" t="s">
        <v>622</v>
      </c>
      <c r="C178" s="825" t="s">
        <v>664</v>
      </c>
      <c r="D178" s="839" t="s">
        <v>665</v>
      </c>
      <c r="E178" s="825" t="s">
        <v>4557</v>
      </c>
      <c r="F178" s="839" t="s">
        <v>4558</v>
      </c>
      <c r="G178" s="825" t="s">
        <v>4621</v>
      </c>
      <c r="H178" s="825" t="s">
        <v>4622</v>
      </c>
      <c r="I178" s="831">
        <v>23.713332494099934</v>
      </c>
      <c r="J178" s="831">
        <v>400</v>
      </c>
      <c r="K178" s="832">
        <v>9485</v>
      </c>
    </row>
    <row r="179" spans="1:11" ht="14.45" customHeight="1" x14ac:dyDescent="0.2">
      <c r="A179" s="821" t="s">
        <v>621</v>
      </c>
      <c r="B179" s="822" t="s">
        <v>622</v>
      </c>
      <c r="C179" s="825" t="s">
        <v>664</v>
      </c>
      <c r="D179" s="839" t="s">
        <v>665</v>
      </c>
      <c r="E179" s="825" t="s">
        <v>4557</v>
      </c>
      <c r="F179" s="839" t="s">
        <v>4558</v>
      </c>
      <c r="G179" s="825" t="s">
        <v>4803</v>
      </c>
      <c r="H179" s="825" t="s">
        <v>4804</v>
      </c>
      <c r="I179" s="831">
        <v>2.8474999666213989</v>
      </c>
      <c r="J179" s="831">
        <v>900</v>
      </c>
      <c r="K179" s="832">
        <v>2558</v>
      </c>
    </row>
    <row r="180" spans="1:11" ht="14.45" customHeight="1" x14ac:dyDescent="0.2">
      <c r="A180" s="821" t="s">
        <v>621</v>
      </c>
      <c r="B180" s="822" t="s">
        <v>622</v>
      </c>
      <c r="C180" s="825" t="s">
        <v>664</v>
      </c>
      <c r="D180" s="839" t="s">
        <v>665</v>
      </c>
      <c r="E180" s="825" t="s">
        <v>4557</v>
      </c>
      <c r="F180" s="839" t="s">
        <v>4558</v>
      </c>
      <c r="G180" s="825" t="s">
        <v>4805</v>
      </c>
      <c r="H180" s="825" t="s">
        <v>4806</v>
      </c>
      <c r="I180" s="831">
        <v>1.9299999475479126</v>
      </c>
      <c r="J180" s="831">
        <v>400</v>
      </c>
      <c r="K180" s="832">
        <v>772</v>
      </c>
    </row>
    <row r="181" spans="1:11" ht="14.45" customHeight="1" x14ac:dyDescent="0.2">
      <c r="A181" s="821" t="s">
        <v>621</v>
      </c>
      <c r="B181" s="822" t="s">
        <v>622</v>
      </c>
      <c r="C181" s="825" t="s">
        <v>664</v>
      </c>
      <c r="D181" s="839" t="s">
        <v>665</v>
      </c>
      <c r="E181" s="825" t="s">
        <v>4557</v>
      </c>
      <c r="F181" s="839" t="s">
        <v>4558</v>
      </c>
      <c r="G181" s="825" t="s">
        <v>4625</v>
      </c>
      <c r="H181" s="825" t="s">
        <v>4626</v>
      </c>
      <c r="I181" s="831">
        <v>3.1799999713897704</v>
      </c>
      <c r="J181" s="831">
        <v>1700</v>
      </c>
      <c r="K181" s="832">
        <v>5434</v>
      </c>
    </row>
    <row r="182" spans="1:11" ht="14.45" customHeight="1" x14ac:dyDescent="0.2">
      <c r="A182" s="821" t="s">
        <v>621</v>
      </c>
      <c r="B182" s="822" t="s">
        <v>622</v>
      </c>
      <c r="C182" s="825" t="s">
        <v>664</v>
      </c>
      <c r="D182" s="839" t="s">
        <v>665</v>
      </c>
      <c r="E182" s="825" t="s">
        <v>4557</v>
      </c>
      <c r="F182" s="839" t="s">
        <v>4558</v>
      </c>
      <c r="G182" s="825" t="s">
        <v>4807</v>
      </c>
      <c r="H182" s="825" t="s">
        <v>4808</v>
      </c>
      <c r="I182" s="831">
        <v>2.1500000953674316</v>
      </c>
      <c r="J182" s="831">
        <v>600</v>
      </c>
      <c r="K182" s="832">
        <v>1290</v>
      </c>
    </row>
    <row r="183" spans="1:11" ht="14.45" customHeight="1" x14ac:dyDescent="0.2">
      <c r="A183" s="821" t="s">
        <v>621</v>
      </c>
      <c r="B183" s="822" t="s">
        <v>622</v>
      </c>
      <c r="C183" s="825" t="s">
        <v>664</v>
      </c>
      <c r="D183" s="839" t="s">
        <v>665</v>
      </c>
      <c r="E183" s="825" t="s">
        <v>4557</v>
      </c>
      <c r="F183" s="839" t="s">
        <v>4558</v>
      </c>
      <c r="G183" s="825" t="s">
        <v>4627</v>
      </c>
      <c r="H183" s="825" t="s">
        <v>4628</v>
      </c>
      <c r="I183" s="831">
        <v>2.0159999847412111</v>
      </c>
      <c r="J183" s="831">
        <v>2000</v>
      </c>
      <c r="K183" s="832">
        <v>4042</v>
      </c>
    </row>
    <row r="184" spans="1:11" ht="14.45" customHeight="1" x14ac:dyDescent="0.2">
      <c r="A184" s="821" t="s">
        <v>621</v>
      </c>
      <c r="B184" s="822" t="s">
        <v>622</v>
      </c>
      <c r="C184" s="825" t="s">
        <v>664</v>
      </c>
      <c r="D184" s="839" t="s">
        <v>665</v>
      </c>
      <c r="E184" s="825" t="s">
        <v>4557</v>
      </c>
      <c r="F184" s="839" t="s">
        <v>4558</v>
      </c>
      <c r="G184" s="825" t="s">
        <v>4809</v>
      </c>
      <c r="H184" s="825" t="s">
        <v>4810</v>
      </c>
      <c r="I184" s="831">
        <v>2.3900001049041748</v>
      </c>
      <c r="J184" s="831">
        <v>200</v>
      </c>
      <c r="K184" s="832">
        <v>478</v>
      </c>
    </row>
    <row r="185" spans="1:11" ht="14.45" customHeight="1" x14ac:dyDescent="0.2">
      <c r="A185" s="821" t="s">
        <v>621</v>
      </c>
      <c r="B185" s="822" t="s">
        <v>622</v>
      </c>
      <c r="C185" s="825" t="s">
        <v>664</v>
      </c>
      <c r="D185" s="839" t="s">
        <v>665</v>
      </c>
      <c r="E185" s="825" t="s">
        <v>4557</v>
      </c>
      <c r="F185" s="839" t="s">
        <v>4558</v>
      </c>
      <c r="G185" s="825" t="s">
        <v>4631</v>
      </c>
      <c r="H185" s="825" t="s">
        <v>4632</v>
      </c>
      <c r="I185" s="831">
        <v>2.5825001001358032</v>
      </c>
      <c r="J185" s="831">
        <v>1300</v>
      </c>
      <c r="K185" s="832">
        <v>3179</v>
      </c>
    </row>
    <row r="186" spans="1:11" ht="14.45" customHeight="1" x14ac:dyDescent="0.2">
      <c r="A186" s="821" t="s">
        <v>621</v>
      </c>
      <c r="B186" s="822" t="s">
        <v>622</v>
      </c>
      <c r="C186" s="825" t="s">
        <v>664</v>
      </c>
      <c r="D186" s="839" t="s">
        <v>665</v>
      </c>
      <c r="E186" s="825" t="s">
        <v>4557</v>
      </c>
      <c r="F186" s="839" t="s">
        <v>4558</v>
      </c>
      <c r="G186" s="825" t="s">
        <v>4633</v>
      </c>
      <c r="H186" s="825" t="s">
        <v>4634</v>
      </c>
      <c r="I186" s="831">
        <v>2</v>
      </c>
      <c r="J186" s="831">
        <v>50</v>
      </c>
      <c r="K186" s="832">
        <v>100</v>
      </c>
    </row>
    <row r="187" spans="1:11" ht="14.45" customHeight="1" x14ac:dyDescent="0.2">
      <c r="A187" s="821" t="s">
        <v>621</v>
      </c>
      <c r="B187" s="822" t="s">
        <v>622</v>
      </c>
      <c r="C187" s="825" t="s">
        <v>664</v>
      </c>
      <c r="D187" s="839" t="s">
        <v>665</v>
      </c>
      <c r="E187" s="825" t="s">
        <v>4557</v>
      </c>
      <c r="F187" s="839" t="s">
        <v>4558</v>
      </c>
      <c r="G187" s="825" t="s">
        <v>4635</v>
      </c>
      <c r="H187" s="825" t="s">
        <v>4636</v>
      </c>
      <c r="I187" s="831">
        <v>2.5359999656677248</v>
      </c>
      <c r="J187" s="831">
        <v>1400</v>
      </c>
      <c r="K187" s="832">
        <v>3581</v>
      </c>
    </row>
    <row r="188" spans="1:11" ht="14.45" customHeight="1" x14ac:dyDescent="0.2">
      <c r="A188" s="821" t="s">
        <v>621</v>
      </c>
      <c r="B188" s="822" t="s">
        <v>622</v>
      </c>
      <c r="C188" s="825" t="s">
        <v>664</v>
      </c>
      <c r="D188" s="839" t="s">
        <v>665</v>
      </c>
      <c r="E188" s="825" t="s">
        <v>4557</v>
      </c>
      <c r="F188" s="839" t="s">
        <v>4558</v>
      </c>
      <c r="G188" s="825" t="s">
        <v>4639</v>
      </c>
      <c r="H188" s="825" t="s">
        <v>4640</v>
      </c>
      <c r="I188" s="831">
        <v>23.709999084472656</v>
      </c>
      <c r="J188" s="831">
        <v>300</v>
      </c>
      <c r="K188" s="832">
        <v>7113</v>
      </c>
    </row>
    <row r="189" spans="1:11" ht="14.45" customHeight="1" x14ac:dyDescent="0.2">
      <c r="A189" s="821" t="s">
        <v>621</v>
      </c>
      <c r="B189" s="822" t="s">
        <v>622</v>
      </c>
      <c r="C189" s="825" t="s">
        <v>664</v>
      </c>
      <c r="D189" s="839" t="s">
        <v>665</v>
      </c>
      <c r="E189" s="825" t="s">
        <v>4641</v>
      </c>
      <c r="F189" s="839" t="s">
        <v>4642</v>
      </c>
      <c r="G189" s="825" t="s">
        <v>4643</v>
      </c>
      <c r="H189" s="825" t="s">
        <v>4644</v>
      </c>
      <c r="I189" s="831">
        <v>10.162499904632568</v>
      </c>
      <c r="J189" s="831">
        <v>2800</v>
      </c>
      <c r="K189" s="832">
        <v>28452</v>
      </c>
    </row>
    <row r="190" spans="1:11" ht="14.45" customHeight="1" x14ac:dyDescent="0.2">
      <c r="A190" s="821" t="s">
        <v>621</v>
      </c>
      <c r="B190" s="822" t="s">
        <v>622</v>
      </c>
      <c r="C190" s="825" t="s">
        <v>664</v>
      </c>
      <c r="D190" s="839" t="s">
        <v>665</v>
      </c>
      <c r="E190" s="825" t="s">
        <v>4641</v>
      </c>
      <c r="F190" s="839" t="s">
        <v>4642</v>
      </c>
      <c r="G190" s="825" t="s">
        <v>4811</v>
      </c>
      <c r="H190" s="825" t="s">
        <v>4812</v>
      </c>
      <c r="I190" s="831">
        <v>7.7399997711181641</v>
      </c>
      <c r="J190" s="831">
        <v>50</v>
      </c>
      <c r="K190" s="832">
        <v>387</v>
      </c>
    </row>
    <row r="191" spans="1:11" ht="14.45" customHeight="1" x14ac:dyDescent="0.2">
      <c r="A191" s="821" t="s">
        <v>621</v>
      </c>
      <c r="B191" s="822" t="s">
        <v>622</v>
      </c>
      <c r="C191" s="825" t="s">
        <v>664</v>
      </c>
      <c r="D191" s="839" t="s">
        <v>665</v>
      </c>
      <c r="E191" s="825" t="s">
        <v>4645</v>
      </c>
      <c r="F191" s="839" t="s">
        <v>4646</v>
      </c>
      <c r="G191" s="825" t="s">
        <v>4813</v>
      </c>
      <c r="H191" s="825" t="s">
        <v>4814</v>
      </c>
      <c r="I191" s="831">
        <v>0.47999998927116394</v>
      </c>
      <c r="J191" s="831">
        <v>300</v>
      </c>
      <c r="K191" s="832">
        <v>144</v>
      </c>
    </row>
    <row r="192" spans="1:11" ht="14.45" customHeight="1" x14ac:dyDescent="0.2">
      <c r="A192" s="821" t="s">
        <v>621</v>
      </c>
      <c r="B192" s="822" t="s">
        <v>622</v>
      </c>
      <c r="C192" s="825" t="s">
        <v>664</v>
      </c>
      <c r="D192" s="839" t="s">
        <v>665</v>
      </c>
      <c r="E192" s="825" t="s">
        <v>4645</v>
      </c>
      <c r="F192" s="839" t="s">
        <v>4646</v>
      </c>
      <c r="G192" s="825" t="s">
        <v>4815</v>
      </c>
      <c r="H192" s="825" t="s">
        <v>4816</v>
      </c>
      <c r="I192" s="831">
        <v>0.31000000238418579</v>
      </c>
      <c r="J192" s="831">
        <v>800</v>
      </c>
      <c r="K192" s="832">
        <v>248</v>
      </c>
    </row>
    <row r="193" spans="1:11" ht="14.45" customHeight="1" x14ac:dyDescent="0.2">
      <c r="A193" s="821" t="s">
        <v>621</v>
      </c>
      <c r="B193" s="822" t="s">
        <v>622</v>
      </c>
      <c r="C193" s="825" t="s">
        <v>664</v>
      </c>
      <c r="D193" s="839" t="s">
        <v>665</v>
      </c>
      <c r="E193" s="825" t="s">
        <v>4645</v>
      </c>
      <c r="F193" s="839" t="s">
        <v>4646</v>
      </c>
      <c r="G193" s="825" t="s">
        <v>4817</v>
      </c>
      <c r="H193" s="825" t="s">
        <v>4818</v>
      </c>
      <c r="I193" s="831">
        <v>0.30500000715255737</v>
      </c>
      <c r="J193" s="831">
        <v>800</v>
      </c>
      <c r="K193" s="832">
        <v>246</v>
      </c>
    </row>
    <row r="194" spans="1:11" ht="14.45" customHeight="1" x14ac:dyDescent="0.2">
      <c r="A194" s="821" t="s">
        <v>621</v>
      </c>
      <c r="B194" s="822" t="s">
        <v>622</v>
      </c>
      <c r="C194" s="825" t="s">
        <v>664</v>
      </c>
      <c r="D194" s="839" t="s">
        <v>665</v>
      </c>
      <c r="E194" s="825" t="s">
        <v>4645</v>
      </c>
      <c r="F194" s="839" t="s">
        <v>4646</v>
      </c>
      <c r="G194" s="825" t="s">
        <v>4649</v>
      </c>
      <c r="H194" s="825" t="s">
        <v>4650</v>
      </c>
      <c r="I194" s="831">
        <v>0.54428573165621075</v>
      </c>
      <c r="J194" s="831">
        <v>8100</v>
      </c>
      <c r="K194" s="832">
        <v>4407</v>
      </c>
    </row>
    <row r="195" spans="1:11" ht="14.45" customHeight="1" x14ac:dyDescent="0.2">
      <c r="A195" s="821" t="s">
        <v>621</v>
      </c>
      <c r="B195" s="822" t="s">
        <v>622</v>
      </c>
      <c r="C195" s="825" t="s">
        <v>664</v>
      </c>
      <c r="D195" s="839" t="s">
        <v>665</v>
      </c>
      <c r="E195" s="825" t="s">
        <v>4645</v>
      </c>
      <c r="F195" s="839" t="s">
        <v>4646</v>
      </c>
      <c r="G195" s="825" t="s">
        <v>4819</v>
      </c>
      <c r="H195" s="825" t="s">
        <v>4820</v>
      </c>
      <c r="I195" s="831">
        <v>1.8066666126251221</v>
      </c>
      <c r="J195" s="831">
        <v>2200</v>
      </c>
      <c r="K195" s="832">
        <v>3976</v>
      </c>
    </row>
    <row r="196" spans="1:11" ht="14.45" customHeight="1" x14ac:dyDescent="0.2">
      <c r="A196" s="821" t="s">
        <v>621</v>
      </c>
      <c r="B196" s="822" t="s">
        <v>622</v>
      </c>
      <c r="C196" s="825" t="s">
        <v>664</v>
      </c>
      <c r="D196" s="839" t="s">
        <v>665</v>
      </c>
      <c r="E196" s="825" t="s">
        <v>4653</v>
      </c>
      <c r="F196" s="839" t="s">
        <v>4654</v>
      </c>
      <c r="G196" s="825" t="s">
        <v>4821</v>
      </c>
      <c r="H196" s="825" t="s">
        <v>4822</v>
      </c>
      <c r="I196" s="831">
        <v>3.0199999809265137</v>
      </c>
      <c r="J196" s="831">
        <v>6000</v>
      </c>
      <c r="K196" s="832">
        <v>18120</v>
      </c>
    </row>
    <row r="197" spans="1:11" ht="14.45" customHeight="1" x14ac:dyDescent="0.2">
      <c r="A197" s="821" t="s">
        <v>621</v>
      </c>
      <c r="B197" s="822" t="s">
        <v>622</v>
      </c>
      <c r="C197" s="825" t="s">
        <v>664</v>
      </c>
      <c r="D197" s="839" t="s">
        <v>665</v>
      </c>
      <c r="E197" s="825" t="s">
        <v>4653</v>
      </c>
      <c r="F197" s="839" t="s">
        <v>4654</v>
      </c>
      <c r="G197" s="825" t="s">
        <v>4655</v>
      </c>
      <c r="H197" s="825" t="s">
        <v>4656</v>
      </c>
      <c r="I197" s="831">
        <v>3.3900001049041748</v>
      </c>
      <c r="J197" s="831">
        <v>8000</v>
      </c>
      <c r="K197" s="832">
        <v>27120</v>
      </c>
    </row>
    <row r="198" spans="1:11" ht="14.45" customHeight="1" x14ac:dyDescent="0.2">
      <c r="A198" s="821" t="s">
        <v>621</v>
      </c>
      <c r="B198" s="822" t="s">
        <v>622</v>
      </c>
      <c r="C198" s="825" t="s">
        <v>664</v>
      </c>
      <c r="D198" s="839" t="s">
        <v>665</v>
      </c>
      <c r="E198" s="825" t="s">
        <v>4653</v>
      </c>
      <c r="F198" s="839" t="s">
        <v>4654</v>
      </c>
      <c r="G198" s="825" t="s">
        <v>4657</v>
      </c>
      <c r="H198" s="825" t="s">
        <v>4658</v>
      </c>
      <c r="I198" s="831">
        <v>3.3900001049041748</v>
      </c>
      <c r="J198" s="831">
        <v>10000</v>
      </c>
      <c r="K198" s="832">
        <v>33900</v>
      </c>
    </row>
    <row r="199" spans="1:11" ht="14.45" customHeight="1" x14ac:dyDescent="0.2">
      <c r="A199" s="821" t="s">
        <v>621</v>
      </c>
      <c r="B199" s="822" t="s">
        <v>622</v>
      </c>
      <c r="C199" s="825" t="s">
        <v>664</v>
      </c>
      <c r="D199" s="839" t="s">
        <v>665</v>
      </c>
      <c r="E199" s="825" t="s">
        <v>4653</v>
      </c>
      <c r="F199" s="839" t="s">
        <v>4654</v>
      </c>
      <c r="G199" s="825" t="s">
        <v>4823</v>
      </c>
      <c r="H199" s="825" t="s">
        <v>4824</v>
      </c>
      <c r="I199" s="831">
        <v>1.3500000238418579</v>
      </c>
      <c r="J199" s="831">
        <v>340</v>
      </c>
      <c r="K199" s="832">
        <v>459</v>
      </c>
    </row>
    <row r="200" spans="1:11" ht="14.45" customHeight="1" x14ac:dyDescent="0.2">
      <c r="A200" s="821" t="s">
        <v>621</v>
      </c>
      <c r="B200" s="822" t="s">
        <v>622</v>
      </c>
      <c r="C200" s="825" t="s">
        <v>664</v>
      </c>
      <c r="D200" s="839" t="s">
        <v>665</v>
      </c>
      <c r="E200" s="825" t="s">
        <v>4653</v>
      </c>
      <c r="F200" s="839" t="s">
        <v>4654</v>
      </c>
      <c r="G200" s="825" t="s">
        <v>4661</v>
      </c>
      <c r="H200" s="825" t="s">
        <v>4662</v>
      </c>
      <c r="I200" s="831">
        <v>4.8299999237060547</v>
      </c>
      <c r="J200" s="831">
        <v>6000</v>
      </c>
      <c r="K200" s="832">
        <v>28980</v>
      </c>
    </row>
    <row r="201" spans="1:11" ht="14.45" customHeight="1" x14ac:dyDescent="0.2">
      <c r="A201" s="821" t="s">
        <v>621</v>
      </c>
      <c r="B201" s="822" t="s">
        <v>622</v>
      </c>
      <c r="C201" s="825" t="s">
        <v>664</v>
      </c>
      <c r="D201" s="839" t="s">
        <v>665</v>
      </c>
      <c r="E201" s="825" t="s">
        <v>4653</v>
      </c>
      <c r="F201" s="839" t="s">
        <v>4654</v>
      </c>
      <c r="G201" s="825" t="s">
        <v>4663</v>
      </c>
      <c r="H201" s="825" t="s">
        <v>4664</v>
      </c>
      <c r="I201" s="831">
        <v>3.565000057220459</v>
      </c>
      <c r="J201" s="831">
        <v>4000</v>
      </c>
      <c r="K201" s="832">
        <v>13170</v>
      </c>
    </row>
    <row r="202" spans="1:11" ht="14.45" customHeight="1" x14ac:dyDescent="0.2">
      <c r="A202" s="821" t="s">
        <v>621</v>
      </c>
      <c r="B202" s="822" t="s">
        <v>622</v>
      </c>
      <c r="C202" s="825" t="s">
        <v>664</v>
      </c>
      <c r="D202" s="839" t="s">
        <v>665</v>
      </c>
      <c r="E202" s="825" t="s">
        <v>4653</v>
      </c>
      <c r="F202" s="839" t="s">
        <v>4654</v>
      </c>
      <c r="G202" s="825" t="s">
        <v>4825</v>
      </c>
      <c r="H202" s="825" t="s">
        <v>4826</v>
      </c>
      <c r="I202" s="831">
        <v>4.119999885559082</v>
      </c>
      <c r="J202" s="831">
        <v>8000</v>
      </c>
      <c r="K202" s="832">
        <v>32960</v>
      </c>
    </row>
    <row r="203" spans="1:11" ht="14.45" customHeight="1" x14ac:dyDescent="0.2">
      <c r="A203" s="821" t="s">
        <v>621</v>
      </c>
      <c r="B203" s="822" t="s">
        <v>622</v>
      </c>
      <c r="C203" s="825" t="s">
        <v>664</v>
      </c>
      <c r="D203" s="839" t="s">
        <v>665</v>
      </c>
      <c r="E203" s="825" t="s">
        <v>4653</v>
      </c>
      <c r="F203" s="839" t="s">
        <v>4654</v>
      </c>
      <c r="G203" s="825" t="s">
        <v>4665</v>
      </c>
      <c r="H203" s="825" t="s">
        <v>4666</v>
      </c>
      <c r="I203" s="831">
        <v>4.130000114440918</v>
      </c>
      <c r="J203" s="831">
        <v>2000</v>
      </c>
      <c r="K203" s="832">
        <v>8260</v>
      </c>
    </row>
    <row r="204" spans="1:11" ht="14.45" customHeight="1" x14ac:dyDescent="0.2">
      <c r="A204" s="821" t="s">
        <v>621</v>
      </c>
      <c r="B204" s="822" t="s">
        <v>622</v>
      </c>
      <c r="C204" s="825" t="s">
        <v>664</v>
      </c>
      <c r="D204" s="839" t="s">
        <v>665</v>
      </c>
      <c r="E204" s="825" t="s">
        <v>4653</v>
      </c>
      <c r="F204" s="839" t="s">
        <v>4654</v>
      </c>
      <c r="G204" s="825" t="s">
        <v>4827</v>
      </c>
      <c r="H204" s="825" t="s">
        <v>4828</v>
      </c>
      <c r="I204" s="831">
        <v>3.869999885559082</v>
      </c>
      <c r="J204" s="831">
        <v>6000</v>
      </c>
      <c r="K204" s="832">
        <v>23220</v>
      </c>
    </row>
    <row r="205" spans="1:11" ht="14.45" customHeight="1" x14ac:dyDescent="0.2">
      <c r="A205" s="821" t="s">
        <v>621</v>
      </c>
      <c r="B205" s="822" t="s">
        <v>622</v>
      </c>
      <c r="C205" s="825" t="s">
        <v>664</v>
      </c>
      <c r="D205" s="839" t="s">
        <v>665</v>
      </c>
      <c r="E205" s="825" t="s">
        <v>4653</v>
      </c>
      <c r="F205" s="839" t="s">
        <v>4654</v>
      </c>
      <c r="G205" s="825" t="s">
        <v>4829</v>
      </c>
      <c r="H205" s="825" t="s">
        <v>4830</v>
      </c>
      <c r="I205" s="831">
        <v>3.869999885559082</v>
      </c>
      <c r="J205" s="831">
        <v>8000</v>
      </c>
      <c r="K205" s="832">
        <v>30960</v>
      </c>
    </row>
    <row r="206" spans="1:11" ht="14.45" customHeight="1" x14ac:dyDescent="0.2">
      <c r="A206" s="821" t="s">
        <v>621</v>
      </c>
      <c r="B206" s="822" t="s">
        <v>622</v>
      </c>
      <c r="C206" s="825" t="s">
        <v>664</v>
      </c>
      <c r="D206" s="839" t="s">
        <v>665</v>
      </c>
      <c r="E206" s="825" t="s">
        <v>4653</v>
      </c>
      <c r="F206" s="839" t="s">
        <v>4654</v>
      </c>
      <c r="G206" s="825" t="s">
        <v>4831</v>
      </c>
      <c r="H206" s="825" t="s">
        <v>4832</v>
      </c>
      <c r="I206" s="831">
        <v>3.0199999809265137</v>
      </c>
      <c r="J206" s="831">
        <v>4000</v>
      </c>
      <c r="K206" s="832">
        <v>12080</v>
      </c>
    </row>
    <row r="207" spans="1:11" ht="14.45" customHeight="1" x14ac:dyDescent="0.2">
      <c r="A207" s="821" t="s">
        <v>621</v>
      </c>
      <c r="B207" s="822" t="s">
        <v>622</v>
      </c>
      <c r="C207" s="825" t="s">
        <v>664</v>
      </c>
      <c r="D207" s="839" t="s">
        <v>665</v>
      </c>
      <c r="E207" s="825" t="s">
        <v>4833</v>
      </c>
      <c r="F207" s="839" t="s">
        <v>4834</v>
      </c>
      <c r="G207" s="825" t="s">
        <v>4835</v>
      </c>
      <c r="H207" s="825" t="s">
        <v>4836</v>
      </c>
      <c r="I207" s="831">
        <v>267.78500366210938</v>
      </c>
      <c r="J207" s="831">
        <v>15</v>
      </c>
      <c r="K207" s="832">
        <v>4016.75</v>
      </c>
    </row>
    <row r="208" spans="1:11" ht="14.45" customHeight="1" x14ac:dyDescent="0.2">
      <c r="A208" s="821" t="s">
        <v>621</v>
      </c>
      <c r="B208" s="822" t="s">
        <v>622</v>
      </c>
      <c r="C208" s="825" t="s">
        <v>664</v>
      </c>
      <c r="D208" s="839" t="s">
        <v>665</v>
      </c>
      <c r="E208" s="825" t="s">
        <v>4837</v>
      </c>
      <c r="F208" s="839" t="s">
        <v>4838</v>
      </c>
      <c r="G208" s="825" t="s">
        <v>4839</v>
      </c>
      <c r="H208" s="825" t="s">
        <v>4840</v>
      </c>
      <c r="I208" s="831">
        <v>19.964999198913574</v>
      </c>
      <c r="J208" s="831">
        <v>300</v>
      </c>
      <c r="K208" s="832">
        <v>5990</v>
      </c>
    </row>
    <row r="209" spans="1:11" ht="14.45" customHeight="1" x14ac:dyDescent="0.2">
      <c r="A209" s="821" t="s">
        <v>621</v>
      </c>
      <c r="B209" s="822" t="s">
        <v>622</v>
      </c>
      <c r="C209" s="825" t="s">
        <v>664</v>
      </c>
      <c r="D209" s="839" t="s">
        <v>665</v>
      </c>
      <c r="E209" s="825" t="s">
        <v>4837</v>
      </c>
      <c r="F209" s="839" t="s">
        <v>4838</v>
      </c>
      <c r="G209" s="825" t="s">
        <v>4841</v>
      </c>
      <c r="H209" s="825" t="s">
        <v>4842</v>
      </c>
      <c r="I209" s="831">
        <v>33.029998779296875</v>
      </c>
      <c r="J209" s="831">
        <v>50</v>
      </c>
      <c r="K209" s="832">
        <v>1651.6500244140625</v>
      </c>
    </row>
    <row r="210" spans="1:11" ht="14.45" customHeight="1" x14ac:dyDescent="0.2">
      <c r="A210" s="821" t="s">
        <v>621</v>
      </c>
      <c r="B210" s="822" t="s">
        <v>622</v>
      </c>
      <c r="C210" s="825" t="s">
        <v>642</v>
      </c>
      <c r="D210" s="839" t="s">
        <v>643</v>
      </c>
      <c r="E210" s="825" t="s">
        <v>4499</v>
      </c>
      <c r="F210" s="839" t="s">
        <v>4500</v>
      </c>
      <c r="G210" s="825" t="s">
        <v>4501</v>
      </c>
      <c r="H210" s="825" t="s">
        <v>4502</v>
      </c>
      <c r="I210" s="831">
        <v>147.18040974934897</v>
      </c>
      <c r="J210" s="831">
        <v>63</v>
      </c>
      <c r="K210" s="832">
        <v>9272.4498291015625</v>
      </c>
    </row>
    <row r="211" spans="1:11" ht="14.45" customHeight="1" x14ac:dyDescent="0.2">
      <c r="A211" s="821" t="s">
        <v>621</v>
      </c>
      <c r="B211" s="822" t="s">
        <v>622</v>
      </c>
      <c r="C211" s="825" t="s">
        <v>642</v>
      </c>
      <c r="D211" s="839" t="s">
        <v>643</v>
      </c>
      <c r="E211" s="825" t="s">
        <v>4499</v>
      </c>
      <c r="F211" s="839" t="s">
        <v>4500</v>
      </c>
      <c r="G211" s="825" t="s">
        <v>4503</v>
      </c>
      <c r="H211" s="825" t="s">
        <v>4504</v>
      </c>
      <c r="I211" s="831">
        <v>147.18040974934897</v>
      </c>
      <c r="J211" s="831">
        <v>63</v>
      </c>
      <c r="K211" s="832">
        <v>9272.479736328125</v>
      </c>
    </row>
    <row r="212" spans="1:11" ht="14.45" customHeight="1" x14ac:dyDescent="0.2">
      <c r="A212" s="821" t="s">
        <v>621</v>
      </c>
      <c r="B212" s="822" t="s">
        <v>622</v>
      </c>
      <c r="C212" s="825" t="s">
        <v>642</v>
      </c>
      <c r="D212" s="839" t="s">
        <v>643</v>
      </c>
      <c r="E212" s="825" t="s">
        <v>4499</v>
      </c>
      <c r="F212" s="839" t="s">
        <v>4500</v>
      </c>
      <c r="G212" s="825" t="s">
        <v>4843</v>
      </c>
      <c r="H212" s="825" t="s">
        <v>4844</v>
      </c>
      <c r="I212" s="831">
        <v>3478.77001953125</v>
      </c>
      <c r="J212" s="831">
        <v>1</v>
      </c>
      <c r="K212" s="832">
        <v>3478.77001953125</v>
      </c>
    </row>
    <row r="213" spans="1:11" ht="14.45" customHeight="1" x14ac:dyDescent="0.2">
      <c r="A213" s="821" t="s">
        <v>621</v>
      </c>
      <c r="B213" s="822" t="s">
        <v>622</v>
      </c>
      <c r="C213" s="825" t="s">
        <v>642</v>
      </c>
      <c r="D213" s="839" t="s">
        <v>643</v>
      </c>
      <c r="E213" s="825" t="s">
        <v>4671</v>
      </c>
      <c r="F213" s="839" t="s">
        <v>4672</v>
      </c>
      <c r="G213" s="825" t="s">
        <v>4675</v>
      </c>
      <c r="H213" s="825" t="s">
        <v>4676</v>
      </c>
      <c r="I213" s="831">
        <v>96.919998168945313</v>
      </c>
      <c r="J213" s="831">
        <v>1</v>
      </c>
      <c r="K213" s="832">
        <v>96.919998168945313</v>
      </c>
    </row>
    <row r="214" spans="1:11" ht="14.45" customHeight="1" x14ac:dyDescent="0.2">
      <c r="A214" s="821" t="s">
        <v>621</v>
      </c>
      <c r="B214" s="822" t="s">
        <v>622</v>
      </c>
      <c r="C214" s="825" t="s">
        <v>642</v>
      </c>
      <c r="D214" s="839" t="s">
        <v>643</v>
      </c>
      <c r="E214" s="825" t="s">
        <v>4671</v>
      </c>
      <c r="F214" s="839" t="s">
        <v>4672</v>
      </c>
      <c r="G214" s="825" t="s">
        <v>4677</v>
      </c>
      <c r="H214" s="825" t="s">
        <v>4678</v>
      </c>
      <c r="I214" s="831">
        <v>56.630001068115234</v>
      </c>
      <c r="J214" s="831">
        <v>1</v>
      </c>
      <c r="K214" s="832">
        <v>56.630001068115234</v>
      </c>
    </row>
    <row r="215" spans="1:11" ht="14.45" customHeight="1" x14ac:dyDescent="0.2">
      <c r="A215" s="821" t="s">
        <v>621</v>
      </c>
      <c r="B215" s="822" t="s">
        <v>622</v>
      </c>
      <c r="C215" s="825" t="s">
        <v>642</v>
      </c>
      <c r="D215" s="839" t="s">
        <v>643</v>
      </c>
      <c r="E215" s="825" t="s">
        <v>4509</v>
      </c>
      <c r="F215" s="839" t="s">
        <v>4510</v>
      </c>
      <c r="G215" s="825" t="s">
        <v>4845</v>
      </c>
      <c r="H215" s="825" t="s">
        <v>4846</v>
      </c>
      <c r="I215" s="831">
        <v>6.4200000762939453</v>
      </c>
      <c r="J215" s="831">
        <v>20</v>
      </c>
      <c r="K215" s="832">
        <v>128.39999389648438</v>
      </c>
    </row>
    <row r="216" spans="1:11" ht="14.45" customHeight="1" x14ac:dyDescent="0.2">
      <c r="A216" s="821" t="s">
        <v>621</v>
      </c>
      <c r="B216" s="822" t="s">
        <v>622</v>
      </c>
      <c r="C216" s="825" t="s">
        <v>642</v>
      </c>
      <c r="D216" s="839" t="s">
        <v>643</v>
      </c>
      <c r="E216" s="825" t="s">
        <v>4509</v>
      </c>
      <c r="F216" s="839" t="s">
        <v>4510</v>
      </c>
      <c r="G216" s="825" t="s">
        <v>4847</v>
      </c>
      <c r="H216" s="825" t="s">
        <v>4848</v>
      </c>
      <c r="I216" s="831">
        <v>13.434999942779541</v>
      </c>
      <c r="J216" s="831">
        <v>50</v>
      </c>
      <c r="K216" s="832">
        <v>671.69998168945313</v>
      </c>
    </row>
    <row r="217" spans="1:11" ht="14.45" customHeight="1" x14ac:dyDescent="0.2">
      <c r="A217" s="821" t="s">
        <v>621</v>
      </c>
      <c r="B217" s="822" t="s">
        <v>622</v>
      </c>
      <c r="C217" s="825" t="s">
        <v>642</v>
      </c>
      <c r="D217" s="839" t="s">
        <v>643</v>
      </c>
      <c r="E217" s="825" t="s">
        <v>4509</v>
      </c>
      <c r="F217" s="839" t="s">
        <v>4510</v>
      </c>
      <c r="G217" s="825" t="s">
        <v>4511</v>
      </c>
      <c r="H217" s="825" t="s">
        <v>4512</v>
      </c>
      <c r="I217" s="831">
        <v>0.31999999284744263</v>
      </c>
      <c r="J217" s="831">
        <v>7000</v>
      </c>
      <c r="K217" s="832">
        <v>2240</v>
      </c>
    </row>
    <row r="218" spans="1:11" ht="14.45" customHeight="1" x14ac:dyDescent="0.2">
      <c r="A218" s="821" t="s">
        <v>621</v>
      </c>
      <c r="B218" s="822" t="s">
        <v>622</v>
      </c>
      <c r="C218" s="825" t="s">
        <v>642</v>
      </c>
      <c r="D218" s="839" t="s">
        <v>643</v>
      </c>
      <c r="E218" s="825" t="s">
        <v>4509</v>
      </c>
      <c r="F218" s="839" t="s">
        <v>4510</v>
      </c>
      <c r="G218" s="825" t="s">
        <v>4513</v>
      </c>
      <c r="H218" s="825" t="s">
        <v>4514</v>
      </c>
      <c r="I218" s="831">
        <v>65</v>
      </c>
      <c r="J218" s="831">
        <v>30</v>
      </c>
      <c r="K218" s="832">
        <v>1950</v>
      </c>
    </row>
    <row r="219" spans="1:11" ht="14.45" customHeight="1" x14ac:dyDescent="0.2">
      <c r="A219" s="821" t="s">
        <v>621</v>
      </c>
      <c r="B219" s="822" t="s">
        <v>622</v>
      </c>
      <c r="C219" s="825" t="s">
        <v>642</v>
      </c>
      <c r="D219" s="839" t="s">
        <v>643</v>
      </c>
      <c r="E219" s="825" t="s">
        <v>4509</v>
      </c>
      <c r="F219" s="839" t="s">
        <v>4510</v>
      </c>
      <c r="G219" s="825" t="s">
        <v>4515</v>
      </c>
      <c r="H219" s="825" t="s">
        <v>4516</v>
      </c>
      <c r="I219" s="831">
        <v>235.1300048828125</v>
      </c>
      <c r="J219" s="831">
        <v>10</v>
      </c>
      <c r="K219" s="832">
        <v>2351.2900390625</v>
      </c>
    </row>
    <row r="220" spans="1:11" ht="14.45" customHeight="1" x14ac:dyDescent="0.2">
      <c r="A220" s="821" t="s">
        <v>621</v>
      </c>
      <c r="B220" s="822" t="s">
        <v>622</v>
      </c>
      <c r="C220" s="825" t="s">
        <v>642</v>
      </c>
      <c r="D220" s="839" t="s">
        <v>643</v>
      </c>
      <c r="E220" s="825" t="s">
        <v>4509</v>
      </c>
      <c r="F220" s="839" t="s">
        <v>4510</v>
      </c>
      <c r="G220" s="825" t="s">
        <v>4517</v>
      </c>
      <c r="H220" s="825" t="s">
        <v>4518</v>
      </c>
      <c r="I220" s="831">
        <v>30.175000190734863</v>
      </c>
      <c r="J220" s="831">
        <v>75</v>
      </c>
      <c r="K220" s="832">
        <v>2263</v>
      </c>
    </row>
    <row r="221" spans="1:11" ht="14.45" customHeight="1" x14ac:dyDescent="0.2">
      <c r="A221" s="821" t="s">
        <v>621</v>
      </c>
      <c r="B221" s="822" t="s">
        <v>622</v>
      </c>
      <c r="C221" s="825" t="s">
        <v>642</v>
      </c>
      <c r="D221" s="839" t="s">
        <v>643</v>
      </c>
      <c r="E221" s="825" t="s">
        <v>4509</v>
      </c>
      <c r="F221" s="839" t="s">
        <v>4510</v>
      </c>
      <c r="G221" s="825" t="s">
        <v>4849</v>
      </c>
      <c r="H221" s="825" t="s">
        <v>4850</v>
      </c>
      <c r="I221" s="831">
        <v>190.89999389648438</v>
      </c>
      <c r="J221" s="831">
        <v>6</v>
      </c>
      <c r="K221" s="832">
        <v>1145.4000244140625</v>
      </c>
    </row>
    <row r="222" spans="1:11" ht="14.45" customHeight="1" x14ac:dyDescent="0.2">
      <c r="A222" s="821" t="s">
        <v>621</v>
      </c>
      <c r="B222" s="822" t="s">
        <v>622</v>
      </c>
      <c r="C222" s="825" t="s">
        <v>642</v>
      </c>
      <c r="D222" s="839" t="s">
        <v>643</v>
      </c>
      <c r="E222" s="825" t="s">
        <v>4509</v>
      </c>
      <c r="F222" s="839" t="s">
        <v>4510</v>
      </c>
      <c r="G222" s="825" t="s">
        <v>4529</v>
      </c>
      <c r="H222" s="825" t="s">
        <v>4530</v>
      </c>
      <c r="I222" s="831">
        <v>1.3799999952316284</v>
      </c>
      <c r="J222" s="831">
        <v>700</v>
      </c>
      <c r="K222" s="832">
        <v>966</v>
      </c>
    </row>
    <row r="223" spans="1:11" ht="14.45" customHeight="1" x14ac:dyDescent="0.2">
      <c r="A223" s="821" t="s">
        <v>621</v>
      </c>
      <c r="B223" s="822" t="s">
        <v>622</v>
      </c>
      <c r="C223" s="825" t="s">
        <v>642</v>
      </c>
      <c r="D223" s="839" t="s">
        <v>643</v>
      </c>
      <c r="E223" s="825" t="s">
        <v>4509</v>
      </c>
      <c r="F223" s="839" t="s">
        <v>4510</v>
      </c>
      <c r="G223" s="825" t="s">
        <v>4851</v>
      </c>
      <c r="H223" s="825" t="s">
        <v>4852</v>
      </c>
      <c r="I223" s="831">
        <v>13.020000457763672</v>
      </c>
      <c r="J223" s="831">
        <v>1</v>
      </c>
      <c r="K223" s="832">
        <v>13.020000457763672</v>
      </c>
    </row>
    <row r="224" spans="1:11" ht="14.45" customHeight="1" x14ac:dyDescent="0.2">
      <c r="A224" s="821" t="s">
        <v>621</v>
      </c>
      <c r="B224" s="822" t="s">
        <v>622</v>
      </c>
      <c r="C224" s="825" t="s">
        <v>642</v>
      </c>
      <c r="D224" s="839" t="s">
        <v>643</v>
      </c>
      <c r="E224" s="825" t="s">
        <v>4509</v>
      </c>
      <c r="F224" s="839" t="s">
        <v>4510</v>
      </c>
      <c r="G224" s="825" t="s">
        <v>4531</v>
      </c>
      <c r="H224" s="825" t="s">
        <v>4532</v>
      </c>
      <c r="I224" s="831">
        <v>0.85500001907348633</v>
      </c>
      <c r="J224" s="831">
        <v>200</v>
      </c>
      <c r="K224" s="832">
        <v>171</v>
      </c>
    </row>
    <row r="225" spans="1:11" ht="14.45" customHeight="1" x14ac:dyDescent="0.2">
      <c r="A225" s="821" t="s">
        <v>621</v>
      </c>
      <c r="B225" s="822" t="s">
        <v>622</v>
      </c>
      <c r="C225" s="825" t="s">
        <v>642</v>
      </c>
      <c r="D225" s="839" t="s">
        <v>643</v>
      </c>
      <c r="E225" s="825" t="s">
        <v>4509</v>
      </c>
      <c r="F225" s="839" t="s">
        <v>4510</v>
      </c>
      <c r="G225" s="825" t="s">
        <v>4533</v>
      </c>
      <c r="H225" s="825" t="s">
        <v>4534</v>
      </c>
      <c r="I225" s="831">
        <v>2.059999942779541</v>
      </c>
      <c r="J225" s="831">
        <v>350</v>
      </c>
      <c r="K225" s="832">
        <v>721</v>
      </c>
    </row>
    <row r="226" spans="1:11" ht="14.45" customHeight="1" x14ac:dyDescent="0.2">
      <c r="A226" s="821" t="s">
        <v>621</v>
      </c>
      <c r="B226" s="822" t="s">
        <v>622</v>
      </c>
      <c r="C226" s="825" t="s">
        <v>642</v>
      </c>
      <c r="D226" s="839" t="s">
        <v>643</v>
      </c>
      <c r="E226" s="825" t="s">
        <v>4509</v>
      </c>
      <c r="F226" s="839" t="s">
        <v>4510</v>
      </c>
      <c r="G226" s="825" t="s">
        <v>4853</v>
      </c>
      <c r="H226" s="825" t="s">
        <v>4854</v>
      </c>
      <c r="I226" s="831">
        <v>14.359999656677246</v>
      </c>
      <c r="J226" s="831">
        <v>24</v>
      </c>
      <c r="K226" s="832">
        <v>344.6400146484375</v>
      </c>
    </row>
    <row r="227" spans="1:11" ht="14.45" customHeight="1" x14ac:dyDescent="0.2">
      <c r="A227" s="821" t="s">
        <v>621</v>
      </c>
      <c r="B227" s="822" t="s">
        <v>622</v>
      </c>
      <c r="C227" s="825" t="s">
        <v>642</v>
      </c>
      <c r="D227" s="839" t="s">
        <v>643</v>
      </c>
      <c r="E227" s="825" t="s">
        <v>4509</v>
      </c>
      <c r="F227" s="839" t="s">
        <v>4510</v>
      </c>
      <c r="G227" s="825" t="s">
        <v>4537</v>
      </c>
      <c r="H227" s="825" t="s">
        <v>4538</v>
      </c>
      <c r="I227" s="831">
        <v>46.315000534057617</v>
      </c>
      <c r="J227" s="831">
        <v>12</v>
      </c>
      <c r="K227" s="832">
        <v>555.77999877929688</v>
      </c>
    </row>
    <row r="228" spans="1:11" ht="14.45" customHeight="1" x14ac:dyDescent="0.2">
      <c r="A228" s="821" t="s">
        <v>621</v>
      </c>
      <c r="B228" s="822" t="s">
        <v>622</v>
      </c>
      <c r="C228" s="825" t="s">
        <v>642</v>
      </c>
      <c r="D228" s="839" t="s">
        <v>643</v>
      </c>
      <c r="E228" s="825" t="s">
        <v>4509</v>
      </c>
      <c r="F228" s="839" t="s">
        <v>4510</v>
      </c>
      <c r="G228" s="825" t="s">
        <v>4539</v>
      </c>
      <c r="H228" s="825" t="s">
        <v>4540</v>
      </c>
      <c r="I228" s="831">
        <v>13.079999923706055</v>
      </c>
      <c r="J228" s="831">
        <v>84</v>
      </c>
      <c r="K228" s="832">
        <v>1098.7200164794922</v>
      </c>
    </row>
    <row r="229" spans="1:11" ht="14.45" customHeight="1" x14ac:dyDescent="0.2">
      <c r="A229" s="821" t="s">
        <v>621</v>
      </c>
      <c r="B229" s="822" t="s">
        <v>622</v>
      </c>
      <c r="C229" s="825" t="s">
        <v>642</v>
      </c>
      <c r="D229" s="839" t="s">
        <v>643</v>
      </c>
      <c r="E229" s="825" t="s">
        <v>4509</v>
      </c>
      <c r="F229" s="839" t="s">
        <v>4510</v>
      </c>
      <c r="G229" s="825" t="s">
        <v>4855</v>
      </c>
      <c r="H229" s="825" t="s">
        <v>4856</v>
      </c>
      <c r="I229" s="831">
        <v>8.8900003433227539</v>
      </c>
      <c r="J229" s="831">
        <v>10</v>
      </c>
      <c r="K229" s="832">
        <v>88.900001525878906</v>
      </c>
    </row>
    <row r="230" spans="1:11" ht="14.45" customHeight="1" x14ac:dyDescent="0.2">
      <c r="A230" s="821" t="s">
        <v>621</v>
      </c>
      <c r="B230" s="822" t="s">
        <v>622</v>
      </c>
      <c r="C230" s="825" t="s">
        <v>642</v>
      </c>
      <c r="D230" s="839" t="s">
        <v>643</v>
      </c>
      <c r="E230" s="825" t="s">
        <v>4509</v>
      </c>
      <c r="F230" s="839" t="s">
        <v>4510</v>
      </c>
      <c r="G230" s="825" t="s">
        <v>4857</v>
      </c>
      <c r="H230" s="825" t="s">
        <v>4858</v>
      </c>
      <c r="I230" s="831">
        <v>2.5199999809265137</v>
      </c>
      <c r="J230" s="831">
        <v>10</v>
      </c>
      <c r="K230" s="832">
        <v>25.200000762939453</v>
      </c>
    </row>
    <row r="231" spans="1:11" ht="14.45" customHeight="1" x14ac:dyDescent="0.2">
      <c r="A231" s="821" t="s">
        <v>621</v>
      </c>
      <c r="B231" s="822" t="s">
        <v>622</v>
      </c>
      <c r="C231" s="825" t="s">
        <v>642</v>
      </c>
      <c r="D231" s="839" t="s">
        <v>643</v>
      </c>
      <c r="E231" s="825" t="s">
        <v>4509</v>
      </c>
      <c r="F231" s="839" t="s">
        <v>4510</v>
      </c>
      <c r="G231" s="825" t="s">
        <v>4859</v>
      </c>
      <c r="H231" s="825" t="s">
        <v>4860</v>
      </c>
      <c r="I231" s="831">
        <v>4.1100001335144043</v>
      </c>
      <c r="J231" s="831">
        <v>10</v>
      </c>
      <c r="K231" s="832">
        <v>41.099998474121094</v>
      </c>
    </row>
    <row r="232" spans="1:11" ht="14.45" customHeight="1" x14ac:dyDescent="0.2">
      <c r="A232" s="821" t="s">
        <v>621</v>
      </c>
      <c r="B232" s="822" t="s">
        <v>622</v>
      </c>
      <c r="C232" s="825" t="s">
        <v>642</v>
      </c>
      <c r="D232" s="839" t="s">
        <v>643</v>
      </c>
      <c r="E232" s="825" t="s">
        <v>4509</v>
      </c>
      <c r="F232" s="839" t="s">
        <v>4510</v>
      </c>
      <c r="G232" s="825" t="s">
        <v>4541</v>
      </c>
      <c r="H232" s="825" t="s">
        <v>4542</v>
      </c>
      <c r="I232" s="831">
        <v>42.439998626708984</v>
      </c>
      <c r="J232" s="831">
        <v>75</v>
      </c>
      <c r="K232" s="832">
        <v>3183</v>
      </c>
    </row>
    <row r="233" spans="1:11" ht="14.45" customHeight="1" x14ac:dyDescent="0.2">
      <c r="A233" s="821" t="s">
        <v>621</v>
      </c>
      <c r="B233" s="822" t="s">
        <v>622</v>
      </c>
      <c r="C233" s="825" t="s">
        <v>642</v>
      </c>
      <c r="D233" s="839" t="s">
        <v>643</v>
      </c>
      <c r="E233" s="825" t="s">
        <v>4509</v>
      </c>
      <c r="F233" s="839" t="s">
        <v>4510</v>
      </c>
      <c r="G233" s="825" t="s">
        <v>4543</v>
      </c>
      <c r="H233" s="825" t="s">
        <v>4544</v>
      </c>
      <c r="I233" s="831">
        <v>72.220001220703125</v>
      </c>
      <c r="J233" s="831">
        <v>10</v>
      </c>
      <c r="K233" s="832">
        <v>722.20001220703125</v>
      </c>
    </row>
    <row r="234" spans="1:11" ht="14.45" customHeight="1" x14ac:dyDescent="0.2">
      <c r="A234" s="821" t="s">
        <v>621</v>
      </c>
      <c r="B234" s="822" t="s">
        <v>622</v>
      </c>
      <c r="C234" s="825" t="s">
        <v>642</v>
      </c>
      <c r="D234" s="839" t="s">
        <v>643</v>
      </c>
      <c r="E234" s="825" t="s">
        <v>4509</v>
      </c>
      <c r="F234" s="839" t="s">
        <v>4510</v>
      </c>
      <c r="G234" s="825" t="s">
        <v>4549</v>
      </c>
      <c r="H234" s="825" t="s">
        <v>4550</v>
      </c>
      <c r="I234" s="831">
        <v>32.795000076293945</v>
      </c>
      <c r="J234" s="831">
        <v>120</v>
      </c>
      <c r="K234" s="832">
        <v>3935.4000244140625</v>
      </c>
    </row>
    <row r="235" spans="1:11" ht="14.45" customHeight="1" x14ac:dyDescent="0.2">
      <c r="A235" s="821" t="s">
        <v>621</v>
      </c>
      <c r="B235" s="822" t="s">
        <v>622</v>
      </c>
      <c r="C235" s="825" t="s">
        <v>642</v>
      </c>
      <c r="D235" s="839" t="s">
        <v>643</v>
      </c>
      <c r="E235" s="825" t="s">
        <v>4509</v>
      </c>
      <c r="F235" s="839" t="s">
        <v>4510</v>
      </c>
      <c r="G235" s="825" t="s">
        <v>4861</v>
      </c>
      <c r="H235" s="825" t="s">
        <v>4862</v>
      </c>
      <c r="I235" s="831">
        <v>76.169998168945313</v>
      </c>
      <c r="J235" s="831">
        <v>30</v>
      </c>
      <c r="K235" s="832">
        <v>2285.159912109375</v>
      </c>
    </row>
    <row r="236" spans="1:11" ht="14.45" customHeight="1" x14ac:dyDescent="0.2">
      <c r="A236" s="821" t="s">
        <v>621</v>
      </c>
      <c r="B236" s="822" t="s">
        <v>622</v>
      </c>
      <c r="C236" s="825" t="s">
        <v>642</v>
      </c>
      <c r="D236" s="839" t="s">
        <v>643</v>
      </c>
      <c r="E236" s="825" t="s">
        <v>4509</v>
      </c>
      <c r="F236" s="839" t="s">
        <v>4510</v>
      </c>
      <c r="G236" s="825" t="s">
        <v>4553</v>
      </c>
      <c r="H236" s="825" t="s">
        <v>4554</v>
      </c>
      <c r="I236" s="831">
        <v>31.423333485921223</v>
      </c>
      <c r="J236" s="831">
        <v>45</v>
      </c>
      <c r="K236" s="832">
        <v>1413.9500427246094</v>
      </c>
    </row>
    <row r="237" spans="1:11" ht="14.45" customHeight="1" x14ac:dyDescent="0.2">
      <c r="A237" s="821" t="s">
        <v>621</v>
      </c>
      <c r="B237" s="822" t="s">
        <v>622</v>
      </c>
      <c r="C237" s="825" t="s">
        <v>642</v>
      </c>
      <c r="D237" s="839" t="s">
        <v>643</v>
      </c>
      <c r="E237" s="825" t="s">
        <v>4509</v>
      </c>
      <c r="F237" s="839" t="s">
        <v>4510</v>
      </c>
      <c r="G237" s="825" t="s">
        <v>4555</v>
      </c>
      <c r="H237" s="825" t="s">
        <v>4556</v>
      </c>
      <c r="I237" s="831">
        <v>260.29998779296875</v>
      </c>
      <c r="J237" s="831">
        <v>4</v>
      </c>
      <c r="K237" s="832">
        <v>1041.199951171875</v>
      </c>
    </row>
    <row r="238" spans="1:11" ht="14.45" customHeight="1" x14ac:dyDescent="0.2">
      <c r="A238" s="821" t="s">
        <v>621</v>
      </c>
      <c r="B238" s="822" t="s">
        <v>622</v>
      </c>
      <c r="C238" s="825" t="s">
        <v>642</v>
      </c>
      <c r="D238" s="839" t="s">
        <v>643</v>
      </c>
      <c r="E238" s="825" t="s">
        <v>4509</v>
      </c>
      <c r="F238" s="839" t="s">
        <v>4510</v>
      </c>
      <c r="G238" s="825" t="s">
        <v>4863</v>
      </c>
      <c r="H238" s="825" t="s">
        <v>4864</v>
      </c>
      <c r="I238" s="831">
        <v>0.99000000953674316</v>
      </c>
      <c r="J238" s="831">
        <v>20</v>
      </c>
      <c r="K238" s="832">
        <v>19.799999237060547</v>
      </c>
    </row>
    <row r="239" spans="1:11" ht="14.45" customHeight="1" x14ac:dyDescent="0.2">
      <c r="A239" s="821" t="s">
        <v>621</v>
      </c>
      <c r="B239" s="822" t="s">
        <v>622</v>
      </c>
      <c r="C239" s="825" t="s">
        <v>642</v>
      </c>
      <c r="D239" s="839" t="s">
        <v>643</v>
      </c>
      <c r="E239" s="825" t="s">
        <v>4557</v>
      </c>
      <c r="F239" s="839" t="s">
        <v>4558</v>
      </c>
      <c r="G239" s="825" t="s">
        <v>4865</v>
      </c>
      <c r="H239" s="825" t="s">
        <v>4866</v>
      </c>
      <c r="I239" s="831">
        <v>2.9000000953674316</v>
      </c>
      <c r="J239" s="831">
        <v>100</v>
      </c>
      <c r="K239" s="832">
        <v>290</v>
      </c>
    </row>
    <row r="240" spans="1:11" ht="14.45" customHeight="1" x14ac:dyDescent="0.2">
      <c r="A240" s="821" t="s">
        <v>621</v>
      </c>
      <c r="B240" s="822" t="s">
        <v>622</v>
      </c>
      <c r="C240" s="825" t="s">
        <v>642</v>
      </c>
      <c r="D240" s="839" t="s">
        <v>643</v>
      </c>
      <c r="E240" s="825" t="s">
        <v>4557</v>
      </c>
      <c r="F240" s="839" t="s">
        <v>4558</v>
      </c>
      <c r="G240" s="825" t="s">
        <v>4867</v>
      </c>
      <c r="H240" s="825" t="s">
        <v>4868</v>
      </c>
      <c r="I240" s="831">
        <v>6.2899999618530273</v>
      </c>
      <c r="J240" s="831">
        <v>100</v>
      </c>
      <c r="K240" s="832">
        <v>629</v>
      </c>
    </row>
    <row r="241" spans="1:11" ht="14.45" customHeight="1" x14ac:dyDescent="0.2">
      <c r="A241" s="821" t="s">
        <v>621</v>
      </c>
      <c r="B241" s="822" t="s">
        <v>622</v>
      </c>
      <c r="C241" s="825" t="s">
        <v>642</v>
      </c>
      <c r="D241" s="839" t="s">
        <v>643</v>
      </c>
      <c r="E241" s="825" t="s">
        <v>4557</v>
      </c>
      <c r="F241" s="839" t="s">
        <v>4558</v>
      </c>
      <c r="G241" s="825" t="s">
        <v>4559</v>
      </c>
      <c r="H241" s="825" t="s">
        <v>4560</v>
      </c>
      <c r="I241" s="831">
        <v>4.817500114440918</v>
      </c>
      <c r="J241" s="831">
        <v>900</v>
      </c>
      <c r="K241" s="832">
        <v>4337</v>
      </c>
    </row>
    <row r="242" spans="1:11" ht="14.45" customHeight="1" x14ac:dyDescent="0.2">
      <c r="A242" s="821" t="s">
        <v>621</v>
      </c>
      <c r="B242" s="822" t="s">
        <v>622</v>
      </c>
      <c r="C242" s="825" t="s">
        <v>642</v>
      </c>
      <c r="D242" s="839" t="s">
        <v>643</v>
      </c>
      <c r="E242" s="825" t="s">
        <v>4557</v>
      </c>
      <c r="F242" s="839" t="s">
        <v>4558</v>
      </c>
      <c r="G242" s="825" t="s">
        <v>4561</v>
      </c>
      <c r="H242" s="825" t="s">
        <v>4562</v>
      </c>
      <c r="I242" s="831">
        <v>9.9999997764825821E-3</v>
      </c>
      <c r="J242" s="831">
        <v>1500</v>
      </c>
      <c r="K242" s="832">
        <v>15</v>
      </c>
    </row>
    <row r="243" spans="1:11" ht="14.45" customHeight="1" x14ac:dyDescent="0.2">
      <c r="A243" s="821" t="s">
        <v>621</v>
      </c>
      <c r="B243" s="822" t="s">
        <v>622</v>
      </c>
      <c r="C243" s="825" t="s">
        <v>642</v>
      </c>
      <c r="D243" s="839" t="s">
        <v>643</v>
      </c>
      <c r="E243" s="825" t="s">
        <v>4557</v>
      </c>
      <c r="F243" s="839" t="s">
        <v>4558</v>
      </c>
      <c r="G243" s="825" t="s">
        <v>4737</v>
      </c>
      <c r="H243" s="825" t="s">
        <v>4738</v>
      </c>
      <c r="I243" s="831">
        <v>6.0500001907348633</v>
      </c>
      <c r="J243" s="831">
        <v>20</v>
      </c>
      <c r="K243" s="832">
        <v>121</v>
      </c>
    </row>
    <row r="244" spans="1:11" ht="14.45" customHeight="1" x14ac:dyDescent="0.2">
      <c r="A244" s="821" t="s">
        <v>621</v>
      </c>
      <c r="B244" s="822" t="s">
        <v>622</v>
      </c>
      <c r="C244" s="825" t="s">
        <v>642</v>
      </c>
      <c r="D244" s="839" t="s">
        <v>643</v>
      </c>
      <c r="E244" s="825" t="s">
        <v>4557</v>
      </c>
      <c r="F244" s="839" t="s">
        <v>4558</v>
      </c>
      <c r="G244" s="825" t="s">
        <v>4565</v>
      </c>
      <c r="H244" s="825" t="s">
        <v>4566</v>
      </c>
      <c r="I244" s="831">
        <v>2.0299999713897705</v>
      </c>
      <c r="J244" s="831">
        <v>2600</v>
      </c>
      <c r="K244" s="832">
        <v>5278</v>
      </c>
    </row>
    <row r="245" spans="1:11" ht="14.45" customHeight="1" x14ac:dyDescent="0.2">
      <c r="A245" s="821" t="s">
        <v>621</v>
      </c>
      <c r="B245" s="822" t="s">
        <v>622</v>
      </c>
      <c r="C245" s="825" t="s">
        <v>642</v>
      </c>
      <c r="D245" s="839" t="s">
        <v>643</v>
      </c>
      <c r="E245" s="825" t="s">
        <v>4557</v>
      </c>
      <c r="F245" s="839" t="s">
        <v>4558</v>
      </c>
      <c r="G245" s="825" t="s">
        <v>4567</v>
      </c>
      <c r="H245" s="825" t="s">
        <v>4568</v>
      </c>
      <c r="I245" s="831">
        <v>15.930000305175781</v>
      </c>
      <c r="J245" s="831">
        <v>100</v>
      </c>
      <c r="K245" s="832">
        <v>1593</v>
      </c>
    </row>
    <row r="246" spans="1:11" ht="14.45" customHeight="1" x14ac:dyDescent="0.2">
      <c r="A246" s="821" t="s">
        <v>621</v>
      </c>
      <c r="B246" s="822" t="s">
        <v>622</v>
      </c>
      <c r="C246" s="825" t="s">
        <v>642</v>
      </c>
      <c r="D246" s="839" t="s">
        <v>643</v>
      </c>
      <c r="E246" s="825" t="s">
        <v>4557</v>
      </c>
      <c r="F246" s="839" t="s">
        <v>4558</v>
      </c>
      <c r="G246" s="825" t="s">
        <v>4743</v>
      </c>
      <c r="H246" s="825" t="s">
        <v>4744</v>
      </c>
      <c r="I246" s="831">
        <v>11.143333435058594</v>
      </c>
      <c r="J246" s="831">
        <v>250</v>
      </c>
      <c r="K246" s="832">
        <v>2786</v>
      </c>
    </row>
    <row r="247" spans="1:11" ht="14.45" customHeight="1" x14ac:dyDescent="0.2">
      <c r="A247" s="821" t="s">
        <v>621</v>
      </c>
      <c r="B247" s="822" t="s">
        <v>622</v>
      </c>
      <c r="C247" s="825" t="s">
        <v>642</v>
      </c>
      <c r="D247" s="839" t="s">
        <v>643</v>
      </c>
      <c r="E247" s="825" t="s">
        <v>4557</v>
      </c>
      <c r="F247" s="839" t="s">
        <v>4558</v>
      </c>
      <c r="G247" s="825" t="s">
        <v>4869</v>
      </c>
      <c r="H247" s="825" t="s">
        <v>4870</v>
      </c>
      <c r="I247" s="831">
        <v>78.650001525878906</v>
      </c>
      <c r="J247" s="831">
        <v>6</v>
      </c>
      <c r="K247" s="832">
        <v>471.89999389648438</v>
      </c>
    </row>
    <row r="248" spans="1:11" ht="14.45" customHeight="1" x14ac:dyDescent="0.2">
      <c r="A248" s="821" t="s">
        <v>621</v>
      </c>
      <c r="B248" s="822" t="s">
        <v>622</v>
      </c>
      <c r="C248" s="825" t="s">
        <v>642</v>
      </c>
      <c r="D248" s="839" t="s">
        <v>643</v>
      </c>
      <c r="E248" s="825" t="s">
        <v>4557</v>
      </c>
      <c r="F248" s="839" t="s">
        <v>4558</v>
      </c>
      <c r="G248" s="825" t="s">
        <v>4747</v>
      </c>
      <c r="H248" s="825" t="s">
        <v>4748</v>
      </c>
      <c r="I248" s="831">
        <v>5.2600002288818359</v>
      </c>
      <c r="J248" s="831">
        <v>200</v>
      </c>
      <c r="K248" s="832">
        <v>1052</v>
      </c>
    </row>
    <row r="249" spans="1:11" ht="14.45" customHeight="1" x14ac:dyDescent="0.2">
      <c r="A249" s="821" t="s">
        <v>621</v>
      </c>
      <c r="B249" s="822" t="s">
        <v>622</v>
      </c>
      <c r="C249" s="825" t="s">
        <v>642</v>
      </c>
      <c r="D249" s="839" t="s">
        <v>643</v>
      </c>
      <c r="E249" s="825" t="s">
        <v>4557</v>
      </c>
      <c r="F249" s="839" t="s">
        <v>4558</v>
      </c>
      <c r="G249" s="825" t="s">
        <v>4569</v>
      </c>
      <c r="H249" s="825" t="s">
        <v>4570</v>
      </c>
      <c r="I249" s="831">
        <v>3.4900000095367432</v>
      </c>
      <c r="J249" s="831">
        <v>700</v>
      </c>
      <c r="K249" s="832">
        <v>2443</v>
      </c>
    </row>
    <row r="250" spans="1:11" ht="14.45" customHeight="1" x14ac:dyDescent="0.2">
      <c r="A250" s="821" t="s">
        <v>621</v>
      </c>
      <c r="B250" s="822" t="s">
        <v>622</v>
      </c>
      <c r="C250" s="825" t="s">
        <v>642</v>
      </c>
      <c r="D250" s="839" t="s">
        <v>643</v>
      </c>
      <c r="E250" s="825" t="s">
        <v>4557</v>
      </c>
      <c r="F250" s="839" t="s">
        <v>4558</v>
      </c>
      <c r="G250" s="825" t="s">
        <v>4571</v>
      </c>
      <c r="H250" s="825" t="s">
        <v>4572</v>
      </c>
      <c r="I250" s="831">
        <v>17.979999542236328</v>
      </c>
      <c r="J250" s="831">
        <v>150</v>
      </c>
      <c r="K250" s="832">
        <v>2697</v>
      </c>
    </row>
    <row r="251" spans="1:11" ht="14.45" customHeight="1" x14ac:dyDescent="0.2">
      <c r="A251" s="821" t="s">
        <v>621</v>
      </c>
      <c r="B251" s="822" t="s">
        <v>622</v>
      </c>
      <c r="C251" s="825" t="s">
        <v>642</v>
      </c>
      <c r="D251" s="839" t="s">
        <v>643</v>
      </c>
      <c r="E251" s="825" t="s">
        <v>4557</v>
      </c>
      <c r="F251" s="839" t="s">
        <v>4558</v>
      </c>
      <c r="G251" s="825" t="s">
        <v>4573</v>
      </c>
      <c r="H251" s="825" t="s">
        <v>4574</v>
      </c>
      <c r="I251" s="831">
        <v>17.979999542236328</v>
      </c>
      <c r="J251" s="831">
        <v>350</v>
      </c>
      <c r="K251" s="832">
        <v>6293</v>
      </c>
    </row>
    <row r="252" spans="1:11" ht="14.45" customHeight="1" x14ac:dyDescent="0.2">
      <c r="A252" s="821" t="s">
        <v>621</v>
      </c>
      <c r="B252" s="822" t="s">
        <v>622</v>
      </c>
      <c r="C252" s="825" t="s">
        <v>642</v>
      </c>
      <c r="D252" s="839" t="s">
        <v>643</v>
      </c>
      <c r="E252" s="825" t="s">
        <v>4557</v>
      </c>
      <c r="F252" s="839" t="s">
        <v>4558</v>
      </c>
      <c r="G252" s="825" t="s">
        <v>4575</v>
      </c>
      <c r="H252" s="825" t="s">
        <v>4576</v>
      </c>
      <c r="I252" s="831">
        <v>13.199999809265137</v>
      </c>
      <c r="J252" s="831">
        <v>20</v>
      </c>
      <c r="K252" s="832">
        <v>264</v>
      </c>
    </row>
    <row r="253" spans="1:11" ht="14.45" customHeight="1" x14ac:dyDescent="0.2">
      <c r="A253" s="821" t="s">
        <v>621</v>
      </c>
      <c r="B253" s="822" t="s">
        <v>622</v>
      </c>
      <c r="C253" s="825" t="s">
        <v>642</v>
      </c>
      <c r="D253" s="839" t="s">
        <v>643</v>
      </c>
      <c r="E253" s="825" t="s">
        <v>4557</v>
      </c>
      <c r="F253" s="839" t="s">
        <v>4558</v>
      </c>
      <c r="G253" s="825" t="s">
        <v>4871</v>
      </c>
      <c r="H253" s="825" t="s">
        <v>4872</v>
      </c>
      <c r="I253" s="831">
        <v>13.199999809265137</v>
      </c>
      <c r="J253" s="831">
        <v>20</v>
      </c>
      <c r="K253" s="832">
        <v>264</v>
      </c>
    </row>
    <row r="254" spans="1:11" ht="14.45" customHeight="1" x14ac:dyDescent="0.2">
      <c r="A254" s="821" t="s">
        <v>621</v>
      </c>
      <c r="B254" s="822" t="s">
        <v>622</v>
      </c>
      <c r="C254" s="825" t="s">
        <v>642</v>
      </c>
      <c r="D254" s="839" t="s">
        <v>643</v>
      </c>
      <c r="E254" s="825" t="s">
        <v>4557</v>
      </c>
      <c r="F254" s="839" t="s">
        <v>4558</v>
      </c>
      <c r="G254" s="825" t="s">
        <v>4577</v>
      </c>
      <c r="H254" s="825" t="s">
        <v>4578</v>
      </c>
      <c r="I254" s="831">
        <v>13.199999809265137</v>
      </c>
      <c r="J254" s="831">
        <v>20</v>
      </c>
      <c r="K254" s="832">
        <v>264</v>
      </c>
    </row>
    <row r="255" spans="1:11" ht="14.45" customHeight="1" x14ac:dyDescent="0.2">
      <c r="A255" s="821" t="s">
        <v>621</v>
      </c>
      <c r="B255" s="822" t="s">
        <v>622</v>
      </c>
      <c r="C255" s="825" t="s">
        <v>642</v>
      </c>
      <c r="D255" s="839" t="s">
        <v>643</v>
      </c>
      <c r="E255" s="825" t="s">
        <v>4557</v>
      </c>
      <c r="F255" s="839" t="s">
        <v>4558</v>
      </c>
      <c r="G255" s="825" t="s">
        <v>4583</v>
      </c>
      <c r="H255" s="825" t="s">
        <v>4584</v>
      </c>
      <c r="I255" s="831">
        <v>4.0300002098083496</v>
      </c>
      <c r="J255" s="831">
        <v>50</v>
      </c>
      <c r="K255" s="832">
        <v>201.5</v>
      </c>
    </row>
    <row r="256" spans="1:11" ht="14.45" customHeight="1" x14ac:dyDescent="0.2">
      <c r="A256" s="821" t="s">
        <v>621</v>
      </c>
      <c r="B256" s="822" t="s">
        <v>622</v>
      </c>
      <c r="C256" s="825" t="s">
        <v>642</v>
      </c>
      <c r="D256" s="839" t="s">
        <v>643</v>
      </c>
      <c r="E256" s="825" t="s">
        <v>4557</v>
      </c>
      <c r="F256" s="839" t="s">
        <v>4558</v>
      </c>
      <c r="G256" s="825" t="s">
        <v>4765</v>
      </c>
      <c r="H256" s="825" t="s">
        <v>4766</v>
      </c>
      <c r="I256" s="831">
        <v>2.2899999618530273</v>
      </c>
      <c r="J256" s="831">
        <v>20</v>
      </c>
      <c r="K256" s="832">
        <v>45.799999237060547</v>
      </c>
    </row>
    <row r="257" spans="1:11" ht="14.45" customHeight="1" x14ac:dyDescent="0.2">
      <c r="A257" s="821" t="s">
        <v>621</v>
      </c>
      <c r="B257" s="822" t="s">
        <v>622</v>
      </c>
      <c r="C257" s="825" t="s">
        <v>642</v>
      </c>
      <c r="D257" s="839" t="s">
        <v>643</v>
      </c>
      <c r="E257" s="825" t="s">
        <v>4557</v>
      </c>
      <c r="F257" s="839" t="s">
        <v>4558</v>
      </c>
      <c r="G257" s="825" t="s">
        <v>4767</v>
      </c>
      <c r="H257" s="825" t="s">
        <v>4768</v>
      </c>
      <c r="I257" s="831">
        <v>37.900001525878906</v>
      </c>
      <c r="J257" s="831">
        <v>10</v>
      </c>
      <c r="K257" s="832">
        <v>379</v>
      </c>
    </row>
    <row r="258" spans="1:11" ht="14.45" customHeight="1" x14ac:dyDescent="0.2">
      <c r="A258" s="821" t="s">
        <v>621</v>
      </c>
      <c r="B258" s="822" t="s">
        <v>622</v>
      </c>
      <c r="C258" s="825" t="s">
        <v>642</v>
      </c>
      <c r="D258" s="839" t="s">
        <v>643</v>
      </c>
      <c r="E258" s="825" t="s">
        <v>4557</v>
      </c>
      <c r="F258" s="839" t="s">
        <v>4558</v>
      </c>
      <c r="G258" s="825" t="s">
        <v>4587</v>
      </c>
      <c r="H258" s="825" t="s">
        <v>4588</v>
      </c>
      <c r="I258" s="831">
        <v>1.8200000524520874</v>
      </c>
      <c r="J258" s="831">
        <v>800</v>
      </c>
      <c r="K258" s="832">
        <v>1456</v>
      </c>
    </row>
    <row r="259" spans="1:11" ht="14.45" customHeight="1" x14ac:dyDescent="0.2">
      <c r="A259" s="821" t="s">
        <v>621</v>
      </c>
      <c r="B259" s="822" t="s">
        <v>622</v>
      </c>
      <c r="C259" s="825" t="s">
        <v>642</v>
      </c>
      <c r="D259" s="839" t="s">
        <v>643</v>
      </c>
      <c r="E259" s="825" t="s">
        <v>4557</v>
      </c>
      <c r="F259" s="839" t="s">
        <v>4558</v>
      </c>
      <c r="G259" s="825" t="s">
        <v>4769</v>
      </c>
      <c r="H259" s="825" t="s">
        <v>4770</v>
      </c>
      <c r="I259" s="831">
        <v>0.25999999046325684</v>
      </c>
      <c r="J259" s="831">
        <v>200</v>
      </c>
      <c r="K259" s="832">
        <v>52</v>
      </c>
    </row>
    <row r="260" spans="1:11" ht="14.45" customHeight="1" x14ac:dyDescent="0.2">
      <c r="A260" s="821" t="s">
        <v>621</v>
      </c>
      <c r="B260" s="822" t="s">
        <v>622</v>
      </c>
      <c r="C260" s="825" t="s">
        <v>642</v>
      </c>
      <c r="D260" s="839" t="s">
        <v>643</v>
      </c>
      <c r="E260" s="825" t="s">
        <v>4557</v>
      </c>
      <c r="F260" s="839" t="s">
        <v>4558</v>
      </c>
      <c r="G260" s="825" t="s">
        <v>4873</v>
      </c>
      <c r="H260" s="825" t="s">
        <v>4874</v>
      </c>
      <c r="I260" s="831">
        <v>1052.5</v>
      </c>
      <c r="J260" s="831">
        <v>2</v>
      </c>
      <c r="K260" s="832">
        <v>2104.989990234375</v>
      </c>
    </row>
    <row r="261" spans="1:11" ht="14.45" customHeight="1" x14ac:dyDescent="0.2">
      <c r="A261" s="821" t="s">
        <v>621</v>
      </c>
      <c r="B261" s="822" t="s">
        <v>622</v>
      </c>
      <c r="C261" s="825" t="s">
        <v>642</v>
      </c>
      <c r="D261" s="839" t="s">
        <v>643</v>
      </c>
      <c r="E261" s="825" t="s">
        <v>4557</v>
      </c>
      <c r="F261" s="839" t="s">
        <v>4558</v>
      </c>
      <c r="G261" s="825" t="s">
        <v>4589</v>
      </c>
      <c r="H261" s="825" t="s">
        <v>4590</v>
      </c>
      <c r="I261" s="831">
        <v>4.9800000190734863</v>
      </c>
      <c r="J261" s="831">
        <v>50</v>
      </c>
      <c r="K261" s="832">
        <v>249</v>
      </c>
    </row>
    <row r="262" spans="1:11" ht="14.45" customHeight="1" x14ac:dyDescent="0.2">
      <c r="A262" s="821" t="s">
        <v>621</v>
      </c>
      <c r="B262" s="822" t="s">
        <v>622</v>
      </c>
      <c r="C262" s="825" t="s">
        <v>642</v>
      </c>
      <c r="D262" s="839" t="s">
        <v>643</v>
      </c>
      <c r="E262" s="825" t="s">
        <v>4557</v>
      </c>
      <c r="F262" s="839" t="s">
        <v>4558</v>
      </c>
      <c r="G262" s="825" t="s">
        <v>4591</v>
      </c>
      <c r="H262" s="825" t="s">
        <v>4592</v>
      </c>
      <c r="I262" s="831">
        <v>11.739999771118164</v>
      </c>
      <c r="J262" s="831">
        <v>140</v>
      </c>
      <c r="K262" s="832">
        <v>1643.6000366210938</v>
      </c>
    </row>
    <row r="263" spans="1:11" ht="14.45" customHeight="1" x14ac:dyDescent="0.2">
      <c r="A263" s="821" t="s">
        <v>621</v>
      </c>
      <c r="B263" s="822" t="s">
        <v>622</v>
      </c>
      <c r="C263" s="825" t="s">
        <v>642</v>
      </c>
      <c r="D263" s="839" t="s">
        <v>643</v>
      </c>
      <c r="E263" s="825" t="s">
        <v>4557</v>
      </c>
      <c r="F263" s="839" t="s">
        <v>4558</v>
      </c>
      <c r="G263" s="825" t="s">
        <v>4771</v>
      </c>
      <c r="H263" s="825" t="s">
        <v>4772</v>
      </c>
      <c r="I263" s="831">
        <v>13.310000419616699</v>
      </c>
      <c r="J263" s="831">
        <v>100</v>
      </c>
      <c r="K263" s="832">
        <v>1331</v>
      </c>
    </row>
    <row r="264" spans="1:11" ht="14.45" customHeight="1" x14ac:dyDescent="0.2">
      <c r="A264" s="821" t="s">
        <v>621</v>
      </c>
      <c r="B264" s="822" t="s">
        <v>622</v>
      </c>
      <c r="C264" s="825" t="s">
        <v>642</v>
      </c>
      <c r="D264" s="839" t="s">
        <v>643</v>
      </c>
      <c r="E264" s="825" t="s">
        <v>4557</v>
      </c>
      <c r="F264" s="839" t="s">
        <v>4558</v>
      </c>
      <c r="G264" s="825" t="s">
        <v>4593</v>
      </c>
      <c r="H264" s="825" t="s">
        <v>4594</v>
      </c>
      <c r="I264" s="831">
        <v>2.2849999666213989</v>
      </c>
      <c r="J264" s="831">
        <v>500</v>
      </c>
      <c r="K264" s="832">
        <v>1144</v>
      </c>
    </row>
    <row r="265" spans="1:11" ht="14.45" customHeight="1" x14ac:dyDescent="0.2">
      <c r="A265" s="821" t="s">
        <v>621</v>
      </c>
      <c r="B265" s="822" t="s">
        <v>622</v>
      </c>
      <c r="C265" s="825" t="s">
        <v>642</v>
      </c>
      <c r="D265" s="839" t="s">
        <v>643</v>
      </c>
      <c r="E265" s="825" t="s">
        <v>4557</v>
      </c>
      <c r="F265" s="839" t="s">
        <v>4558</v>
      </c>
      <c r="G265" s="825" t="s">
        <v>4875</v>
      </c>
      <c r="H265" s="825" t="s">
        <v>4876</v>
      </c>
      <c r="I265" s="831">
        <v>83.010002136230469</v>
      </c>
      <c r="J265" s="831">
        <v>200</v>
      </c>
      <c r="K265" s="832">
        <v>16601.19921875</v>
      </c>
    </row>
    <row r="266" spans="1:11" ht="14.45" customHeight="1" x14ac:dyDescent="0.2">
      <c r="A266" s="821" t="s">
        <v>621</v>
      </c>
      <c r="B266" s="822" t="s">
        <v>622</v>
      </c>
      <c r="C266" s="825" t="s">
        <v>642</v>
      </c>
      <c r="D266" s="839" t="s">
        <v>643</v>
      </c>
      <c r="E266" s="825" t="s">
        <v>4557</v>
      </c>
      <c r="F266" s="839" t="s">
        <v>4558</v>
      </c>
      <c r="G266" s="825" t="s">
        <v>4597</v>
      </c>
      <c r="H266" s="825" t="s">
        <v>4598</v>
      </c>
      <c r="I266" s="831">
        <v>9.1999998092651367</v>
      </c>
      <c r="J266" s="831">
        <v>800</v>
      </c>
      <c r="K266" s="832">
        <v>7360</v>
      </c>
    </row>
    <row r="267" spans="1:11" ht="14.45" customHeight="1" x14ac:dyDescent="0.2">
      <c r="A267" s="821" t="s">
        <v>621</v>
      </c>
      <c r="B267" s="822" t="s">
        <v>622</v>
      </c>
      <c r="C267" s="825" t="s">
        <v>642</v>
      </c>
      <c r="D267" s="839" t="s">
        <v>643</v>
      </c>
      <c r="E267" s="825" t="s">
        <v>4557</v>
      </c>
      <c r="F267" s="839" t="s">
        <v>4558</v>
      </c>
      <c r="G267" s="825" t="s">
        <v>4777</v>
      </c>
      <c r="H267" s="825" t="s">
        <v>4778</v>
      </c>
      <c r="I267" s="831">
        <v>172.5</v>
      </c>
      <c r="J267" s="831">
        <v>1</v>
      </c>
      <c r="K267" s="832">
        <v>172.5</v>
      </c>
    </row>
    <row r="268" spans="1:11" ht="14.45" customHeight="1" x14ac:dyDescent="0.2">
      <c r="A268" s="821" t="s">
        <v>621</v>
      </c>
      <c r="B268" s="822" t="s">
        <v>622</v>
      </c>
      <c r="C268" s="825" t="s">
        <v>642</v>
      </c>
      <c r="D268" s="839" t="s">
        <v>643</v>
      </c>
      <c r="E268" s="825" t="s">
        <v>4557</v>
      </c>
      <c r="F268" s="839" t="s">
        <v>4558</v>
      </c>
      <c r="G268" s="825" t="s">
        <v>4599</v>
      </c>
      <c r="H268" s="825" t="s">
        <v>4600</v>
      </c>
      <c r="I268" s="831">
        <v>6.7800002098083496</v>
      </c>
      <c r="J268" s="831">
        <v>600</v>
      </c>
      <c r="K268" s="832">
        <v>4068</v>
      </c>
    </row>
    <row r="269" spans="1:11" ht="14.45" customHeight="1" x14ac:dyDescent="0.2">
      <c r="A269" s="821" t="s">
        <v>621</v>
      </c>
      <c r="B269" s="822" t="s">
        <v>622</v>
      </c>
      <c r="C269" s="825" t="s">
        <v>642</v>
      </c>
      <c r="D269" s="839" t="s">
        <v>643</v>
      </c>
      <c r="E269" s="825" t="s">
        <v>4557</v>
      </c>
      <c r="F269" s="839" t="s">
        <v>4558</v>
      </c>
      <c r="G269" s="825" t="s">
        <v>4601</v>
      </c>
      <c r="H269" s="825" t="s">
        <v>4602</v>
      </c>
      <c r="I269" s="831">
        <v>0.81999999284744263</v>
      </c>
      <c r="J269" s="831">
        <v>2500</v>
      </c>
      <c r="K269" s="832">
        <v>2050</v>
      </c>
    </row>
    <row r="270" spans="1:11" ht="14.45" customHeight="1" x14ac:dyDescent="0.2">
      <c r="A270" s="821" t="s">
        <v>621</v>
      </c>
      <c r="B270" s="822" t="s">
        <v>622</v>
      </c>
      <c r="C270" s="825" t="s">
        <v>642</v>
      </c>
      <c r="D270" s="839" t="s">
        <v>643</v>
      </c>
      <c r="E270" s="825" t="s">
        <v>4557</v>
      </c>
      <c r="F270" s="839" t="s">
        <v>4558</v>
      </c>
      <c r="G270" s="825" t="s">
        <v>4603</v>
      </c>
      <c r="H270" s="825" t="s">
        <v>4604</v>
      </c>
      <c r="I270" s="831">
        <v>0.43999999761581421</v>
      </c>
      <c r="J270" s="831">
        <v>1100</v>
      </c>
      <c r="K270" s="832">
        <v>484</v>
      </c>
    </row>
    <row r="271" spans="1:11" ht="14.45" customHeight="1" x14ac:dyDescent="0.2">
      <c r="A271" s="821" t="s">
        <v>621</v>
      </c>
      <c r="B271" s="822" t="s">
        <v>622</v>
      </c>
      <c r="C271" s="825" t="s">
        <v>642</v>
      </c>
      <c r="D271" s="839" t="s">
        <v>643</v>
      </c>
      <c r="E271" s="825" t="s">
        <v>4557</v>
      </c>
      <c r="F271" s="839" t="s">
        <v>4558</v>
      </c>
      <c r="G271" s="825" t="s">
        <v>4605</v>
      </c>
      <c r="H271" s="825" t="s">
        <v>4606</v>
      </c>
      <c r="I271" s="831">
        <v>1.1366666555404663</v>
      </c>
      <c r="J271" s="831">
        <v>1920</v>
      </c>
      <c r="K271" s="832">
        <v>2184.0000610351563</v>
      </c>
    </row>
    <row r="272" spans="1:11" ht="14.45" customHeight="1" x14ac:dyDescent="0.2">
      <c r="A272" s="821" t="s">
        <v>621</v>
      </c>
      <c r="B272" s="822" t="s">
        <v>622</v>
      </c>
      <c r="C272" s="825" t="s">
        <v>642</v>
      </c>
      <c r="D272" s="839" t="s">
        <v>643</v>
      </c>
      <c r="E272" s="825" t="s">
        <v>4557</v>
      </c>
      <c r="F272" s="839" t="s">
        <v>4558</v>
      </c>
      <c r="G272" s="825" t="s">
        <v>4607</v>
      </c>
      <c r="H272" s="825" t="s">
        <v>4608</v>
      </c>
      <c r="I272" s="831">
        <v>0.57999998331069946</v>
      </c>
      <c r="J272" s="831">
        <v>2000</v>
      </c>
      <c r="K272" s="832">
        <v>1160</v>
      </c>
    </row>
    <row r="273" spans="1:11" ht="14.45" customHeight="1" x14ac:dyDescent="0.2">
      <c r="A273" s="821" t="s">
        <v>621</v>
      </c>
      <c r="B273" s="822" t="s">
        <v>622</v>
      </c>
      <c r="C273" s="825" t="s">
        <v>642</v>
      </c>
      <c r="D273" s="839" t="s">
        <v>643</v>
      </c>
      <c r="E273" s="825" t="s">
        <v>4557</v>
      </c>
      <c r="F273" s="839" t="s">
        <v>4558</v>
      </c>
      <c r="G273" s="825" t="s">
        <v>4609</v>
      </c>
      <c r="H273" s="825" t="s">
        <v>4610</v>
      </c>
      <c r="I273" s="831">
        <v>5.5633333524068194</v>
      </c>
      <c r="J273" s="831">
        <v>400</v>
      </c>
      <c r="K273" s="832">
        <v>2225</v>
      </c>
    </row>
    <row r="274" spans="1:11" ht="14.45" customHeight="1" x14ac:dyDescent="0.2">
      <c r="A274" s="821" t="s">
        <v>621</v>
      </c>
      <c r="B274" s="822" t="s">
        <v>622</v>
      </c>
      <c r="C274" s="825" t="s">
        <v>642</v>
      </c>
      <c r="D274" s="839" t="s">
        <v>643</v>
      </c>
      <c r="E274" s="825" t="s">
        <v>4557</v>
      </c>
      <c r="F274" s="839" t="s">
        <v>4558</v>
      </c>
      <c r="G274" s="825" t="s">
        <v>4791</v>
      </c>
      <c r="H274" s="825" t="s">
        <v>4792</v>
      </c>
      <c r="I274" s="831">
        <v>8.8350000381469727</v>
      </c>
      <c r="J274" s="831">
        <v>200</v>
      </c>
      <c r="K274" s="832">
        <v>1767</v>
      </c>
    </row>
    <row r="275" spans="1:11" ht="14.45" customHeight="1" x14ac:dyDescent="0.2">
      <c r="A275" s="821" t="s">
        <v>621</v>
      </c>
      <c r="B275" s="822" t="s">
        <v>622</v>
      </c>
      <c r="C275" s="825" t="s">
        <v>642</v>
      </c>
      <c r="D275" s="839" t="s">
        <v>643</v>
      </c>
      <c r="E275" s="825" t="s">
        <v>4557</v>
      </c>
      <c r="F275" s="839" t="s">
        <v>4558</v>
      </c>
      <c r="G275" s="825" t="s">
        <v>4611</v>
      </c>
      <c r="H275" s="825" t="s">
        <v>4612</v>
      </c>
      <c r="I275" s="831">
        <v>6.9474998712539673</v>
      </c>
      <c r="J275" s="831">
        <v>1440</v>
      </c>
      <c r="K275" s="832">
        <v>10002.89990234375</v>
      </c>
    </row>
    <row r="276" spans="1:11" ht="14.45" customHeight="1" x14ac:dyDescent="0.2">
      <c r="A276" s="821" t="s">
        <v>621</v>
      </c>
      <c r="B276" s="822" t="s">
        <v>622</v>
      </c>
      <c r="C276" s="825" t="s">
        <v>642</v>
      </c>
      <c r="D276" s="839" t="s">
        <v>643</v>
      </c>
      <c r="E276" s="825" t="s">
        <v>4557</v>
      </c>
      <c r="F276" s="839" t="s">
        <v>4558</v>
      </c>
      <c r="G276" s="825" t="s">
        <v>4613</v>
      </c>
      <c r="H276" s="825" t="s">
        <v>4614</v>
      </c>
      <c r="I276" s="831">
        <v>1.5499999523162842</v>
      </c>
      <c r="J276" s="831">
        <v>500</v>
      </c>
      <c r="K276" s="832">
        <v>775</v>
      </c>
    </row>
    <row r="277" spans="1:11" ht="14.45" customHeight="1" x14ac:dyDescent="0.2">
      <c r="A277" s="821" t="s">
        <v>621</v>
      </c>
      <c r="B277" s="822" t="s">
        <v>622</v>
      </c>
      <c r="C277" s="825" t="s">
        <v>642</v>
      </c>
      <c r="D277" s="839" t="s">
        <v>643</v>
      </c>
      <c r="E277" s="825" t="s">
        <v>4557</v>
      </c>
      <c r="F277" s="839" t="s">
        <v>4558</v>
      </c>
      <c r="G277" s="825" t="s">
        <v>4615</v>
      </c>
      <c r="H277" s="825" t="s">
        <v>4616</v>
      </c>
      <c r="I277" s="831">
        <v>3.440000057220459</v>
      </c>
      <c r="J277" s="831">
        <v>500</v>
      </c>
      <c r="K277" s="832">
        <v>1720</v>
      </c>
    </row>
    <row r="278" spans="1:11" ht="14.45" customHeight="1" x14ac:dyDescent="0.2">
      <c r="A278" s="821" t="s">
        <v>621</v>
      </c>
      <c r="B278" s="822" t="s">
        <v>622</v>
      </c>
      <c r="C278" s="825" t="s">
        <v>642</v>
      </c>
      <c r="D278" s="839" t="s">
        <v>643</v>
      </c>
      <c r="E278" s="825" t="s">
        <v>4557</v>
      </c>
      <c r="F278" s="839" t="s">
        <v>4558</v>
      </c>
      <c r="G278" s="825" t="s">
        <v>4795</v>
      </c>
      <c r="H278" s="825" t="s">
        <v>4796</v>
      </c>
      <c r="I278" s="831">
        <v>6.2300000190734863</v>
      </c>
      <c r="J278" s="831">
        <v>6</v>
      </c>
      <c r="K278" s="832">
        <v>37.380001068115234</v>
      </c>
    </row>
    <row r="279" spans="1:11" ht="14.45" customHeight="1" x14ac:dyDescent="0.2">
      <c r="A279" s="821" t="s">
        <v>621</v>
      </c>
      <c r="B279" s="822" t="s">
        <v>622</v>
      </c>
      <c r="C279" s="825" t="s">
        <v>642</v>
      </c>
      <c r="D279" s="839" t="s">
        <v>643</v>
      </c>
      <c r="E279" s="825" t="s">
        <v>4557</v>
      </c>
      <c r="F279" s="839" t="s">
        <v>4558</v>
      </c>
      <c r="G279" s="825" t="s">
        <v>4617</v>
      </c>
      <c r="H279" s="825" t="s">
        <v>4618</v>
      </c>
      <c r="I279" s="831">
        <v>1.2100000381469727</v>
      </c>
      <c r="J279" s="831">
        <v>150</v>
      </c>
      <c r="K279" s="832">
        <v>181.5</v>
      </c>
    </row>
    <row r="280" spans="1:11" ht="14.45" customHeight="1" x14ac:dyDescent="0.2">
      <c r="A280" s="821" t="s">
        <v>621</v>
      </c>
      <c r="B280" s="822" t="s">
        <v>622</v>
      </c>
      <c r="C280" s="825" t="s">
        <v>642</v>
      </c>
      <c r="D280" s="839" t="s">
        <v>643</v>
      </c>
      <c r="E280" s="825" t="s">
        <v>4557</v>
      </c>
      <c r="F280" s="839" t="s">
        <v>4558</v>
      </c>
      <c r="G280" s="825" t="s">
        <v>4619</v>
      </c>
      <c r="H280" s="825" t="s">
        <v>4620</v>
      </c>
      <c r="I280" s="831">
        <v>0.47499999403953552</v>
      </c>
      <c r="J280" s="831">
        <v>900</v>
      </c>
      <c r="K280" s="832">
        <v>427</v>
      </c>
    </row>
    <row r="281" spans="1:11" ht="14.45" customHeight="1" x14ac:dyDescent="0.2">
      <c r="A281" s="821" t="s">
        <v>621</v>
      </c>
      <c r="B281" s="822" t="s">
        <v>622</v>
      </c>
      <c r="C281" s="825" t="s">
        <v>642</v>
      </c>
      <c r="D281" s="839" t="s">
        <v>643</v>
      </c>
      <c r="E281" s="825" t="s">
        <v>4557</v>
      </c>
      <c r="F281" s="839" t="s">
        <v>4558</v>
      </c>
      <c r="G281" s="825" t="s">
        <v>4621</v>
      </c>
      <c r="H281" s="825" t="s">
        <v>4622</v>
      </c>
      <c r="I281" s="831">
        <v>23.719999313354492</v>
      </c>
      <c r="J281" s="831">
        <v>200</v>
      </c>
      <c r="K281" s="832">
        <v>4744</v>
      </c>
    </row>
    <row r="282" spans="1:11" ht="14.45" customHeight="1" x14ac:dyDescent="0.2">
      <c r="A282" s="821" t="s">
        <v>621</v>
      </c>
      <c r="B282" s="822" t="s">
        <v>622</v>
      </c>
      <c r="C282" s="825" t="s">
        <v>642</v>
      </c>
      <c r="D282" s="839" t="s">
        <v>643</v>
      </c>
      <c r="E282" s="825" t="s">
        <v>4557</v>
      </c>
      <c r="F282" s="839" t="s">
        <v>4558</v>
      </c>
      <c r="G282" s="825" t="s">
        <v>4803</v>
      </c>
      <c r="H282" s="825" t="s">
        <v>4804</v>
      </c>
      <c r="I282" s="831">
        <v>2.880000114440918</v>
      </c>
      <c r="J282" s="831">
        <v>700</v>
      </c>
      <c r="K282" s="832">
        <v>2016</v>
      </c>
    </row>
    <row r="283" spans="1:11" ht="14.45" customHeight="1" x14ac:dyDescent="0.2">
      <c r="A283" s="821" t="s">
        <v>621</v>
      </c>
      <c r="B283" s="822" t="s">
        <v>622</v>
      </c>
      <c r="C283" s="825" t="s">
        <v>642</v>
      </c>
      <c r="D283" s="839" t="s">
        <v>643</v>
      </c>
      <c r="E283" s="825" t="s">
        <v>4557</v>
      </c>
      <c r="F283" s="839" t="s">
        <v>4558</v>
      </c>
      <c r="G283" s="825" t="s">
        <v>4877</v>
      </c>
      <c r="H283" s="825" t="s">
        <v>4878</v>
      </c>
      <c r="I283" s="831">
        <v>3.0749999284744263</v>
      </c>
      <c r="J283" s="831">
        <v>600</v>
      </c>
      <c r="K283" s="832">
        <v>1845</v>
      </c>
    </row>
    <row r="284" spans="1:11" ht="14.45" customHeight="1" x14ac:dyDescent="0.2">
      <c r="A284" s="821" t="s">
        <v>621</v>
      </c>
      <c r="B284" s="822" t="s">
        <v>622</v>
      </c>
      <c r="C284" s="825" t="s">
        <v>642</v>
      </c>
      <c r="D284" s="839" t="s">
        <v>643</v>
      </c>
      <c r="E284" s="825" t="s">
        <v>4557</v>
      </c>
      <c r="F284" s="839" t="s">
        <v>4558</v>
      </c>
      <c r="G284" s="825" t="s">
        <v>4879</v>
      </c>
      <c r="H284" s="825" t="s">
        <v>4880</v>
      </c>
      <c r="I284" s="831">
        <v>1.9299999475479126</v>
      </c>
      <c r="J284" s="831">
        <v>100</v>
      </c>
      <c r="K284" s="832">
        <v>193</v>
      </c>
    </row>
    <row r="285" spans="1:11" ht="14.45" customHeight="1" x14ac:dyDescent="0.2">
      <c r="A285" s="821" t="s">
        <v>621</v>
      </c>
      <c r="B285" s="822" t="s">
        <v>622</v>
      </c>
      <c r="C285" s="825" t="s">
        <v>642</v>
      </c>
      <c r="D285" s="839" t="s">
        <v>643</v>
      </c>
      <c r="E285" s="825" t="s">
        <v>4557</v>
      </c>
      <c r="F285" s="839" t="s">
        <v>4558</v>
      </c>
      <c r="G285" s="825" t="s">
        <v>4625</v>
      </c>
      <c r="H285" s="825" t="s">
        <v>4626</v>
      </c>
      <c r="I285" s="831">
        <v>3.1299999554951987</v>
      </c>
      <c r="J285" s="831">
        <v>800</v>
      </c>
      <c r="K285" s="832">
        <v>2506</v>
      </c>
    </row>
    <row r="286" spans="1:11" ht="14.45" customHeight="1" x14ac:dyDescent="0.2">
      <c r="A286" s="821" t="s">
        <v>621</v>
      </c>
      <c r="B286" s="822" t="s">
        <v>622</v>
      </c>
      <c r="C286" s="825" t="s">
        <v>642</v>
      </c>
      <c r="D286" s="839" t="s">
        <v>643</v>
      </c>
      <c r="E286" s="825" t="s">
        <v>4557</v>
      </c>
      <c r="F286" s="839" t="s">
        <v>4558</v>
      </c>
      <c r="G286" s="825" t="s">
        <v>4807</v>
      </c>
      <c r="H286" s="825" t="s">
        <v>4808</v>
      </c>
      <c r="I286" s="831">
        <v>2.0700000524520874</v>
      </c>
      <c r="J286" s="831">
        <v>250</v>
      </c>
      <c r="K286" s="832">
        <v>524.5</v>
      </c>
    </row>
    <row r="287" spans="1:11" ht="14.45" customHeight="1" x14ac:dyDescent="0.2">
      <c r="A287" s="821" t="s">
        <v>621</v>
      </c>
      <c r="B287" s="822" t="s">
        <v>622</v>
      </c>
      <c r="C287" s="825" t="s">
        <v>642</v>
      </c>
      <c r="D287" s="839" t="s">
        <v>643</v>
      </c>
      <c r="E287" s="825" t="s">
        <v>4557</v>
      </c>
      <c r="F287" s="839" t="s">
        <v>4558</v>
      </c>
      <c r="G287" s="825" t="s">
        <v>4627</v>
      </c>
      <c r="H287" s="825" t="s">
        <v>4628</v>
      </c>
      <c r="I287" s="831">
        <v>1.9820000171661376</v>
      </c>
      <c r="J287" s="831">
        <v>1106</v>
      </c>
      <c r="K287" s="832">
        <v>2192.47998046875</v>
      </c>
    </row>
    <row r="288" spans="1:11" ht="14.45" customHeight="1" x14ac:dyDescent="0.2">
      <c r="A288" s="821" t="s">
        <v>621</v>
      </c>
      <c r="B288" s="822" t="s">
        <v>622</v>
      </c>
      <c r="C288" s="825" t="s">
        <v>642</v>
      </c>
      <c r="D288" s="839" t="s">
        <v>643</v>
      </c>
      <c r="E288" s="825" t="s">
        <v>4557</v>
      </c>
      <c r="F288" s="839" t="s">
        <v>4558</v>
      </c>
      <c r="G288" s="825" t="s">
        <v>4629</v>
      </c>
      <c r="H288" s="825" t="s">
        <v>4630</v>
      </c>
      <c r="I288" s="831">
        <v>2.0466666221618652</v>
      </c>
      <c r="J288" s="831">
        <v>550</v>
      </c>
      <c r="K288" s="832">
        <v>1125.5</v>
      </c>
    </row>
    <row r="289" spans="1:11" ht="14.45" customHeight="1" x14ac:dyDescent="0.2">
      <c r="A289" s="821" t="s">
        <v>621</v>
      </c>
      <c r="B289" s="822" t="s">
        <v>622</v>
      </c>
      <c r="C289" s="825" t="s">
        <v>642</v>
      </c>
      <c r="D289" s="839" t="s">
        <v>643</v>
      </c>
      <c r="E289" s="825" t="s">
        <v>4557</v>
      </c>
      <c r="F289" s="839" t="s">
        <v>4558</v>
      </c>
      <c r="G289" s="825" t="s">
        <v>4631</v>
      </c>
      <c r="H289" s="825" t="s">
        <v>4632</v>
      </c>
      <c r="I289" s="831">
        <v>2.7850000858306885</v>
      </c>
      <c r="J289" s="831">
        <v>700</v>
      </c>
      <c r="K289" s="832">
        <v>1910</v>
      </c>
    </row>
    <row r="290" spans="1:11" ht="14.45" customHeight="1" x14ac:dyDescent="0.2">
      <c r="A290" s="821" t="s">
        <v>621</v>
      </c>
      <c r="B290" s="822" t="s">
        <v>622</v>
      </c>
      <c r="C290" s="825" t="s">
        <v>642</v>
      </c>
      <c r="D290" s="839" t="s">
        <v>643</v>
      </c>
      <c r="E290" s="825" t="s">
        <v>4557</v>
      </c>
      <c r="F290" s="839" t="s">
        <v>4558</v>
      </c>
      <c r="G290" s="825" t="s">
        <v>4635</v>
      </c>
      <c r="H290" s="825" t="s">
        <v>4636</v>
      </c>
      <c r="I290" s="831">
        <v>2.5199999809265137</v>
      </c>
      <c r="J290" s="831">
        <v>700</v>
      </c>
      <c r="K290" s="832">
        <v>1764</v>
      </c>
    </row>
    <row r="291" spans="1:11" ht="14.45" customHeight="1" x14ac:dyDescent="0.2">
      <c r="A291" s="821" t="s">
        <v>621</v>
      </c>
      <c r="B291" s="822" t="s">
        <v>622</v>
      </c>
      <c r="C291" s="825" t="s">
        <v>642</v>
      </c>
      <c r="D291" s="839" t="s">
        <v>643</v>
      </c>
      <c r="E291" s="825" t="s">
        <v>4557</v>
      </c>
      <c r="F291" s="839" t="s">
        <v>4558</v>
      </c>
      <c r="G291" s="825" t="s">
        <v>4639</v>
      </c>
      <c r="H291" s="825" t="s">
        <v>4640</v>
      </c>
      <c r="I291" s="831">
        <v>23.719999313354492</v>
      </c>
      <c r="J291" s="831">
        <v>100</v>
      </c>
      <c r="K291" s="832">
        <v>2372</v>
      </c>
    </row>
    <row r="292" spans="1:11" ht="14.45" customHeight="1" x14ac:dyDescent="0.2">
      <c r="A292" s="821" t="s">
        <v>621</v>
      </c>
      <c r="B292" s="822" t="s">
        <v>622</v>
      </c>
      <c r="C292" s="825" t="s">
        <v>642</v>
      </c>
      <c r="D292" s="839" t="s">
        <v>643</v>
      </c>
      <c r="E292" s="825" t="s">
        <v>4641</v>
      </c>
      <c r="F292" s="839" t="s">
        <v>4642</v>
      </c>
      <c r="G292" s="825" t="s">
        <v>4643</v>
      </c>
      <c r="H292" s="825" t="s">
        <v>4644</v>
      </c>
      <c r="I292" s="831">
        <v>10.159999847412109</v>
      </c>
      <c r="J292" s="831">
        <v>800</v>
      </c>
      <c r="K292" s="832">
        <v>8128</v>
      </c>
    </row>
    <row r="293" spans="1:11" ht="14.45" customHeight="1" x14ac:dyDescent="0.2">
      <c r="A293" s="821" t="s">
        <v>621</v>
      </c>
      <c r="B293" s="822" t="s">
        <v>622</v>
      </c>
      <c r="C293" s="825" t="s">
        <v>642</v>
      </c>
      <c r="D293" s="839" t="s">
        <v>643</v>
      </c>
      <c r="E293" s="825" t="s">
        <v>4645</v>
      </c>
      <c r="F293" s="839" t="s">
        <v>4646</v>
      </c>
      <c r="G293" s="825" t="s">
        <v>4881</v>
      </c>
      <c r="H293" s="825" t="s">
        <v>4882</v>
      </c>
      <c r="I293" s="831">
        <v>0.31000000238418579</v>
      </c>
      <c r="J293" s="831">
        <v>100</v>
      </c>
      <c r="K293" s="832">
        <v>31</v>
      </c>
    </row>
    <row r="294" spans="1:11" ht="14.45" customHeight="1" x14ac:dyDescent="0.2">
      <c r="A294" s="821" t="s">
        <v>621</v>
      </c>
      <c r="B294" s="822" t="s">
        <v>622</v>
      </c>
      <c r="C294" s="825" t="s">
        <v>642</v>
      </c>
      <c r="D294" s="839" t="s">
        <v>643</v>
      </c>
      <c r="E294" s="825" t="s">
        <v>4645</v>
      </c>
      <c r="F294" s="839" t="s">
        <v>4646</v>
      </c>
      <c r="G294" s="825" t="s">
        <v>4817</v>
      </c>
      <c r="H294" s="825" t="s">
        <v>4818</v>
      </c>
      <c r="I294" s="831">
        <v>0.30000001192092896</v>
      </c>
      <c r="J294" s="831">
        <v>100</v>
      </c>
      <c r="K294" s="832">
        <v>30</v>
      </c>
    </row>
    <row r="295" spans="1:11" ht="14.45" customHeight="1" x14ac:dyDescent="0.2">
      <c r="A295" s="821" t="s">
        <v>621</v>
      </c>
      <c r="B295" s="822" t="s">
        <v>622</v>
      </c>
      <c r="C295" s="825" t="s">
        <v>642</v>
      </c>
      <c r="D295" s="839" t="s">
        <v>643</v>
      </c>
      <c r="E295" s="825" t="s">
        <v>4645</v>
      </c>
      <c r="F295" s="839" t="s">
        <v>4646</v>
      </c>
      <c r="G295" s="825" t="s">
        <v>4649</v>
      </c>
      <c r="H295" s="825" t="s">
        <v>4650</v>
      </c>
      <c r="I295" s="831">
        <v>0.54666668176651001</v>
      </c>
      <c r="J295" s="831">
        <v>2500</v>
      </c>
      <c r="K295" s="832">
        <v>1370</v>
      </c>
    </row>
    <row r="296" spans="1:11" ht="14.45" customHeight="1" x14ac:dyDescent="0.2">
      <c r="A296" s="821" t="s">
        <v>621</v>
      </c>
      <c r="B296" s="822" t="s">
        <v>622</v>
      </c>
      <c r="C296" s="825" t="s">
        <v>642</v>
      </c>
      <c r="D296" s="839" t="s">
        <v>643</v>
      </c>
      <c r="E296" s="825" t="s">
        <v>4645</v>
      </c>
      <c r="F296" s="839" t="s">
        <v>4646</v>
      </c>
      <c r="G296" s="825" t="s">
        <v>4651</v>
      </c>
      <c r="H296" s="825" t="s">
        <v>4652</v>
      </c>
      <c r="I296" s="831">
        <v>1.7999999523162842</v>
      </c>
      <c r="J296" s="831">
        <v>400</v>
      </c>
      <c r="K296" s="832">
        <v>720</v>
      </c>
    </row>
    <row r="297" spans="1:11" ht="14.45" customHeight="1" x14ac:dyDescent="0.2">
      <c r="A297" s="821" t="s">
        <v>621</v>
      </c>
      <c r="B297" s="822" t="s">
        <v>622</v>
      </c>
      <c r="C297" s="825" t="s">
        <v>642</v>
      </c>
      <c r="D297" s="839" t="s">
        <v>643</v>
      </c>
      <c r="E297" s="825" t="s">
        <v>4645</v>
      </c>
      <c r="F297" s="839" t="s">
        <v>4646</v>
      </c>
      <c r="G297" s="825" t="s">
        <v>4819</v>
      </c>
      <c r="H297" s="825" t="s">
        <v>4820</v>
      </c>
      <c r="I297" s="831">
        <v>1.7999999523162842</v>
      </c>
      <c r="J297" s="831">
        <v>400</v>
      </c>
      <c r="K297" s="832">
        <v>720</v>
      </c>
    </row>
    <row r="298" spans="1:11" ht="14.45" customHeight="1" x14ac:dyDescent="0.2">
      <c r="A298" s="821" t="s">
        <v>621</v>
      </c>
      <c r="B298" s="822" t="s">
        <v>622</v>
      </c>
      <c r="C298" s="825" t="s">
        <v>642</v>
      </c>
      <c r="D298" s="839" t="s">
        <v>643</v>
      </c>
      <c r="E298" s="825" t="s">
        <v>4653</v>
      </c>
      <c r="F298" s="839" t="s">
        <v>4654</v>
      </c>
      <c r="G298" s="825" t="s">
        <v>4655</v>
      </c>
      <c r="H298" s="825" t="s">
        <v>4656</v>
      </c>
      <c r="I298" s="831">
        <v>3.3900001049041748</v>
      </c>
      <c r="J298" s="831">
        <v>1000</v>
      </c>
      <c r="K298" s="832">
        <v>3390</v>
      </c>
    </row>
    <row r="299" spans="1:11" ht="14.45" customHeight="1" x14ac:dyDescent="0.2">
      <c r="A299" s="821" t="s">
        <v>621</v>
      </c>
      <c r="B299" s="822" t="s">
        <v>622</v>
      </c>
      <c r="C299" s="825" t="s">
        <v>642</v>
      </c>
      <c r="D299" s="839" t="s">
        <v>643</v>
      </c>
      <c r="E299" s="825" t="s">
        <v>4653</v>
      </c>
      <c r="F299" s="839" t="s">
        <v>4654</v>
      </c>
      <c r="G299" s="825" t="s">
        <v>4657</v>
      </c>
      <c r="H299" s="825" t="s">
        <v>4658</v>
      </c>
      <c r="I299" s="831">
        <v>3.3900001049041748</v>
      </c>
      <c r="J299" s="831">
        <v>3000</v>
      </c>
      <c r="K299" s="832">
        <v>10170</v>
      </c>
    </row>
    <row r="300" spans="1:11" ht="14.45" customHeight="1" x14ac:dyDescent="0.2">
      <c r="A300" s="821" t="s">
        <v>621</v>
      </c>
      <c r="B300" s="822" t="s">
        <v>622</v>
      </c>
      <c r="C300" s="825" t="s">
        <v>642</v>
      </c>
      <c r="D300" s="839" t="s">
        <v>643</v>
      </c>
      <c r="E300" s="825" t="s">
        <v>4653</v>
      </c>
      <c r="F300" s="839" t="s">
        <v>4654</v>
      </c>
      <c r="G300" s="825" t="s">
        <v>4659</v>
      </c>
      <c r="H300" s="825" t="s">
        <v>4660</v>
      </c>
      <c r="I300" s="831">
        <v>4.820000171661377</v>
      </c>
      <c r="J300" s="831">
        <v>1000</v>
      </c>
      <c r="K300" s="832">
        <v>4820</v>
      </c>
    </row>
    <row r="301" spans="1:11" ht="14.45" customHeight="1" x14ac:dyDescent="0.2">
      <c r="A301" s="821" t="s">
        <v>621</v>
      </c>
      <c r="B301" s="822" t="s">
        <v>622</v>
      </c>
      <c r="C301" s="825" t="s">
        <v>642</v>
      </c>
      <c r="D301" s="839" t="s">
        <v>643</v>
      </c>
      <c r="E301" s="825" t="s">
        <v>4653</v>
      </c>
      <c r="F301" s="839" t="s">
        <v>4654</v>
      </c>
      <c r="G301" s="825" t="s">
        <v>4661</v>
      </c>
      <c r="H301" s="825" t="s">
        <v>4662</v>
      </c>
      <c r="I301" s="831">
        <v>4.820000171661377</v>
      </c>
      <c r="J301" s="831">
        <v>3000</v>
      </c>
      <c r="K301" s="832">
        <v>14460</v>
      </c>
    </row>
    <row r="302" spans="1:11" ht="14.45" customHeight="1" x14ac:dyDescent="0.2">
      <c r="A302" s="821" t="s">
        <v>621</v>
      </c>
      <c r="B302" s="822" t="s">
        <v>622</v>
      </c>
      <c r="C302" s="825" t="s">
        <v>642</v>
      </c>
      <c r="D302" s="839" t="s">
        <v>643</v>
      </c>
      <c r="E302" s="825" t="s">
        <v>4653</v>
      </c>
      <c r="F302" s="839" t="s">
        <v>4654</v>
      </c>
      <c r="G302" s="825" t="s">
        <v>4663</v>
      </c>
      <c r="H302" s="825" t="s">
        <v>4664</v>
      </c>
      <c r="I302" s="831">
        <v>4.1100001335144043</v>
      </c>
      <c r="J302" s="831">
        <v>1000</v>
      </c>
      <c r="K302" s="832">
        <v>4110</v>
      </c>
    </row>
    <row r="303" spans="1:11" ht="14.45" customHeight="1" x14ac:dyDescent="0.2">
      <c r="A303" s="821" t="s">
        <v>621</v>
      </c>
      <c r="B303" s="822" t="s">
        <v>622</v>
      </c>
      <c r="C303" s="825" t="s">
        <v>642</v>
      </c>
      <c r="D303" s="839" t="s">
        <v>643</v>
      </c>
      <c r="E303" s="825" t="s">
        <v>4653</v>
      </c>
      <c r="F303" s="839" t="s">
        <v>4654</v>
      </c>
      <c r="G303" s="825" t="s">
        <v>4665</v>
      </c>
      <c r="H303" s="825" t="s">
        <v>4666</v>
      </c>
      <c r="I303" s="831">
        <v>4.130000114440918</v>
      </c>
      <c r="J303" s="831">
        <v>600</v>
      </c>
      <c r="K303" s="832">
        <v>2478</v>
      </c>
    </row>
    <row r="304" spans="1:11" ht="14.45" customHeight="1" x14ac:dyDescent="0.2">
      <c r="A304" s="821" t="s">
        <v>621</v>
      </c>
      <c r="B304" s="822" t="s">
        <v>622</v>
      </c>
      <c r="C304" s="825" t="s">
        <v>642</v>
      </c>
      <c r="D304" s="839" t="s">
        <v>643</v>
      </c>
      <c r="E304" s="825" t="s">
        <v>4653</v>
      </c>
      <c r="F304" s="839" t="s">
        <v>4654</v>
      </c>
      <c r="G304" s="825" t="s">
        <v>4827</v>
      </c>
      <c r="H304" s="825" t="s">
        <v>4828</v>
      </c>
      <c r="I304" s="831">
        <v>3.869999885559082</v>
      </c>
      <c r="J304" s="831">
        <v>5000</v>
      </c>
      <c r="K304" s="832">
        <v>19350</v>
      </c>
    </row>
    <row r="305" spans="1:11" ht="14.45" customHeight="1" x14ac:dyDescent="0.2">
      <c r="A305" s="821" t="s">
        <v>621</v>
      </c>
      <c r="B305" s="822" t="s">
        <v>622</v>
      </c>
      <c r="C305" s="825" t="s">
        <v>642</v>
      </c>
      <c r="D305" s="839" t="s">
        <v>643</v>
      </c>
      <c r="E305" s="825" t="s">
        <v>4653</v>
      </c>
      <c r="F305" s="839" t="s">
        <v>4654</v>
      </c>
      <c r="G305" s="825" t="s">
        <v>4829</v>
      </c>
      <c r="H305" s="825" t="s">
        <v>4830</v>
      </c>
      <c r="I305" s="831">
        <v>3.869999885559082</v>
      </c>
      <c r="J305" s="831">
        <v>7000</v>
      </c>
      <c r="K305" s="832">
        <v>27090</v>
      </c>
    </row>
    <row r="306" spans="1:11" ht="14.45" customHeight="1" x14ac:dyDescent="0.2">
      <c r="A306" s="821" t="s">
        <v>621</v>
      </c>
      <c r="B306" s="822" t="s">
        <v>622</v>
      </c>
      <c r="C306" s="825" t="s">
        <v>642</v>
      </c>
      <c r="D306" s="839" t="s">
        <v>643</v>
      </c>
      <c r="E306" s="825" t="s">
        <v>4837</v>
      </c>
      <c r="F306" s="839" t="s">
        <v>4838</v>
      </c>
      <c r="G306" s="825" t="s">
        <v>4883</v>
      </c>
      <c r="H306" s="825" t="s">
        <v>4884</v>
      </c>
      <c r="I306" s="831">
        <v>16.389999389648438</v>
      </c>
      <c r="J306" s="831">
        <v>50</v>
      </c>
      <c r="K306" s="832">
        <v>819.5</v>
      </c>
    </row>
    <row r="307" spans="1:11" ht="14.45" customHeight="1" x14ac:dyDescent="0.2">
      <c r="A307" s="821" t="s">
        <v>621</v>
      </c>
      <c r="B307" s="822" t="s">
        <v>622</v>
      </c>
      <c r="C307" s="825" t="s">
        <v>642</v>
      </c>
      <c r="D307" s="839" t="s">
        <v>643</v>
      </c>
      <c r="E307" s="825" t="s">
        <v>4837</v>
      </c>
      <c r="F307" s="839" t="s">
        <v>4838</v>
      </c>
      <c r="G307" s="825" t="s">
        <v>4839</v>
      </c>
      <c r="H307" s="825" t="s">
        <v>4840</v>
      </c>
      <c r="I307" s="831">
        <v>19.959999084472656</v>
      </c>
      <c r="J307" s="831">
        <v>80</v>
      </c>
      <c r="K307" s="832">
        <v>1596.7999877929688</v>
      </c>
    </row>
    <row r="308" spans="1:11" ht="14.45" customHeight="1" x14ac:dyDescent="0.2">
      <c r="A308" s="821" t="s">
        <v>621</v>
      </c>
      <c r="B308" s="822" t="s">
        <v>622</v>
      </c>
      <c r="C308" s="825" t="s">
        <v>646</v>
      </c>
      <c r="D308" s="839" t="s">
        <v>647</v>
      </c>
      <c r="E308" s="825" t="s">
        <v>4499</v>
      </c>
      <c r="F308" s="839" t="s">
        <v>4500</v>
      </c>
      <c r="G308" s="825" t="s">
        <v>4505</v>
      </c>
      <c r="H308" s="825" t="s">
        <v>4506</v>
      </c>
      <c r="I308" s="831">
        <v>2600</v>
      </c>
      <c r="J308" s="831">
        <v>4</v>
      </c>
      <c r="K308" s="832">
        <v>10400</v>
      </c>
    </row>
    <row r="309" spans="1:11" ht="14.45" customHeight="1" x14ac:dyDescent="0.2">
      <c r="A309" s="821" t="s">
        <v>621</v>
      </c>
      <c r="B309" s="822" t="s">
        <v>622</v>
      </c>
      <c r="C309" s="825" t="s">
        <v>646</v>
      </c>
      <c r="D309" s="839" t="s">
        <v>647</v>
      </c>
      <c r="E309" s="825" t="s">
        <v>4499</v>
      </c>
      <c r="F309" s="839" t="s">
        <v>4500</v>
      </c>
      <c r="G309" s="825" t="s">
        <v>4507</v>
      </c>
      <c r="H309" s="825" t="s">
        <v>4508</v>
      </c>
      <c r="I309" s="831">
        <v>1700</v>
      </c>
      <c r="J309" s="831">
        <v>4</v>
      </c>
      <c r="K309" s="832">
        <v>6800</v>
      </c>
    </row>
    <row r="310" spans="1:11" ht="14.45" customHeight="1" x14ac:dyDescent="0.2">
      <c r="A310" s="821" t="s">
        <v>621</v>
      </c>
      <c r="B310" s="822" t="s">
        <v>622</v>
      </c>
      <c r="C310" s="825" t="s">
        <v>646</v>
      </c>
      <c r="D310" s="839" t="s">
        <v>647</v>
      </c>
      <c r="E310" s="825" t="s">
        <v>4509</v>
      </c>
      <c r="F310" s="839" t="s">
        <v>4510</v>
      </c>
      <c r="G310" s="825" t="s">
        <v>4511</v>
      </c>
      <c r="H310" s="825" t="s">
        <v>4512</v>
      </c>
      <c r="I310" s="831">
        <v>0.31999999284744263</v>
      </c>
      <c r="J310" s="831">
        <v>200</v>
      </c>
      <c r="K310" s="832">
        <v>64</v>
      </c>
    </row>
    <row r="311" spans="1:11" ht="14.45" customHeight="1" x14ac:dyDescent="0.2">
      <c r="A311" s="821" t="s">
        <v>621</v>
      </c>
      <c r="B311" s="822" t="s">
        <v>622</v>
      </c>
      <c r="C311" s="825" t="s">
        <v>646</v>
      </c>
      <c r="D311" s="839" t="s">
        <v>647</v>
      </c>
      <c r="E311" s="825" t="s">
        <v>4509</v>
      </c>
      <c r="F311" s="839" t="s">
        <v>4510</v>
      </c>
      <c r="G311" s="825" t="s">
        <v>4517</v>
      </c>
      <c r="H311" s="825" t="s">
        <v>4518</v>
      </c>
      <c r="I311" s="831">
        <v>30.180000305175781</v>
      </c>
      <c r="J311" s="831">
        <v>10</v>
      </c>
      <c r="K311" s="832">
        <v>301.79998779296875</v>
      </c>
    </row>
    <row r="312" spans="1:11" ht="14.45" customHeight="1" x14ac:dyDescent="0.2">
      <c r="A312" s="821" t="s">
        <v>621</v>
      </c>
      <c r="B312" s="822" t="s">
        <v>622</v>
      </c>
      <c r="C312" s="825" t="s">
        <v>646</v>
      </c>
      <c r="D312" s="839" t="s">
        <v>647</v>
      </c>
      <c r="E312" s="825" t="s">
        <v>4509</v>
      </c>
      <c r="F312" s="839" t="s">
        <v>4510</v>
      </c>
      <c r="G312" s="825" t="s">
        <v>4519</v>
      </c>
      <c r="H312" s="825" t="s">
        <v>4520</v>
      </c>
      <c r="I312" s="831">
        <v>5.2699999809265137</v>
      </c>
      <c r="J312" s="831">
        <v>10</v>
      </c>
      <c r="K312" s="832">
        <v>52.700000762939453</v>
      </c>
    </row>
    <row r="313" spans="1:11" ht="14.45" customHeight="1" x14ac:dyDescent="0.2">
      <c r="A313" s="821" t="s">
        <v>621</v>
      </c>
      <c r="B313" s="822" t="s">
        <v>622</v>
      </c>
      <c r="C313" s="825" t="s">
        <v>646</v>
      </c>
      <c r="D313" s="839" t="s">
        <v>647</v>
      </c>
      <c r="E313" s="825" t="s">
        <v>4509</v>
      </c>
      <c r="F313" s="839" t="s">
        <v>4510</v>
      </c>
      <c r="G313" s="825" t="s">
        <v>4851</v>
      </c>
      <c r="H313" s="825" t="s">
        <v>4852</v>
      </c>
      <c r="I313" s="831">
        <v>13.020000457763672</v>
      </c>
      <c r="J313" s="831">
        <v>2</v>
      </c>
      <c r="K313" s="832">
        <v>26.040000915527344</v>
      </c>
    </row>
    <row r="314" spans="1:11" ht="14.45" customHeight="1" x14ac:dyDescent="0.2">
      <c r="A314" s="821" t="s">
        <v>621</v>
      </c>
      <c r="B314" s="822" t="s">
        <v>622</v>
      </c>
      <c r="C314" s="825" t="s">
        <v>646</v>
      </c>
      <c r="D314" s="839" t="s">
        <v>647</v>
      </c>
      <c r="E314" s="825" t="s">
        <v>4509</v>
      </c>
      <c r="F314" s="839" t="s">
        <v>4510</v>
      </c>
      <c r="G314" s="825" t="s">
        <v>4531</v>
      </c>
      <c r="H314" s="825" t="s">
        <v>4532</v>
      </c>
      <c r="I314" s="831">
        <v>0.86000001430511475</v>
      </c>
      <c r="J314" s="831">
        <v>100</v>
      </c>
      <c r="K314" s="832">
        <v>86</v>
      </c>
    </row>
    <row r="315" spans="1:11" ht="14.45" customHeight="1" x14ac:dyDescent="0.2">
      <c r="A315" s="821" t="s">
        <v>621</v>
      </c>
      <c r="B315" s="822" t="s">
        <v>622</v>
      </c>
      <c r="C315" s="825" t="s">
        <v>646</v>
      </c>
      <c r="D315" s="839" t="s">
        <v>647</v>
      </c>
      <c r="E315" s="825" t="s">
        <v>4509</v>
      </c>
      <c r="F315" s="839" t="s">
        <v>4510</v>
      </c>
      <c r="G315" s="825" t="s">
        <v>4853</v>
      </c>
      <c r="H315" s="825" t="s">
        <v>4854</v>
      </c>
      <c r="I315" s="831">
        <v>14.359999656677246</v>
      </c>
      <c r="J315" s="831">
        <v>16</v>
      </c>
      <c r="K315" s="832">
        <v>229.75999450683594</v>
      </c>
    </row>
    <row r="316" spans="1:11" ht="14.45" customHeight="1" x14ac:dyDescent="0.2">
      <c r="A316" s="821" t="s">
        <v>621</v>
      </c>
      <c r="B316" s="822" t="s">
        <v>622</v>
      </c>
      <c r="C316" s="825" t="s">
        <v>646</v>
      </c>
      <c r="D316" s="839" t="s">
        <v>647</v>
      </c>
      <c r="E316" s="825" t="s">
        <v>4509</v>
      </c>
      <c r="F316" s="839" t="s">
        <v>4510</v>
      </c>
      <c r="G316" s="825" t="s">
        <v>4539</v>
      </c>
      <c r="H316" s="825" t="s">
        <v>4540</v>
      </c>
      <c r="I316" s="831">
        <v>13.079999923706055</v>
      </c>
      <c r="J316" s="831">
        <v>24</v>
      </c>
      <c r="K316" s="832">
        <v>313.92001342773438</v>
      </c>
    </row>
    <row r="317" spans="1:11" ht="14.45" customHeight="1" x14ac:dyDescent="0.2">
      <c r="A317" s="821" t="s">
        <v>621</v>
      </c>
      <c r="B317" s="822" t="s">
        <v>622</v>
      </c>
      <c r="C317" s="825" t="s">
        <v>646</v>
      </c>
      <c r="D317" s="839" t="s">
        <v>647</v>
      </c>
      <c r="E317" s="825" t="s">
        <v>4509</v>
      </c>
      <c r="F317" s="839" t="s">
        <v>4510</v>
      </c>
      <c r="G317" s="825" t="s">
        <v>4855</v>
      </c>
      <c r="H317" s="825" t="s">
        <v>4856</v>
      </c>
      <c r="I317" s="831">
        <v>8.8900003433227539</v>
      </c>
      <c r="J317" s="831">
        <v>10</v>
      </c>
      <c r="K317" s="832">
        <v>88.900001525878906</v>
      </c>
    </row>
    <row r="318" spans="1:11" ht="14.45" customHeight="1" x14ac:dyDescent="0.2">
      <c r="A318" s="821" t="s">
        <v>621</v>
      </c>
      <c r="B318" s="822" t="s">
        <v>622</v>
      </c>
      <c r="C318" s="825" t="s">
        <v>646</v>
      </c>
      <c r="D318" s="839" t="s">
        <v>647</v>
      </c>
      <c r="E318" s="825" t="s">
        <v>4509</v>
      </c>
      <c r="F318" s="839" t="s">
        <v>4510</v>
      </c>
      <c r="G318" s="825" t="s">
        <v>4857</v>
      </c>
      <c r="H318" s="825" t="s">
        <v>4858</v>
      </c>
      <c r="I318" s="831">
        <v>2.5199999809265137</v>
      </c>
      <c r="J318" s="831">
        <v>10</v>
      </c>
      <c r="K318" s="832">
        <v>25.200000762939453</v>
      </c>
    </row>
    <row r="319" spans="1:11" ht="14.45" customHeight="1" x14ac:dyDescent="0.2">
      <c r="A319" s="821" t="s">
        <v>621</v>
      </c>
      <c r="B319" s="822" t="s">
        <v>622</v>
      </c>
      <c r="C319" s="825" t="s">
        <v>646</v>
      </c>
      <c r="D319" s="839" t="s">
        <v>647</v>
      </c>
      <c r="E319" s="825" t="s">
        <v>4509</v>
      </c>
      <c r="F319" s="839" t="s">
        <v>4510</v>
      </c>
      <c r="G319" s="825" t="s">
        <v>4859</v>
      </c>
      <c r="H319" s="825" t="s">
        <v>4860</v>
      </c>
      <c r="I319" s="831">
        <v>4.1100001335144043</v>
      </c>
      <c r="J319" s="831">
        <v>10</v>
      </c>
      <c r="K319" s="832">
        <v>41.099998474121094</v>
      </c>
    </row>
    <row r="320" spans="1:11" ht="14.45" customHeight="1" x14ac:dyDescent="0.2">
      <c r="A320" s="821" t="s">
        <v>621</v>
      </c>
      <c r="B320" s="822" t="s">
        <v>622</v>
      </c>
      <c r="C320" s="825" t="s">
        <v>646</v>
      </c>
      <c r="D320" s="839" t="s">
        <v>647</v>
      </c>
      <c r="E320" s="825" t="s">
        <v>4509</v>
      </c>
      <c r="F320" s="839" t="s">
        <v>4510</v>
      </c>
      <c r="G320" s="825" t="s">
        <v>4541</v>
      </c>
      <c r="H320" s="825" t="s">
        <v>4542</v>
      </c>
      <c r="I320" s="831">
        <v>42.439998626708984</v>
      </c>
      <c r="J320" s="831">
        <v>15</v>
      </c>
      <c r="K320" s="832">
        <v>636.59999084472656</v>
      </c>
    </row>
    <row r="321" spans="1:11" ht="14.45" customHeight="1" x14ac:dyDescent="0.2">
      <c r="A321" s="821" t="s">
        <v>621</v>
      </c>
      <c r="B321" s="822" t="s">
        <v>622</v>
      </c>
      <c r="C321" s="825" t="s">
        <v>646</v>
      </c>
      <c r="D321" s="839" t="s">
        <v>647</v>
      </c>
      <c r="E321" s="825" t="s">
        <v>4509</v>
      </c>
      <c r="F321" s="839" t="s">
        <v>4510</v>
      </c>
      <c r="G321" s="825" t="s">
        <v>4551</v>
      </c>
      <c r="H321" s="825" t="s">
        <v>4552</v>
      </c>
      <c r="I321" s="831">
        <v>0.50999999046325684</v>
      </c>
      <c r="J321" s="831">
        <v>100</v>
      </c>
      <c r="K321" s="832">
        <v>51</v>
      </c>
    </row>
    <row r="322" spans="1:11" ht="14.45" customHeight="1" x14ac:dyDescent="0.2">
      <c r="A322" s="821" t="s">
        <v>621</v>
      </c>
      <c r="B322" s="822" t="s">
        <v>622</v>
      </c>
      <c r="C322" s="825" t="s">
        <v>646</v>
      </c>
      <c r="D322" s="839" t="s">
        <v>647</v>
      </c>
      <c r="E322" s="825" t="s">
        <v>4509</v>
      </c>
      <c r="F322" s="839" t="s">
        <v>4510</v>
      </c>
      <c r="G322" s="825" t="s">
        <v>4885</v>
      </c>
      <c r="H322" s="825" t="s">
        <v>4886</v>
      </c>
      <c r="I322" s="831">
        <v>1.3700000047683716</v>
      </c>
      <c r="J322" s="831">
        <v>300</v>
      </c>
      <c r="K322" s="832">
        <v>411.70001220703125</v>
      </c>
    </row>
    <row r="323" spans="1:11" ht="14.45" customHeight="1" x14ac:dyDescent="0.2">
      <c r="A323" s="821" t="s">
        <v>621</v>
      </c>
      <c r="B323" s="822" t="s">
        <v>622</v>
      </c>
      <c r="C323" s="825" t="s">
        <v>646</v>
      </c>
      <c r="D323" s="839" t="s">
        <v>647</v>
      </c>
      <c r="E323" s="825" t="s">
        <v>4509</v>
      </c>
      <c r="F323" s="839" t="s">
        <v>4510</v>
      </c>
      <c r="G323" s="825" t="s">
        <v>4553</v>
      </c>
      <c r="H323" s="825" t="s">
        <v>4554</v>
      </c>
      <c r="I323" s="831">
        <v>31.420000076293945</v>
      </c>
      <c r="J323" s="831">
        <v>2</v>
      </c>
      <c r="K323" s="832">
        <v>62.840000152587891</v>
      </c>
    </row>
    <row r="324" spans="1:11" ht="14.45" customHeight="1" x14ac:dyDescent="0.2">
      <c r="A324" s="821" t="s">
        <v>621</v>
      </c>
      <c r="B324" s="822" t="s">
        <v>622</v>
      </c>
      <c r="C324" s="825" t="s">
        <v>646</v>
      </c>
      <c r="D324" s="839" t="s">
        <v>647</v>
      </c>
      <c r="E324" s="825" t="s">
        <v>4509</v>
      </c>
      <c r="F324" s="839" t="s">
        <v>4510</v>
      </c>
      <c r="G324" s="825" t="s">
        <v>4555</v>
      </c>
      <c r="H324" s="825" t="s">
        <v>4556</v>
      </c>
      <c r="I324" s="831">
        <v>260.29998779296875</v>
      </c>
      <c r="J324" s="831">
        <v>4</v>
      </c>
      <c r="K324" s="832">
        <v>1041.199951171875</v>
      </c>
    </row>
    <row r="325" spans="1:11" ht="14.45" customHeight="1" x14ac:dyDescent="0.2">
      <c r="A325" s="821" t="s">
        <v>621</v>
      </c>
      <c r="B325" s="822" t="s">
        <v>622</v>
      </c>
      <c r="C325" s="825" t="s">
        <v>646</v>
      </c>
      <c r="D325" s="839" t="s">
        <v>647</v>
      </c>
      <c r="E325" s="825" t="s">
        <v>4557</v>
      </c>
      <c r="F325" s="839" t="s">
        <v>4558</v>
      </c>
      <c r="G325" s="825" t="s">
        <v>4565</v>
      </c>
      <c r="H325" s="825" t="s">
        <v>4566</v>
      </c>
      <c r="I325" s="831">
        <v>2.0333333015441895</v>
      </c>
      <c r="J325" s="831">
        <v>3200</v>
      </c>
      <c r="K325" s="832">
        <v>6510.080078125</v>
      </c>
    </row>
    <row r="326" spans="1:11" ht="14.45" customHeight="1" x14ac:dyDescent="0.2">
      <c r="A326" s="821" t="s">
        <v>621</v>
      </c>
      <c r="B326" s="822" t="s">
        <v>622</v>
      </c>
      <c r="C326" s="825" t="s">
        <v>646</v>
      </c>
      <c r="D326" s="839" t="s">
        <v>647</v>
      </c>
      <c r="E326" s="825" t="s">
        <v>4557</v>
      </c>
      <c r="F326" s="839" t="s">
        <v>4558</v>
      </c>
      <c r="G326" s="825" t="s">
        <v>4569</v>
      </c>
      <c r="H326" s="825" t="s">
        <v>4570</v>
      </c>
      <c r="I326" s="831">
        <v>3.4900000095367432</v>
      </c>
      <c r="J326" s="831">
        <v>100</v>
      </c>
      <c r="K326" s="832">
        <v>349</v>
      </c>
    </row>
    <row r="327" spans="1:11" ht="14.45" customHeight="1" x14ac:dyDescent="0.2">
      <c r="A327" s="821" t="s">
        <v>621</v>
      </c>
      <c r="B327" s="822" t="s">
        <v>622</v>
      </c>
      <c r="C327" s="825" t="s">
        <v>646</v>
      </c>
      <c r="D327" s="839" t="s">
        <v>647</v>
      </c>
      <c r="E327" s="825" t="s">
        <v>4557</v>
      </c>
      <c r="F327" s="839" t="s">
        <v>4558</v>
      </c>
      <c r="G327" s="825" t="s">
        <v>4573</v>
      </c>
      <c r="H327" s="825" t="s">
        <v>4574</v>
      </c>
      <c r="I327" s="831">
        <v>17.979999542236328</v>
      </c>
      <c r="J327" s="831">
        <v>50</v>
      </c>
      <c r="K327" s="832">
        <v>899</v>
      </c>
    </row>
    <row r="328" spans="1:11" ht="14.45" customHeight="1" x14ac:dyDescent="0.2">
      <c r="A328" s="821" t="s">
        <v>621</v>
      </c>
      <c r="B328" s="822" t="s">
        <v>622</v>
      </c>
      <c r="C328" s="825" t="s">
        <v>646</v>
      </c>
      <c r="D328" s="839" t="s">
        <v>647</v>
      </c>
      <c r="E328" s="825" t="s">
        <v>4557</v>
      </c>
      <c r="F328" s="839" t="s">
        <v>4558</v>
      </c>
      <c r="G328" s="825" t="s">
        <v>4583</v>
      </c>
      <c r="H328" s="825" t="s">
        <v>4584</v>
      </c>
      <c r="I328" s="831">
        <v>4.0300002098083496</v>
      </c>
      <c r="J328" s="831">
        <v>10</v>
      </c>
      <c r="K328" s="832">
        <v>40.299999237060547</v>
      </c>
    </row>
    <row r="329" spans="1:11" ht="14.45" customHeight="1" x14ac:dyDescent="0.2">
      <c r="A329" s="821" t="s">
        <v>621</v>
      </c>
      <c r="B329" s="822" t="s">
        <v>622</v>
      </c>
      <c r="C329" s="825" t="s">
        <v>646</v>
      </c>
      <c r="D329" s="839" t="s">
        <v>647</v>
      </c>
      <c r="E329" s="825" t="s">
        <v>4557</v>
      </c>
      <c r="F329" s="839" t="s">
        <v>4558</v>
      </c>
      <c r="G329" s="825" t="s">
        <v>4767</v>
      </c>
      <c r="H329" s="825" t="s">
        <v>4768</v>
      </c>
      <c r="I329" s="831">
        <v>37.900001525878906</v>
      </c>
      <c r="J329" s="831">
        <v>3</v>
      </c>
      <c r="K329" s="832">
        <v>113.69999694824219</v>
      </c>
    </row>
    <row r="330" spans="1:11" ht="14.45" customHeight="1" x14ac:dyDescent="0.2">
      <c r="A330" s="821" t="s">
        <v>621</v>
      </c>
      <c r="B330" s="822" t="s">
        <v>622</v>
      </c>
      <c r="C330" s="825" t="s">
        <v>646</v>
      </c>
      <c r="D330" s="839" t="s">
        <v>647</v>
      </c>
      <c r="E330" s="825" t="s">
        <v>4557</v>
      </c>
      <c r="F330" s="839" t="s">
        <v>4558</v>
      </c>
      <c r="G330" s="825" t="s">
        <v>4769</v>
      </c>
      <c r="H330" s="825" t="s">
        <v>4770</v>
      </c>
      <c r="I330" s="831">
        <v>0.25999999046325684</v>
      </c>
      <c r="J330" s="831">
        <v>100</v>
      </c>
      <c r="K330" s="832">
        <v>26</v>
      </c>
    </row>
    <row r="331" spans="1:11" ht="14.45" customHeight="1" x14ac:dyDescent="0.2">
      <c r="A331" s="821" t="s">
        <v>621</v>
      </c>
      <c r="B331" s="822" t="s">
        <v>622</v>
      </c>
      <c r="C331" s="825" t="s">
        <v>646</v>
      </c>
      <c r="D331" s="839" t="s">
        <v>647</v>
      </c>
      <c r="E331" s="825" t="s">
        <v>4557</v>
      </c>
      <c r="F331" s="839" t="s">
        <v>4558</v>
      </c>
      <c r="G331" s="825" t="s">
        <v>4589</v>
      </c>
      <c r="H331" s="825" t="s">
        <v>4590</v>
      </c>
      <c r="I331" s="831">
        <v>4.9800000190734863</v>
      </c>
      <c r="J331" s="831">
        <v>20</v>
      </c>
      <c r="K331" s="832">
        <v>99.599998474121094</v>
      </c>
    </row>
    <row r="332" spans="1:11" ht="14.45" customHeight="1" x14ac:dyDescent="0.2">
      <c r="A332" s="821" t="s">
        <v>621</v>
      </c>
      <c r="B332" s="822" t="s">
        <v>622</v>
      </c>
      <c r="C332" s="825" t="s">
        <v>646</v>
      </c>
      <c r="D332" s="839" t="s">
        <v>647</v>
      </c>
      <c r="E332" s="825" t="s">
        <v>4557</v>
      </c>
      <c r="F332" s="839" t="s">
        <v>4558</v>
      </c>
      <c r="G332" s="825" t="s">
        <v>4591</v>
      </c>
      <c r="H332" s="825" t="s">
        <v>4592</v>
      </c>
      <c r="I332" s="831">
        <v>11.739999771118164</v>
      </c>
      <c r="J332" s="831">
        <v>52</v>
      </c>
      <c r="K332" s="832">
        <v>610.48000335693359</v>
      </c>
    </row>
    <row r="333" spans="1:11" ht="14.45" customHeight="1" x14ac:dyDescent="0.2">
      <c r="A333" s="821" t="s">
        <v>621</v>
      </c>
      <c r="B333" s="822" t="s">
        <v>622</v>
      </c>
      <c r="C333" s="825" t="s">
        <v>646</v>
      </c>
      <c r="D333" s="839" t="s">
        <v>647</v>
      </c>
      <c r="E333" s="825" t="s">
        <v>4557</v>
      </c>
      <c r="F333" s="839" t="s">
        <v>4558</v>
      </c>
      <c r="G333" s="825" t="s">
        <v>4771</v>
      </c>
      <c r="H333" s="825" t="s">
        <v>4772</v>
      </c>
      <c r="I333" s="831">
        <v>13.310000419616699</v>
      </c>
      <c r="J333" s="831">
        <v>30</v>
      </c>
      <c r="K333" s="832">
        <v>399.30001831054688</v>
      </c>
    </row>
    <row r="334" spans="1:11" ht="14.45" customHeight="1" x14ac:dyDescent="0.2">
      <c r="A334" s="821" t="s">
        <v>621</v>
      </c>
      <c r="B334" s="822" t="s">
        <v>622</v>
      </c>
      <c r="C334" s="825" t="s">
        <v>646</v>
      </c>
      <c r="D334" s="839" t="s">
        <v>647</v>
      </c>
      <c r="E334" s="825" t="s">
        <v>4557</v>
      </c>
      <c r="F334" s="839" t="s">
        <v>4558</v>
      </c>
      <c r="G334" s="825" t="s">
        <v>4593</v>
      </c>
      <c r="H334" s="825" t="s">
        <v>4594</v>
      </c>
      <c r="I334" s="831">
        <v>2.2899999618530273</v>
      </c>
      <c r="J334" s="831">
        <v>400</v>
      </c>
      <c r="K334" s="832">
        <v>916</v>
      </c>
    </row>
    <row r="335" spans="1:11" ht="14.45" customHeight="1" x14ac:dyDescent="0.2">
      <c r="A335" s="821" t="s">
        <v>621</v>
      </c>
      <c r="B335" s="822" t="s">
        <v>622</v>
      </c>
      <c r="C335" s="825" t="s">
        <v>646</v>
      </c>
      <c r="D335" s="839" t="s">
        <v>647</v>
      </c>
      <c r="E335" s="825" t="s">
        <v>4557</v>
      </c>
      <c r="F335" s="839" t="s">
        <v>4558</v>
      </c>
      <c r="G335" s="825" t="s">
        <v>4603</v>
      </c>
      <c r="H335" s="825" t="s">
        <v>4604</v>
      </c>
      <c r="I335" s="831">
        <v>0.43500000238418579</v>
      </c>
      <c r="J335" s="831">
        <v>200</v>
      </c>
      <c r="K335" s="832">
        <v>87</v>
      </c>
    </row>
    <row r="336" spans="1:11" ht="14.45" customHeight="1" x14ac:dyDescent="0.2">
      <c r="A336" s="821" t="s">
        <v>621</v>
      </c>
      <c r="B336" s="822" t="s">
        <v>622</v>
      </c>
      <c r="C336" s="825" t="s">
        <v>646</v>
      </c>
      <c r="D336" s="839" t="s">
        <v>647</v>
      </c>
      <c r="E336" s="825" t="s">
        <v>4557</v>
      </c>
      <c r="F336" s="839" t="s">
        <v>4558</v>
      </c>
      <c r="G336" s="825" t="s">
        <v>4605</v>
      </c>
      <c r="H336" s="825" t="s">
        <v>4606</v>
      </c>
      <c r="I336" s="831">
        <v>1.1399999856948853</v>
      </c>
      <c r="J336" s="831">
        <v>80</v>
      </c>
      <c r="K336" s="832">
        <v>91.199996948242188</v>
      </c>
    </row>
    <row r="337" spans="1:11" ht="14.45" customHeight="1" x14ac:dyDescent="0.2">
      <c r="A337" s="821" t="s">
        <v>621</v>
      </c>
      <c r="B337" s="822" t="s">
        <v>622</v>
      </c>
      <c r="C337" s="825" t="s">
        <v>646</v>
      </c>
      <c r="D337" s="839" t="s">
        <v>647</v>
      </c>
      <c r="E337" s="825" t="s">
        <v>4557</v>
      </c>
      <c r="F337" s="839" t="s">
        <v>4558</v>
      </c>
      <c r="G337" s="825" t="s">
        <v>4887</v>
      </c>
      <c r="H337" s="825" t="s">
        <v>4888</v>
      </c>
      <c r="I337" s="831">
        <v>90.019996643066406</v>
      </c>
      <c r="J337" s="831">
        <v>250</v>
      </c>
      <c r="K337" s="832">
        <v>22506</v>
      </c>
    </row>
    <row r="338" spans="1:11" ht="14.45" customHeight="1" x14ac:dyDescent="0.2">
      <c r="A338" s="821" t="s">
        <v>621</v>
      </c>
      <c r="B338" s="822" t="s">
        <v>622</v>
      </c>
      <c r="C338" s="825" t="s">
        <v>646</v>
      </c>
      <c r="D338" s="839" t="s">
        <v>647</v>
      </c>
      <c r="E338" s="825" t="s">
        <v>4557</v>
      </c>
      <c r="F338" s="839" t="s">
        <v>4558</v>
      </c>
      <c r="G338" s="825" t="s">
        <v>4623</v>
      </c>
      <c r="H338" s="825" t="s">
        <v>4624</v>
      </c>
      <c r="I338" s="831">
        <v>1.8999999761581421</v>
      </c>
      <c r="J338" s="831">
        <v>50</v>
      </c>
      <c r="K338" s="832">
        <v>95</v>
      </c>
    </row>
    <row r="339" spans="1:11" ht="14.45" customHeight="1" x14ac:dyDescent="0.2">
      <c r="A339" s="821" t="s">
        <v>621</v>
      </c>
      <c r="B339" s="822" t="s">
        <v>622</v>
      </c>
      <c r="C339" s="825" t="s">
        <v>646</v>
      </c>
      <c r="D339" s="839" t="s">
        <v>647</v>
      </c>
      <c r="E339" s="825" t="s">
        <v>4557</v>
      </c>
      <c r="F339" s="839" t="s">
        <v>4558</v>
      </c>
      <c r="G339" s="825" t="s">
        <v>4803</v>
      </c>
      <c r="H339" s="825" t="s">
        <v>4804</v>
      </c>
      <c r="I339" s="831">
        <v>2.8166667620340982</v>
      </c>
      <c r="J339" s="831">
        <v>600</v>
      </c>
      <c r="K339" s="832">
        <v>1699.5</v>
      </c>
    </row>
    <row r="340" spans="1:11" ht="14.45" customHeight="1" x14ac:dyDescent="0.2">
      <c r="A340" s="821" t="s">
        <v>621</v>
      </c>
      <c r="B340" s="822" t="s">
        <v>622</v>
      </c>
      <c r="C340" s="825" t="s">
        <v>646</v>
      </c>
      <c r="D340" s="839" t="s">
        <v>647</v>
      </c>
      <c r="E340" s="825" t="s">
        <v>4557</v>
      </c>
      <c r="F340" s="839" t="s">
        <v>4558</v>
      </c>
      <c r="G340" s="825" t="s">
        <v>4877</v>
      </c>
      <c r="H340" s="825" t="s">
        <v>4878</v>
      </c>
      <c r="I340" s="831">
        <v>3.0699999332427979</v>
      </c>
      <c r="J340" s="831">
        <v>550</v>
      </c>
      <c r="K340" s="832">
        <v>1688.5</v>
      </c>
    </row>
    <row r="341" spans="1:11" ht="14.45" customHeight="1" x14ac:dyDescent="0.2">
      <c r="A341" s="821" t="s">
        <v>621</v>
      </c>
      <c r="B341" s="822" t="s">
        <v>622</v>
      </c>
      <c r="C341" s="825" t="s">
        <v>646</v>
      </c>
      <c r="D341" s="839" t="s">
        <v>647</v>
      </c>
      <c r="E341" s="825" t="s">
        <v>4557</v>
      </c>
      <c r="F341" s="839" t="s">
        <v>4558</v>
      </c>
      <c r="G341" s="825" t="s">
        <v>4879</v>
      </c>
      <c r="H341" s="825" t="s">
        <v>4880</v>
      </c>
      <c r="I341" s="831">
        <v>1.9299999475479126</v>
      </c>
      <c r="J341" s="831">
        <v>300</v>
      </c>
      <c r="K341" s="832">
        <v>579</v>
      </c>
    </row>
    <row r="342" spans="1:11" ht="14.45" customHeight="1" x14ac:dyDescent="0.2">
      <c r="A342" s="821" t="s">
        <v>621</v>
      </c>
      <c r="B342" s="822" t="s">
        <v>622</v>
      </c>
      <c r="C342" s="825" t="s">
        <v>646</v>
      </c>
      <c r="D342" s="839" t="s">
        <v>647</v>
      </c>
      <c r="E342" s="825" t="s">
        <v>4557</v>
      </c>
      <c r="F342" s="839" t="s">
        <v>4558</v>
      </c>
      <c r="G342" s="825" t="s">
        <v>4625</v>
      </c>
      <c r="H342" s="825" t="s">
        <v>4626</v>
      </c>
      <c r="I342" s="831">
        <v>3.0949999094009399</v>
      </c>
      <c r="J342" s="831">
        <v>300</v>
      </c>
      <c r="K342" s="832">
        <v>929</v>
      </c>
    </row>
    <row r="343" spans="1:11" ht="14.45" customHeight="1" x14ac:dyDescent="0.2">
      <c r="A343" s="821" t="s">
        <v>621</v>
      </c>
      <c r="B343" s="822" t="s">
        <v>622</v>
      </c>
      <c r="C343" s="825" t="s">
        <v>646</v>
      </c>
      <c r="D343" s="839" t="s">
        <v>647</v>
      </c>
      <c r="E343" s="825" t="s">
        <v>4557</v>
      </c>
      <c r="F343" s="839" t="s">
        <v>4558</v>
      </c>
      <c r="G343" s="825" t="s">
        <v>4807</v>
      </c>
      <c r="H343" s="825" t="s">
        <v>4808</v>
      </c>
      <c r="I343" s="831">
        <v>2.0300000309944153</v>
      </c>
      <c r="J343" s="831">
        <v>300</v>
      </c>
      <c r="K343" s="832">
        <v>609</v>
      </c>
    </row>
    <row r="344" spans="1:11" ht="14.45" customHeight="1" x14ac:dyDescent="0.2">
      <c r="A344" s="821" t="s">
        <v>621</v>
      </c>
      <c r="B344" s="822" t="s">
        <v>622</v>
      </c>
      <c r="C344" s="825" t="s">
        <v>646</v>
      </c>
      <c r="D344" s="839" t="s">
        <v>647</v>
      </c>
      <c r="E344" s="825" t="s">
        <v>4557</v>
      </c>
      <c r="F344" s="839" t="s">
        <v>4558</v>
      </c>
      <c r="G344" s="825" t="s">
        <v>4627</v>
      </c>
      <c r="H344" s="825" t="s">
        <v>4628</v>
      </c>
      <c r="I344" s="831">
        <v>1.9850000143051147</v>
      </c>
      <c r="J344" s="831">
        <v>450</v>
      </c>
      <c r="K344" s="832">
        <v>893</v>
      </c>
    </row>
    <row r="345" spans="1:11" ht="14.45" customHeight="1" x14ac:dyDescent="0.2">
      <c r="A345" s="821" t="s">
        <v>621</v>
      </c>
      <c r="B345" s="822" t="s">
        <v>622</v>
      </c>
      <c r="C345" s="825" t="s">
        <v>646</v>
      </c>
      <c r="D345" s="839" t="s">
        <v>647</v>
      </c>
      <c r="E345" s="825" t="s">
        <v>4557</v>
      </c>
      <c r="F345" s="839" t="s">
        <v>4558</v>
      </c>
      <c r="G345" s="825" t="s">
        <v>4629</v>
      </c>
      <c r="H345" s="825" t="s">
        <v>4630</v>
      </c>
      <c r="I345" s="831">
        <v>2.0449999570846558</v>
      </c>
      <c r="J345" s="831">
        <v>150</v>
      </c>
      <c r="K345" s="832">
        <v>307</v>
      </c>
    </row>
    <row r="346" spans="1:11" ht="14.45" customHeight="1" x14ac:dyDescent="0.2">
      <c r="A346" s="821" t="s">
        <v>621</v>
      </c>
      <c r="B346" s="822" t="s">
        <v>622</v>
      </c>
      <c r="C346" s="825" t="s">
        <v>646</v>
      </c>
      <c r="D346" s="839" t="s">
        <v>647</v>
      </c>
      <c r="E346" s="825" t="s">
        <v>4557</v>
      </c>
      <c r="F346" s="839" t="s">
        <v>4558</v>
      </c>
      <c r="G346" s="825" t="s">
        <v>4631</v>
      </c>
      <c r="H346" s="825" t="s">
        <v>4632</v>
      </c>
      <c r="I346" s="831">
        <v>2.5850000977516174</v>
      </c>
      <c r="J346" s="831">
        <v>900</v>
      </c>
      <c r="K346" s="832">
        <v>2226</v>
      </c>
    </row>
    <row r="347" spans="1:11" ht="14.45" customHeight="1" x14ac:dyDescent="0.2">
      <c r="A347" s="821" t="s">
        <v>621</v>
      </c>
      <c r="B347" s="822" t="s">
        <v>622</v>
      </c>
      <c r="C347" s="825" t="s">
        <v>646</v>
      </c>
      <c r="D347" s="839" t="s">
        <v>647</v>
      </c>
      <c r="E347" s="825" t="s">
        <v>4557</v>
      </c>
      <c r="F347" s="839" t="s">
        <v>4558</v>
      </c>
      <c r="G347" s="825" t="s">
        <v>4633</v>
      </c>
      <c r="H347" s="825" t="s">
        <v>4634</v>
      </c>
      <c r="I347" s="831">
        <v>1.9950000047683716</v>
      </c>
      <c r="J347" s="831">
        <v>100</v>
      </c>
      <c r="K347" s="832">
        <v>199.5</v>
      </c>
    </row>
    <row r="348" spans="1:11" ht="14.45" customHeight="1" x14ac:dyDescent="0.2">
      <c r="A348" s="821" t="s">
        <v>621</v>
      </c>
      <c r="B348" s="822" t="s">
        <v>622</v>
      </c>
      <c r="C348" s="825" t="s">
        <v>646</v>
      </c>
      <c r="D348" s="839" t="s">
        <v>647</v>
      </c>
      <c r="E348" s="825" t="s">
        <v>4557</v>
      </c>
      <c r="F348" s="839" t="s">
        <v>4558</v>
      </c>
      <c r="G348" s="825" t="s">
        <v>4635</v>
      </c>
      <c r="H348" s="825" t="s">
        <v>4636</v>
      </c>
      <c r="I348" s="831">
        <v>2.5149999856948853</v>
      </c>
      <c r="J348" s="831">
        <v>300</v>
      </c>
      <c r="K348" s="832">
        <v>755</v>
      </c>
    </row>
    <row r="349" spans="1:11" ht="14.45" customHeight="1" x14ac:dyDescent="0.2">
      <c r="A349" s="821" t="s">
        <v>621</v>
      </c>
      <c r="B349" s="822" t="s">
        <v>622</v>
      </c>
      <c r="C349" s="825" t="s">
        <v>646</v>
      </c>
      <c r="D349" s="839" t="s">
        <v>647</v>
      </c>
      <c r="E349" s="825" t="s">
        <v>4557</v>
      </c>
      <c r="F349" s="839" t="s">
        <v>4558</v>
      </c>
      <c r="G349" s="825" t="s">
        <v>4889</v>
      </c>
      <c r="H349" s="825" t="s">
        <v>4890</v>
      </c>
      <c r="I349" s="831">
        <v>3.1500000953674316</v>
      </c>
      <c r="J349" s="831">
        <v>50</v>
      </c>
      <c r="K349" s="832">
        <v>157.5</v>
      </c>
    </row>
    <row r="350" spans="1:11" ht="14.45" customHeight="1" x14ac:dyDescent="0.2">
      <c r="A350" s="821" t="s">
        <v>621</v>
      </c>
      <c r="B350" s="822" t="s">
        <v>622</v>
      </c>
      <c r="C350" s="825" t="s">
        <v>646</v>
      </c>
      <c r="D350" s="839" t="s">
        <v>647</v>
      </c>
      <c r="E350" s="825" t="s">
        <v>4557</v>
      </c>
      <c r="F350" s="839" t="s">
        <v>4558</v>
      </c>
      <c r="G350" s="825" t="s">
        <v>4637</v>
      </c>
      <c r="H350" s="825" t="s">
        <v>4638</v>
      </c>
      <c r="I350" s="831">
        <v>2.8199999332427979</v>
      </c>
      <c r="J350" s="831">
        <v>50</v>
      </c>
      <c r="K350" s="832">
        <v>141</v>
      </c>
    </row>
    <row r="351" spans="1:11" ht="14.45" customHeight="1" x14ac:dyDescent="0.2">
      <c r="A351" s="821" t="s">
        <v>621</v>
      </c>
      <c r="B351" s="822" t="s">
        <v>622</v>
      </c>
      <c r="C351" s="825" t="s">
        <v>646</v>
      </c>
      <c r="D351" s="839" t="s">
        <v>647</v>
      </c>
      <c r="E351" s="825" t="s">
        <v>4557</v>
      </c>
      <c r="F351" s="839" t="s">
        <v>4558</v>
      </c>
      <c r="G351" s="825" t="s">
        <v>4639</v>
      </c>
      <c r="H351" s="825" t="s">
        <v>4640</v>
      </c>
      <c r="I351" s="831">
        <v>23.719999313354492</v>
      </c>
      <c r="J351" s="831">
        <v>40</v>
      </c>
      <c r="K351" s="832">
        <v>948.79998779296875</v>
      </c>
    </row>
    <row r="352" spans="1:11" ht="14.45" customHeight="1" x14ac:dyDescent="0.2">
      <c r="A352" s="821" t="s">
        <v>621</v>
      </c>
      <c r="B352" s="822" t="s">
        <v>622</v>
      </c>
      <c r="C352" s="825" t="s">
        <v>646</v>
      </c>
      <c r="D352" s="839" t="s">
        <v>647</v>
      </c>
      <c r="E352" s="825" t="s">
        <v>4641</v>
      </c>
      <c r="F352" s="839" t="s">
        <v>4642</v>
      </c>
      <c r="G352" s="825" t="s">
        <v>4643</v>
      </c>
      <c r="H352" s="825" t="s">
        <v>4644</v>
      </c>
      <c r="I352" s="831">
        <v>10.159999847412109</v>
      </c>
      <c r="J352" s="831">
        <v>30</v>
      </c>
      <c r="K352" s="832">
        <v>304.79999542236328</v>
      </c>
    </row>
    <row r="353" spans="1:11" ht="14.45" customHeight="1" x14ac:dyDescent="0.2">
      <c r="A353" s="821" t="s">
        <v>621</v>
      </c>
      <c r="B353" s="822" t="s">
        <v>622</v>
      </c>
      <c r="C353" s="825" t="s">
        <v>646</v>
      </c>
      <c r="D353" s="839" t="s">
        <v>647</v>
      </c>
      <c r="E353" s="825" t="s">
        <v>4641</v>
      </c>
      <c r="F353" s="839" t="s">
        <v>4642</v>
      </c>
      <c r="G353" s="825" t="s">
        <v>4891</v>
      </c>
      <c r="H353" s="825" t="s">
        <v>4892</v>
      </c>
      <c r="I353" s="831">
        <v>1323.97998046875</v>
      </c>
      <c r="J353" s="831">
        <v>20</v>
      </c>
      <c r="K353" s="832">
        <v>26479.640625</v>
      </c>
    </row>
    <row r="354" spans="1:11" ht="14.45" customHeight="1" x14ac:dyDescent="0.2">
      <c r="A354" s="821" t="s">
        <v>621</v>
      </c>
      <c r="B354" s="822" t="s">
        <v>622</v>
      </c>
      <c r="C354" s="825" t="s">
        <v>646</v>
      </c>
      <c r="D354" s="839" t="s">
        <v>647</v>
      </c>
      <c r="E354" s="825" t="s">
        <v>4645</v>
      </c>
      <c r="F354" s="839" t="s">
        <v>4646</v>
      </c>
      <c r="G354" s="825" t="s">
        <v>4651</v>
      </c>
      <c r="H354" s="825" t="s">
        <v>4652</v>
      </c>
      <c r="I354" s="831">
        <v>1.809999942779541</v>
      </c>
      <c r="J354" s="831">
        <v>200</v>
      </c>
      <c r="K354" s="832">
        <v>362</v>
      </c>
    </row>
    <row r="355" spans="1:11" ht="14.45" customHeight="1" x14ac:dyDescent="0.2">
      <c r="A355" s="821" t="s">
        <v>621</v>
      </c>
      <c r="B355" s="822" t="s">
        <v>622</v>
      </c>
      <c r="C355" s="825" t="s">
        <v>646</v>
      </c>
      <c r="D355" s="839" t="s">
        <v>647</v>
      </c>
      <c r="E355" s="825" t="s">
        <v>4645</v>
      </c>
      <c r="F355" s="839" t="s">
        <v>4646</v>
      </c>
      <c r="G355" s="825" t="s">
        <v>4819</v>
      </c>
      <c r="H355" s="825" t="s">
        <v>4820</v>
      </c>
      <c r="I355" s="831">
        <v>1.8066666126251221</v>
      </c>
      <c r="J355" s="831">
        <v>1200</v>
      </c>
      <c r="K355" s="832">
        <v>2166</v>
      </c>
    </row>
    <row r="356" spans="1:11" ht="14.45" customHeight="1" x14ac:dyDescent="0.2">
      <c r="A356" s="821" t="s">
        <v>621</v>
      </c>
      <c r="B356" s="822" t="s">
        <v>622</v>
      </c>
      <c r="C356" s="825" t="s">
        <v>646</v>
      </c>
      <c r="D356" s="839" t="s">
        <v>647</v>
      </c>
      <c r="E356" s="825" t="s">
        <v>4653</v>
      </c>
      <c r="F356" s="839" t="s">
        <v>4654</v>
      </c>
      <c r="G356" s="825" t="s">
        <v>4657</v>
      </c>
      <c r="H356" s="825" t="s">
        <v>4658</v>
      </c>
      <c r="I356" s="831">
        <v>3.3900001049041748</v>
      </c>
      <c r="J356" s="831">
        <v>1000</v>
      </c>
      <c r="K356" s="832">
        <v>3390</v>
      </c>
    </row>
    <row r="357" spans="1:11" ht="14.45" customHeight="1" x14ac:dyDescent="0.2">
      <c r="A357" s="821" t="s">
        <v>621</v>
      </c>
      <c r="B357" s="822" t="s">
        <v>622</v>
      </c>
      <c r="C357" s="825" t="s">
        <v>646</v>
      </c>
      <c r="D357" s="839" t="s">
        <v>647</v>
      </c>
      <c r="E357" s="825" t="s">
        <v>4653</v>
      </c>
      <c r="F357" s="839" t="s">
        <v>4654</v>
      </c>
      <c r="G357" s="825" t="s">
        <v>4659</v>
      </c>
      <c r="H357" s="825" t="s">
        <v>4660</v>
      </c>
      <c r="I357" s="831">
        <v>4.820000171661377</v>
      </c>
      <c r="J357" s="831">
        <v>1000</v>
      </c>
      <c r="K357" s="832">
        <v>4820</v>
      </c>
    </row>
    <row r="358" spans="1:11" ht="14.45" customHeight="1" x14ac:dyDescent="0.2">
      <c r="A358" s="821" t="s">
        <v>621</v>
      </c>
      <c r="B358" s="822" t="s">
        <v>622</v>
      </c>
      <c r="C358" s="825" t="s">
        <v>646</v>
      </c>
      <c r="D358" s="839" t="s">
        <v>647</v>
      </c>
      <c r="E358" s="825" t="s">
        <v>4653</v>
      </c>
      <c r="F358" s="839" t="s">
        <v>4654</v>
      </c>
      <c r="G358" s="825" t="s">
        <v>4661</v>
      </c>
      <c r="H358" s="825" t="s">
        <v>4662</v>
      </c>
      <c r="I358" s="831">
        <v>4.8299999237060547</v>
      </c>
      <c r="J358" s="831">
        <v>400</v>
      </c>
      <c r="K358" s="832">
        <v>1932</v>
      </c>
    </row>
    <row r="359" spans="1:11" ht="14.45" customHeight="1" x14ac:dyDescent="0.2">
      <c r="A359" s="821" t="s">
        <v>621</v>
      </c>
      <c r="B359" s="822" t="s">
        <v>622</v>
      </c>
      <c r="C359" s="825" t="s">
        <v>646</v>
      </c>
      <c r="D359" s="839" t="s">
        <v>647</v>
      </c>
      <c r="E359" s="825" t="s">
        <v>4653</v>
      </c>
      <c r="F359" s="839" t="s">
        <v>4654</v>
      </c>
      <c r="G359" s="825" t="s">
        <v>4663</v>
      </c>
      <c r="H359" s="825" t="s">
        <v>4664</v>
      </c>
      <c r="I359" s="831">
        <v>3.0199999809265137</v>
      </c>
      <c r="J359" s="831">
        <v>400</v>
      </c>
      <c r="K359" s="832">
        <v>1208</v>
      </c>
    </row>
    <row r="360" spans="1:11" ht="14.45" customHeight="1" x14ac:dyDescent="0.2">
      <c r="A360" s="821" t="s">
        <v>621</v>
      </c>
      <c r="B360" s="822" t="s">
        <v>622</v>
      </c>
      <c r="C360" s="825" t="s">
        <v>646</v>
      </c>
      <c r="D360" s="839" t="s">
        <v>647</v>
      </c>
      <c r="E360" s="825" t="s">
        <v>4653</v>
      </c>
      <c r="F360" s="839" t="s">
        <v>4654</v>
      </c>
      <c r="G360" s="825" t="s">
        <v>4825</v>
      </c>
      <c r="H360" s="825" t="s">
        <v>4826</v>
      </c>
      <c r="I360" s="831">
        <v>4.130000114440918</v>
      </c>
      <c r="J360" s="831">
        <v>1200</v>
      </c>
      <c r="K360" s="832">
        <v>4956</v>
      </c>
    </row>
    <row r="361" spans="1:11" ht="14.45" customHeight="1" x14ac:dyDescent="0.2">
      <c r="A361" s="821" t="s">
        <v>621</v>
      </c>
      <c r="B361" s="822" t="s">
        <v>622</v>
      </c>
      <c r="C361" s="825" t="s">
        <v>646</v>
      </c>
      <c r="D361" s="839" t="s">
        <v>647</v>
      </c>
      <c r="E361" s="825" t="s">
        <v>4653</v>
      </c>
      <c r="F361" s="839" t="s">
        <v>4654</v>
      </c>
      <c r="G361" s="825" t="s">
        <v>4893</v>
      </c>
      <c r="H361" s="825" t="s">
        <v>4894</v>
      </c>
      <c r="I361" s="831">
        <v>3.1400001049041748</v>
      </c>
      <c r="J361" s="831">
        <v>1000</v>
      </c>
      <c r="K361" s="832">
        <v>3140</v>
      </c>
    </row>
    <row r="362" spans="1:11" ht="14.45" customHeight="1" x14ac:dyDescent="0.2">
      <c r="A362" s="821" t="s">
        <v>621</v>
      </c>
      <c r="B362" s="822" t="s">
        <v>622</v>
      </c>
      <c r="C362" s="825" t="s">
        <v>646</v>
      </c>
      <c r="D362" s="839" t="s">
        <v>647</v>
      </c>
      <c r="E362" s="825" t="s">
        <v>4837</v>
      </c>
      <c r="F362" s="839" t="s">
        <v>4838</v>
      </c>
      <c r="G362" s="825" t="s">
        <v>4883</v>
      </c>
      <c r="H362" s="825" t="s">
        <v>4884</v>
      </c>
      <c r="I362" s="831">
        <v>16.389999389648438</v>
      </c>
      <c r="J362" s="831">
        <v>10</v>
      </c>
      <c r="K362" s="832">
        <v>163.89999389648438</v>
      </c>
    </row>
    <row r="363" spans="1:11" ht="14.45" customHeight="1" x14ac:dyDescent="0.2">
      <c r="A363" s="821" t="s">
        <v>621</v>
      </c>
      <c r="B363" s="822" t="s">
        <v>622</v>
      </c>
      <c r="C363" s="825" t="s">
        <v>646</v>
      </c>
      <c r="D363" s="839" t="s">
        <v>647</v>
      </c>
      <c r="E363" s="825" t="s">
        <v>4837</v>
      </c>
      <c r="F363" s="839" t="s">
        <v>4838</v>
      </c>
      <c r="G363" s="825" t="s">
        <v>4839</v>
      </c>
      <c r="H363" s="825" t="s">
        <v>4840</v>
      </c>
      <c r="I363" s="831">
        <v>19.959999084472656</v>
      </c>
      <c r="J363" s="831">
        <v>10</v>
      </c>
      <c r="K363" s="832">
        <v>199.60000610351563</v>
      </c>
    </row>
    <row r="364" spans="1:11" ht="14.45" customHeight="1" x14ac:dyDescent="0.2">
      <c r="A364" s="821" t="s">
        <v>621</v>
      </c>
      <c r="B364" s="822" t="s">
        <v>622</v>
      </c>
      <c r="C364" s="825" t="s">
        <v>4492</v>
      </c>
      <c r="D364" s="839" t="s">
        <v>4493</v>
      </c>
      <c r="E364" s="825" t="s">
        <v>4509</v>
      </c>
      <c r="F364" s="839" t="s">
        <v>4510</v>
      </c>
      <c r="G364" s="825" t="s">
        <v>4895</v>
      </c>
      <c r="H364" s="825" t="s">
        <v>4896</v>
      </c>
      <c r="I364" s="831">
        <v>2.5399999618530273</v>
      </c>
      <c r="J364" s="831">
        <v>140</v>
      </c>
      <c r="K364" s="832">
        <v>355.60000610351563</v>
      </c>
    </row>
    <row r="365" spans="1:11" ht="14.45" customHeight="1" x14ac:dyDescent="0.2">
      <c r="A365" s="821" t="s">
        <v>621</v>
      </c>
      <c r="B365" s="822" t="s">
        <v>622</v>
      </c>
      <c r="C365" s="825" t="s">
        <v>4492</v>
      </c>
      <c r="D365" s="839" t="s">
        <v>4493</v>
      </c>
      <c r="E365" s="825" t="s">
        <v>4509</v>
      </c>
      <c r="F365" s="839" t="s">
        <v>4510</v>
      </c>
      <c r="G365" s="825" t="s">
        <v>4897</v>
      </c>
      <c r="H365" s="825" t="s">
        <v>4898</v>
      </c>
      <c r="I365" s="831">
        <v>8.2299995422363281</v>
      </c>
      <c r="J365" s="831">
        <v>100</v>
      </c>
      <c r="K365" s="832">
        <v>823</v>
      </c>
    </row>
    <row r="366" spans="1:11" ht="14.45" customHeight="1" x14ac:dyDescent="0.2">
      <c r="A366" s="821" t="s">
        <v>621</v>
      </c>
      <c r="B366" s="822" t="s">
        <v>622</v>
      </c>
      <c r="C366" s="825" t="s">
        <v>4492</v>
      </c>
      <c r="D366" s="839" t="s">
        <v>4493</v>
      </c>
      <c r="E366" s="825" t="s">
        <v>4509</v>
      </c>
      <c r="F366" s="839" t="s">
        <v>4510</v>
      </c>
      <c r="G366" s="825" t="s">
        <v>4899</v>
      </c>
      <c r="H366" s="825" t="s">
        <v>4900</v>
      </c>
      <c r="I366" s="831">
        <v>13.800000190734863</v>
      </c>
      <c r="J366" s="831">
        <v>50</v>
      </c>
      <c r="K366" s="832">
        <v>690</v>
      </c>
    </row>
    <row r="367" spans="1:11" ht="14.45" customHeight="1" x14ac:dyDescent="0.2">
      <c r="A367" s="821" t="s">
        <v>621</v>
      </c>
      <c r="B367" s="822" t="s">
        <v>622</v>
      </c>
      <c r="C367" s="825" t="s">
        <v>4492</v>
      </c>
      <c r="D367" s="839" t="s">
        <v>4493</v>
      </c>
      <c r="E367" s="825" t="s">
        <v>4557</v>
      </c>
      <c r="F367" s="839" t="s">
        <v>4558</v>
      </c>
      <c r="G367" s="825" t="s">
        <v>4585</v>
      </c>
      <c r="H367" s="825" t="s">
        <v>4586</v>
      </c>
      <c r="I367" s="831">
        <v>7.869999885559082</v>
      </c>
      <c r="J367" s="831">
        <v>200</v>
      </c>
      <c r="K367" s="832">
        <v>1574</v>
      </c>
    </row>
    <row r="368" spans="1:11" ht="14.45" customHeight="1" x14ac:dyDescent="0.2">
      <c r="A368" s="821" t="s">
        <v>621</v>
      </c>
      <c r="B368" s="822" t="s">
        <v>622</v>
      </c>
      <c r="C368" s="825" t="s">
        <v>4492</v>
      </c>
      <c r="D368" s="839" t="s">
        <v>4493</v>
      </c>
      <c r="E368" s="825" t="s">
        <v>4557</v>
      </c>
      <c r="F368" s="839" t="s">
        <v>4558</v>
      </c>
      <c r="G368" s="825" t="s">
        <v>4601</v>
      </c>
      <c r="H368" s="825" t="s">
        <v>4602</v>
      </c>
      <c r="I368" s="831">
        <v>0.81999999284744263</v>
      </c>
      <c r="J368" s="831">
        <v>500</v>
      </c>
      <c r="K368" s="832">
        <v>410</v>
      </c>
    </row>
    <row r="369" spans="1:11" ht="14.45" customHeight="1" x14ac:dyDescent="0.2">
      <c r="A369" s="821" t="s">
        <v>621</v>
      </c>
      <c r="B369" s="822" t="s">
        <v>622</v>
      </c>
      <c r="C369" s="825" t="s">
        <v>4492</v>
      </c>
      <c r="D369" s="839" t="s">
        <v>4493</v>
      </c>
      <c r="E369" s="825" t="s">
        <v>4557</v>
      </c>
      <c r="F369" s="839" t="s">
        <v>4558</v>
      </c>
      <c r="G369" s="825" t="s">
        <v>4901</v>
      </c>
      <c r="H369" s="825" t="s">
        <v>4902</v>
      </c>
      <c r="I369" s="831">
        <v>176.52999877929688</v>
      </c>
      <c r="J369" s="831">
        <v>360</v>
      </c>
      <c r="K369" s="832">
        <v>63549</v>
      </c>
    </row>
    <row r="370" spans="1:11" ht="14.45" customHeight="1" x14ac:dyDescent="0.2">
      <c r="A370" s="821" t="s">
        <v>621</v>
      </c>
      <c r="B370" s="822" t="s">
        <v>622</v>
      </c>
      <c r="C370" s="825" t="s">
        <v>4492</v>
      </c>
      <c r="D370" s="839" t="s">
        <v>4493</v>
      </c>
      <c r="E370" s="825" t="s">
        <v>4641</v>
      </c>
      <c r="F370" s="839" t="s">
        <v>4642</v>
      </c>
      <c r="G370" s="825" t="s">
        <v>4903</v>
      </c>
      <c r="H370" s="825" t="s">
        <v>4904</v>
      </c>
      <c r="I370" s="831">
        <v>65.319999694824219</v>
      </c>
      <c r="J370" s="831">
        <v>150</v>
      </c>
      <c r="K370" s="832">
        <v>9798</v>
      </c>
    </row>
    <row r="371" spans="1:11" ht="14.45" customHeight="1" x14ac:dyDescent="0.2">
      <c r="A371" s="821" t="s">
        <v>621</v>
      </c>
      <c r="B371" s="822" t="s">
        <v>622</v>
      </c>
      <c r="C371" s="825" t="s">
        <v>649</v>
      </c>
      <c r="D371" s="839" t="s">
        <v>650</v>
      </c>
      <c r="E371" s="825" t="s">
        <v>4499</v>
      </c>
      <c r="F371" s="839" t="s">
        <v>4500</v>
      </c>
      <c r="G371" s="825" t="s">
        <v>4905</v>
      </c>
      <c r="H371" s="825" t="s">
        <v>4906</v>
      </c>
      <c r="I371" s="831">
        <v>5445</v>
      </c>
      <c r="J371" s="831">
        <v>1</v>
      </c>
      <c r="K371" s="832">
        <v>5445</v>
      </c>
    </row>
    <row r="372" spans="1:11" ht="14.45" customHeight="1" x14ac:dyDescent="0.2">
      <c r="A372" s="821" t="s">
        <v>621</v>
      </c>
      <c r="B372" s="822" t="s">
        <v>622</v>
      </c>
      <c r="C372" s="825" t="s">
        <v>649</v>
      </c>
      <c r="D372" s="839" t="s">
        <v>650</v>
      </c>
      <c r="E372" s="825" t="s">
        <v>4499</v>
      </c>
      <c r="F372" s="839" t="s">
        <v>4500</v>
      </c>
      <c r="G372" s="825" t="s">
        <v>4907</v>
      </c>
      <c r="H372" s="825" t="s">
        <v>4908</v>
      </c>
      <c r="I372" s="831">
        <v>5445</v>
      </c>
      <c r="J372" s="831">
        <v>1</v>
      </c>
      <c r="K372" s="832">
        <v>5445</v>
      </c>
    </row>
    <row r="373" spans="1:11" ht="14.45" customHeight="1" x14ac:dyDescent="0.2">
      <c r="A373" s="821" t="s">
        <v>621</v>
      </c>
      <c r="B373" s="822" t="s">
        <v>622</v>
      </c>
      <c r="C373" s="825" t="s">
        <v>649</v>
      </c>
      <c r="D373" s="839" t="s">
        <v>650</v>
      </c>
      <c r="E373" s="825" t="s">
        <v>4499</v>
      </c>
      <c r="F373" s="839" t="s">
        <v>4500</v>
      </c>
      <c r="G373" s="825" t="s">
        <v>4501</v>
      </c>
      <c r="H373" s="825" t="s">
        <v>4502</v>
      </c>
      <c r="I373" s="831">
        <v>147.17999267578125</v>
      </c>
      <c r="J373" s="831">
        <v>130</v>
      </c>
      <c r="K373" s="832">
        <v>19133.659423828125</v>
      </c>
    </row>
    <row r="374" spans="1:11" ht="14.45" customHeight="1" x14ac:dyDescent="0.2">
      <c r="A374" s="821" t="s">
        <v>621</v>
      </c>
      <c r="B374" s="822" t="s">
        <v>622</v>
      </c>
      <c r="C374" s="825" t="s">
        <v>649</v>
      </c>
      <c r="D374" s="839" t="s">
        <v>650</v>
      </c>
      <c r="E374" s="825" t="s">
        <v>4499</v>
      </c>
      <c r="F374" s="839" t="s">
        <v>4500</v>
      </c>
      <c r="G374" s="825" t="s">
        <v>4503</v>
      </c>
      <c r="H374" s="825" t="s">
        <v>4504</v>
      </c>
      <c r="I374" s="831">
        <v>147.17999267578125</v>
      </c>
      <c r="J374" s="831">
        <v>130</v>
      </c>
      <c r="K374" s="832">
        <v>19133.649658203125</v>
      </c>
    </row>
    <row r="375" spans="1:11" ht="14.45" customHeight="1" x14ac:dyDescent="0.2">
      <c r="A375" s="821" t="s">
        <v>621</v>
      </c>
      <c r="B375" s="822" t="s">
        <v>622</v>
      </c>
      <c r="C375" s="825" t="s">
        <v>649</v>
      </c>
      <c r="D375" s="839" t="s">
        <v>650</v>
      </c>
      <c r="E375" s="825" t="s">
        <v>4499</v>
      </c>
      <c r="F375" s="839" t="s">
        <v>4500</v>
      </c>
      <c r="G375" s="825" t="s">
        <v>4505</v>
      </c>
      <c r="H375" s="825" t="s">
        <v>4506</v>
      </c>
      <c r="I375" s="831">
        <v>1775</v>
      </c>
      <c r="J375" s="831">
        <v>2</v>
      </c>
      <c r="K375" s="832">
        <v>3550</v>
      </c>
    </row>
    <row r="376" spans="1:11" ht="14.45" customHeight="1" x14ac:dyDescent="0.2">
      <c r="A376" s="821" t="s">
        <v>621</v>
      </c>
      <c r="B376" s="822" t="s">
        <v>622</v>
      </c>
      <c r="C376" s="825" t="s">
        <v>649</v>
      </c>
      <c r="D376" s="839" t="s">
        <v>650</v>
      </c>
      <c r="E376" s="825" t="s">
        <v>4499</v>
      </c>
      <c r="F376" s="839" t="s">
        <v>4500</v>
      </c>
      <c r="G376" s="825" t="s">
        <v>4669</v>
      </c>
      <c r="H376" s="825" t="s">
        <v>4670</v>
      </c>
      <c r="I376" s="831">
        <v>182.71000671386719</v>
      </c>
      <c r="J376" s="831">
        <v>2</v>
      </c>
      <c r="K376" s="832">
        <v>365.42001342773438</v>
      </c>
    </row>
    <row r="377" spans="1:11" ht="14.45" customHeight="1" x14ac:dyDescent="0.2">
      <c r="A377" s="821" t="s">
        <v>621</v>
      </c>
      <c r="B377" s="822" t="s">
        <v>622</v>
      </c>
      <c r="C377" s="825" t="s">
        <v>649</v>
      </c>
      <c r="D377" s="839" t="s">
        <v>650</v>
      </c>
      <c r="E377" s="825" t="s">
        <v>4499</v>
      </c>
      <c r="F377" s="839" t="s">
        <v>4500</v>
      </c>
      <c r="G377" s="825" t="s">
        <v>4909</v>
      </c>
      <c r="H377" s="825" t="s">
        <v>4910</v>
      </c>
      <c r="I377" s="831">
        <v>100.01000213623047</v>
      </c>
      <c r="J377" s="831">
        <v>1</v>
      </c>
      <c r="K377" s="832">
        <v>100.01000213623047</v>
      </c>
    </row>
    <row r="378" spans="1:11" ht="14.45" customHeight="1" x14ac:dyDescent="0.2">
      <c r="A378" s="821" t="s">
        <v>621</v>
      </c>
      <c r="B378" s="822" t="s">
        <v>622</v>
      </c>
      <c r="C378" s="825" t="s">
        <v>649</v>
      </c>
      <c r="D378" s="839" t="s">
        <v>650</v>
      </c>
      <c r="E378" s="825" t="s">
        <v>4499</v>
      </c>
      <c r="F378" s="839" t="s">
        <v>4500</v>
      </c>
      <c r="G378" s="825" t="s">
        <v>4911</v>
      </c>
      <c r="H378" s="825" t="s">
        <v>4912</v>
      </c>
      <c r="I378" s="831">
        <v>9228.1796875</v>
      </c>
      <c r="J378" s="831">
        <v>0.5</v>
      </c>
      <c r="K378" s="832">
        <v>4614.08984375</v>
      </c>
    </row>
    <row r="379" spans="1:11" ht="14.45" customHeight="1" x14ac:dyDescent="0.2">
      <c r="A379" s="821" t="s">
        <v>621</v>
      </c>
      <c r="B379" s="822" t="s">
        <v>622</v>
      </c>
      <c r="C379" s="825" t="s">
        <v>649</v>
      </c>
      <c r="D379" s="839" t="s">
        <v>650</v>
      </c>
      <c r="E379" s="825" t="s">
        <v>4499</v>
      </c>
      <c r="F379" s="839" t="s">
        <v>4500</v>
      </c>
      <c r="G379" s="825" t="s">
        <v>4913</v>
      </c>
      <c r="H379" s="825" t="s">
        <v>4914</v>
      </c>
      <c r="I379" s="831">
        <v>3035.31005859375</v>
      </c>
      <c r="J379" s="831">
        <v>4</v>
      </c>
      <c r="K379" s="832">
        <v>12141.240234375</v>
      </c>
    </row>
    <row r="380" spans="1:11" ht="14.45" customHeight="1" x14ac:dyDescent="0.2">
      <c r="A380" s="821" t="s">
        <v>621</v>
      </c>
      <c r="B380" s="822" t="s">
        <v>622</v>
      </c>
      <c r="C380" s="825" t="s">
        <v>649</v>
      </c>
      <c r="D380" s="839" t="s">
        <v>650</v>
      </c>
      <c r="E380" s="825" t="s">
        <v>4499</v>
      </c>
      <c r="F380" s="839" t="s">
        <v>4500</v>
      </c>
      <c r="G380" s="825" t="s">
        <v>4915</v>
      </c>
      <c r="H380" s="825" t="s">
        <v>4916</v>
      </c>
      <c r="I380" s="831">
        <v>3035.31005859375</v>
      </c>
      <c r="J380" s="831">
        <v>1</v>
      </c>
      <c r="K380" s="832">
        <v>3035.31005859375</v>
      </c>
    </row>
    <row r="381" spans="1:11" ht="14.45" customHeight="1" x14ac:dyDescent="0.2">
      <c r="A381" s="821" t="s">
        <v>621</v>
      </c>
      <c r="B381" s="822" t="s">
        <v>622</v>
      </c>
      <c r="C381" s="825" t="s">
        <v>649</v>
      </c>
      <c r="D381" s="839" t="s">
        <v>650</v>
      </c>
      <c r="E381" s="825" t="s">
        <v>4499</v>
      </c>
      <c r="F381" s="839" t="s">
        <v>4500</v>
      </c>
      <c r="G381" s="825" t="s">
        <v>4917</v>
      </c>
      <c r="H381" s="825" t="s">
        <v>4918</v>
      </c>
      <c r="I381" s="831">
        <v>2277.85009765625</v>
      </c>
      <c r="J381" s="831">
        <v>1</v>
      </c>
      <c r="K381" s="832">
        <v>2277.85009765625</v>
      </c>
    </row>
    <row r="382" spans="1:11" ht="14.45" customHeight="1" x14ac:dyDescent="0.2">
      <c r="A382" s="821" t="s">
        <v>621</v>
      </c>
      <c r="B382" s="822" t="s">
        <v>622</v>
      </c>
      <c r="C382" s="825" t="s">
        <v>649</v>
      </c>
      <c r="D382" s="839" t="s">
        <v>650</v>
      </c>
      <c r="E382" s="825" t="s">
        <v>4499</v>
      </c>
      <c r="F382" s="839" t="s">
        <v>4500</v>
      </c>
      <c r="G382" s="825" t="s">
        <v>4919</v>
      </c>
      <c r="H382" s="825" t="s">
        <v>4920</v>
      </c>
      <c r="I382" s="831">
        <v>2277.85009765625</v>
      </c>
      <c r="J382" s="831">
        <v>2</v>
      </c>
      <c r="K382" s="832">
        <v>4555.7001953125</v>
      </c>
    </row>
    <row r="383" spans="1:11" ht="14.45" customHeight="1" x14ac:dyDescent="0.2">
      <c r="A383" s="821" t="s">
        <v>621</v>
      </c>
      <c r="B383" s="822" t="s">
        <v>622</v>
      </c>
      <c r="C383" s="825" t="s">
        <v>649</v>
      </c>
      <c r="D383" s="839" t="s">
        <v>650</v>
      </c>
      <c r="E383" s="825" t="s">
        <v>4499</v>
      </c>
      <c r="F383" s="839" t="s">
        <v>4500</v>
      </c>
      <c r="G383" s="825" t="s">
        <v>4921</v>
      </c>
      <c r="H383" s="825" t="s">
        <v>4922</v>
      </c>
      <c r="I383" s="831">
        <v>9228.2001953125</v>
      </c>
      <c r="J383" s="831">
        <v>0.5</v>
      </c>
      <c r="K383" s="832">
        <v>4614.10009765625</v>
      </c>
    </row>
    <row r="384" spans="1:11" ht="14.45" customHeight="1" x14ac:dyDescent="0.2">
      <c r="A384" s="821" t="s">
        <v>621</v>
      </c>
      <c r="B384" s="822" t="s">
        <v>622</v>
      </c>
      <c r="C384" s="825" t="s">
        <v>649</v>
      </c>
      <c r="D384" s="839" t="s">
        <v>650</v>
      </c>
      <c r="E384" s="825" t="s">
        <v>4499</v>
      </c>
      <c r="F384" s="839" t="s">
        <v>4500</v>
      </c>
      <c r="G384" s="825" t="s">
        <v>4923</v>
      </c>
      <c r="H384" s="825" t="s">
        <v>4924</v>
      </c>
      <c r="I384" s="831">
        <v>22994.599609375</v>
      </c>
      <c r="J384" s="831">
        <v>0.25</v>
      </c>
      <c r="K384" s="832">
        <v>5748.64990234375</v>
      </c>
    </row>
    <row r="385" spans="1:11" ht="14.45" customHeight="1" x14ac:dyDescent="0.2">
      <c r="A385" s="821" t="s">
        <v>621</v>
      </c>
      <c r="B385" s="822" t="s">
        <v>622</v>
      </c>
      <c r="C385" s="825" t="s">
        <v>649</v>
      </c>
      <c r="D385" s="839" t="s">
        <v>650</v>
      </c>
      <c r="E385" s="825" t="s">
        <v>4499</v>
      </c>
      <c r="F385" s="839" t="s">
        <v>4500</v>
      </c>
      <c r="G385" s="825" t="s">
        <v>4925</v>
      </c>
      <c r="H385" s="825" t="s">
        <v>4926</v>
      </c>
      <c r="I385" s="831">
        <v>22994.599609375</v>
      </c>
      <c r="J385" s="831">
        <v>0.25</v>
      </c>
      <c r="K385" s="832">
        <v>5748.64990234375</v>
      </c>
    </row>
    <row r="386" spans="1:11" ht="14.45" customHeight="1" x14ac:dyDescent="0.2">
      <c r="A386" s="821" t="s">
        <v>621</v>
      </c>
      <c r="B386" s="822" t="s">
        <v>622</v>
      </c>
      <c r="C386" s="825" t="s">
        <v>649</v>
      </c>
      <c r="D386" s="839" t="s">
        <v>650</v>
      </c>
      <c r="E386" s="825" t="s">
        <v>4499</v>
      </c>
      <c r="F386" s="839" t="s">
        <v>4500</v>
      </c>
      <c r="G386" s="825" t="s">
        <v>4927</v>
      </c>
      <c r="H386" s="825" t="s">
        <v>4928</v>
      </c>
      <c r="I386" s="831">
        <v>16187.7197265625</v>
      </c>
      <c r="J386" s="831">
        <v>0.25</v>
      </c>
      <c r="K386" s="832">
        <v>4046.929931640625</v>
      </c>
    </row>
    <row r="387" spans="1:11" ht="14.45" customHeight="1" x14ac:dyDescent="0.2">
      <c r="A387" s="821" t="s">
        <v>621</v>
      </c>
      <c r="B387" s="822" t="s">
        <v>622</v>
      </c>
      <c r="C387" s="825" t="s">
        <v>649</v>
      </c>
      <c r="D387" s="839" t="s">
        <v>650</v>
      </c>
      <c r="E387" s="825" t="s">
        <v>4499</v>
      </c>
      <c r="F387" s="839" t="s">
        <v>4500</v>
      </c>
      <c r="G387" s="825" t="s">
        <v>4929</v>
      </c>
      <c r="H387" s="825" t="s">
        <v>4930</v>
      </c>
      <c r="I387" s="831">
        <v>16187.7197265625</v>
      </c>
      <c r="J387" s="831">
        <v>0.75</v>
      </c>
      <c r="K387" s="832">
        <v>12140.789794921875</v>
      </c>
    </row>
    <row r="388" spans="1:11" ht="14.45" customHeight="1" x14ac:dyDescent="0.2">
      <c r="A388" s="821" t="s">
        <v>621</v>
      </c>
      <c r="B388" s="822" t="s">
        <v>622</v>
      </c>
      <c r="C388" s="825" t="s">
        <v>649</v>
      </c>
      <c r="D388" s="839" t="s">
        <v>650</v>
      </c>
      <c r="E388" s="825" t="s">
        <v>4499</v>
      </c>
      <c r="F388" s="839" t="s">
        <v>4500</v>
      </c>
      <c r="G388" s="825" t="s">
        <v>4931</v>
      </c>
      <c r="H388" s="825" t="s">
        <v>4932</v>
      </c>
      <c r="I388" s="831">
        <v>3709.679931640625</v>
      </c>
      <c r="J388" s="831">
        <v>0.5</v>
      </c>
      <c r="K388" s="832">
        <v>1854.8399658203125</v>
      </c>
    </row>
    <row r="389" spans="1:11" ht="14.45" customHeight="1" x14ac:dyDescent="0.2">
      <c r="A389" s="821" t="s">
        <v>621</v>
      </c>
      <c r="B389" s="822" t="s">
        <v>622</v>
      </c>
      <c r="C389" s="825" t="s">
        <v>649</v>
      </c>
      <c r="D389" s="839" t="s">
        <v>650</v>
      </c>
      <c r="E389" s="825" t="s">
        <v>4499</v>
      </c>
      <c r="F389" s="839" t="s">
        <v>4500</v>
      </c>
      <c r="G389" s="825" t="s">
        <v>4933</v>
      </c>
      <c r="H389" s="825" t="s">
        <v>4934</v>
      </c>
      <c r="I389" s="831">
        <v>3130.75</v>
      </c>
      <c r="J389" s="831">
        <v>1</v>
      </c>
      <c r="K389" s="832">
        <v>3130.75</v>
      </c>
    </row>
    <row r="390" spans="1:11" ht="14.45" customHeight="1" x14ac:dyDescent="0.2">
      <c r="A390" s="821" t="s">
        <v>621</v>
      </c>
      <c r="B390" s="822" t="s">
        <v>622</v>
      </c>
      <c r="C390" s="825" t="s">
        <v>649</v>
      </c>
      <c r="D390" s="839" t="s">
        <v>650</v>
      </c>
      <c r="E390" s="825" t="s">
        <v>4499</v>
      </c>
      <c r="F390" s="839" t="s">
        <v>4500</v>
      </c>
      <c r="G390" s="825" t="s">
        <v>4935</v>
      </c>
      <c r="H390" s="825" t="s">
        <v>4936</v>
      </c>
      <c r="I390" s="831">
        <v>213.35000610351563</v>
      </c>
      <c r="J390" s="831">
        <v>16</v>
      </c>
      <c r="K390" s="832">
        <v>3413.5399169921875</v>
      </c>
    </row>
    <row r="391" spans="1:11" ht="14.45" customHeight="1" x14ac:dyDescent="0.2">
      <c r="A391" s="821" t="s">
        <v>621</v>
      </c>
      <c r="B391" s="822" t="s">
        <v>622</v>
      </c>
      <c r="C391" s="825" t="s">
        <v>649</v>
      </c>
      <c r="D391" s="839" t="s">
        <v>650</v>
      </c>
      <c r="E391" s="825" t="s">
        <v>4499</v>
      </c>
      <c r="F391" s="839" t="s">
        <v>4500</v>
      </c>
      <c r="G391" s="825" t="s">
        <v>4937</v>
      </c>
      <c r="H391" s="825" t="s">
        <v>4938</v>
      </c>
      <c r="I391" s="831">
        <v>2722.5004272460938</v>
      </c>
      <c r="J391" s="831">
        <v>28</v>
      </c>
      <c r="K391" s="832">
        <v>76230.009765625</v>
      </c>
    </row>
    <row r="392" spans="1:11" ht="14.45" customHeight="1" x14ac:dyDescent="0.2">
      <c r="A392" s="821" t="s">
        <v>621</v>
      </c>
      <c r="B392" s="822" t="s">
        <v>622</v>
      </c>
      <c r="C392" s="825" t="s">
        <v>649</v>
      </c>
      <c r="D392" s="839" t="s">
        <v>650</v>
      </c>
      <c r="E392" s="825" t="s">
        <v>4499</v>
      </c>
      <c r="F392" s="839" t="s">
        <v>4500</v>
      </c>
      <c r="G392" s="825" t="s">
        <v>4939</v>
      </c>
      <c r="H392" s="825" t="s">
        <v>4940</v>
      </c>
      <c r="I392" s="831">
        <v>2591.989990234375</v>
      </c>
      <c r="J392" s="831">
        <v>1</v>
      </c>
      <c r="K392" s="832">
        <v>2591.989990234375</v>
      </c>
    </row>
    <row r="393" spans="1:11" ht="14.45" customHeight="1" x14ac:dyDescent="0.2">
      <c r="A393" s="821" t="s">
        <v>621</v>
      </c>
      <c r="B393" s="822" t="s">
        <v>622</v>
      </c>
      <c r="C393" s="825" t="s">
        <v>649</v>
      </c>
      <c r="D393" s="839" t="s">
        <v>650</v>
      </c>
      <c r="E393" s="825" t="s">
        <v>4499</v>
      </c>
      <c r="F393" s="839" t="s">
        <v>4500</v>
      </c>
      <c r="G393" s="825" t="s">
        <v>4941</v>
      </c>
      <c r="H393" s="825" t="s">
        <v>4942</v>
      </c>
      <c r="I393" s="831">
        <v>2624.5400390625</v>
      </c>
      <c r="J393" s="831">
        <v>1</v>
      </c>
      <c r="K393" s="832">
        <v>2624.5400390625</v>
      </c>
    </row>
    <row r="394" spans="1:11" ht="14.45" customHeight="1" x14ac:dyDescent="0.2">
      <c r="A394" s="821" t="s">
        <v>621</v>
      </c>
      <c r="B394" s="822" t="s">
        <v>622</v>
      </c>
      <c r="C394" s="825" t="s">
        <v>649</v>
      </c>
      <c r="D394" s="839" t="s">
        <v>650</v>
      </c>
      <c r="E394" s="825" t="s">
        <v>4509</v>
      </c>
      <c r="F394" s="839" t="s">
        <v>4510</v>
      </c>
      <c r="G394" s="825" t="s">
        <v>4943</v>
      </c>
      <c r="H394" s="825" t="s">
        <v>4944</v>
      </c>
      <c r="I394" s="831">
        <v>47.189998626708984</v>
      </c>
      <c r="J394" s="831">
        <v>20</v>
      </c>
      <c r="K394" s="832">
        <v>943.79998779296875</v>
      </c>
    </row>
    <row r="395" spans="1:11" ht="14.45" customHeight="1" x14ac:dyDescent="0.2">
      <c r="A395" s="821" t="s">
        <v>621</v>
      </c>
      <c r="B395" s="822" t="s">
        <v>622</v>
      </c>
      <c r="C395" s="825" t="s">
        <v>649</v>
      </c>
      <c r="D395" s="839" t="s">
        <v>650</v>
      </c>
      <c r="E395" s="825" t="s">
        <v>4509</v>
      </c>
      <c r="F395" s="839" t="s">
        <v>4510</v>
      </c>
      <c r="G395" s="825" t="s">
        <v>4945</v>
      </c>
      <c r="H395" s="825" t="s">
        <v>4946</v>
      </c>
      <c r="I395" s="831">
        <v>3.2599999904632568</v>
      </c>
      <c r="J395" s="831">
        <v>850</v>
      </c>
      <c r="K395" s="832">
        <v>2774.340087890625</v>
      </c>
    </row>
    <row r="396" spans="1:11" ht="14.45" customHeight="1" x14ac:dyDescent="0.2">
      <c r="A396" s="821" t="s">
        <v>621</v>
      </c>
      <c r="B396" s="822" t="s">
        <v>622</v>
      </c>
      <c r="C396" s="825" t="s">
        <v>649</v>
      </c>
      <c r="D396" s="839" t="s">
        <v>650</v>
      </c>
      <c r="E396" s="825" t="s">
        <v>4509</v>
      </c>
      <c r="F396" s="839" t="s">
        <v>4510</v>
      </c>
      <c r="G396" s="825" t="s">
        <v>4947</v>
      </c>
      <c r="H396" s="825" t="s">
        <v>4948</v>
      </c>
      <c r="I396" s="831">
        <v>9.2899999618530273</v>
      </c>
      <c r="J396" s="831">
        <v>50</v>
      </c>
      <c r="K396" s="832">
        <v>464.5</v>
      </c>
    </row>
    <row r="397" spans="1:11" ht="14.45" customHeight="1" x14ac:dyDescent="0.2">
      <c r="A397" s="821" t="s">
        <v>621</v>
      </c>
      <c r="B397" s="822" t="s">
        <v>622</v>
      </c>
      <c r="C397" s="825" t="s">
        <v>649</v>
      </c>
      <c r="D397" s="839" t="s">
        <v>650</v>
      </c>
      <c r="E397" s="825" t="s">
        <v>4509</v>
      </c>
      <c r="F397" s="839" t="s">
        <v>4510</v>
      </c>
      <c r="G397" s="825" t="s">
        <v>4895</v>
      </c>
      <c r="H397" s="825" t="s">
        <v>4896</v>
      </c>
      <c r="I397" s="831">
        <v>2.5399999618530273</v>
      </c>
      <c r="J397" s="831">
        <v>140</v>
      </c>
      <c r="K397" s="832">
        <v>355.60000610351563</v>
      </c>
    </row>
    <row r="398" spans="1:11" ht="14.45" customHeight="1" x14ac:dyDescent="0.2">
      <c r="A398" s="821" t="s">
        <v>621</v>
      </c>
      <c r="B398" s="822" t="s">
        <v>622</v>
      </c>
      <c r="C398" s="825" t="s">
        <v>649</v>
      </c>
      <c r="D398" s="839" t="s">
        <v>650</v>
      </c>
      <c r="E398" s="825" t="s">
        <v>4509</v>
      </c>
      <c r="F398" s="839" t="s">
        <v>4510</v>
      </c>
      <c r="G398" s="825" t="s">
        <v>4949</v>
      </c>
      <c r="H398" s="825" t="s">
        <v>4950</v>
      </c>
      <c r="I398" s="831">
        <v>355.35000610351563</v>
      </c>
      <c r="J398" s="831">
        <v>7</v>
      </c>
      <c r="K398" s="832">
        <v>2487.4500122070313</v>
      </c>
    </row>
    <row r="399" spans="1:11" ht="14.45" customHeight="1" x14ac:dyDescent="0.2">
      <c r="A399" s="821" t="s">
        <v>621</v>
      </c>
      <c r="B399" s="822" t="s">
        <v>622</v>
      </c>
      <c r="C399" s="825" t="s">
        <v>649</v>
      </c>
      <c r="D399" s="839" t="s">
        <v>650</v>
      </c>
      <c r="E399" s="825" t="s">
        <v>4509</v>
      </c>
      <c r="F399" s="839" t="s">
        <v>4510</v>
      </c>
      <c r="G399" s="825" t="s">
        <v>4951</v>
      </c>
      <c r="H399" s="825" t="s">
        <v>4952</v>
      </c>
      <c r="I399" s="831">
        <v>22.149999618530273</v>
      </c>
      <c r="J399" s="831">
        <v>25</v>
      </c>
      <c r="K399" s="832">
        <v>553.75</v>
      </c>
    </row>
    <row r="400" spans="1:11" ht="14.45" customHeight="1" x14ac:dyDescent="0.2">
      <c r="A400" s="821" t="s">
        <v>621</v>
      </c>
      <c r="B400" s="822" t="s">
        <v>622</v>
      </c>
      <c r="C400" s="825" t="s">
        <v>649</v>
      </c>
      <c r="D400" s="839" t="s">
        <v>650</v>
      </c>
      <c r="E400" s="825" t="s">
        <v>4509</v>
      </c>
      <c r="F400" s="839" t="s">
        <v>4510</v>
      </c>
      <c r="G400" s="825" t="s">
        <v>4517</v>
      </c>
      <c r="H400" s="825" t="s">
        <v>4518</v>
      </c>
      <c r="I400" s="831">
        <v>30.180000305175781</v>
      </c>
      <c r="J400" s="831">
        <v>25</v>
      </c>
      <c r="K400" s="832">
        <v>754.5</v>
      </c>
    </row>
    <row r="401" spans="1:11" ht="14.45" customHeight="1" x14ac:dyDescent="0.2">
      <c r="A401" s="821" t="s">
        <v>621</v>
      </c>
      <c r="B401" s="822" t="s">
        <v>622</v>
      </c>
      <c r="C401" s="825" t="s">
        <v>649</v>
      </c>
      <c r="D401" s="839" t="s">
        <v>650</v>
      </c>
      <c r="E401" s="825" t="s">
        <v>4509</v>
      </c>
      <c r="F401" s="839" t="s">
        <v>4510</v>
      </c>
      <c r="G401" s="825" t="s">
        <v>4519</v>
      </c>
      <c r="H401" s="825" t="s">
        <v>4520</v>
      </c>
      <c r="I401" s="831">
        <v>5.2699999809265137</v>
      </c>
      <c r="J401" s="831">
        <v>20</v>
      </c>
      <c r="K401" s="832">
        <v>105.40000152587891</v>
      </c>
    </row>
    <row r="402" spans="1:11" ht="14.45" customHeight="1" x14ac:dyDescent="0.2">
      <c r="A402" s="821" t="s">
        <v>621</v>
      </c>
      <c r="B402" s="822" t="s">
        <v>622</v>
      </c>
      <c r="C402" s="825" t="s">
        <v>649</v>
      </c>
      <c r="D402" s="839" t="s">
        <v>650</v>
      </c>
      <c r="E402" s="825" t="s">
        <v>4509</v>
      </c>
      <c r="F402" s="839" t="s">
        <v>4510</v>
      </c>
      <c r="G402" s="825" t="s">
        <v>4953</v>
      </c>
      <c r="H402" s="825" t="s">
        <v>4954</v>
      </c>
      <c r="I402" s="831">
        <v>152.49000549316406</v>
      </c>
      <c r="J402" s="831">
        <v>10</v>
      </c>
      <c r="K402" s="832">
        <v>1524.9000244140625</v>
      </c>
    </row>
    <row r="403" spans="1:11" ht="14.45" customHeight="1" x14ac:dyDescent="0.2">
      <c r="A403" s="821" t="s">
        <v>621</v>
      </c>
      <c r="B403" s="822" t="s">
        <v>622</v>
      </c>
      <c r="C403" s="825" t="s">
        <v>649</v>
      </c>
      <c r="D403" s="839" t="s">
        <v>650</v>
      </c>
      <c r="E403" s="825" t="s">
        <v>4509</v>
      </c>
      <c r="F403" s="839" t="s">
        <v>4510</v>
      </c>
      <c r="G403" s="825" t="s">
        <v>4955</v>
      </c>
      <c r="H403" s="825" t="s">
        <v>4956</v>
      </c>
      <c r="I403" s="831">
        <v>131.10000610351563</v>
      </c>
      <c r="J403" s="831">
        <v>2</v>
      </c>
      <c r="K403" s="832">
        <v>262.20001220703125</v>
      </c>
    </row>
    <row r="404" spans="1:11" ht="14.45" customHeight="1" x14ac:dyDescent="0.2">
      <c r="A404" s="821" t="s">
        <v>621</v>
      </c>
      <c r="B404" s="822" t="s">
        <v>622</v>
      </c>
      <c r="C404" s="825" t="s">
        <v>649</v>
      </c>
      <c r="D404" s="839" t="s">
        <v>650</v>
      </c>
      <c r="E404" s="825" t="s">
        <v>4509</v>
      </c>
      <c r="F404" s="839" t="s">
        <v>4510</v>
      </c>
      <c r="G404" s="825" t="s">
        <v>4849</v>
      </c>
      <c r="H404" s="825" t="s">
        <v>4850</v>
      </c>
      <c r="I404" s="831">
        <v>190.89999389648438</v>
      </c>
      <c r="J404" s="831">
        <v>2</v>
      </c>
      <c r="K404" s="832">
        <v>381.79998779296875</v>
      </c>
    </row>
    <row r="405" spans="1:11" ht="14.45" customHeight="1" x14ac:dyDescent="0.2">
      <c r="A405" s="821" t="s">
        <v>621</v>
      </c>
      <c r="B405" s="822" t="s">
        <v>622</v>
      </c>
      <c r="C405" s="825" t="s">
        <v>649</v>
      </c>
      <c r="D405" s="839" t="s">
        <v>650</v>
      </c>
      <c r="E405" s="825" t="s">
        <v>4509</v>
      </c>
      <c r="F405" s="839" t="s">
        <v>4510</v>
      </c>
      <c r="G405" s="825" t="s">
        <v>4525</v>
      </c>
      <c r="H405" s="825" t="s">
        <v>4526</v>
      </c>
      <c r="I405" s="831">
        <v>573.8499755859375</v>
      </c>
      <c r="J405" s="831">
        <v>10</v>
      </c>
      <c r="K405" s="832">
        <v>5738.5</v>
      </c>
    </row>
    <row r="406" spans="1:11" ht="14.45" customHeight="1" x14ac:dyDescent="0.2">
      <c r="A406" s="821" t="s">
        <v>621</v>
      </c>
      <c r="B406" s="822" t="s">
        <v>622</v>
      </c>
      <c r="C406" s="825" t="s">
        <v>649</v>
      </c>
      <c r="D406" s="839" t="s">
        <v>650</v>
      </c>
      <c r="E406" s="825" t="s">
        <v>4509</v>
      </c>
      <c r="F406" s="839" t="s">
        <v>4510</v>
      </c>
      <c r="G406" s="825" t="s">
        <v>4957</v>
      </c>
      <c r="H406" s="825" t="s">
        <v>4958</v>
      </c>
      <c r="I406" s="831">
        <v>310.5</v>
      </c>
      <c r="J406" s="831">
        <v>55</v>
      </c>
      <c r="K406" s="832">
        <v>17077.5</v>
      </c>
    </row>
    <row r="407" spans="1:11" ht="14.45" customHeight="1" x14ac:dyDescent="0.2">
      <c r="A407" s="821" t="s">
        <v>621</v>
      </c>
      <c r="B407" s="822" t="s">
        <v>622</v>
      </c>
      <c r="C407" s="825" t="s">
        <v>649</v>
      </c>
      <c r="D407" s="839" t="s">
        <v>650</v>
      </c>
      <c r="E407" s="825" t="s">
        <v>4509</v>
      </c>
      <c r="F407" s="839" t="s">
        <v>4510</v>
      </c>
      <c r="G407" s="825" t="s">
        <v>4699</v>
      </c>
      <c r="H407" s="825" t="s">
        <v>4700</v>
      </c>
      <c r="I407" s="831">
        <v>419.75</v>
      </c>
      <c r="J407" s="831">
        <v>55</v>
      </c>
      <c r="K407" s="832">
        <v>23086.25</v>
      </c>
    </row>
    <row r="408" spans="1:11" ht="14.45" customHeight="1" x14ac:dyDescent="0.2">
      <c r="A408" s="821" t="s">
        <v>621</v>
      </c>
      <c r="B408" s="822" t="s">
        <v>622</v>
      </c>
      <c r="C408" s="825" t="s">
        <v>649</v>
      </c>
      <c r="D408" s="839" t="s">
        <v>650</v>
      </c>
      <c r="E408" s="825" t="s">
        <v>4509</v>
      </c>
      <c r="F408" s="839" t="s">
        <v>4510</v>
      </c>
      <c r="G408" s="825" t="s">
        <v>4959</v>
      </c>
      <c r="H408" s="825" t="s">
        <v>4960</v>
      </c>
      <c r="I408" s="831">
        <v>5.8400001525878906</v>
      </c>
      <c r="J408" s="831">
        <v>300</v>
      </c>
      <c r="K408" s="832">
        <v>1752</v>
      </c>
    </row>
    <row r="409" spans="1:11" ht="14.45" customHeight="1" x14ac:dyDescent="0.2">
      <c r="A409" s="821" t="s">
        <v>621</v>
      </c>
      <c r="B409" s="822" t="s">
        <v>622</v>
      </c>
      <c r="C409" s="825" t="s">
        <v>649</v>
      </c>
      <c r="D409" s="839" t="s">
        <v>650</v>
      </c>
      <c r="E409" s="825" t="s">
        <v>4509</v>
      </c>
      <c r="F409" s="839" t="s">
        <v>4510</v>
      </c>
      <c r="G409" s="825" t="s">
        <v>4527</v>
      </c>
      <c r="H409" s="825" t="s">
        <v>4528</v>
      </c>
      <c r="I409" s="831">
        <v>22.950000762939453</v>
      </c>
      <c r="J409" s="831">
        <v>50</v>
      </c>
      <c r="K409" s="832">
        <v>1147.5</v>
      </c>
    </row>
    <row r="410" spans="1:11" ht="14.45" customHeight="1" x14ac:dyDescent="0.2">
      <c r="A410" s="821" t="s">
        <v>621</v>
      </c>
      <c r="B410" s="822" t="s">
        <v>622</v>
      </c>
      <c r="C410" s="825" t="s">
        <v>649</v>
      </c>
      <c r="D410" s="839" t="s">
        <v>650</v>
      </c>
      <c r="E410" s="825" t="s">
        <v>4509</v>
      </c>
      <c r="F410" s="839" t="s">
        <v>4510</v>
      </c>
      <c r="G410" s="825" t="s">
        <v>4899</v>
      </c>
      <c r="H410" s="825" t="s">
        <v>4900</v>
      </c>
      <c r="I410" s="831">
        <v>14.204999923706055</v>
      </c>
      <c r="J410" s="831">
        <v>100</v>
      </c>
      <c r="K410" s="832">
        <v>1420.47998046875</v>
      </c>
    </row>
    <row r="411" spans="1:11" ht="14.45" customHeight="1" x14ac:dyDescent="0.2">
      <c r="A411" s="821" t="s">
        <v>621</v>
      </c>
      <c r="B411" s="822" t="s">
        <v>622</v>
      </c>
      <c r="C411" s="825" t="s">
        <v>649</v>
      </c>
      <c r="D411" s="839" t="s">
        <v>650</v>
      </c>
      <c r="E411" s="825" t="s">
        <v>4509</v>
      </c>
      <c r="F411" s="839" t="s">
        <v>4510</v>
      </c>
      <c r="G411" s="825" t="s">
        <v>4961</v>
      </c>
      <c r="H411" s="825" t="s">
        <v>4962</v>
      </c>
      <c r="I411" s="831">
        <v>230.08999633789063</v>
      </c>
      <c r="J411" s="831">
        <v>25</v>
      </c>
      <c r="K411" s="832">
        <v>5752.35009765625</v>
      </c>
    </row>
    <row r="412" spans="1:11" ht="14.45" customHeight="1" x14ac:dyDescent="0.2">
      <c r="A412" s="821" t="s">
        <v>621</v>
      </c>
      <c r="B412" s="822" t="s">
        <v>622</v>
      </c>
      <c r="C412" s="825" t="s">
        <v>649</v>
      </c>
      <c r="D412" s="839" t="s">
        <v>650</v>
      </c>
      <c r="E412" s="825" t="s">
        <v>4509</v>
      </c>
      <c r="F412" s="839" t="s">
        <v>4510</v>
      </c>
      <c r="G412" s="825" t="s">
        <v>4963</v>
      </c>
      <c r="H412" s="825" t="s">
        <v>4964</v>
      </c>
      <c r="I412" s="831">
        <v>41.400001525878906</v>
      </c>
      <c r="J412" s="831">
        <v>50</v>
      </c>
      <c r="K412" s="832">
        <v>2070</v>
      </c>
    </row>
    <row r="413" spans="1:11" ht="14.45" customHeight="1" x14ac:dyDescent="0.2">
      <c r="A413" s="821" t="s">
        <v>621</v>
      </c>
      <c r="B413" s="822" t="s">
        <v>622</v>
      </c>
      <c r="C413" s="825" t="s">
        <v>649</v>
      </c>
      <c r="D413" s="839" t="s">
        <v>650</v>
      </c>
      <c r="E413" s="825" t="s">
        <v>4509</v>
      </c>
      <c r="F413" s="839" t="s">
        <v>4510</v>
      </c>
      <c r="G413" s="825" t="s">
        <v>4529</v>
      </c>
      <c r="H413" s="825" t="s">
        <v>4530</v>
      </c>
      <c r="I413" s="831">
        <v>1.3799999952316284</v>
      </c>
      <c r="J413" s="831">
        <v>300</v>
      </c>
      <c r="K413" s="832">
        <v>414</v>
      </c>
    </row>
    <row r="414" spans="1:11" ht="14.45" customHeight="1" x14ac:dyDescent="0.2">
      <c r="A414" s="821" t="s">
        <v>621</v>
      </c>
      <c r="B414" s="822" t="s">
        <v>622</v>
      </c>
      <c r="C414" s="825" t="s">
        <v>649</v>
      </c>
      <c r="D414" s="839" t="s">
        <v>650</v>
      </c>
      <c r="E414" s="825" t="s">
        <v>4509</v>
      </c>
      <c r="F414" s="839" t="s">
        <v>4510</v>
      </c>
      <c r="G414" s="825" t="s">
        <v>4531</v>
      </c>
      <c r="H414" s="825" t="s">
        <v>4532</v>
      </c>
      <c r="I414" s="831">
        <v>0.85000002384185791</v>
      </c>
      <c r="J414" s="831">
        <v>100</v>
      </c>
      <c r="K414" s="832">
        <v>85</v>
      </c>
    </row>
    <row r="415" spans="1:11" ht="14.45" customHeight="1" x14ac:dyDescent="0.2">
      <c r="A415" s="821" t="s">
        <v>621</v>
      </c>
      <c r="B415" s="822" t="s">
        <v>622</v>
      </c>
      <c r="C415" s="825" t="s">
        <v>649</v>
      </c>
      <c r="D415" s="839" t="s">
        <v>650</v>
      </c>
      <c r="E415" s="825" t="s">
        <v>4509</v>
      </c>
      <c r="F415" s="839" t="s">
        <v>4510</v>
      </c>
      <c r="G415" s="825" t="s">
        <v>4703</v>
      </c>
      <c r="H415" s="825" t="s">
        <v>4704</v>
      </c>
      <c r="I415" s="831">
        <v>1.5199999809265137</v>
      </c>
      <c r="J415" s="831">
        <v>200</v>
      </c>
      <c r="K415" s="832">
        <v>304</v>
      </c>
    </row>
    <row r="416" spans="1:11" ht="14.45" customHeight="1" x14ac:dyDescent="0.2">
      <c r="A416" s="821" t="s">
        <v>621</v>
      </c>
      <c r="B416" s="822" t="s">
        <v>622</v>
      </c>
      <c r="C416" s="825" t="s">
        <v>649</v>
      </c>
      <c r="D416" s="839" t="s">
        <v>650</v>
      </c>
      <c r="E416" s="825" t="s">
        <v>4509</v>
      </c>
      <c r="F416" s="839" t="s">
        <v>4510</v>
      </c>
      <c r="G416" s="825" t="s">
        <v>4533</v>
      </c>
      <c r="H416" s="825" t="s">
        <v>4534</v>
      </c>
      <c r="I416" s="831">
        <v>2.059999942779541</v>
      </c>
      <c r="J416" s="831">
        <v>100</v>
      </c>
      <c r="K416" s="832">
        <v>206</v>
      </c>
    </row>
    <row r="417" spans="1:11" ht="14.45" customHeight="1" x14ac:dyDescent="0.2">
      <c r="A417" s="821" t="s">
        <v>621</v>
      </c>
      <c r="B417" s="822" t="s">
        <v>622</v>
      </c>
      <c r="C417" s="825" t="s">
        <v>649</v>
      </c>
      <c r="D417" s="839" t="s">
        <v>650</v>
      </c>
      <c r="E417" s="825" t="s">
        <v>4509</v>
      </c>
      <c r="F417" s="839" t="s">
        <v>4510</v>
      </c>
      <c r="G417" s="825" t="s">
        <v>4965</v>
      </c>
      <c r="H417" s="825" t="s">
        <v>4966</v>
      </c>
      <c r="I417" s="831">
        <v>9.3000001907348633</v>
      </c>
      <c r="J417" s="831">
        <v>150</v>
      </c>
      <c r="K417" s="832">
        <v>1395</v>
      </c>
    </row>
    <row r="418" spans="1:11" ht="14.45" customHeight="1" x14ac:dyDescent="0.2">
      <c r="A418" s="821" t="s">
        <v>621</v>
      </c>
      <c r="B418" s="822" t="s">
        <v>622</v>
      </c>
      <c r="C418" s="825" t="s">
        <v>649</v>
      </c>
      <c r="D418" s="839" t="s">
        <v>650</v>
      </c>
      <c r="E418" s="825" t="s">
        <v>4509</v>
      </c>
      <c r="F418" s="839" t="s">
        <v>4510</v>
      </c>
      <c r="G418" s="825" t="s">
        <v>4853</v>
      </c>
      <c r="H418" s="825" t="s">
        <v>4854</v>
      </c>
      <c r="I418" s="831">
        <v>14.359999656677246</v>
      </c>
      <c r="J418" s="831">
        <v>32</v>
      </c>
      <c r="K418" s="832">
        <v>459.52001953125</v>
      </c>
    </row>
    <row r="419" spans="1:11" ht="14.45" customHeight="1" x14ac:dyDescent="0.2">
      <c r="A419" s="821" t="s">
        <v>621</v>
      </c>
      <c r="B419" s="822" t="s">
        <v>622</v>
      </c>
      <c r="C419" s="825" t="s">
        <v>649</v>
      </c>
      <c r="D419" s="839" t="s">
        <v>650</v>
      </c>
      <c r="E419" s="825" t="s">
        <v>4509</v>
      </c>
      <c r="F419" s="839" t="s">
        <v>4510</v>
      </c>
      <c r="G419" s="825" t="s">
        <v>4537</v>
      </c>
      <c r="H419" s="825" t="s">
        <v>4538</v>
      </c>
      <c r="I419" s="831">
        <v>46.319999694824219</v>
      </c>
      <c r="J419" s="831">
        <v>12</v>
      </c>
      <c r="K419" s="832">
        <v>555.84002685546875</v>
      </c>
    </row>
    <row r="420" spans="1:11" ht="14.45" customHeight="1" x14ac:dyDescent="0.2">
      <c r="A420" s="821" t="s">
        <v>621</v>
      </c>
      <c r="B420" s="822" t="s">
        <v>622</v>
      </c>
      <c r="C420" s="825" t="s">
        <v>649</v>
      </c>
      <c r="D420" s="839" t="s">
        <v>650</v>
      </c>
      <c r="E420" s="825" t="s">
        <v>4509</v>
      </c>
      <c r="F420" s="839" t="s">
        <v>4510</v>
      </c>
      <c r="G420" s="825" t="s">
        <v>4967</v>
      </c>
      <c r="H420" s="825" t="s">
        <v>4968</v>
      </c>
      <c r="I420" s="831">
        <v>123.44999694824219</v>
      </c>
      <c r="J420" s="831">
        <v>12</v>
      </c>
      <c r="K420" s="832">
        <v>1481.3499755859375</v>
      </c>
    </row>
    <row r="421" spans="1:11" ht="14.45" customHeight="1" x14ac:dyDescent="0.2">
      <c r="A421" s="821" t="s">
        <v>621</v>
      </c>
      <c r="B421" s="822" t="s">
        <v>622</v>
      </c>
      <c r="C421" s="825" t="s">
        <v>649</v>
      </c>
      <c r="D421" s="839" t="s">
        <v>650</v>
      </c>
      <c r="E421" s="825" t="s">
        <v>4509</v>
      </c>
      <c r="F421" s="839" t="s">
        <v>4510</v>
      </c>
      <c r="G421" s="825" t="s">
        <v>4539</v>
      </c>
      <c r="H421" s="825" t="s">
        <v>4540</v>
      </c>
      <c r="I421" s="831">
        <v>13.079999923706055</v>
      </c>
      <c r="J421" s="831">
        <v>96</v>
      </c>
      <c r="K421" s="832">
        <v>1255.6800231933594</v>
      </c>
    </row>
    <row r="422" spans="1:11" ht="14.45" customHeight="1" x14ac:dyDescent="0.2">
      <c r="A422" s="821" t="s">
        <v>621</v>
      </c>
      <c r="B422" s="822" t="s">
        <v>622</v>
      </c>
      <c r="C422" s="825" t="s">
        <v>649</v>
      </c>
      <c r="D422" s="839" t="s">
        <v>650</v>
      </c>
      <c r="E422" s="825" t="s">
        <v>4509</v>
      </c>
      <c r="F422" s="839" t="s">
        <v>4510</v>
      </c>
      <c r="G422" s="825" t="s">
        <v>4969</v>
      </c>
      <c r="H422" s="825" t="s">
        <v>4970</v>
      </c>
      <c r="I422" s="831">
        <v>2.1099998950958252</v>
      </c>
      <c r="J422" s="831">
        <v>20</v>
      </c>
      <c r="K422" s="832">
        <v>42.119998931884766</v>
      </c>
    </row>
    <row r="423" spans="1:11" ht="14.45" customHeight="1" x14ac:dyDescent="0.2">
      <c r="A423" s="821" t="s">
        <v>621</v>
      </c>
      <c r="B423" s="822" t="s">
        <v>622</v>
      </c>
      <c r="C423" s="825" t="s">
        <v>649</v>
      </c>
      <c r="D423" s="839" t="s">
        <v>650</v>
      </c>
      <c r="E423" s="825" t="s">
        <v>4509</v>
      </c>
      <c r="F423" s="839" t="s">
        <v>4510</v>
      </c>
      <c r="G423" s="825" t="s">
        <v>4715</v>
      </c>
      <c r="H423" s="825" t="s">
        <v>4716</v>
      </c>
      <c r="I423" s="831">
        <v>3.369999885559082</v>
      </c>
      <c r="J423" s="831">
        <v>20</v>
      </c>
      <c r="K423" s="832">
        <v>67.400001525878906</v>
      </c>
    </row>
    <row r="424" spans="1:11" ht="14.45" customHeight="1" x14ac:dyDescent="0.2">
      <c r="A424" s="821" t="s">
        <v>621</v>
      </c>
      <c r="B424" s="822" t="s">
        <v>622</v>
      </c>
      <c r="C424" s="825" t="s">
        <v>649</v>
      </c>
      <c r="D424" s="839" t="s">
        <v>650</v>
      </c>
      <c r="E424" s="825" t="s">
        <v>4509</v>
      </c>
      <c r="F424" s="839" t="s">
        <v>4510</v>
      </c>
      <c r="G424" s="825" t="s">
        <v>4543</v>
      </c>
      <c r="H424" s="825" t="s">
        <v>4544</v>
      </c>
      <c r="I424" s="831">
        <v>72.220001220703125</v>
      </c>
      <c r="J424" s="831">
        <v>1</v>
      </c>
      <c r="K424" s="832">
        <v>72.220001220703125</v>
      </c>
    </row>
    <row r="425" spans="1:11" ht="14.45" customHeight="1" x14ac:dyDescent="0.2">
      <c r="A425" s="821" t="s">
        <v>621</v>
      </c>
      <c r="B425" s="822" t="s">
        <v>622</v>
      </c>
      <c r="C425" s="825" t="s">
        <v>649</v>
      </c>
      <c r="D425" s="839" t="s">
        <v>650</v>
      </c>
      <c r="E425" s="825" t="s">
        <v>4509</v>
      </c>
      <c r="F425" s="839" t="s">
        <v>4510</v>
      </c>
      <c r="G425" s="825" t="s">
        <v>4971</v>
      </c>
      <c r="H425" s="825" t="s">
        <v>4972</v>
      </c>
      <c r="I425" s="831">
        <v>0.23000000417232513</v>
      </c>
      <c r="J425" s="831">
        <v>4</v>
      </c>
      <c r="K425" s="832">
        <v>0.92000001668930054</v>
      </c>
    </row>
    <row r="426" spans="1:11" ht="14.45" customHeight="1" x14ac:dyDescent="0.2">
      <c r="A426" s="821" t="s">
        <v>621</v>
      </c>
      <c r="B426" s="822" t="s">
        <v>622</v>
      </c>
      <c r="C426" s="825" t="s">
        <v>649</v>
      </c>
      <c r="D426" s="839" t="s">
        <v>650</v>
      </c>
      <c r="E426" s="825" t="s">
        <v>4509</v>
      </c>
      <c r="F426" s="839" t="s">
        <v>4510</v>
      </c>
      <c r="G426" s="825" t="s">
        <v>4549</v>
      </c>
      <c r="H426" s="825" t="s">
        <v>4550</v>
      </c>
      <c r="I426" s="831">
        <v>32.790000915527344</v>
      </c>
      <c r="J426" s="831">
        <v>162</v>
      </c>
      <c r="K426" s="832">
        <v>5311.9801025390625</v>
      </c>
    </row>
    <row r="427" spans="1:11" ht="14.45" customHeight="1" x14ac:dyDescent="0.2">
      <c r="A427" s="821" t="s">
        <v>621</v>
      </c>
      <c r="B427" s="822" t="s">
        <v>622</v>
      </c>
      <c r="C427" s="825" t="s">
        <v>649</v>
      </c>
      <c r="D427" s="839" t="s">
        <v>650</v>
      </c>
      <c r="E427" s="825" t="s">
        <v>4509</v>
      </c>
      <c r="F427" s="839" t="s">
        <v>4510</v>
      </c>
      <c r="G427" s="825" t="s">
        <v>4861</v>
      </c>
      <c r="H427" s="825" t="s">
        <v>4862</v>
      </c>
      <c r="I427" s="831">
        <v>76.180000305175781</v>
      </c>
      <c r="J427" s="831">
        <v>320</v>
      </c>
      <c r="K427" s="832">
        <v>24376.79931640625</v>
      </c>
    </row>
    <row r="428" spans="1:11" ht="14.45" customHeight="1" x14ac:dyDescent="0.2">
      <c r="A428" s="821" t="s">
        <v>621</v>
      </c>
      <c r="B428" s="822" t="s">
        <v>622</v>
      </c>
      <c r="C428" s="825" t="s">
        <v>649</v>
      </c>
      <c r="D428" s="839" t="s">
        <v>650</v>
      </c>
      <c r="E428" s="825" t="s">
        <v>4509</v>
      </c>
      <c r="F428" s="839" t="s">
        <v>4510</v>
      </c>
      <c r="G428" s="825" t="s">
        <v>4973</v>
      </c>
      <c r="H428" s="825" t="s">
        <v>4974</v>
      </c>
      <c r="I428" s="831">
        <v>36.279998779296875</v>
      </c>
      <c r="J428" s="831">
        <v>25</v>
      </c>
      <c r="K428" s="832">
        <v>906.8900146484375</v>
      </c>
    </row>
    <row r="429" spans="1:11" ht="14.45" customHeight="1" x14ac:dyDescent="0.2">
      <c r="A429" s="821" t="s">
        <v>621</v>
      </c>
      <c r="B429" s="822" t="s">
        <v>622</v>
      </c>
      <c r="C429" s="825" t="s">
        <v>649</v>
      </c>
      <c r="D429" s="839" t="s">
        <v>650</v>
      </c>
      <c r="E429" s="825" t="s">
        <v>4509</v>
      </c>
      <c r="F429" s="839" t="s">
        <v>4510</v>
      </c>
      <c r="G429" s="825" t="s">
        <v>4551</v>
      </c>
      <c r="H429" s="825" t="s">
        <v>4552</v>
      </c>
      <c r="I429" s="831">
        <v>0.50999999046325684</v>
      </c>
      <c r="J429" s="831">
        <v>1900</v>
      </c>
      <c r="K429" s="832">
        <v>969</v>
      </c>
    </row>
    <row r="430" spans="1:11" ht="14.45" customHeight="1" x14ac:dyDescent="0.2">
      <c r="A430" s="821" t="s">
        <v>621</v>
      </c>
      <c r="B430" s="822" t="s">
        <v>622</v>
      </c>
      <c r="C430" s="825" t="s">
        <v>649</v>
      </c>
      <c r="D430" s="839" t="s">
        <v>650</v>
      </c>
      <c r="E430" s="825" t="s">
        <v>4509</v>
      </c>
      <c r="F430" s="839" t="s">
        <v>4510</v>
      </c>
      <c r="G430" s="825" t="s">
        <v>4975</v>
      </c>
      <c r="H430" s="825" t="s">
        <v>4976</v>
      </c>
      <c r="I430" s="831">
        <v>3.940000057220459</v>
      </c>
      <c r="J430" s="831">
        <v>2500</v>
      </c>
      <c r="K430" s="832">
        <v>9852.300048828125</v>
      </c>
    </row>
    <row r="431" spans="1:11" ht="14.45" customHeight="1" x14ac:dyDescent="0.2">
      <c r="A431" s="821" t="s">
        <v>621</v>
      </c>
      <c r="B431" s="822" t="s">
        <v>622</v>
      </c>
      <c r="C431" s="825" t="s">
        <v>649</v>
      </c>
      <c r="D431" s="839" t="s">
        <v>650</v>
      </c>
      <c r="E431" s="825" t="s">
        <v>4509</v>
      </c>
      <c r="F431" s="839" t="s">
        <v>4510</v>
      </c>
      <c r="G431" s="825" t="s">
        <v>4553</v>
      </c>
      <c r="H431" s="825" t="s">
        <v>4554</v>
      </c>
      <c r="I431" s="831">
        <v>31.420000076293945</v>
      </c>
      <c r="J431" s="831">
        <v>26</v>
      </c>
      <c r="K431" s="832">
        <v>816.92001342773438</v>
      </c>
    </row>
    <row r="432" spans="1:11" ht="14.45" customHeight="1" x14ac:dyDescent="0.2">
      <c r="A432" s="821" t="s">
        <v>621</v>
      </c>
      <c r="B432" s="822" t="s">
        <v>622</v>
      </c>
      <c r="C432" s="825" t="s">
        <v>649</v>
      </c>
      <c r="D432" s="839" t="s">
        <v>650</v>
      </c>
      <c r="E432" s="825" t="s">
        <v>4509</v>
      </c>
      <c r="F432" s="839" t="s">
        <v>4510</v>
      </c>
      <c r="G432" s="825" t="s">
        <v>4555</v>
      </c>
      <c r="H432" s="825" t="s">
        <v>4556</v>
      </c>
      <c r="I432" s="831">
        <v>260.29998779296875</v>
      </c>
      <c r="J432" s="831">
        <v>26</v>
      </c>
      <c r="K432" s="832">
        <v>6767.7998046875</v>
      </c>
    </row>
    <row r="433" spans="1:11" ht="14.45" customHeight="1" x14ac:dyDescent="0.2">
      <c r="A433" s="821" t="s">
        <v>621</v>
      </c>
      <c r="B433" s="822" t="s">
        <v>622</v>
      </c>
      <c r="C433" s="825" t="s">
        <v>649</v>
      </c>
      <c r="D433" s="839" t="s">
        <v>650</v>
      </c>
      <c r="E433" s="825" t="s">
        <v>4557</v>
      </c>
      <c r="F433" s="839" t="s">
        <v>4558</v>
      </c>
      <c r="G433" s="825" t="s">
        <v>4977</v>
      </c>
      <c r="H433" s="825" t="s">
        <v>4978</v>
      </c>
      <c r="I433" s="831">
        <v>326.70001220703125</v>
      </c>
      <c r="J433" s="831">
        <v>2</v>
      </c>
      <c r="K433" s="832">
        <v>653.4000244140625</v>
      </c>
    </row>
    <row r="434" spans="1:11" ht="14.45" customHeight="1" x14ac:dyDescent="0.2">
      <c r="A434" s="821" t="s">
        <v>621</v>
      </c>
      <c r="B434" s="822" t="s">
        <v>622</v>
      </c>
      <c r="C434" s="825" t="s">
        <v>649</v>
      </c>
      <c r="D434" s="839" t="s">
        <v>650</v>
      </c>
      <c r="E434" s="825" t="s">
        <v>4557</v>
      </c>
      <c r="F434" s="839" t="s">
        <v>4558</v>
      </c>
      <c r="G434" s="825" t="s">
        <v>4979</v>
      </c>
      <c r="H434" s="825" t="s">
        <v>4980</v>
      </c>
      <c r="I434" s="831">
        <v>175</v>
      </c>
      <c r="J434" s="831">
        <v>20</v>
      </c>
      <c r="K434" s="832">
        <v>3500</v>
      </c>
    </row>
    <row r="435" spans="1:11" ht="14.45" customHeight="1" x14ac:dyDescent="0.2">
      <c r="A435" s="821" t="s">
        <v>621</v>
      </c>
      <c r="B435" s="822" t="s">
        <v>622</v>
      </c>
      <c r="C435" s="825" t="s">
        <v>649</v>
      </c>
      <c r="D435" s="839" t="s">
        <v>650</v>
      </c>
      <c r="E435" s="825" t="s">
        <v>4557</v>
      </c>
      <c r="F435" s="839" t="s">
        <v>4558</v>
      </c>
      <c r="G435" s="825" t="s">
        <v>4865</v>
      </c>
      <c r="H435" s="825" t="s">
        <v>4866</v>
      </c>
      <c r="I435" s="831">
        <v>2.9050000905990601</v>
      </c>
      <c r="J435" s="831">
        <v>200</v>
      </c>
      <c r="K435" s="832">
        <v>581</v>
      </c>
    </row>
    <row r="436" spans="1:11" ht="14.45" customHeight="1" x14ac:dyDescent="0.2">
      <c r="A436" s="821" t="s">
        <v>621</v>
      </c>
      <c r="B436" s="822" t="s">
        <v>622</v>
      </c>
      <c r="C436" s="825" t="s">
        <v>649</v>
      </c>
      <c r="D436" s="839" t="s">
        <v>650</v>
      </c>
      <c r="E436" s="825" t="s">
        <v>4557</v>
      </c>
      <c r="F436" s="839" t="s">
        <v>4558</v>
      </c>
      <c r="G436" s="825" t="s">
        <v>4867</v>
      </c>
      <c r="H436" s="825" t="s">
        <v>4868</v>
      </c>
      <c r="I436" s="831">
        <v>6.2899999618530273</v>
      </c>
      <c r="J436" s="831">
        <v>50</v>
      </c>
      <c r="K436" s="832">
        <v>314.5</v>
      </c>
    </row>
    <row r="437" spans="1:11" ht="14.45" customHeight="1" x14ac:dyDescent="0.2">
      <c r="A437" s="821" t="s">
        <v>621</v>
      </c>
      <c r="B437" s="822" t="s">
        <v>622</v>
      </c>
      <c r="C437" s="825" t="s">
        <v>649</v>
      </c>
      <c r="D437" s="839" t="s">
        <v>650</v>
      </c>
      <c r="E437" s="825" t="s">
        <v>4557</v>
      </c>
      <c r="F437" s="839" t="s">
        <v>4558</v>
      </c>
      <c r="G437" s="825" t="s">
        <v>4981</v>
      </c>
      <c r="H437" s="825" t="s">
        <v>4982</v>
      </c>
      <c r="I437" s="831">
        <v>2.3599998950958252</v>
      </c>
      <c r="J437" s="831">
        <v>600</v>
      </c>
      <c r="K437" s="832">
        <v>1416</v>
      </c>
    </row>
    <row r="438" spans="1:11" ht="14.45" customHeight="1" x14ac:dyDescent="0.2">
      <c r="A438" s="821" t="s">
        <v>621</v>
      </c>
      <c r="B438" s="822" t="s">
        <v>622</v>
      </c>
      <c r="C438" s="825" t="s">
        <v>649</v>
      </c>
      <c r="D438" s="839" t="s">
        <v>650</v>
      </c>
      <c r="E438" s="825" t="s">
        <v>4557</v>
      </c>
      <c r="F438" s="839" t="s">
        <v>4558</v>
      </c>
      <c r="G438" s="825" t="s">
        <v>4983</v>
      </c>
      <c r="H438" s="825" t="s">
        <v>4984</v>
      </c>
      <c r="I438" s="831">
        <v>2.3599998950958252</v>
      </c>
      <c r="J438" s="831">
        <v>1300</v>
      </c>
      <c r="K438" s="832">
        <v>3068</v>
      </c>
    </row>
    <row r="439" spans="1:11" ht="14.45" customHeight="1" x14ac:dyDescent="0.2">
      <c r="A439" s="821" t="s">
        <v>621</v>
      </c>
      <c r="B439" s="822" t="s">
        <v>622</v>
      </c>
      <c r="C439" s="825" t="s">
        <v>649</v>
      </c>
      <c r="D439" s="839" t="s">
        <v>650</v>
      </c>
      <c r="E439" s="825" t="s">
        <v>4557</v>
      </c>
      <c r="F439" s="839" t="s">
        <v>4558</v>
      </c>
      <c r="G439" s="825" t="s">
        <v>4985</v>
      </c>
      <c r="H439" s="825" t="s">
        <v>4986</v>
      </c>
      <c r="I439" s="831">
        <v>2.3599998950958252</v>
      </c>
      <c r="J439" s="831">
        <v>1000</v>
      </c>
      <c r="K439" s="832">
        <v>2360</v>
      </c>
    </row>
    <row r="440" spans="1:11" ht="14.45" customHeight="1" x14ac:dyDescent="0.2">
      <c r="A440" s="821" t="s">
        <v>621</v>
      </c>
      <c r="B440" s="822" t="s">
        <v>622</v>
      </c>
      <c r="C440" s="825" t="s">
        <v>649</v>
      </c>
      <c r="D440" s="839" t="s">
        <v>650</v>
      </c>
      <c r="E440" s="825" t="s">
        <v>4557</v>
      </c>
      <c r="F440" s="839" t="s">
        <v>4558</v>
      </c>
      <c r="G440" s="825" t="s">
        <v>4987</v>
      </c>
      <c r="H440" s="825" t="s">
        <v>4988</v>
      </c>
      <c r="I440" s="831">
        <v>2.3599998950958252</v>
      </c>
      <c r="J440" s="831">
        <v>600</v>
      </c>
      <c r="K440" s="832">
        <v>1416</v>
      </c>
    </row>
    <row r="441" spans="1:11" ht="14.45" customHeight="1" x14ac:dyDescent="0.2">
      <c r="A441" s="821" t="s">
        <v>621</v>
      </c>
      <c r="B441" s="822" t="s">
        <v>622</v>
      </c>
      <c r="C441" s="825" t="s">
        <v>649</v>
      </c>
      <c r="D441" s="839" t="s">
        <v>650</v>
      </c>
      <c r="E441" s="825" t="s">
        <v>4557</v>
      </c>
      <c r="F441" s="839" t="s">
        <v>4558</v>
      </c>
      <c r="G441" s="825" t="s">
        <v>4559</v>
      </c>
      <c r="H441" s="825" t="s">
        <v>4560</v>
      </c>
      <c r="I441" s="831">
        <v>4.815000057220459</v>
      </c>
      <c r="J441" s="831">
        <v>1100</v>
      </c>
      <c r="K441" s="832">
        <v>5297</v>
      </c>
    </row>
    <row r="442" spans="1:11" ht="14.45" customHeight="1" x14ac:dyDescent="0.2">
      <c r="A442" s="821" t="s">
        <v>621</v>
      </c>
      <c r="B442" s="822" t="s">
        <v>622</v>
      </c>
      <c r="C442" s="825" t="s">
        <v>649</v>
      </c>
      <c r="D442" s="839" t="s">
        <v>650</v>
      </c>
      <c r="E442" s="825" t="s">
        <v>4557</v>
      </c>
      <c r="F442" s="839" t="s">
        <v>4558</v>
      </c>
      <c r="G442" s="825" t="s">
        <v>4561</v>
      </c>
      <c r="H442" s="825" t="s">
        <v>4562</v>
      </c>
      <c r="I442" s="831">
        <v>1.333333303531011E-2</v>
      </c>
      <c r="J442" s="831">
        <v>1300</v>
      </c>
      <c r="K442" s="832">
        <v>18</v>
      </c>
    </row>
    <row r="443" spans="1:11" ht="14.45" customHeight="1" x14ac:dyDescent="0.2">
      <c r="A443" s="821" t="s">
        <v>621</v>
      </c>
      <c r="B443" s="822" t="s">
        <v>622</v>
      </c>
      <c r="C443" s="825" t="s">
        <v>649</v>
      </c>
      <c r="D443" s="839" t="s">
        <v>650</v>
      </c>
      <c r="E443" s="825" t="s">
        <v>4557</v>
      </c>
      <c r="F443" s="839" t="s">
        <v>4558</v>
      </c>
      <c r="G443" s="825" t="s">
        <v>4737</v>
      </c>
      <c r="H443" s="825" t="s">
        <v>4738</v>
      </c>
      <c r="I443" s="831">
        <v>6.0500001907348633</v>
      </c>
      <c r="J443" s="831">
        <v>40</v>
      </c>
      <c r="K443" s="832">
        <v>242</v>
      </c>
    </row>
    <row r="444" spans="1:11" ht="14.45" customHeight="1" x14ac:dyDescent="0.2">
      <c r="A444" s="821" t="s">
        <v>621</v>
      </c>
      <c r="B444" s="822" t="s">
        <v>622</v>
      </c>
      <c r="C444" s="825" t="s">
        <v>649</v>
      </c>
      <c r="D444" s="839" t="s">
        <v>650</v>
      </c>
      <c r="E444" s="825" t="s">
        <v>4557</v>
      </c>
      <c r="F444" s="839" t="s">
        <v>4558</v>
      </c>
      <c r="G444" s="825" t="s">
        <v>4989</v>
      </c>
      <c r="H444" s="825" t="s">
        <v>4990</v>
      </c>
      <c r="I444" s="831">
        <v>713.9000244140625</v>
      </c>
      <c r="J444" s="831">
        <v>20</v>
      </c>
      <c r="K444" s="832">
        <v>14278</v>
      </c>
    </row>
    <row r="445" spans="1:11" ht="14.45" customHeight="1" x14ac:dyDescent="0.2">
      <c r="A445" s="821" t="s">
        <v>621</v>
      </c>
      <c r="B445" s="822" t="s">
        <v>622</v>
      </c>
      <c r="C445" s="825" t="s">
        <v>649</v>
      </c>
      <c r="D445" s="839" t="s">
        <v>650</v>
      </c>
      <c r="E445" s="825" t="s">
        <v>4557</v>
      </c>
      <c r="F445" s="839" t="s">
        <v>4558</v>
      </c>
      <c r="G445" s="825" t="s">
        <v>4563</v>
      </c>
      <c r="H445" s="825" t="s">
        <v>4564</v>
      </c>
      <c r="I445" s="831">
        <v>601.3699951171875</v>
      </c>
      <c r="J445" s="831">
        <v>20</v>
      </c>
      <c r="K445" s="832">
        <v>12027.400390625</v>
      </c>
    </row>
    <row r="446" spans="1:11" ht="14.45" customHeight="1" x14ac:dyDescent="0.2">
      <c r="A446" s="821" t="s">
        <v>621</v>
      </c>
      <c r="B446" s="822" t="s">
        <v>622</v>
      </c>
      <c r="C446" s="825" t="s">
        <v>649</v>
      </c>
      <c r="D446" s="839" t="s">
        <v>650</v>
      </c>
      <c r="E446" s="825" t="s">
        <v>4557</v>
      </c>
      <c r="F446" s="839" t="s">
        <v>4558</v>
      </c>
      <c r="G446" s="825" t="s">
        <v>4741</v>
      </c>
      <c r="H446" s="825" t="s">
        <v>4742</v>
      </c>
      <c r="I446" s="831">
        <v>1.7766666412353516</v>
      </c>
      <c r="J446" s="831">
        <v>2400</v>
      </c>
      <c r="K446" s="832">
        <v>4268</v>
      </c>
    </row>
    <row r="447" spans="1:11" ht="14.45" customHeight="1" x14ac:dyDescent="0.2">
      <c r="A447" s="821" t="s">
        <v>621</v>
      </c>
      <c r="B447" s="822" t="s">
        <v>622</v>
      </c>
      <c r="C447" s="825" t="s">
        <v>649</v>
      </c>
      <c r="D447" s="839" t="s">
        <v>650</v>
      </c>
      <c r="E447" s="825" t="s">
        <v>4557</v>
      </c>
      <c r="F447" s="839" t="s">
        <v>4558</v>
      </c>
      <c r="G447" s="825" t="s">
        <v>4991</v>
      </c>
      <c r="H447" s="825" t="s">
        <v>4992</v>
      </c>
      <c r="I447" s="831">
        <v>11.5</v>
      </c>
      <c r="J447" s="831">
        <v>100</v>
      </c>
      <c r="K447" s="832">
        <v>1150</v>
      </c>
    </row>
    <row r="448" spans="1:11" ht="14.45" customHeight="1" x14ac:dyDescent="0.2">
      <c r="A448" s="821" t="s">
        <v>621</v>
      </c>
      <c r="B448" s="822" t="s">
        <v>622</v>
      </c>
      <c r="C448" s="825" t="s">
        <v>649</v>
      </c>
      <c r="D448" s="839" t="s">
        <v>650</v>
      </c>
      <c r="E448" s="825" t="s">
        <v>4557</v>
      </c>
      <c r="F448" s="839" t="s">
        <v>4558</v>
      </c>
      <c r="G448" s="825" t="s">
        <v>4993</v>
      </c>
      <c r="H448" s="825" t="s">
        <v>4994</v>
      </c>
      <c r="I448" s="831">
        <v>11.699999809265137</v>
      </c>
      <c r="J448" s="831">
        <v>100</v>
      </c>
      <c r="K448" s="832">
        <v>1170.0699462890625</v>
      </c>
    </row>
    <row r="449" spans="1:11" ht="14.45" customHeight="1" x14ac:dyDescent="0.2">
      <c r="A449" s="821" t="s">
        <v>621</v>
      </c>
      <c r="B449" s="822" t="s">
        <v>622</v>
      </c>
      <c r="C449" s="825" t="s">
        <v>649</v>
      </c>
      <c r="D449" s="839" t="s">
        <v>650</v>
      </c>
      <c r="E449" s="825" t="s">
        <v>4557</v>
      </c>
      <c r="F449" s="839" t="s">
        <v>4558</v>
      </c>
      <c r="G449" s="825" t="s">
        <v>4995</v>
      </c>
      <c r="H449" s="825" t="s">
        <v>4996</v>
      </c>
      <c r="I449" s="831">
        <v>11.260000228881836</v>
      </c>
      <c r="J449" s="831">
        <v>50</v>
      </c>
      <c r="K449" s="832">
        <v>563</v>
      </c>
    </row>
    <row r="450" spans="1:11" ht="14.45" customHeight="1" x14ac:dyDescent="0.2">
      <c r="A450" s="821" t="s">
        <v>621</v>
      </c>
      <c r="B450" s="822" t="s">
        <v>622</v>
      </c>
      <c r="C450" s="825" t="s">
        <v>649</v>
      </c>
      <c r="D450" s="839" t="s">
        <v>650</v>
      </c>
      <c r="E450" s="825" t="s">
        <v>4557</v>
      </c>
      <c r="F450" s="839" t="s">
        <v>4558</v>
      </c>
      <c r="G450" s="825" t="s">
        <v>4567</v>
      </c>
      <c r="H450" s="825" t="s">
        <v>4568</v>
      </c>
      <c r="I450" s="831">
        <v>15.925000190734863</v>
      </c>
      <c r="J450" s="831">
        <v>400</v>
      </c>
      <c r="K450" s="832">
        <v>6370</v>
      </c>
    </row>
    <row r="451" spans="1:11" ht="14.45" customHeight="1" x14ac:dyDescent="0.2">
      <c r="A451" s="821" t="s">
        <v>621</v>
      </c>
      <c r="B451" s="822" t="s">
        <v>622</v>
      </c>
      <c r="C451" s="825" t="s">
        <v>649</v>
      </c>
      <c r="D451" s="839" t="s">
        <v>650</v>
      </c>
      <c r="E451" s="825" t="s">
        <v>4557</v>
      </c>
      <c r="F451" s="839" t="s">
        <v>4558</v>
      </c>
      <c r="G451" s="825" t="s">
        <v>4869</v>
      </c>
      <c r="H451" s="825" t="s">
        <v>4870</v>
      </c>
      <c r="I451" s="831">
        <v>78.650001525878906</v>
      </c>
      <c r="J451" s="831">
        <v>10</v>
      </c>
      <c r="K451" s="832">
        <v>786.5</v>
      </c>
    </row>
    <row r="452" spans="1:11" ht="14.45" customHeight="1" x14ac:dyDescent="0.2">
      <c r="A452" s="821" t="s">
        <v>621</v>
      </c>
      <c r="B452" s="822" t="s">
        <v>622</v>
      </c>
      <c r="C452" s="825" t="s">
        <v>649</v>
      </c>
      <c r="D452" s="839" t="s">
        <v>650</v>
      </c>
      <c r="E452" s="825" t="s">
        <v>4557</v>
      </c>
      <c r="F452" s="839" t="s">
        <v>4558</v>
      </c>
      <c r="G452" s="825" t="s">
        <v>4747</v>
      </c>
      <c r="H452" s="825" t="s">
        <v>4748</v>
      </c>
      <c r="I452" s="831">
        <v>5.2600002288818359</v>
      </c>
      <c r="J452" s="831">
        <v>1400</v>
      </c>
      <c r="K452" s="832">
        <v>7364</v>
      </c>
    </row>
    <row r="453" spans="1:11" ht="14.45" customHeight="1" x14ac:dyDescent="0.2">
      <c r="A453" s="821" t="s">
        <v>621</v>
      </c>
      <c r="B453" s="822" t="s">
        <v>622</v>
      </c>
      <c r="C453" s="825" t="s">
        <v>649</v>
      </c>
      <c r="D453" s="839" t="s">
        <v>650</v>
      </c>
      <c r="E453" s="825" t="s">
        <v>4557</v>
      </c>
      <c r="F453" s="839" t="s">
        <v>4558</v>
      </c>
      <c r="G453" s="825" t="s">
        <v>4569</v>
      </c>
      <c r="H453" s="825" t="s">
        <v>4570</v>
      </c>
      <c r="I453" s="831">
        <v>3.4900000095367432</v>
      </c>
      <c r="J453" s="831">
        <v>300</v>
      </c>
      <c r="K453" s="832">
        <v>1047</v>
      </c>
    </row>
    <row r="454" spans="1:11" ht="14.45" customHeight="1" x14ac:dyDescent="0.2">
      <c r="A454" s="821" t="s">
        <v>621</v>
      </c>
      <c r="B454" s="822" t="s">
        <v>622</v>
      </c>
      <c r="C454" s="825" t="s">
        <v>649</v>
      </c>
      <c r="D454" s="839" t="s">
        <v>650</v>
      </c>
      <c r="E454" s="825" t="s">
        <v>4557</v>
      </c>
      <c r="F454" s="839" t="s">
        <v>4558</v>
      </c>
      <c r="G454" s="825" t="s">
        <v>4997</v>
      </c>
      <c r="H454" s="825" t="s">
        <v>4998</v>
      </c>
      <c r="I454" s="831">
        <v>171.82000732421875</v>
      </c>
      <c r="J454" s="831">
        <v>40</v>
      </c>
      <c r="K454" s="832">
        <v>6872.7998046875</v>
      </c>
    </row>
    <row r="455" spans="1:11" ht="14.45" customHeight="1" x14ac:dyDescent="0.2">
      <c r="A455" s="821" t="s">
        <v>621</v>
      </c>
      <c r="B455" s="822" t="s">
        <v>622</v>
      </c>
      <c r="C455" s="825" t="s">
        <v>649</v>
      </c>
      <c r="D455" s="839" t="s">
        <v>650</v>
      </c>
      <c r="E455" s="825" t="s">
        <v>4557</v>
      </c>
      <c r="F455" s="839" t="s">
        <v>4558</v>
      </c>
      <c r="G455" s="825" t="s">
        <v>4999</v>
      </c>
      <c r="H455" s="825" t="s">
        <v>5000</v>
      </c>
      <c r="I455" s="831">
        <v>17.909999847412109</v>
      </c>
      <c r="J455" s="831">
        <v>10</v>
      </c>
      <c r="K455" s="832">
        <v>179.10000610351563</v>
      </c>
    </row>
    <row r="456" spans="1:11" ht="14.45" customHeight="1" x14ac:dyDescent="0.2">
      <c r="A456" s="821" t="s">
        <v>621</v>
      </c>
      <c r="B456" s="822" t="s">
        <v>622</v>
      </c>
      <c r="C456" s="825" t="s">
        <v>649</v>
      </c>
      <c r="D456" s="839" t="s">
        <v>650</v>
      </c>
      <c r="E456" s="825" t="s">
        <v>4557</v>
      </c>
      <c r="F456" s="839" t="s">
        <v>4558</v>
      </c>
      <c r="G456" s="825" t="s">
        <v>5001</v>
      </c>
      <c r="H456" s="825" t="s">
        <v>5002</v>
      </c>
      <c r="I456" s="831">
        <v>750.20001220703125</v>
      </c>
      <c r="J456" s="831">
        <v>35</v>
      </c>
      <c r="K456" s="832">
        <v>26257</v>
      </c>
    </row>
    <row r="457" spans="1:11" ht="14.45" customHeight="1" x14ac:dyDescent="0.2">
      <c r="A457" s="821" t="s">
        <v>621</v>
      </c>
      <c r="B457" s="822" t="s">
        <v>622</v>
      </c>
      <c r="C457" s="825" t="s">
        <v>649</v>
      </c>
      <c r="D457" s="839" t="s">
        <v>650</v>
      </c>
      <c r="E457" s="825" t="s">
        <v>4557</v>
      </c>
      <c r="F457" s="839" t="s">
        <v>4558</v>
      </c>
      <c r="G457" s="825" t="s">
        <v>5003</v>
      </c>
      <c r="H457" s="825" t="s">
        <v>5004</v>
      </c>
      <c r="I457" s="831">
        <v>527.96499633789063</v>
      </c>
      <c r="J457" s="831">
        <v>20</v>
      </c>
      <c r="K457" s="832">
        <v>10559.30029296875</v>
      </c>
    </row>
    <row r="458" spans="1:11" ht="14.45" customHeight="1" x14ac:dyDescent="0.2">
      <c r="A458" s="821" t="s">
        <v>621</v>
      </c>
      <c r="B458" s="822" t="s">
        <v>622</v>
      </c>
      <c r="C458" s="825" t="s">
        <v>649</v>
      </c>
      <c r="D458" s="839" t="s">
        <v>650</v>
      </c>
      <c r="E458" s="825" t="s">
        <v>4557</v>
      </c>
      <c r="F458" s="839" t="s">
        <v>4558</v>
      </c>
      <c r="G458" s="825" t="s">
        <v>5005</v>
      </c>
      <c r="H458" s="825" t="s">
        <v>5006</v>
      </c>
      <c r="I458" s="831">
        <v>527.969970703125</v>
      </c>
      <c r="J458" s="831">
        <v>20</v>
      </c>
      <c r="K458" s="832">
        <v>10559.400390625</v>
      </c>
    </row>
    <row r="459" spans="1:11" ht="14.45" customHeight="1" x14ac:dyDescent="0.2">
      <c r="A459" s="821" t="s">
        <v>621</v>
      </c>
      <c r="B459" s="822" t="s">
        <v>622</v>
      </c>
      <c r="C459" s="825" t="s">
        <v>649</v>
      </c>
      <c r="D459" s="839" t="s">
        <v>650</v>
      </c>
      <c r="E459" s="825" t="s">
        <v>4557</v>
      </c>
      <c r="F459" s="839" t="s">
        <v>4558</v>
      </c>
      <c r="G459" s="825" t="s">
        <v>5007</v>
      </c>
      <c r="H459" s="825" t="s">
        <v>5008</v>
      </c>
      <c r="I459" s="831">
        <v>527.969970703125</v>
      </c>
      <c r="J459" s="831">
        <v>10</v>
      </c>
      <c r="K459" s="832">
        <v>5279.7001953125</v>
      </c>
    </row>
    <row r="460" spans="1:11" ht="14.45" customHeight="1" x14ac:dyDescent="0.2">
      <c r="A460" s="821" t="s">
        <v>621</v>
      </c>
      <c r="B460" s="822" t="s">
        <v>622</v>
      </c>
      <c r="C460" s="825" t="s">
        <v>649</v>
      </c>
      <c r="D460" s="839" t="s">
        <v>650</v>
      </c>
      <c r="E460" s="825" t="s">
        <v>4557</v>
      </c>
      <c r="F460" s="839" t="s">
        <v>4558</v>
      </c>
      <c r="G460" s="825" t="s">
        <v>4571</v>
      </c>
      <c r="H460" s="825" t="s">
        <v>4572</v>
      </c>
      <c r="I460" s="831">
        <v>17.979999542236328</v>
      </c>
      <c r="J460" s="831">
        <v>100</v>
      </c>
      <c r="K460" s="832">
        <v>1798</v>
      </c>
    </row>
    <row r="461" spans="1:11" ht="14.45" customHeight="1" x14ac:dyDescent="0.2">
      <c r="A461" s="821" t="s">
        <v>621</v>
      </c>
      <c r="B461" s="822" t="s">
        <v>622</v>
      </c>
      <c r="C461" s="825" t="s">
        <v>649</v>
      </c>
      <c r="D461" s="839" t="s">
        <v>650</v>
      </c>
      <c r="E461" s="825" t="s">
        <v>4557</v>
      </c>
      <c r="F461" s="839" t="s">
        <v>4558</v>
      </c>
      <c r="G461" s="825" t="s">
        <v>4573</v>
      </c>
      <c r="H461" s="825" t="s">
        <v>4574</v>
      </c>
      <c r="I461" s="831">
        <v>17.979999542236328</v>
      </c>
      <c r="J461" s="831">
        <v>100</v>
      </c>
      <c r="K461" s="832">
        <v>1798</v>
      </c>
    </row>
    <row r="462" spans="1:11" ht="14.45" customHeight="1" x14ac:dyDescent="0.2">
      <c r="A462" s="821" t="s">
        <v>621</v>
      </c>
      <c r="B462" s="822" t="s">
        <v>622</v>
      </c>
      <c r="C462" s="825" t="s">
        <v>649</v>
      </c>
      <c r="D462" s="839" t="s">
        <v>650</v>
      </c>
      <c r="E462" s="825" t="s">
        <v>4557</v>
      </c>
      <c r="F462" s="839" t="s">
        <v>4558</v>
      </c>
      <c r="G462" s="825" t="s">
        <v>5009</v>
      </c>
      <c r="H462" s="825" t="s">
        <v>5010</v>
      </c>
      <c r="I462" s="831">
        <v>423.5</v>
      </c>
      <c r="J462" s="831">
        <v>10</v>
      </c>
      <c r="K462" s="832">
        <v>4235</v>
      </c>
    </row>
    <row r="463" spans="1:11" ht="14.45" customHeight="1" x14ac:dyDescent="0.2">
      <c r="A463" s="821" t="s">
        <v>621</v>
      </c>
      <c r="B463" s="822" t="s">
        <v>622</v>
      </c>
      <c r="C463" s="825" t="s">
        <v>649</v>
      </c>
      <c r="D463" s="839" t="s">
        <v>650</v>
      </c>
      <c r="E463" s="825" t="s">
        <v>4557</v>
      </c>
      <c r="F463" s="839" t="s">
        <v>4558</v>
      </c>
      <c r="G463" s="825" t="s">
        <v>5011</v>
      </c>
      <c r="H463" s="825" t="s">
        <v>5012</v>
      </c>
      <c r="I463" s="831">
        <v>423.5</v>
      </c>
      <c r="J463" s="831">
        <v>10</v>
      </c>
      <c r="K463" s="832">
        <v>4235</v>
      </c>
    </row>
    <row r="464" spans="1:11" ht="14.45" customHeight="1" x14ac:dyDescent="0.2">
      <c r="A464" s="821" t="s">
        <v>621</v>
      </c>
      <c r="B464" s="822" t="s">
        <v>622</v>
      </c>
      <c r="C464" s="825" t="s">
        <v>649</v>
      </c>
      <c r="D464" s="839" t="s">
        <v>650</v>
      </c>
      <c r="E464" s="825" t="s">
        <v>4557</v>
      </c>
      <c r="F464" s="839" t="s">
        <v>4558</v>
      </c>
      <c r="G464" s="825" t="s">
        <v>4581</v>
      </c>
      <c r="H464" s="825" t="s">
        <v>4582</v>
      </c>
      <c r="I464" s="831">
        <v>22.75</v>
      </c>
      <c r="J464" s="831">
        <v>24</v>
      </c>
      <c r="K464" s="832">
        <v>545.9000244140625</v>
      </c>
    </row>
    <row r="465" spans="1:11" ht="14.45" customHeight="1" x14ac:dyDescent="0.2">
      <c r="A465" s="821" t="s">
        <v>621</v>
      </c>
      <c r="B465" s="822" t="s">
        <v>622</v>
      </c>
      <c r="C465" s="825" t="s">
        <v>649</v>
      </c>
      <c r="D465" s="839" t="s">
        <v>650</v>
      </c>
      <c r="E465" s="825" t="s">
        <v>4557</v>
      </c>
      <c r="F465" s="839" t="s">
        <v>4558</v>
      </c>
      <c r="G465" s="825" t="s">
        <v>5013</v>
      </c>
      <c r="H465" s="825" t="s">
        <v>5014</v>
      </c>
      <c r="I465" s="831">
        <v>2311.10009765625</v>
      </c>
      <c r="J465" s="831">
        <v>5</v>
      </c>
      <c r="K465" s="832">
        <v>11555.5</v>
      </c>
    </row>
    <row r="466" spans="1:11" ht="14.45" customHeight="1" x14ac:dyDescent="0.2">
      <c r="A466" s="821" t="s">
        <v>621</v>
      </c>
      <c r="B466" s="822" t="s">
        <v>622</v>
      </c>
      <c r="C466" s="825" t="s">
        <v>649</v>
      </c>
      <c r="D466" s="839" t="s">
        <v>650</v>
      </c>
      <c r="E466" s="825" t="s">
        <v>4557</v>
      </c>
      <c r="F466" s="839" t="s">
        <v>4558</v>
      </c>
      <c r="G466" s="825" t="s">
        <v>5015</v>
      </c>
      <c r="H466" s="825" t="s">
        <v>5016</v>
      </c>
      <c r="I466" s="831">
        <v>2311.10009765625</v>
      </c>
      <c r="J466" s="831">
        <v>5</v>
      </c>
      <c r="K466" s="832">
        <v>11555.5</v>
      </c>
    </row>
    <row r="467" spans="1:11" ht="14.45" customHeight="1" x14ac:dyDescent="0.2">
      <c r="A467" s="821" t="s">
        <v>621</v>
      </c>
      <c r="B467" s="822" t="s">
        <v>622</v>
      </c>
      <c r="C467" s="825" t="s">
        <v>649</v>
      </c>
      <c r="D467" s="839" t="s">
        <v>650</v>
      </c>
      <c r="E467" s="825" t="s">
        <v>4557</v>
      </c>
      <c r="F467" s="839" t="s">
        <v>4558</v>
      </c>
      <c r="G467" s="825" t="s">
        <v>5017</v>
      </c>
      <c r="H467" s="825" t="s">
        <v>5018</v>
      </c>
      <c r="I467" s="831">
        <v>9438</v>
      </c>
      <c r="J467" s="831">
        <v>3</v>
      </c>
      <c r="K467" s="832">
        <v>28314</v>
      </c>
    </row>
    <row r="468" spans="1:11" ht="14.45" customHeight="1" x14ac:dyDescent="0.2">
      <c r="A468" s="821" t="s">
        <v>621</v>
      </c>
      <c r="B468" s="822" t="s">
        <v>622</v>
      </c>
      <c r="C468" s="825" t="s">
        <v>649</v>
      </c>
      <c r="D468" s="839" t="s">
        <v>650</v>
      </c>
      <c r="E468" s="825" t="s">
        <v>4557</v>
      </c>
      <c r="F468" s="839" t="s">
        <v>4558</v>
      </c>
      <c r="G468" s="825" t="s">
        <v>4583</v>
      </c>
      <c r="H468" s="825" t="s">
        <v>4584</v>
      </c>
      <c r="I468" s="831">
        <v>4.0300002098083496</v>
      </c>
      <c r="J468" s="831">
        <v>700</v>
      </c>
      <c r="K468" s="832">
        <v>2821</v>
      </c>
    </row>
    <row r="469" spans="1:11" ht="14.45" customHeight="1" x14ac:dyDescent="0.2">
      <c r="A469" s="821" t="s">
        <v>621</v>
      </c>
      <c r="B469" s="822" t="s">
        <v>622</v>
      </c>
      <c r="C469" s="825" t="s">
        <v>649</v>
      </c>
      <c r="D469" s="839" t="s">
        <v>650</v>
      </c>
      <c r="E469" s="825" t="s">
        <v>4557</v>
      </c>
      <c r="F469" s="839" t="s">
        <v>4558</v>
      </c>
      <c r="G469" s="825" t="s">
        <v>5019</v>
      </c>
      <c r="H469" s="825" t="s">
        <v>5020</v>
      </c>
      <c r="I469" s="831">
        <v>103.15000152587891</v>
      </c>
      <c r="J469" s="831">
        <v>69</v>
      </c>
      <c r="K469" s="832">
        <v>7117.4100341796875</v>
      </c>
    </row>
    <row r="470" spans="1:11" ht="14.45" customHeight="1" x14ac:dyDescent="0.2">
      <c r="A470" s="821" t="s">
        <v>621</v>
      </c>
      <c r="B470" s="822" t="s">
        <v>622</v>
      </c>
      <c r="C470" s="825" t="s">
        <v>649</v>
      </c>
      <c r="D470" s="839" t="s">
        <v>650</v>
      </c>
      <c r="E470" s="825" t="s">
        <v>4557</v>
      </c>
      <c r="F470" s="839" t="s">
        <v>4558</v>
      </c>
      <c r="G470" s="825" t="s">
        <v>4585</v>
      </c>
      <c r="H470" s="825" t="s">
        <v>4586</v>
      </c>
      <c r="I470" s="831">
        <v>7.869999885559082</v>
      </c>
      <c r="J470" s="831">
        <v>2400</v>
      </c>
      <c r="K470" s="832">
        <v>18888</v>
      </c>
    </row>
    <row r="471" spans="1:11" ht="14.45" customHeight="1" x14ac:dyDescent="0.2">
      <c r="A471" s="821" t="s">
        <v>621</v>
      </c>
      <c r="B471" s="822" t="s">
        <v>622</v>
      </c>
      <c r="C471" s="825" t="s">
        <v>649</v>
      </c>
      <c r="D471" s="839" t="s">
        <v>650</v>
      </c>
      <c r="E471" s="825" t="s">
        <v>4557</v>
      </c>
      <c r="F471" s="839" t="s">
        <v>4558</v>
      </c>
      <c r="G471" s="825" t="s">
        <v>4765</v>
      </c>
      <c r="H471" s="825" t="s">
        <v>4766</v>
      </c>
      <c r="I471" s="831">
        <v>2.2966666221618652</v>
      </c>
      <c r="J471" s="831">
        <v>120</v>
      </c>
      <c r="K471" s="832">
        <v>275.69999694824219</v>
      </c>
    </row>
    <row r="472" spans="1:11" ht="14.45" customHeight="1" x14ac:dyDescent="0.2">
      <c r="A472" s="821" t="s">
        <v>621</v>
      </c>
      <c r="B472" s="822" t="s">
        <v>622</v>
      </c>
      <c r="C472" s="825" t="s">
        <v>649</v>
      </c>
      <c r="D472" s="839" t="s">
        <v>650</v>
      </c>
      <c r="E472" s="825" t="s">
        <v>4557</v>
      </c>
      <c r="F472" s="839" t="s">
        <v>4558</v>
      </c>
      <c r="G472" s="825" t="s">
        <v>4767</v>
      </c>
      <c r="H472" s="825" t="s">
        <v>4768</v>
      </c>
      <c r="I472" s="831">
        <v>37.900001525878906</v>
      </c>
      <c r="J472" s="831">
        <v>5</v>
      </c>
      <c r="K472" s="832">
        <v>189.47999572753906</v>
      </c>
    </row>
    <row r="473" spans="1:11" ht="14.45" customHeight="1" x14ac:dyDescent="0.2">
      <c r="A473" s="821" t="s">
        <v>621</v>
      </c>
      <c r="B473" s="822" t="s">
        <v>622</v>
      </c>
      <c r="C473" s="825" t="s">
        <v>649</v>
      </c>
      <c r="D473" s="839" t="s">
        <v>650</v>
      </c>
      <c r="E473" s="825" t="s">
        <v>4557</v>
      </c>
      <c r="F473" s="839" t="s">
        <v>4558</v>
      </c>
      <c r="G473" s="825" t="s">
        <v>5021</v>
      </c>
      <c r="H473" s="825" t="s">
        <v>5022</v>
      </c>
      <c r="I473" s="831">
        <v>81.739997863769531</v>
      </c>
      <c r="J473" s="831">
        <v>125</v>
      </c>
      <c r="K473" s="832">
        <v>10217.5</v>
      </c>
    </row>
    <row r="474" spans="1:11" ht="14.45" customHeight="1" x14ac:dyDescent="0.2">
      <c r="A474" s="821" t="s">
        <v>621</v>
      </c>
      <c r="B474" s="822" t="s">
        <v>622</v>
      </c>
      <c r="C474" s="825" t="s">
        <v>649</v>
      </c>
      <c r="D474" s="839" t="s">
        <v>650</v>
      </c>
      <c r="E474" s="825" t="s">
        <v>4557</v>
      </c>
      <c r="F474" s="839" t="s">
        <v>4558</v>
      </c>
      <c r="G474" s="825" t="s">
        <v>5023</v>
      </c>
      <c r="H474" s="825" t="s">
        <v>5024</v>
      </c>
      <c r="I474" s="831">
        <v>80.580001831054688</v>
      </c>
      <c r="J474" s="831">
        <v>80</v>
      </c>
      <c r="K474" s="832">
        <v>6446.39990234375</v>
      </c>
    </row>
    <row r="475" spans="1:11" ht="14.45" customHeight="1" x14ac:dyDescent="0.2">
      <c r="A475" s="821" t="s">
        <v>621</v>
      </c>
      <c r="B475" s="822" t="s">
        <v>622</v>
      </c>
      <c r="C475" s="825" t="s">
        <v>649</v>
      </c>
      <c r="D475" s="839" t="s">
        <v>650</v>
      </c>
      <c r="E475" s="825" t="s">
        <v>4557</v>
      </c>
      <c r="F475" s="839" t="s">
        <v>4558</v>
      </c>
      <c r="G475" s="825" t="s">
        <v>5025</v>
      </c>
      <c r="H475" s="825" t="s">
        <v>5026</v>
      </c>
      <c r="I475" s="831">
        <v>1113.199951171875</v>
      </c>
      <c r="J475" s="831">
        <v>10</v>
      </c>
      <c r="K475" s="832">
        <v>11132</v>
      </c>
    </row>
    <row r="476" spans="1:11" ht="14.45" customHeight="1" x14ac:dyDescent="0.2">
      <c r="A476" s="821" t="s">
        <v>621</v>
      </c>
      <c r="B476" s="822" t="s">
        <v>622</v>
      </c>
      <c r="C476" s="825" t="s">
        <v>649</v>
      </c>
      <c r="D476" s="839" t="s">
        <v>650</v>
      </c>
      <c r="E476" s="825" t="s">
        <v>4557</v>
      </c>
      <c r="F476" s="839" t="s">
        <v>4558</v>
      </c>
      <c r="G476" s="825" t="s">
        <v>5027</v>
      </c>
      <c r="H476" s="825" t="s">
        <v>5028</v>
      </c>
      <c r="I476" s="831">
        <v>1113.199951171875</v>
      </c>
      <c r="J476" s="831">
        <v>20</v>
      </c>
      <c r="K476" s="832">
        <v>22264</v>
      </c>
    </row>
    <row r="477" spans="1:11" ht="14.45" customHeight="1" x14ac:dyDescent="0.2">
      <c r="A477" s="821" t="s">
        <v>621</v>
      </c>
      <c r="B477" s="822" t="s">
        <v>622</v>
      </c>
      <c r="C477" s="825" t="s">
        <v>649</v>
      </c>
      <c r="D477" s="839" t="s">
        <v>650</v>
      </c>
      <c r="E477" s="825" t="s">
        <v>4557</v>
      </c>
      <c r="F477" s="839" t="s">
        <v>4558</v>
      </c>
      <c r="G477" s="825" t="s">
        <v>4769</v>
      </c>
      <c r="H477" s="825" t="s">
        <v>4770</v>
      </c>
      <c r="I477" s="831">
        <v>0.25999999046325684</v>
      </c>
      <c r="J477" s="831">
        <v>900</v>
      </c>
      <c r="K477" s="832">
        <v>234</v>
      </c>
    </row>
    <row r="478" spans="1:11" ht="14.45" customHeight="1" x14ac:dyDescent="0.2">
      <c r="A478" s="821" t="s">
        <v>621</v>
      </c>
      <c r="B478" s="822" t="s">
        <v>622</v>
      </c>
      <c r="C478" s="825" t="s">
        <v>649</v>
      </c>
      <c r="D478" s="839" t="s">
        <v>650</v>
      </c>
      <c r="E478" s="825" t="s">
        <v>4557</v>
      </c>
      <c r="F478" s="839" t="s">
        <v>4558</v>
      </c>
      <c r="G478" s="825" t="s">
        <v>5029</v>
      </c>
      <c r="H478" s="825" t="s">
        <v>5030</v>
      </c>
      <c r="I478" s="831">
        <v>22.296666463216145</v>
      </c>
      <c r="J478" s="831">
        <v>270</v>
      </c>
      <c r="K478" s="832">
        <v>6020.6300048828125</v>
      </c>
    </row>
    <row r="479" spans="1:11" ht="14.45" customHeight="1" x14ac:dyDescent="0.2">
      <c r="A479" s="821" t="s">
        <v>621</v>
      </c>
      <c r="B479" s="822" t="s">
        <v>622</v>
      </c>
      <c r="C479" s="825" t="s">
        <v>649</v>
      </c>
      <c r="D479" s="839" t="s">
        <v>650</v>
      </c>
      <c r="E479" s="825" t="s">
        <v>4557</v>
      </c>
      <c r="F479" s="839" t="s">
        <v>4558</v>
      </c>
      <c r="G479" s="825" t="s">
        <v>5031</v>
      </c>
      <c r="H479" s="825" t="s">
        <v>5032</v>
      </c>
      <c r="I479" s="831">
        <v>302.5</v>
      </c>
      <c r="J479" s="831">
        <v>4</v>
      </c>
      <c r="K479" s="832">
        <v>1210</v>
      </c>
    </row>
    <row r="480" spans="1:11" ht="14.45" customHeight="1" x14ac:dyDescent="0.2">
      <c r="A480" s="821" t="s">
        <v>621</v>
      </c>
      <c r="B480" s="822" t="s">
        <v>622</v>
      </c>
      <c r="C480" s="825" t="s">
        <v>649</v>
      </c>
      <c r="D480" s="839" t="s">
        <v>650</v>
      </c>
      <c r="E480" s="825" t="s">
        <v>4557</v>
      </c>
      <c r="F480" s="839" t="s">
        <v>4558</v>
      </c>
      <c r="G480" s="825" t="s">
        <v>5033</v>
      </c>
      <c r="H480" s="825" t="s">
        <v>5034</v>
      </c>
      <c r="I480" s="831">
        <v>375.10000610351563</v>
      </c>
      <c r="J480" s="831">
        <v>2</v>
      </c>
      <c r="K480" s="832">
        <v>750.20001220703125</v>
      </c>
    </row>
    <row r="481" spans="1:11" ht="14.45" customHeight="1" x14ac:dyDescent="0.2">
      <c r="A481" s="821" t="s">
        <v>621</v>
      </c>
      <c r="B481" s="822" t="s">
        <v>622</v>
      </c>
      <c r="C481" s="825" t="s">
        <v>649</v>
      </c>
      <c r="D481" s="839" t="s">
        <v>650</v>
      </c>
      <c r="E481" s="825" t="s">
        <v>4557</v>
      </c>
      <c r="F481" s="839" t="s">
        <v>4558</v>
      </c>
      <c r="G481" s="825" t="s">
        <v>4589</v>
      </c>
      <c r="H481" s="825" t="s">
        <v>4590</v>
      </c>
      <c r="I481" s="831">
        <v>4.976666609446208</v>
      </c>
      <c r="J481" s="831">
        <v>130</v>
      </c>
      <c r="K481" s="832">
        <v>646.89999389648438</v>
      </c>
    </row>
    <row r="482" spans="1:11" ht="14.45" customHeight="1" x14ac:dyDescent="0.2">
      <c r="A482" s="821" t="s">
        <v>621</v>
      </c>
      <c r="B482" s="822" t="s">
        <v>622</v>
      </c>
      <c r="C482" s="825" t="s">
        <v>649</v>
      </c>
      <c r="D482" s="839" t="s">
        <v>650</v>
      </c>
      <c r="E482" s="825" t="s">
        <v>4557</v>
      </c>
      <c r="F482" s="839" t="s">
        <v>4558</v>
      </c>
      <c r="G482" s="825" t="s">
        <v>4591</v>
      </c>
      <c r="H482" s="825" t="s">
        <v>4592</v>
      </c>
      <c r="I482" s="831">
        <v>11.739999771118164</v>
      </c>
      <c r="J482" s="831">
        <v>150</v>
      </c>
      <c r="K482" s="832">
        <v>1761</v>
      </c>
    </row>
    <row r="483" spans="1:11" ht="14.45" customHeight="1" x14ac:dyDescent="0.2">
      <c r="A483" s="821" t="s">
        <v>621</v>
      </c>
      <c r="B483" s="822" t="s">
        <v>622</v>
      </c>
      <c r="C483" s="825" t="s">
        <v>649</v>
      </c>
      <c r="D483" s="839" t="s">
        <v>650</v>
      </c>
      <c r="E483" s="825" t="s">
        <v>4557</v>
      </c>
      <c r="F483" s="839" t="s">
        <v>4558</v>
      </c>
      <c r="G483" s="825" t="s">
        <v>4771</v>
      </c>
      <c r="H483" s="825" t="s">
        <v>4772</v>
      </c>
      <c r="I483" s="831">
        <v>13.310000419616699</v>
      </c>
      <c r="J483" s="831">
        <v>70</v>
      </c>
      <c r="K483" s="832">
        <v>931.70001220703125</v>
      </c>
    </row>
    <row r="484" spans="1:11" ht="14.45" customHeight="1" x14ac:dyDescent="0.2">
      <c r="A484" s="821" t="s">
        <v>621</v>
      </c>
      <c r="B484" s="822" t="s">
        <v>622</v>
      </c>
      <c r="C484" s="825" t="s">
        <v>649</v>
      </c>
      <c r="D484" s="839" t="s">
        <v>650</v>
      </c>
      <c r="E484" s="825" t="s">
        <v>4557</v>
      </c>
      <c r="F484" s="839" t="s">
        <v>4558</v>
      </c>
      <c r="G484" s="825" t="s">
        <v>5035</v>
      </c>
      <c r="H484" s="825" t="s">
        <v>5036</v>
      </c>
      <c r="I484" s="831">
        <v>25.535000801086426</v>
      </c>
      <c r="J484" s="831">
        <v>160</v>
      </c>
      <c r="K484" s="832">
        <v>4085.8000183105469</v>
      </c>
    </row>
    <row r="485" spans="1:11" ht="14.45" customHeight="1" x14ac:dyDescent="0.2">
      <c r="A485" s="821" t="s">
        <v>621</v>
      </c>
      <c r="B485" s="822" t="s">
        <v>622</v>
      </c>
      <c r="C485" s="825" t="s">
        <v>649</v>
      </c>
      <c r="D485" s="839" t="s">
        <v>650</v>
      </c>
      <c r="E485" s="825" t="s">
        <v>4557</v>
      </c>
      <c r="F485" s="839" t="s">
        <v>4558</v>
      </c>
      <c r="G485" s="825" t="s">
        <v>4593</v>
      </c>
      <c r="H485" s="825" t="s">
        <v>4594</v>
      </c>
      <c r="I485" s="831">
        <v>2.2849999666213989</v>
      </c>
      <c r="J485" s="831">
        <v>150</v>
      </c>
      <c r="K485" s="832">
        <v>343</v>
      </c>
    </row>
    <row r="486" spans="1:11" ht="14.45" customHeight="1" x14ac:dyDescent="0.2">
      <c r="A486" s="821" t="s">
        <v>621</v>
      </c>
      <c r="B486" s="822" t="s">
        <v>622</v>
      </c>
      <c r="C486" s="825" t="s">
        <v>649</v>
      </c>
      <c r="D486" s="839" t="s">
        <v>650</v>
      </c>
      <c r="E486" s="825" t="s">
        <v>4557</v>
      </c>
      <c r="F486" s="839" t="s">
        <v>4558</v>
      </c>
      <c r="G486" s="825" t="s">
        <v>5037</v>
      </c>
      <c r="H486" s="825" t="s">
        <v>5038</v>
      </c>
      <c r="I486" s="831">
        <v>42.909999847412109</v>
      </c>
      <c r="J486" s="831">
        <v>150</v>
      </c>
      <c r="K486" s="832">
        <v>6436.16015625</v>
      </c>
    </row>
    <row r="487" spans="1:11" ht="14.45" customHeight="1" x14ac:dyDescent="0.2">
      <c r="A487" s="821" t="s">
        <v>621</v>
      </c>
      <c r="B487" s="822" t="s">
        <v>622</v>
      </c>
      <c r="C487" s="825" t="s">
        <v>649</v>
      </c>
      <c r="D487" s="839" t="s">
        <v>650</v>
      </c>
      <c r="E487" s="825" t="s">
        <v>4557</v>
      </c>
      <c r="F487" s="839" t="s">
        <v>4558</v>
      </c>
      <c r="G487" s="825" t="s">
        <v>5039</v>
      </c>
      <c r="H487" s="825" t="s">
        <v>5040</v>
      </c>
      <c r="I487" s="831">
        <v>361.79000854492188</v>
      </c>
      <c r="J487" s="831">
        <v>10</v>
      </c>
      <c r="K487" s="832">
        <v>3617.89990234375</v>
      </c>
    </row>
    <row r="488" spans="1:11" ht="14.45" customHeight="1" x14ac:dyDescent="0.2">
      <c r="A488" s="821" t="s">
        <v>621</v>
      </c>
      <c r="B488" s="822" t="s">
        <v>622</v>
      </c>
      <c r="C488" s="825" t="s">
        <v>649</v>
      </c>
      <c r="D488" s="839" t="s">
        <v>650</v>
      </c>
      <c r="E488" s="825" t="s">
        <v>4557</v>
      </c>
      <c r="F488" s="839" t="s">
        <v>4558</v>
      </c>
      <c r="G488" s="825" t="s">
        <v>5041</v>
      </c>
      <c r="H488" s="825" t="s">
        <v>5042</v>
      </c>
      <c r="I488" s="831">
        <v>56.459999084472656</v>
      </c>
      <c r="J488" s="831">
        <v>30</v>
      </c>
      <c r="K488" s="832">
        <v>1693.9200439453125</v>
      </c>
    </row>
    <row r="489" spans="1:11" ht="14.45" customHeight="1" x14ac:dyDescent="0.2">
      <c r="A489" s="821" t="s">
        <v>621</v>
      </c>
      <c r="B489" s="822" t="s">
        <v>622</v>
      </c>
      <c r="C489" s="825" t="s">
        <v>649</v>
      </c>
      <c r="D489" s="839" t="s">
        <v>650</v>
      </c>
      <c r="E489" s="825" t="s">
        <v>4557</v>
      </c>
      <c r="F489" s="839" t="s">
        <v>4558</v>
      </c>
      <c r="G489" s="825" t="s">
        <v>4595</v>
      </c>
      <c r="H489" s="825" t="s">
        <v>4596</v>
      </c>
      <c r="I489" s="831">
        <v>1.5</v>
      </c>
      <c r="J489" s="831">
        <v>100</v>
      </c>
      <c r="K489" s="832">
        <v>150</v>
      </c>
    </row>
    <row r="490" spans="1:11" ht="14.45" customHeight="1" x14ac:dyDescent="0.2">
      <c r="A490" s="821" t="s">
        <v>621</v>
      </c>
      <c r="B490" s="822" t="s">
        <v>622</v>
      </c>
      <c r="C490" s="825" t="s">
        <v>649</v>
      </c>
      <c r="D490" s="839" t="s">
        <v>650</v>
      </c>
      <c r="E490" s="825" t="s">
        <v>4557</v>
      </c>
      <c r="F490" s="839" t="s">
        <v>4558</v>
      </c>
      <c r="G490" s="825" t="s">
        <v>4597</v>
      </c>
      <c r="H490" s="825" t="s">
        <v>4598</v>
      </c>
      <c r="I490" s="831">
        <v>9.1999998092651367</v>
      </c>
      <c r="J490" s="831">
        <v>100</v>
      </c>
      <c r="K490" s="832">
        <v>920</v>
      </c>
    </row>
    <row r="491" spans="1:11" ht="14.45" customHeight="1" x14ac:dyDescent="0.2">
      <c r="A491" s="821" t="s">
        <v>621</v>
      </c>
      <c r="B491" s="822" t="s">
        <v>622</v>
      </c>
      <c r="C491" s="825" t="s">
        <v>649</v>
      </c>
      <c r="D491" s="839" t="s">
        <v>650</v>
      </c>
      <c r="E491" s="825" t="s">
        <v>4557</v>
      </c>
      <c r="F491" s="839" t="s">
        <v>4558</v>
      </c>
      <c r="G491" s="825" t="s">
        <v>5043</v>
      </c>
      <c r="H491" s="825" t="s">
        <v>5044</v>
      </c>
      <c r="I491" s="831">
        <v>58.369998931884766</v>
      </c>
      <c r="J491" s="831">
        <v>150</v>
      </c>
      <c r="K491" s="832">
        <v>8755.5</v>
      </c>
    </row>
    <row r="492" spans="1:11" ht="14.45" customHeight="1" x14ac:dyDescent="0.2">
      <c r="A492" s="821" t="s">
        <v>621</v>
      </c>
      <c r="B492" s="822" t="s">
        <v>622</v>
      </c>
      <c r="C492" s="825" t="s">
        <v>649</v>
      </c>
      <c r="D492" s="839" t="s">
        <v>650</v>
      </c>
      <c r="E492" s="825" t="s">
        <v>4557</v>
      </c>
      <c r="F492" s="839" t="s">
        <v>4558</v>
      </c>
      <c r="G492" s="825" t="s">
        <v>5045</v>
      </c>
      <c r="H492" s="825" t="s">
        <v>5046</v>
      </c>
      <c r="I492" s="831">
        <v>159.72000122070313</v>
      </c>
      <c r="J492" s="831">
        <v>100</v>
      </c>
      <c r="K492" s="832">
        <v>15972</v>
      </c>
    </row>
    <row r="493" spans="1:11" ht="14.45" customHeight="1" x14ac:dyDescent="0.2">
      <c r="A493" s="821" t="s">
        <v>621</v>
      </c>
      <c r="B493" s="822" t="s">
        <v>622</v>
      </c>
      <c r="C493" s="825" t="s">
        <v>649</v>
      </c>
      <c r="D493" s="839" t="s">
        <v>650</v>
      </c>
      <c r="E493" s="825" t="s">
        <v>4557</v>
      </c>
      <c r="F493" s="839" t="s">
        <v>4558</v>
      </c>
      <c r="G493" s="825" t="s">
        <v>5047</v>
      </c>
      <c r="H493" s="825" t="s">
        <v>5048</v>
      </c>
      <c r="I493" s="831">
        <v>136.05999755859375</v>
      </c>
      <c r="J493" s="831">
        <v>20</v>
      </c>
      <c r="K493" s="832">
        <v>2721.2900390625</v>
      </c>
    </row>
    <row r="494" spans="1:11" ht="14.45" customHeight="1" x14ac:dyDescent="0.2">
      <c r="A494" s="821" t="s">
        <v>621</v>
      </c>
      <c r="B494" s="822" t="s">
        <v>622</v>
      </c>
      <c r="C494" s="825" t="s">
        <v>649</v>
      </c>
      <c r="D494" s="839" t="s">
        <v>650</v>
      </c>
      <c r="E494" s="825" t="s">
        <v>4557</v>
      </c>
      <c r="F494" s="839" t="s">
        <v>4558</v>
      </c>
      <c r="G494" s="825" t="s">
        <v>4779</v>
      </c>
      <c r="H494" s="825" t="s">
        <v>4780</v>
      </c>
      <c r="I494" s="831">
        <v>59.032500267028809</v>
      </c>
      <c r="J494" s="831">
        <v>100</v>
      </c>
      <c r="K494" s="832">
        <v>5913.9999694824219</v>
      </c>
    </row>
    <row r="495" spans="1:11" ht="14.45" customHeight="1" x14ac:dyDescent="0.2">
      <c r="A495" s="821" t="s">
        <v>621</v>
      </c>
      <c r="B495" s="822" t="s">
        <v>622</v>
      </c>
      <c r="C495" s="825" t="s">
        <v>649</v>
      </c>
      <c r="D495" s="839" t="s">
        <v>650</v>
      </c>
      <c r="E495" s="825" t="s">
        <v>4557</v>
      </c>
      <c r="F495" s="839" t="s">
        <v>4558</v>
      </c>
      <c r="G495" s="825" t="s">
        <v>4599</v>
      </c>
      <c r="H495" s="825" t="s">
        <v>4600</v>
      </c>
      <c r="I495" s="831">
        <v>6.7800002098083496</v>
      </c>
      <c r="J495" s="831">
        <v>300</v>
      </c>
      <c r="K495" s="832">
        <v>2034</v>
      </c>
    </row>
    <row r="496" spans="1:11" ht="14.45" customHeight="1" x14ac:dyDescent="0.2">
      <c r="A496" s="821" t="s">
        <v>621</v>
      </c>
      <c r="B496" s="822" t="s">
        <v>622</v>
      </c>
      <c r="C496" s="825" t="s">
        <v>649</v>
      </c>
      <c r="D496" s="839" t="s">
        <v>650</v>
      </c>
      <c r="E496" s="825" t="s">
        <v>4557</v>
      </c>
      <c r="F496" s="839" t="s">
        <v>4558</v>
      </c>
      <c r="G496" s="825" t="s">
        <v>5049</v>
      </c>
      <c r="H496" s="825" t="s">
        <v>5050</v>
      </c>
      <c r="I496" s="831">
        <v>1234.199951171875</v>
      </c>
      <c r="J496" s="831">
        <v>25</v>
      </c>
      <c r="K496" s="832">
        <v>30855</v>
      </c>
    </row>
    <row r="497" spans="1:11" ht="14.45" customHeight="1" x14ac:dyDescent="0.2">
      <c r="A497" s="821" t="s">
        <v>621</v>
      </c>
      <c r="B497" s="822" t="s">
        <v>622</v>
      </c>
      <c r="C497" s="825" t="s">
        <v>649</v>
      </c>
      <c r="D497" s="839" t="s">
        <v>650</v>
      </c>
      <c r="E497" s="825" t="s">
        <v>4557</v>
      </c>
      <c r="F497" s="839" t="s">
        <v>4558</v>
      </c>
      <c r="G497" s="825" t="s">
        <v>5051</v>
      </c>
      <c r="H497" s="825" t="s">
        <v>5052</v>
      </c>
      <c r="I497" s="831">
        <v>4660.919921875</v>
      </c>
      <c r="J497" s="831">
        <v>3</v>
      </c>
      <c r="K497" s="832">
        <v>13982.759765625</v>
      </c>
    </row>
    <row r="498" spans="1:11" ht="14.45" customHeight="1" x14ac:dyDescent="0.2">
      <c r="A498" s="821" t="s">
        <v>621</v>
      </c>
      <c r="B498" s="822" t="s">
        <v>622</v>
      </c>
      <c r="C498" s="825" t="s">
        <v>649</v>
      </c>
      <c r="D498" s="839" t="s">
        <v>650</v>
      </c>
      <c r="E498" s="825" t="s">
        <v>4557</v>
      </c>
      <c r="F498" s="839" t="s">
        <v>4558</v>
      </c>
      <c r="G498" s="825" t="s">
        <v>5053</v>
      </c>
      <c r="H498" s="825" t="s">
        <v>5054</v>
      </c>
      <c r="I498" s="831">
        <v>4660.919921875</v>
      </c>
      <c r="J498" s="831">
        <v>34</v>
      </c>
      <c r="K498" s="832">
        <v>158471.27734375</v>
      </c>
    </row>
    <row r="499" spans="1:11" ht="14.45" customHeight="1" x14ac:dyDescent="0.2">
      <c r="A499" s="821" t="s">
        <v>621</v>
      </c>
      <c r="B499" s="822" t="s">
        <v>622</v>
      </c>
      <c r="C499" s="825" t="s">
        <v>649</v>
      </c>
      <c r="D499" s="839" t="s">
        <v>650</v>
      </c>
      <c r="E499" s="825" t="s">
        <v>4557</v>
      </c>
      <c r="F499" s="839" t="s">
        <v>4558</v>
      </c>
      <c r="G499" s="825" t="s">
        <v>5055</v>
      </c>
      <c r="H499" s="825" t="s">
        <v>5056</v>
      </c>
      <c r="I499" s="831">
        <v>13.310000419616699</v>
      </c>
      <c r="J499" s="831">
        <v>50</v>
      </c>
      <c r="K499" s="832">
        <v>665.5</v>
      </c>
    </row>
    <row r="500" spans="1:11" ht="14.45" customHeight="1" x14ac:dyDescent="0.2">
      <c r="A500" s="821" t="s">
        <v>621</v>
      </c>
      <c r="B500" s="822" t="s">
        <v>622</v>
      </c>
      <c r="C500" s="825" t="s">
        <v>649</v>
      </c>
      <c r="D500" s="839" t="s">
        <v>650</v>
      </c>
      <c r="E500" s="825" t="s">
        <v>4557</v>
      </c>
      <c r="F500" s="839" t="s">
        <v>4558</v>
      </c>
      <c r="G500" s="825" t="s">
        <v>4783</v>
      </c>
      <c r="H500" s="825" t="s">
        <v>4784</v>
      </c>
      <c r="I500" s="831">
        <v>13.310000419616699</v>
      </c>
      <c r="J500" s="831">
        <v>70</v>
      </c>
      <c r="K500" s="832">
        <v>931.70001220703125</v>
      </c>
    </row>
    <row r="501" spans="1:11" ht="14.45" customHeight="1" x14ac:dyDescent="0.2">
      <c r="A501" s="821" t="s">
        <v>621</v>
      </c>
      <c r="B501" s="822" t="s">
        <v>622</v>
      </c>
      <c r="C501" s="825" t="s">
        <v>649</v>
      </c>
      <c r="D501" s="839" t="s">
        <v>650</v>
      </c>
      <c r="E501" s="825" t="s">
        <v>4557</v>
      </c>
      <c r="F501" s="839" t="s">
        <v>4558</v>
      </c>
      <c r="G501" s="825" t="s">
        <v>4785</v>
      </c>
      <c r="H501" s="825" t="s">
        <v>4786</v>
      </c>
      <c r="I501" s="831">
        <v>13.310000419616699</v>
      </c>
      <c r="J501" s="831">
        <v>130</v>
      </c>
      <c r="K501" s="832">
        <v>1730.3000030517578</v>
      </c>
    </row>
    <row r="502" spans="1:11" ht="14.45" customHeight="1" x14ac:dyDescent="0.2">
      <c r="A502" s="821" t="s">
        <v>621</v>
      </c>
      <c r="B502" s="822" t="s">
        <v>622</v>
      </c>
      <c r="C502" s="825" t="s">
        <v>649</v>
      </c>
      <c r="D502" s="839" t="s">
        <v>650</v>
      </c>
      <c r="E502" s="825" t="s">
        <v>4557</v>
      </c>
      <c r="F502" s="839" t="s">
        <v>4558</v>
      </c>
      <c r="G502" s="825" t="s">
        <v>5057</v>
      </c>
      <c r="H502" s="825" t="s">
        <v>5058</v>
      </c>
      <c r="I502" s="831">
        <v>13.310000419616699</v>
      </c>
      <c r="J502" s="831">
        <v>30</v>
      </c>
      <c r="K502" s="832">
        <v>399.29998779296875</v>
      </c>
    </row>
    <row r="503" spans="1:11" ht="14.45" customHeight="1" x14ac:dyDescent="0.2">
      <c r="A503" s="821" t="s">
        <v>621</v>
      </c>
      <c r="B503" s="822" t="s">
        <v>622</v>
      </c>
      <c r="C503" s="825" t="s">
        <v>649</v>
      </c>
      <c r="D503" s="839" t="s">
        <v>650</v>
      </c>
      <c r="E503" s="825" t="s">
        <v>4557</v>
      </c>
      <c r="F503" s="839" t="s">
        <v>4558</v>
      </c>
      <c r="G503" s="825" t="s">
        <v>5059</v>
      </c>
      <c r="H503" s="825" t="s">
        <v>5060</v>
      </c>
      <c r="I503" s="831">
        <v>123.18000030517578</v>
      </c>
      <c r="J503" s="831">
        <v>200</v>
      </c>
      <c r="K503" s="832">
        <v>24636</v>
      </c>
    </row>
    <row r="504" spans="1:11" ht="14.45" customHeight="1" x14ac:dyDescent="0.2">
      <c r="A504" s="821" t="s">
        <v>621</v>
      </c>
      <c r="B504" s="822" t="s">
        <v>622</v>
      </c>
      <c r="C504" s="825" t="s">
        <v>649</v>
      </c>
      <c r="D504" s="839" t="s">
        <v>650</v>
      </c>
      <c r="E504" s="825" t="s">
        <v>4557</v>
      </c>
      <c r="F504" s="839" t="s">
        <v>4558</v>
      </c>
      <c r="G504" s="825" t="s">
        <v>4787</v>
      </c>
      <c r="H504" s="825" t="s">
        <v>4788</v>
      </c>
      <c r="I504" s="831">
        <v>16.454999923706055</v>
      </c>
      <c r="J504" s="831">
        <v>160</v>
      </c>
      <c r="K504" s="832">
        <v>2632.5999755859375</v>
      </c>
    </row>
    <row r="505" spans="1:11" ht="14.45" customHeight="1" x14ac:dyDescent="0.2">
      <c r="A505" s="821" t="s">
        <v>621</v>
      </c>
      <c r="B505" s="822" t="s">
        <v>622</v>
      </c>
      <c r="C505" s="825" t="s">
        <v>649</v>
      </c>
      <c r="D505" s="839" t="s">
        <v>650</v>
      </c>
      <c r="E505" s="825" t="s">
        <v>4557</v>
      </c>
      <c r="F505" s="839" t="s">
        <v>4558</v>
      </c>
      <c r="G505" s="825" t="s">
        <v>5061</v>
      </c>
      <c r="H505" s="825" t="s">
        <v>5062</v>
      </c>
      <c r="I505" s="831">
        <v>2649.89990234375</v>
      </c>
      <c r="J505" s="831">
        <v>22</v>
      </c>
      <c r="K505" s="832">
        <v>58297.798828125</v>
      </c>
    </row>
    <row r="506" spans="1:11" ht="14.45" customHeight="1" x14ac:dyDescent="0.2">
      <c r="A506" s="821" t="s">
        <v>621</v>
      </c>
      <c r="B506" s="822" t="s">
        <v>622</v>
      </c>
      <c r="C506" s="825" t="s">
        <v>649</v>
      </c>
      <c r="D506" s="839" t="s">
        <v>650</v>
      </c>
      <c r="E506" s="825" t="s">
        <v>4557</v>
      </c>
      <c r="F506" s="839" t="s">
        <v>4558</v>
      </c>
      <c r="G506" s="825" t="s">
        <v>5063</v>
      </c>
      <c r="H506" s="825" t="s">
        <v>5064</v>
      </c>
      <c r="I506" s="831">
        <v>6.0500001907348633</v>
      </c>
      <c r="J506" s="831">
        <v>50</v>
      </c>
      <c r="K506" s="832">
        <v>302.5</v>
      </c>
    </row>
    <row r="507" spans="1:11" ht="14.45" customHeight="1" x14ac:dyDescent="0.2">
      <c r="A507" s="821" t="s">
        <v>621</v>
      </c>
      <c r="B507" s="822" t="s">
        <v>622</v>
      </c>
      <c r="C507" s="825" t="s">
        <v>649</v>
      </c>
      <c r="D507" s="839" t="s">
        <v>650</v>
      </c>
      <c r="E507" s="825" t="s">
        <v>4557</v>
      </c>
      <c r="F507" s="839" t="s">
        <v>4558</v>
      </c>
      <c r="G507" s="825" t="s">
        <v>4789</v>
      </c>
      <c r="H507" s="825" t="s">
        <v>4790</v>
      </c>
      <c r="I507" s="831">
        <v>198.69000244140625</v>
      </c>
      <c r="J507" s="831">
        <v>4</v>
      </c>
      <c r="K507" s="832">
        <v>794.760009765625</v>
      </c>
    </row>
    <row r="508" spans="1:11" ht="14.45" customHeight="1" x14ac:dyDescent="0.2">
      <c r="A508" s="821" t="s">
        <v>621</v>
      </c>
      <c r="B508" s="822" t="s">
        <v>622</v>
      </c>
      <c r="C508" s="825" t="s">
        <v>649</v>
      </c>
      <c r="D508" s="839" t="s">
        <v>650</v>
      </c>
      <c r="E508" s="825" t="s">
        <v>4557</v>
      </c>
      <c r="F508" s="839" t="s">
        <v>4558</v>
      </c>
      <c r="G508" s="825" t="s">
        <v>4601</v>
      </c>
      <c r="H508" s="825" t="s">
        <v>4602</v>
      </c>
      <c r="I508" s="831">
        <v>0.81999999284744263</v>
      </c>
      <c r="J508" s="831">
        <v>4800</v>
      </c>
      <c r="K508" s="832">
        <v>3936</v>
      </c>
    </row>
    <row r="509" spans="1:11" ht="14.45" customHeight="1" x14ac:dyDescent="0.2">
      <c r="A509" s="821" t="s">
        <v>621</v>
      </c>
      <c r="B509" s="822" t="s">
        <v>622</v>
      </c>
      <c r="C509" s="825" t="s">
        <v>649</v>
      </c>
      <c r="D509" s="839" t="s">
        <v>650</v>
      </c>
      <c r="E509" s="825" t="s">
        <v>4557</v>
      </c>
      <c r="F509" s="839" t="s">
        <v>4558</v>
      </c>
      <c r="G509" s="825" t="s">
        <v>4603</v>
      </c>
      <c r="H509" s="825" t="s">
        <v>4604</v>
      </c>
      <c r="I509" s="831">
        <v>0.43500000238418579</v>
      </c>
      <c r="J509" s="831">
        <v>2300</v>
      </c>
      <c r="K509" s="832">
        <v>998</v>
      </c>
    </row>
    <row r="510" spans="1:11" ht="14.45" customHeight="1" x14ac:dyDescent="0.2">
      <c r="A510" s="821" t="s">
        <v>621</v>
      </c>
      <c r="B510" s="822" t="s">
        <v>622</v>
      </c>
      <c r="C510" s="825" t="s">
        <v>649</v>
      </c>
      <c r="D510" s="839" t="s">
        <v>650</v>
      </c>
      <c r="E510" s="825" t="s">
        <v>4557</v>
      </c>
      <c r="F510" s="839" t="s">
        <v>4558</v>
      </c>
      <c r="G510" s="825" t="s">
        <v>4605</v>
      </c>
      <c r="H510" s="825" t="s">
        <v>4606</v>
      </c>
      <c r="I510" s="831">
        <v>1.137499988079071</v>
      </c>
      <c r="J510" s="831">
        <v>4080</v>
      </c>
      <c r="K510" s="832">
        <v>4636.7999877929688</v>
      </c>
    </row>
    <row r="511" spans="1:11" ht="14.45" customHeight="1" x14ac:dyDescent="0.2">
      <c r="A511" s="821" t="s">
        <v>621</v>
      </c>
      <c r="B511" s="822" t="s">
        <v>622</v>
      </c>
      <c r="C511" s="825" t="s">
        <v>649</v>
      </c>
      <c r="D511" s="839" t="s">
        <v>650</v>
      </c>
      <c r="E511" s="825" t="s">
        <v>4557</v>
      </c>
      <c r="F511" s="839" t="s">
        <v>4558</v>
      </c>
      <c r="G511" s="825" t="s">
        <v>4607</v>
      </c>
      <c r="H511" s="825" t="s">
        <v>4608</v>
      </c>
      <c r="I511" s="831">
        <v>0.58249998092651367</v>
      </c>
      <c r="J511" s="831">
        <v>5500</v>
      </c>
      <c r="K511" s="832">
        <v>3200</v>
      </c>
    </row>
    <row r="512" spans="1:11" ht="14.45" customHeight="1" x14ac:dyDescent="0.2">
      <c r="A512" s="821" t="s">
        <v>621</v>
      </c>
      <c r="B512" s="822" t="s">
        <v>622</v>
      </c>
      <c r="C512" s="825" t="s">
        <v>649</v>
      </c>
      <c r="D512" s="839" t="s">
        <v>650</v>
      </c>
      <c r="E512" s="825" t="s">
        <v>4557</v>
      </c>
      <c r="F512" s="839" t="s">
        <v>4558</v>
      </c>
      <c r="G512" s="825" t="s">
        <v>5065</v>
      </c>
      <c r="H512" s="825" t="s">
        <v>5066</v>
      </c>
      <c r="I512" s="831">
        <v>7.429999828338623</v>
      </c>
      <c r="J512" s="831">
        <v>3200</v>
      </c>
      <c r="K512" s="832">
        <v>23776</v>
      </c>
    </row>
    <row r="513" spans="1:11" ht="14.45" customHeight="1" x14ac:dyDescent="0.2">
      <c r="A513" s="821" t="s">
        <v>621</v>
      </c>
      <c r="B513" s="822" t="s">
        <v>622</v>
      </c>
      <c r="C513" s="825" t="s">
        <v>649</v>
      </c>
      <c r="D513" s="839" t="s">
        <v>650</v>
      </c>
      <c r="E513" s="825" t="s">
        <v>4557</v>
      </c>
      <c r="F513" s="839" t="s">
        <v>4558</v>
      </c>
      <c r="G513" s="825" t="s">
        <v>4791</v>
      </c>
      <c r="H513" s="825" t="s">
        <v>4792</v>
      </c>
      <c r="I513" s="831">
        <v>8.8321428298950195</v>
      </c>
      <c r="J513" s="831">
        <v>2700</v>
      </c>
      <c r="K513" s="832">
        <v>23847</v>
      </c>
    </row>
    <row r="514" spans="1:11" ht="14.45" customHeight="1" x14ac:dyDescent="0.2">
      <c r="A514" s="821" t="s">
        <v>621</v>
      </c>
      <c r="B514" s="822" t="s">
        <v>622</v>
      </c>
      <c r="C514" s="825" t="s">
        <v>649</v>
      </c>
      <c r="D514" s="839" t="s">
        <v>650</v>
      </c>
      <c r="E514" s="825" t="s">
        <v>4557</v>
      </c>
      <c r="F514" s="839" t="s">
        <v>4558</v>
      </c>
      <c r="G514" s="825" t="s">
        <v>5067</v>
      </c>
      <c r="H514" s="825" t="s">
        <v>5068</v>
      </c>
      <c r="I514" s="831">
        <v>8.4099998474121094</v>
      </c>
      <c r="J514" s="831">
        <v>100</v>
      </c>
      <c r="K514" s="832">
        <v>841</v>
      </c>
    </row>
    <row r="515" spans="1:11" ht="14.45" customHeight="1" x14ac:dyDescent="0.2">
      <c r="A515" s="821" t="s">
        <v>621</v>
      </c>
      <c r="B515" s="822" t="s">
        <v>622</v>
      </c>
      <c r="C515" s="825" t="s">
        <v>649</v>
      </c>
      <c r="D515" s="839" t="s">
        <v>650</v>
      </c>
      <c r="E515" s="825" t="s">
        <v>4557</v>
      </c>
      <c r="F515" s="839" t="s">
        <v>4558</v>
      </c>
      <c r="G515" s="825" t="s">
        <v>4611</v>
      </c>
      <c r="H515" s="825" t="s">
        <v>4612</v>
      </c>
      <c r="I515" s="831">
        <v>6.9499998092651367</v>
      </c>
      <c r="J515" s="831">
        <v>3030</v>
      </c>
      <c r="K515" s="832">
        <v>21058.5</v>
      </c>
    </row>
    <row r="516" spans="1:11" ht="14.45" customHeight="1" x14ac:dyDescent="0.2">
      <c r="A516" s="821" t="s">
        <v>621</v>
      </c>
      <c r="B516" s="822" t="s">
        <v>622</v>
      </c>
      <c r="C516" s="825" t="s">
        <v>649</v>
      </c>
      <c r="D516" s="839" t="s">
        <v>650</v>
      </c>
      <c r="E516" s="825" t="s">
        <v>4557</v>
      </c>
      <c r="F516" s="839" t="s">
        <v>4558</v>
      </c>
      <c r="G516" s="825" t="s">
        <v>4613</v>
      </c>
      <c r="H516" s="825" t="s">
        <v>4614</v>
      </c>
      <c r="I516" s="831">
        <v>1.5499999523162842</v>
      </c>
      <c r="J516" s="831">
        <v>1300</v>
      </c>
      <c r="K516" s="832">
        <v>2015</v>
      </c>
    </row>
    <row r="517" spans="1:11" ht="14.45" customHeight="1" x14ac:dyDescent="0.2">
      <c r="A517" s="821" t="s">
        <v>621</v>
      </c>
      <c r="B517" s="822" t="s">
        <v>622</v>
      </c>
      <c r="C517" s="825" t="s">
        <v>649</v>
      </c>
      <c r="D517" s="839" t="s">
        <v>650</v>
      </c>
      <c r="E517" s="825" t="s">
        <v>4557</v>
      </c>
      <c r="F517" s="839" t="s">
        <v>4558</v>
      </c>
      <c r="G517" s="825" t="s">
        <v>4793</v>
      </c>
      <c r="H517" s="825" t="s">
        <v>4794</v>
      </c>
      <c r="I517" s="831">
        <v>1.5549999475479126</v>
      </c>
      <c r="J517" s="831">
        <v>900</v>
      </c>
      <c r="K517" s="832">
        <v>1398.5</v>
      </c>
    </row>
    <row r="518" spans="1:11" ht="14.45" customHeight="1" x14ac:dyDescent="0.2">
      <c r="A518" s="821" t="s">
        <v>621</v>
      </c>
      <c r="B518" s="822" t="s">
        <v>622</v>
      </c>
      <c r="C518" s="825" t="s">
        <v>649</v>
      </c>
      <c r="D518" s="839" t="s">
        <v>650</v>
      </c>
      <c r="E518" s="825" t="s">
        <v>4557</v>
      </c>
      <c r="F518" s="839" t="s">
        <v>4558</v>
      </c>
      <c r="G518" s="825" t="s">
        <v>4615</v>
      </c>
      <c r="H518" s="825" t="s">
        <v>4616</v>
      </c>
      <c r="I518" s="831">
        <v>3.440000057220459</v>
      </c>
      <c r="J518" s="831">
        <v>300</v>
      </c>
      <c r="K518" s="832">
        <v>1031.550048828125</v>
      </c>
    </row>
    <row r="519" spans="1:11" ht="14.45" customHeight="1" x14ac:dyDescent="0.2">
      <c r="A519" s="821" t="s">
        <v>621</v>
      </c>
      <c r="B519" s="822" t="s">
        <v>622</v>
      </c>
      <c r="C519" s="825" t="s">
        <v>649</v>
      </c>
      <c r="D519" s="839" t="s">
        <v>650</v>
      </c>
      <c r="E519" s="825" t="s">
        <v>4557</v>
      </c>
      <c r="F519" s="839" t="s">
        <v>4558</v>
      </c>
      <c r="G519" s="825" t="s">
        <v>4795</v>
      </c>
      <c r="H519" s="825" t="s">
        <v>4796</v>
      </c>
      <c r="I519" s="831">
        <v>6.2300000190734863</v>
      </c>
      <c r="J519" s="831">
        <v>400</v>
      </c>
      <c r="K519" s="832">
        <v>2492</v>
      </c>
    </row>
    <row r="520" spans="1:11" ht="14.45" customHeight="1" x14ac:dyDescent="0.2">
      <c r="A520" s="821" t="s">
        <v>621</v>
      </c>
      <c r="B520" s="822" t="s">
        <v>622</v>
      </c>
      <c r="C520" s="825" t="s">
        <v>649</v>
      </c>
      <c r="D520" s="839" t="s">
        <v>650</v>
      </c>
      <c r="E520" s="825" t="s">
        <v>4557</v>
      </c>
      <c r="F520" s="839" t="s">
        <v>4558</v>
      </c>
      <c r="G520" s="825" t="s">
        <v>5069</v>
      </c>
      <c r="H520" s="825" t="s">
        <v>5070</v>
      </c>
      <c r="I520" s="831">
        <v>229.89999389648438</v>
      </c>
      <c r="J520" s="831">
        <v>60</v>
      </c>
      <c r="K520" s="832">
        <v>13794</v>
      </c>
    </row>
    <row r="521" spans="1:11" ht="14.45" customHeight="1" x14ac:dyDescent="0.2">
      <c r="A521" s="821" t="s">
        <v>621</v>
      </c>
      <c r="B521" s="822" t="s">
        <v>622</v>
      </c>
      <c r="C521" s="825" t="s">
        <v>649</v>
      </c>
      <c r="D521" s="839" t="s">
        <v>650</v>
      </c>
      <c r="E521" s="825" t="s">
        <v>4557</v>
      </c>
      <c r="F521" s="839" t="s">
        <v>4558</v>
      </c>
      <c r="G521" s="825" t="s">
        <v>5071</v>
      </c>
      <c r="H521" s="825" t="s">
        <v>5072</v>
      </c>
      <c r="I521" s="831">
        <v>229.89999389648438</v>
      </c>
      <c r="J521" s="831">
        <v>100</v>
      </c>
      <c r="K521" s="832">
        <v>22990</v>
      </c>
    </row>
    <row r="522" spans="1:11" ht="14.45" customHeight="1" x14ac:dyDescent="0.2">
      <c r="A522" s="821" t="s">
        <v>621</v>
      </c>
      <c r="B522" s="822" t="s">
        <v>622</v>
      </c>
      <c r="C522" s="825" t="s">
        <v>649</v>
      </c>
      <c r="D522" s="839" t="s">
        <v>650</v>
      </c>
      <c r="E522" s="825" t="s">
        <v>4557</v>
      </c>
      <c r="F522" s="839" t="s">
        <v>4558</v>
      </c>
      <c r="G522" s="825" t="s">
        <v>4797</v>
      </c>
      <c r="H522" s="825" t="s">
        <v>4798</v>
      </c>
      <c r="I522" s="831">
        <v>6.1766665776570635</v>
      </c>
      <c r="J522" s="831">
        <v>300</v>
      </c>
      <c r="K522" s="832">
        <v>1852.5</v>
      </c>
    </row>
    <row r="523" spans="1:11" ht="14.45" customHeight="1" x14ac:dyDescent="0.2">
      <c r="A523" s="821" t="s">
        <v>621</v>
      </c>
      <c r="B523" s="822" t="s">
        <v>622</v>
      </c>
      <c r="C523" s="825" t="s">
        <v>649</v>
      </c>
      <c r="D523" s="839" t="s">
        <v>650</v>
      </c>
      <c r="E523" s="825" t="s">
        <v>4557</v>
      </c>
      <c r="F523" s="839" t="s">
        <v>4558</v>
      </c>
      <c r="G523" s="825" t="s">
        <v>5073</v>
      </c>
      <c r="H523" s="825" t="s">
        <v>5074</v>
      </c>
      <c r="I523" s="831">
        <v>79.094997406005859</v>
      </c>
      <c r="J523" s="831">
        <v>14</v>
      </c>
      <c r="K523" s="832">
        <v>1107.3000183105469</v>
      </c>
    </row>
    <row r="524" spans="1:11" ht="14.45" customHeight="1" x14ac:dyDescent="0.2">
      <c r="A524" s="821" t="s">
        <v>621</v>
      </c>
      <c r="B524" s="822" t="s">
        <v>622</v>
      </c>
      <c r="C524" s="825" t="s">
        <v>649</v>
      </c>
      <c r="D524" s="839" t="s">
        <v>650</v>
      </c>
      <c r="E524" s="825" t="s">
        <v>4557</v>
      </c>
      <c r="F524" s="839" t="s">
        <v>4558</v>
      </c>
      <c r="G524" s="825" t="s">
        <v>4799</v>
      </c>
      <c r="H524" s="825" t="s">
        <v>4800</v>
      </c>
      <c r="I524" s="831">
        <v>5.809999942779541</v>
      </c>
      <c r="J524" s="831">
        <v>250</v>
      </c>
      <c r="K524" s="832">
        <v>1452.5</v>
      </c>
    </row>
    <row r="525" spans="1:11" ht="14.45" customHeight="1" x14ac:dyDescent="0.2">
      <c r="A525" s="821" t="s">
        <v>621</v>
      </c>
      <c r="B525" s="822" t="s">
        <v>622</v>
      </c>
      <c r="C525" s="825" t="s">
        <v>649</v>
      </c>
      <c r="D525" s="839" t="s">
        <v>650</v>
      </c>
      <c r="E525" s="825" t="s">
        <v>4557</v>
      </c>
      <c r="F525" s="839" t="s">
        <v>4558</v>
      </c>
      <c r="G525" s="825" t="s">
        <v>5075</v>
      </c>
      <c r="H525" s="825" t="s">
        <v>5076</v>
      </c>
      <c r="I525" s="831">
        <v>3.130000114440918</v>
      </c>
      <c r="J525" s="831">
        <v>150</v>
      </c>
      <c r="K525" s="832">
        <v>469.5</v>
      </c>
    </row>
    <row r="526" spans="1:11" ht="14.45" customHeight="1" x14ac:dyDescent="0.2">
      <c r="A526" s="821" t="s">
        <v>621</v>
      </c>
      <c r="B526" s="822" t="s">
        <v>622</v>
      </c>
      <c r="C526" s="825" t="s">
        <v>649</v>
      </c>
      <c r="D526" s="839" t="s">
        <v>650</v>
      </c>
      <c r="E526" s="825" t="s">
        <v>4557</v>
      </c>
      <c r="F526" s="839" t="s">
        <v>4558</v>
      </c>
      <c r="G526" s="825" t="s">
        <v>5077</v>
      </c>
      <c r="H526" s="825" t="s">
        <v>5078</v>
      </c>
      <c r="I526" s="831">
        <v>83.129997253417969</v>
      </c>
      <c r="J526" s="831">
        <v>5</v>
      </c>
      <c r="K526" s="832">
        <v>415.6400146484375</v>
      </c>
    </row>
    <row r="527" spans="1:11" ht="14.45" customHeight="1" x14ac:dyDescent="0.2">
      <c r="A527" s="821" t="s">
        <v>621</v>
      </c>
      <c r="B527" s="822" t="s">
        <v>622</v>
      </c>
      <c r="C527" s="825" t="s">
        <v>649</v>
      </c>
      <c r="D527" s="839" t="s">
        <v>650</v>
      </c>
      <c r="E527" s="825" t="s">
        <v>4557</v>
      </c>
      <c r="F527" s="839" t="s">
        <v>4558</v>
      </c>
      <c r="G527" s="825" t="s">
        <v>5079</v>
      </c>
      <c r="H527" s="825" t="s">
        <v>5080</v>
      </c>
      <c r="I527" s="831">
        <v>263.77999877929688</v>
      </c>
      <c r="J527" s="831">
        <v>45</v>
      </c>
      <c r="K527" s="832">
        <v>11870.10009765625</v>
      </c>
    </row>
    <row r="528" spans="1:11" ht="14.45" customHeight="1" x14ac:dyDescent="0.2">
      <c r="A528" s="821" t="s">
        <v>621</v>
      </c>
      <c r="B528" s="822" t="s">
        <v>622</v>
      </c>
      <c r="C528" s="825" t="s">
        <v>649</v>
      </c>
      <c r="D528" s="839" t="s">
        <v>650</v>
      </c>
      <c r="E528" s="825" t="s">
        <v>4557</v>
      </c>
      <c r="F528" s="839" t="s">
        <v>4558</v>
      </c>
      <c r="G528" s="825" t="s">
        <v>5081</v>
      </c>
      <c r="H528" s="825" t="s">
        <v>5082</v>
      </c>
      <c r="I528" s="831">
        <v>459.79998779296875</v>
      </c>
      <c r="J528" s="831">
        <v>50</v>
      </c>
      <c r="K528" s="832">
        <v>22990</v>
      </c>
    </row>
    <row r="529" spans="1:11" ht="14.45" customHeight="1" x14ac:dyDescent="0.2">
      <c r="A529" s="821" t="s">
        <v>621</v>
      </c>
      <c r="B529" s="822" t="s">
        <v>622</v>
      </c>
      <c r="C529" s="825" t="s">
        <v>649</v>
      </c>
      <c r="D529" s="839" t="s">
        <v>650</v>
      </c>
      <c r="E529" s="825" t="s">
        <v>4557</v>
      </c>
      <c r="F529" s="839" t="s">
        <v>4558</v>
      </c>
      <c r="G529" s="825" t="s">
        <v>5083</v>
      </c>
      <c r="H529" s="825" t="s">
        <v>5084</v>
      </c>
      <c r="I529" s="831">
        <v>592.9000244140625</v>
      </c>
      <c r="J529" s="831">
        <v>20</v>
      </c>
      <c r="K529" s="832">
        <v>11858</v>
      </c>
    </row>
    <row r="530" spans="1:11" ht="14.45" customHeight="1" x14ac:dyDescent="0.2">
      <c r="A530" s="821" t="s">
        <v>621</v>
      </c>
      <c r="B530" s="822" t="s">
        <v>622</v>
      </c>
      <c r="C530" s="825" t="s">
        <v>649</v>
      </c>
      <c r="D530" s="839" t="s">
        <v>650</v>
      </c>
      <c r="E530" s="825" t="s">
        <v>4557</v>
      </c>
      <c r="F530" s="839" t="s">
        <v>4558</v>
      </c>
      <c r="G530" s="825" t="s">
        <v>4801</v>
      </c>
      <c r="H530" s="825" t="s">
        <v>4802</v>
      </c>
      <c r="I530" s="831">
        <v>0.47249999642372131</v>
      </c>
      <c r="J530" s="831">
        <v>4000</v>
      </c>
      <c r="K530" s="832">
        <v>1885</v>
      </c>
    </row>
    <row r="531" spans="1:11" ht="14.45" customHeight="1" x14ac:dyDescent="0.2">
      <c r="A531" s="821" t="s">
        <v>621</v>
      </c>
      <c r="B531" s="822" t="s">
        <v>622</v>
      </c>
      <c r="C531" s="825" t="s">
        <v>649</v>
      </c>
      <c r="D531" s="839" t="s">
        <v>650</v>
      </c>
      <c r="E531" s="825" t="s">
        <v>4557</v>
      </c>
      <c r="F531" s="839" t="s">
        <v>4558</v>
      </c>
      <c r="G531" s="825" t="s">
        <v>5085</v>
      </c>
      <c r="H531" s="825" t="s">
        <v>5086</v>
      </c>
      <c r="I531" s="831">
        <v>130.67999267578125</v>
      </c>
      <c r="J531" s="831">
        <v>10</v>
      </c>
      <c r="K531" s="832">
        <v>1306.800048828125</v>
      </c>
    </row>
    <row r="532" spans="1:11" ht="14.45" customHeight="1" x14ac:dyDescent="0.2">
      <c r="A532" s="821" t="s">
        <v>621</v>
      </c>
      <c r="B532" s="822" t="s">
        <v>622</v>
      </c>
      <c r="C532" s="825" t="s">
        <v>649</v>
      </c>
      <c r="D532" s="839" t="s">
        <v>650</v>
      </c>
      <c r="E532" s="825" t="s">
        <v>4557</v>
      </c>
      <c r="F532" s="839" t="s">
        <v>4558</v>
      </c>
      <c r="G532" s="825" t="s">
        <v>4621</v>
      </c>
      <c r="H532" s="825" t="s">
        <v>4622</v>
      </c>
      <c r="I532" s="831">
        <v>23.712499141693115</v>
      </c>
      <c r="J532" s="831">
        <v>350</v>
      </c>
      <c r="K532" s="832">
        <v>8299.5</v>
      </c>
    </row>
    <row r="533" spans="1:11" ht="14.45" customHeight="1" x14ac:dyDescent="0.2">
      <c r="A533" s="821" t="s">
        <v>621</v>
      </c>
      <c r="B533" s="822" t="s">
        <v>622</v>
      </c>
      <c r="C533" s="825" t="s">
        <v>649</v>
      </c>
      <c r="D533" s="839" t="s">
        <v>650</v>
      </c>
      <c r="E533" s="825" t="s">
        <v>4557</v>
      </c>
      <c r="F533" s="839" t="s">
        <v>4558</v>
      </c>
      <c r="G533" s="825" t="s">
        <v>4877</v>
      </c>
      <c r="H533" s="825" t="s">
        <v>4878</v>
      </c>
      <c r="I533" s="831">
        <v>3.0699999332427979</v>
      </c>
      <c r="J533" s="831">
        <v>100</v>
      </c>
      <c r="K533" s="832">
        <v>307</v>
      </c>
    </row>
    <row r="534" spans="1:11" ht="14.45" customHeight="1" x14ac:dyDescent="0.2">
      <c r="A534" s="821" t="s">
        <v>621</v>
      </c>
      <c r="B534" s="822" t="s">
        <v>622</v>
      </c>
      <c r="C534" s="825" t="s">
        <v>649</v>
      </c>
      <c r="D534" s="839" t="s">
        <v>650</v>
      </c>
      <c r="E534" s="825" t="s">
        <v>4557</v>
      </c>
      <c r="F534" s="839" t="s">
        <v>4558</v>
      </c>
      <c r="G534" s="825" t="s">
        <v>4879</v>
      </c>
      <c r="H534" s="825" t="s">
        <v>4880</v>
      </c>
      <c r="I534" s="831">
        <v>1.9299999475479126</v>
      </c>
      <c r="J534" s="831">
        <v>50</v>
      </c>
      <c r="K534" s="832">
        <v>96.5</v>
      </c>
    </row>
    <row r="535" spans="1:11" ht="14.45" customHeight="1" x14ac:dyDescent="0.2">
      <c r="A535" s="821" t="s">
        <v>621</v>
      </c>
      <c r="B535" s="822" t="s">
        <v>622</v>
      </c>
      <c r="C535" s="825" t="s">
        <v>649</v>
      </c>
      <c r="D535" s="839" t="s">
        <v>650</v>
      </c>
      <c r="E535" s="825" t="s">
        <v>4557</v>
      </c>
      <c r="F535" s="839" t="s">
        <v>4558</v>
      </c>
      <c r="G535" s="825" t="s">
        <v>4625</v>
      </c>
      <c r="H535" s="825" t="s">
        <v>4626</v>
      </c>
      <c r="I535" s="831">
        <v>3.1449999809265137</v>
      </c>
      <c r="J535" s="831">
        <v>600</v>
      </c>
      <c r="K535" s="832">
        <v>1876</v>
      </c>
    </row>
    <row r="536" spans="1:11" ht="14.45" customHeight="1" x14ac:dyDescent="0.2">
      <c r="A536" s="821" t="s">
        <v>621</v>
      </c>
      <c r="B536" s="822" t="s">
        <v>622</v>
      </c>
      <c r="C536" s="825" t="s">
        <v>649</v>
      </c>
      <c r="D536" s="839" t="s">
        <v>650</v>
      </c>
      <c r="E536" s="825" t="s">
        <v>4557</v>
      </c>
      <c r="F536" s="839" t="s">
        <v>4558</v>
      </c>
      <c r="G536" s="825" t="s">
        <v>4807</v>
      </c>
      <c r="H536" s="825" t="s">
        <v>4808</v>
      </c>
      <c r="I536" s="831">
        <v>2.1400001049041748</v>
      </c>
      <c r="J536" s="831">
        <v>100</v>
      </c>
      <c r="K536" s="832">
        <v>214</v>
      </c>
    </row>
    <row r="537" spans="1:11" ht="14.45" customHeight="1" x14ac:dyDescent="0.2">
      <c r="A537" s="821" t="s">
        <v>621</v>
      </c>
      <c r="B537" s="822" t="s">
        <v>622</v>
      </c>
      <c r="C537" s="825" t="s">
        <v>649</v>
      </c>
      <c r="D537" s="839" t="s">
        <v>650</v>
      </c>
      <c r="E537" s="825" t="s">
        <v>4557</v>
      </c>
      <c r="F537" s="839" t="s">
        <v>4558</v>
      </c>
      <c r="G537" s="825" t="s">
        <v>4627</v>
      </c>
      <c r="H537" s="825" t="s">
        <v>4628</v>
      </c>
      <c r="I537" s="831">
        <v>1.9800000190734863</v>
      </c>
      <c r="J537" s="831">
        <v>1100</v>
      </c>
      <c r="K537" s="832">
        <v>2178</v>
      </c>
    </row>
    <row r="538" spans="1:11" ht="14.45" customHeight="1" x14ac:dyDescent="0.2">
      <c r="A538" s="821" t="s">
        <v>621</v>
      </c>
      <c r="B538" s="822" t="s">
        <v>622</v>
      </c>
      <c r="C538" s="825" t="s">
        <v>649</v>
      </c>
      <c r="D538" s="839" t="s">
        <v>650</v>
      </c>
      <c r="E538" s="825" t="s">
        <v>4557</v>
      </c>
      <c r="F538" s="839" t="s">
        <v>4558</v>
      </c>
      <c r="G538" s="825" t="s">
        <v>5087</v>
      </c>
      <c r="H538" s="825" t="s">
        <v>5088</v>
      </c>
      <c r="I538" s="831">
        <v>2.2050000429153442</v>
      </c>
      <c r="J538" s="831">
        <v>100</v>
      </c>
      <c r="K538" s="832">
        <v>220.5</v>
      </c>
    </row>
    <row r="539" spans="1:11" ht="14.45" customHeight="1" x14ac:dyDescent="0.2">
      <c r="A539" s="821" t="s">
        <v>621</v>
      </c>
      <c r="B539" s="822" t="s">
        <v>622</v>
      </c>
      <c r="C539" s="825" t="s">
        <v>649</v>
      </c>
      <c r="D539" s="839" t="s">
        <v>650</v>
      </c>
      <c r="E539" s="825" t="s">
        <v>4557</v>
      </c>
      <c r="F539" s="839" t="s">
        <v>4558</v>
      </c>
      <c r="G539" s="825" t="s">
        <v>4631</v>
      </c>
      <c r="H539" s="825" t="s">
        <v>4632</v>
      </c>
      <c r="I539" s="831">
        <v>2.580000102519989</v>
      </c>
      <c r="J539" s="831">
        <v>1530</v>
      </c>
      <c r="K539" s="832">
        <v>3726.699951171875</v>
      </c>
    </row>
    <row r="540" spans="1:11" ht="14.45" customHeight="1" x14ac:dyDescent="0.2">
      <c r="A540" s="821" t="s">
        <v>621</v>
      </c>
      <c r="B540" s="822" t="s">
        <v>622</v>
      </c>
      <c r="C540" s="825" t="s">
        <v>649</v>
      </c>
      <c r="D540" s="839" t="s">
        <v>650</v>
      </c>
      <c r="E540" s="825" t="s">
        <v>4557</v>
      </c>
      <c r="F540" s="839" t="s">
        <v>4558</v>
      </c>
      <c r="G540" s="825" t="s">
        <v>4635</v>
      </c>
      <c r="H540" s="825" t="s">
        <v>4636</v>
      </c>
      <c r="I540" s="831">
        <v>2.5149999856948853</v>
      </c>
      <c r="J540" s="831">
        <v>250</v>
      </c>
      <c r="K540" s="832">
        <v>629.5</v>
      </c>
    </row>
    <row r="541" spans="1:11" ht="14.45" customHeight="1" x14ac:dyDescent="0.2">
      <c r="A541" s="821" t="s">
        <v>621</v>
      </c>
      <c r="B541" s="822" t="s">
        <v>622</v>
      </c>
      <c r="C541" s="825" t="s">
        <v>649</v>
      </c>
      <c r="D541" s="839" t="s">
        <v>650</v>
      </c>
      <c r="E541" s="825" t="s">
        <v>4557</v>
      </c>
      <c r="F541" s="839" t="s">
        <v>4558</v>
      </c>
      <c r="G541" s="825" t="s">
        <v>5089</v>
      </c>
      <c r="H541" s="825" t="s">
        <v>5090</v>
      </c>
      <c r="I541" s="831">
        <v>23.629999160766602</v>
      </c>
      <c r="J541" s="831">
        <v>100</v>
      </c>
      <c r="K541" s="832">
        <v>2363</v>
      </c>
    </row>
    <row r="542" spans="1:11" ht="14.45" customHeight="1" x14ac:dyDescent="0.2">
      <c r="A542" s="821" t="s">
        <v>621</v>
      </c>
      <c r="B542" s="822" t="s">
        <v>622</v>
      </c>
      <c r="C542" s="825" t="s">
        <v>649</v>
      </c>
      <c r="D542" s="839" t="s">
        <v>650</v>
      </c>
      <c r="E542" s="825" t="s">
        <v>4557</v>
      </c>
      <c r="F542" s="839" t="s">
        <v>4558</v>
      </c>
      <c r="G542" s="825" t="s">
        <v>5091</v>
      </c>
      <c r="H542" s="825" t="s">
        <v>5092</v>
      </c>
      <c r="I542" s="831">
        <v>29.430000305175781</v>
      </c>
      <c r="J542" s="831">
        <v>200</v>
      </c>
      <c r="K542" s="832">
        <v>5886</v>
      </c>
    </row>
    <row r="543" spans="1:11" ht="14.45" customHeight="1" x14ac:dyDescent="0.2">
      <c r="A543" s="821" t="s">
        <v>621</v>
      </c>
      <c r="B543" s="822" t="s">
        <v>622</v>
      </c>
      <c r="C543" s="825" t="s">
        <v>649</v>
      </c>
      <c r="D543" s="839" t="s">
        <v>650</v>
      </c>
      <c r="E543" s="825" t="s">
        <v>4557</v>
      </c>
      <c r="F543" s="839" t="s">
        <v>4558</v>
      </c>
      <c r="G543" s="825" t="s">
        <v>4639</v>
      </c>
      <c r="H543" s="825" t="s">
        <v>4640</v>
      </c>
      <c r="I543" s="831">
        <v>23.719999313354492</v>
      </c>
      <c r="J543" s="831">
        <v>200</v>
      </c>
      <c r="K543" s="832">
        <v>4744</v>
      </c>
    </row>
    <row r="544" spans="1:11" ht="14.45" customHeight="1" x14ac:dyDescent="0.2">
      <c r="A544" s="821" t="s">
        <v>621</v>
      </c>
      <c r="B544" s="822" t="s">
        <v>622</v>
      </c>
      <c r="C544" s="825" t="s">
        <v>649</v>
      </c>
      <c r="D544" s="839" t="s">
        <v>650</v>
      </c>
      <c r="E544" s="825" t="s">
        <v>4557</v>
      </c>
      <c r="F544" s="839" t="s">
        <v>4558</v>
      </c>
      <c r="G544" s="825" t="s">
        <v>5093</v>
      </c>
      <c r="H544" s="825" t="s">
        <v>5094</v>
      </c>
      <c r="I544" s="831">
        <v>44.080001831054688</v>
      </c>
      <c r="J544" s="831">
        <v>250</v>
      </c>
      <c r="K544" s="832">
        <v>11020</v>
      </c>
    </row>
    <row r="545" spans="1:11" ht="14.45" customHeight="1" x14ac:dyDescent="0.2">
      <c r="A545" s="821" t="s">
        <v>621</v>
      </c>
      <c r="B545" s="822" t="s">
        <v>622</v>
      </c>
      <c r="C545" s="825" t="s">
        <v>649</v>
      </c>
      <c r="D545" s="839" t="s">
        <v>650</v>
      </c>
      <c r="E545" s="825" t="s">
        <v>5095</v>
      </c>
      <c r="F545" s="839" t="s">
        <v>5096</v>
      </c>
      <c r="G545" s="825" t="s">
        <v>5097</v>
      </c>
      <c r="H545" s="825" t="s">
        <v>5098</v>
      </c>
      <c r="I545" s="831">
        <v>2081.199951171875</v>
      </c>
      <c r="J545" s="831">
        <v>25</v>
      </c>
      <c r="K545" s="832">
        <v>52030</v>
      </c>
    </row>
    <row r="546" spans="1:11" ht="14.45" customHeight="1" x14ac:dyDescent="0.2">
      <c r="A546" s="821" t="s">
        <v>621</v>
      </c>
      <c r="B546" s="822" t="s">
        <v>622</v>
      </c>
      <c r="C546" s="825" t="s">
        <v>649</v>
      </c>
      <c r="D546" s="839" t="s">
        <v>650</v>
      </c>
      <c r="E546" s="825" t="s">
        <v>5095</v>
      </c>
      <c r="F546" s="839" t="s">
        <v>5096</v>
      </c>
      <c r="G546" s="825" t="s">
        <v>5099</v>
      </c>
      <c r="H546" s="825" t="s">
        <v>5100</v>
      </c>
      <c r="I546" s="831">
        <v>56.869998931884766</v>
      </c>
      <c r="J546" s="831">
        <v>60</v>
      </c>
      <c r="K546" s="832">
        <v>3412.2000732421875</v>
      </c>
    </row>
    <row r="547" spans="1:11" ht="14.45" customHeight="1" x14ac:dyDescent="0.2">
      <c r="A547" s="821" t="s">
        <v>621</v>
      </c>
      <c r="B547" s="822" t="s">
        <v>622</v>
      </c>
      <c r="C547" s="825" t="s">
        <v>649</v>
      </c>
      <c r="D547" s="839" t="s">
        <v>650</v>
      </c>
      <c r="E547" s="825" t="s">
        <v>4641</v>
      </c>
      <c r="F547" s="839" t="s">
        <v>4642</v>
      </c>
      <c r="G547" s="825" t="s">
        <v>4643</v>
      </c>
      <c r="H547" s="825" t="s">
        <v>4644</v>
      </c>
      <c r="I547" s="831">
        <v>10.159999847412109</v>
      </c>
      <c r="J547" s="831">
        <v>2400</v>
      </c>
      <c r="K547" s="832">
        <v>24384</v>
      </c>
    </row>
    <row r="548" spans="1:11" ht="14.45" customHeight="1" x14ac:dyDescent="0.2">
      <c r="A548" s="821" t="s">
        <v>621</v>
      </c>
      <c r="B548" s="822" t="s">
        <v>622</v>
      </c>
      <c r="C548" s="825" t="s">
        <v>649</v>
      </c>
      <c r="D548" s="839" t="s">
        <v>650</v>
      </c>
      <c r="E548" s="825" t="s">
        <v>4641</v>
      </c>
      <c r="F548" s="839" t="s">
        <v>4642</v>
      </c>
      <c r="G548" s="825" t="s">
        <v>4811</v>
      </c>
      <c r="H548" s="825" t="s">
        <v>4812</v>
      </c>
      <c r="I548" s="831">
        <v>7.744999885559082</v>
      </c>
      <c r="J548" s="831">
        <v>100</v>
      </c>
      <c r="K548" s="832">
        <v>774.5</v>
      </c>
    </row>
    <row r="549" spans="1:11" ht="14.45" customHeight="1" x14ac:dyDescent="0.2">
      <c r="A549" s="821" t="s">
        <v>621</v>
      </c>
      <c r="B549" s="822" t="s">
        <v>622</v>
      </c>
      <c r="C549" s="825" t="s">
        <v>649</v>
      </c>
      <c r="D549" s="839" t="s">
        <v>650</v>
      </c>
      <c r="E549" s="825" t="s">
        <v>5101</v>
      </c>
      <c r="F549" s="839" t="s">
        <v>5102</v>
      </c>
      <c r="G549" s="825" t="s">
        <v>5103</v>
      </c>
      <c r="H549" s="825" t="s">
        <v>5104</v>
      </c>
      <c r="I549" s="831">
        <v>27.256666819254558</v>
      </c>
      <c r="J549" s="831">
        <v>324</v>
      </c>
      <c r="K549" s="832">
        <v>8830.4400634765625</v>
      </c>
    </row>
    <row r="550" spans="1:11" ht="14.45" customHeight="1" x14ac:dyDescent="0.2">
      <c r="A550" s="821" t="s">
        <v>621</v>
      </c>
      <c r="B550" s="822" t="s">
        <v>622</v>
      </c>
      <c r="C550" s="825" t="s">
        <v>649</v>
      </c>
      <c r="D550" s="839" t="s">
        <v>650</v>
      </c>
      <c r="E550" s="825" t="s">
        <v>4645</v>
      </c>
      <c r="F550" s="839" t="s">
        <v>4646</v>
      </c>
      <c r="G550" s="825" t="s">
        <v>4815</v>
      </c>
      <c r="H550" s="825" t="s">
        <v>4816</v>
      </c>
      <c r="I550" s="831">
        <v>0.31000000238418579</v>
      </c>
      <c r="J550" s="831">
        <v>400</v>
      </c>
      <c r="K550" s="832">
        <v>124</v>
      </c>
    </row>
    <row r="551" spans="1:11" ht="14.45" customHeight="1" x14ac:dyDescent="0.2">
      <c r="A551" s="821" t="s">
        <v>621</v>
      </c>
      <c r="B551" s="822" t="s">
        <v>622</v>
      </c>
      <c r="C551" s="825" t="s">
        <v>649</v>
      </c>
      <c r="D551" s="839" t="s">
        <v>650</v>
      </c>
      <c r="E551" s="825" t="s">
        <v>4645</v>
      </c>
      <c r="F551" s="839" t="s">
        <v>4646</v>
      </c>
      <c r="G551" s="825" t="s">
        <v>4881</v>
      </c>
      <c r="H551" s="825" t="s">
        <v>4882</v>
      </c>
      <c r="I551" s="831">
        <v>0.30500000715255737</v>
      </c>
      <c r="J551" s="831">
        <v>800</v>
      </c>
      <c r="K551" s="832">
        <v>244</v>
      </c>
    </row>
    <row r="552" spans="1:11" ht="14.45" customHeight="1" x14ac:dyDescent="0.2">
      <c r="A552" s="821" t="s">
        <v>621</v>
      </c>
      <c r="B552" s="822" t="s">
        <v>622</v>
      </c>
      <c r="C552" s="825" t="s">
        <v>649</v>
      </c>
      <c r="D552" s="839" t="s">
        <v>650</v>
      </c>
      <c r="E552" s="825" t="s">
        <v>4645</v>
      </c>
      <c r="F552" s="839" t="s">
        <v>4646</v>
      </c>
      <c r="G552" s="825" t="s">
        <v>4817</v>
      </c>
      <c r="H552" s="825" t="s">
        <v>4818</v>
      </c>
      <c r="I552" s="831">
        <v>0.3033333420753479</v>
      </c>
      <c r="J552" s="831">
        <v>2600</v>
      </c>
      <c r="K552" s="832">
        <v>790</v>
      </c>
    </row>
    <row r="553" spans="1:11" ht="14.45" customHeight="1" x14ac:dyDescent="0.2">
      <c r="A553" s="821" t="s">
        <v>621</v>
      </c>
      <c r="B553" s="822" t="s">
        <v>622</v>
      </c>
      <c r="C553" s="825" t="s">
        <v>649</v>
      </c>
      <c r="D553" s="839" t="s">
        <v>650</v>
      </c>
      <c r="E553" s="825" t="s">
        <v>4645</v>
      </c>
      <c r="F553" s="839" t="s">
        <v>4646</v>
      </c>
      <c r="G553" s="825" t="s">
        <v>4647</v>
      </c>
      <c r="H553" s="825" t="s">
        <v>4648</v>
      </c>
      <c r="I553" s="831">
        <v>0.36000001430511475</v>
      </c>
      <c r="J553" s="831">
        <v>6500</v>
      </c>
      <c r="K553" s="832">
        <v>2340</v>
      </c>
    </row>
    <row r="554" spans="1:11" ht="14.45" customHeight="1" x14ac:dyDescent="0.2">
      <c r="A554" s="821" t="s">
        <v>621</v>
      </c>
      <c r="B554" s="822" t="s">
        <v>622</v>
      </c>
      <c r="C554" s="825" t="s">
        <v>649</v>
      </c>
      <c r="D554" s="839" t="s">
        <v>650</v>
      </c>
      <c r="E554" s="825" t="s">
        <v>4645</v>
      </c>
      <c r="F554" s="839" t="s">
        <v>4646</v>
      </c>
      <c r="G554" s="825" t="s">
        <v>4649</v>
      </c>
      <c r="H554" s="825" t="s">
        <v>4650</v>
      </c>
      <c r="I554" s="831">
        <v>0.5440000176429749</v>
      </c>
      <c r="J554" s="831">
        <v>10200</v>
      </c>
      <c r="K554" s="832">
        <v>5558</v>
      </c>
    </row>
    <row r="555" spans="1:11" ht="14.45" customHeight="1" x14ac:dyDescent="0.2">
      <c r="A555" s="821" t="s">
        <v>621</v>
      </c>
      <c r="B555" s="822" t="s">
        <v>622</v>
      </c>
      <c r="C555" s="825" t="s">
        <v>649</v>
      </c>
      <c r="D555" s="839" t="s">
        <v>650</v>
      </c>
      <c r="E555" s="825" t="s">
        <v>4645</v>
      </c>
      <c r="F555" s="839" t="s">
        <v>4646</v>
      </c>
      <c r="G555" s="825" t="s">
        <v>5105</v>
      </c>
      <c r="H555" s="825" t="s">
        <v>5106</v>
      </c>
      <c r="I555" s="831">
        <v>43.259998321533203</v>
      </c>
      <c r="J555" s="831">
        <v>50</v>
      </c>
      <c r="K555" s="832">
        <v>2162.8798828125</v>
      </c>
    </row>
    <row r="556" spans="1:11" ht="14.45" customHeight="1" x14ac:dyDescent="0.2">
      <c r="A556" s="821" t="s">
        <v>621</v>
      </c>
      <c r="B556" s="822" t="s">
        <v>622</v>
      </c>
      <c r="C556" s="825" t="s">
        <v>649</v>
      </c>
      <c r="D556" s="839" t="s">
        <v>650</v>
      </c>
      <c r="E556" s="825" t="s">
        <v>4645</v>
      </c>
      <c r="F556" s="839" t="s">
        <v>4646</v>
      </c>
      <c r="G556" s="825" t="s">
        <v>4651</v>
      </c>
      <c r="H556" s="825" t="s">
        <v>4652</v>
      </c>
      <c r="I556" s="831">
        <v>1.7999999523162842</v>
      </c>
      <c r="J556" s="831">
        <v>1000</v>
      </c>
      <c r="K556" s="832">
        <v>1800</v>
      </c>
    </row>
    <row r="557" spans="1:11" ht="14.45" customHeight="1" x14ac:dyDescent="0.2">
      <c r="A557" s="821" t="s">
        <v>621</v>
      </c>
      <c r="B557" s="822" t="s">
        <v>622</v>
      </c>
      <c r="C557" s="825" t="s">
        <v>649</v>
      </c>
      <c r="D557" s="839" t="s">
        <v>650</v>
      </c>
      <c r="E557" s="825" t="s">
        <v>4645</v>
      </c>
      <c r="F557" s="839" t="s">
        <v>4646</v>
      </c>
      <c r="G557" s="825" t="s">
        <v>4819</v>
      </c>
      <c r="H557" s="825" t="s">
        <v>4820</v>
      </c>
      <c r="I557" s="831">
        <v>1.8033332824707031</v>
      </c>
      <c r="J557" s="831">
        <v>1000</v>
      </c>
      <c r="K557" s="832">
        <v>1803</v>
      </c>
    </row>
    <row r="558" spans="1:11" ht="14.45" customHeight="1" x14ac:dyDescent="0.2">
      <c r="A558" s="821" t="s">
        <v>621</v>
      </c>
      <c r="B558" s="822" t="s">
        <v>622</v>
      </c>
      <c r="C558" s="825" t="s">
        <v>649</v>
      </c>
      <c r="D558" s="839" t="s">
        <v>650</v>
      </c>
      <c r="E558" s="825" t="s">
        <v>4653</v>
      </c>
      <c r="F558" s="839" t="s">
        <v>4654</v>
      </c>
      <c r="G558" s="825" t="s">
        <v>5107</v>
      </c>
      <c r="H558" s="825" t="s">
        <v>5108</v>
      </c>
      <c r="I558" s="831">
        <v>18.629999160766602</v>
      </c>
      <c r="J558" s="831">
        <v>50</v>
      </c>
      <c r="K558" s="832">
        <v>931.70001220703125</v>
      </c>
    </row>
    <row r="559" spans="1:11" ht="14.45" customHeight="1" x14ac:dyDescent="0.2">
      <c r="A559" s="821" t="s">
        <v>621</v>
      </c>
      <c r="B559" s="822" t="s">
        <v>622</v>
      </c>
      <c r="C559" s="825" t="s">
        <v>649</v>
      </c>
      <c r="D559" s="839" t="s">
        <v>650</v>
      </c>
      <c r="E559" s="825" t="s">
        <v>4653</v>
      </c>
      <c r="F559" s="839" t="s">
        <v>4654</v>
      </c>
      <c r="G559" s="825" t="s">
        <v>5109</v>
      </c>
      <c r="H559" s="825" t="s">
        <v>5110</v>
      </c>
      <c r="I559" s="831">
        <v>18.629999160766602</v>
      </c>
      <c r="J559" s="831">
        <v>100</v>
      </c>
      <c r="K559" s="832">
        <v>1863.4000244140625</v>
      </c>
    </row>
    <row r="560" spans="1:11" ht="14.45" customHeight="1" x14ac:dyDescent="0.2">
      <c r="A560" s="821" t="s">
        <v>621</v>
      </c>
      <c r="B560" s="822" t="s">
        <v>622</v>
      </c>
      <c r="C560" s="825" t="s">
        <v>649</v>
      </c>
      <c r="D560" s="839" t="s">
        <v>650</v>
      </c>
      <c r="E560" s="825" t="s">
        <v>4653</v>
      </c>
      <c r="F560" s="839" t="s">
        <v>4654</v>
      </c>
      <c r="G560" s="825" t="s">
        <v>5111</v>
      </c>
      <c r="H560" s="825" t="s">
        <v>5112</v>
      </c>
      <c r="I560" s="831">
        <v>18.629999160766602</v>
      </c>
      <c r="J560" s="831">
        <v>100</v>
      </c>
      <c r="K560" s="832">
        <v>1863.4000244140625</v>
      </c>
    </row>
    <row r="561" spans="1:11" ht="14.45" customHeight="1" x14ac:dyDescent="0.2">
      <c r="A561" s="821" t="s">
        <v>621</v>
      </c>
      <c r="B561" s="822" t="s">
        <v>622</v>
      </c>
      <c r="C561" s="825" t="s">
        <v>649</v>
      </c>
      <c r="D561" s="839" t="s">
        <v>650</v>
      </c>
      <c r="E561" s="825" t="s">
        <v>4653</v>
      </c>
      <c r="F561" s="839" t="s">
        <v>4654</v>
      </c>
      <c r="G561" s="825" t="s">
        <v>5113</v>
      </c>
      <c r="H561" s="825" t="s">
        <v>5114</v>
      </c>
      <c r="I561" s="831">
        <v>18.629999160766602</v>
      </c>
      <c r="J561" s="831">
        <v>100</v>
      </c>
      <c r="K561" s="832">
        <v>1863.4000244140625</v>
      </c>
    </row>
    <row r="562" spans="1:11" ht="14.45" customHeight="1" x14ac:dyDescent="0.2">
      <c r="A562" s="821" t="s">
        <v>621</v>
      </c>
      <c r="B562" s="822" t="s">
        <v>622</v>
      </c>
      <c r="C562" s="825" t="s">
        <v>649</v>
      </c>
      <c r="D562" s="839" t="s">
        <v>650</v>
      </c>
      <c r="E562" s="825" t="s">
        <v>4653</v>
      </c>
      <c r="F562" s="839" t="s">
        <v>4654</v>
      </c>
      <c r="G562" s="825" t="s">
        <v>5115</v>
      </c>
      <c r="H562" s="825" t="s">
        <v>5116</v>
      </c>
      <c r="I562" s="831">
        <v>3.0299999713897705</v>
      </c>
      <c r="J562" s="831">
        <v>2000</v>
      </c>
      <c r="K562" s="832">
        <v>6060</v>
      </c>
    </row>
    <row r="563" spans="1:11" ht="14.45" customHeight="1" x14ac:dyDescent="0.2">
      <c r="A563" s="821" t="s">
        <v>621</v>
      </c>
      <c r="B563" s="822" t="s">
        <v>622</v>
      </c>
      <c r="C563" s="825" t="s">
        <v>649</v>
      </c>
      <c r="D563" s="839" t="s">
        <v>650</v>
      </c>
      <c r="E563" s="825" t="s">
        <v>4653</v>
      </c>
      <c r="F563" s="839" t="s">
        <v>4654</v>
      </c>
      <c r="G563" s="825" t="s">
        <v>4821</v>
      </c>
      <c r="H563" s="825" t="s">
        <v>4822</v>
      </c>
      <c r="I563" s="831">
        <v>3.0199999809265137</v>
      </c>
      <c r="J563" s="831">
        <v>4000</v>
      </c>
      <c r="K563" s="832">
        <v>12080</v>
      </c>
    </row>
    <row r="564" spans="1:11" ht="14.45" customHeight="1" x14ac:dyDescent="0.2">
      <c r="A564" s="821" t="s">
        <v>621</v>
      </c>
      <c r="B564" s="822" t="s">
        <v>622</v>
      </c>
      <c r="C564" s="825" t="s">
        <v>649</v>
      </c>
      <c r="D564" s="839" t="s">
        <v>650</v>
      </c>
      <c r="E564" s="825" t="s">
        <v>4653</v>
      </c>
      <c r="F564" s="839" t="s">
        <v>4654</v>
      </c>
      <c r="G564" s="825" t="s">
        <v>4657</v>
      </c>
      <c r="H564" s="825" t="s">
        <v>4658</v>
      </c>
      <c r="I564" s="831">
        <v>3.3850001096725464</v>
      </c>
      <c r="J564" s="831">
        <v>8000</v>
      </c>
      <c r="K564" s="832">
        <v>27080</v>
      </c>
    </row>
    <row r="565" spans="1:11" ht="14.45" customHeight="1" x14ac:dyDescent="0.2">
      <c r="A565" s="821" t="s">
        <v>621</v>
      </c>
      <c r="B565" s="822" t="s">
        <v>622</v>
      </c>
      <c r="C565" s="825" t="s">
        <v>649</v>
      </c>
      <c r="D565" s="839" t="s">
        <v>650</v>
      </c>
      <c r="E565" s="825" t="s">
        <v>4653</v>
      </c>
      <c r="F565" s="839" t="s">
        <v>4654</v>
      </c>
      <c r="G565" s="825" t="s">
        <v>4659</v>
      </c>
      <c r="H565" s="825" t="s">
        <v>4660</v>
      </c>
      <c r="I565" s="831">
        <v>4.820000171661377</v>
      </c>
      <c r="J565" s="831">
        <v>2000</v>
      </c>
      <c r="K565" s="832">
        <v>9640</v>
      </c>
    </row>
    <row r="566" spans="1:11" ht="14.45" customHeight="1" x14ac:dyDescent="0.2">
      <c r="A566" s="821" t="s">
        <v>621</v>
      </c>
      <c r="B566" s="822" t="s">
        <v>622</v>
      </c>
      <c r="C566" s="825" t="s">
        <v>649</v>
      </c>
      <c r="D566" s="839" t="s">
        <v>650</v>
      </c>
      <c r="E566" s="825" t="s">
        <v>4653</v>
      </c>
      <c r="F566" s="839" t="s">
        <v>4654</v>
      </c>
      <c r="G566" s="825" t="s">
        <v>4661</v>
      </c>
      <c r="H566" s="825" t="s">
        <v>4662</v>
      </c>
      <c r="I566" s="831">
        <v>4.8299999237060547</v>
      </c>
      <c r="J566" s="831">
        <v>10000</v>
      </c>
      <c r="K566" s="832">
        <v>48300</v>
      </c>
    </row>
    <row r="567" spans="1:11" ht="14.45" customHeight="1" x14ac:dyDescent="0.2">
      <c r="A567" s="821" t="s">
        <v>621</v>
      </c>
      <c r="B567" s="822" t="s">
        <v>622</v>
      </c>
      <c r="C567" s="825" t="s">
        <v>649</v>
      </c>
      <c r="D567" s="839" t="s">
        <v>650</v>
      </c>
      <c r="E567" s="825" t="s">
        <v>4653</v>
      </c>
      <c r="F567" s="839" t="s">
        <v>4654</v>
      </c>
      <c r="G567" s="825" t="s">
        <v>4663</v>
      </c>
      <c r="H567" s="825" t="s">
        <v>4664</v>
      </c>
      <c r="I567" s="831">
        <v>3.5699999332427979</v>
      </c>
      <c r="J567" s="831">
        <v>6000</v>
      </c>
      <c r="K567" s="832">
        <v>19220</v>
      </c>
    </row>
    <row r="568" spans="1:11" ht="14.45" customHeight="1" x14ac:dyDescent="0.2">
      <c r="A568" s="821" t="s">
        <v>621</v>
      </c>
      <c r="B568" s="822" t="s">
        <v>622</v>
      </c>
      <c r="C568" s="825" t="s">
        <v>649</v>
      </c>
      <c r="D568" s="839" t="s">
        <v>650</v>
      </c>
      <c r="E568" s="825" t="s">
        <v>4653</v>
      </c>
      <c r="F568" s="839" t="s">
        <v>4654</v>
      </c>
      <c r="G568" s="825" t="s">
        <v>4825</v>
      </c>
      <c r="H568" s="825" t="s">
        <v>4826</v>
      </c>
      <c r="I568" s="831">
        <v>4.119999885559082</v>
      </c>
      <c r="J568" s="831">
        <v>3900</v>
      </c>
      <c r="K568" s="832">
        <v>16068</v>
      </c>
    </row>
    <row r="569" spans="1:11" ht="14.45" customHeight="1" x14ac:dyDescent="0.2">
      <c r="A569" s="821" t="s">
        <v>621</v>
      </c>
      <c r="B569" s="822" t="s">
        <v>622</v>
      </c>
      <c r="C569" s="825" t="s">
        <v>649</v>
      </c>
      <c r="D569" s="839" t="s">
        <v>650</v>
      </c>
      <c r="E569" s="825" t="s">
        <v>4653</v>
      </c>
      <c r="F569" s="839" t="s">
        <v>4654</v>
      </c>
      <c r="G569" s="825" t="s">
        <v>4665</v>
      </c>
      <c r="H569" s="825" t="s">
        <v>4666</v>
      </c>
      <c r="I569" s="831">
        <v>4.119999885559082</v>
      </c>
      <c r="J569" s="831">
        <v>8000</v>
      </c>
      <c r="K569" s="832">
        <v>32960</v>
      </c>
    </row>
    <row r="570" spans="1:11" ht="14.45" customHeight="1" x14ac:dyDescent="0.2">
      <c r="A570" s="821" t="s">
        <v>621</v>
      </c>
      <c r="B570" s="822" t="s">
        <v>622</v>
      </c>
      <c r="C570" s="825" t="s">
        <v>649</v>
      </c>
      <c r="D570" s="839" t="s">
        <v>650</v>
      </c>
      <c r="E570" s="825" t="s">
        <v>4653</v>
      </c>
      <c r="F570" s="839" t="s">
        <v>4654</v>
      </c>
      <c r="G570" s="825" t="s">
        <v>5117</v>
      </c>
      <c r="H570" s="825" t="s">
        <v>5118</v>
      </c>
      <c r="I570" s="831">
        <v>3.0199999809265137</v>
      </c>
      <c r="J570" s="831">
        <v>4000</v>
      </c>
      <c r="K570" s="832">
        <v>12080</v>
      </c>
    </row>
    <row r="571" spans="1:11" ht="14.45" customHeight="1" x14ac:dyDescent="0.2">
      <c r="A571" s="821" t="s">
        <v>621</v>
      </c>
      <c r="B571" s="822" t="s">
        <v>622</v>
      </c>
      <c r="C571" s="825" t="s">
        <v>649</v>
      </c>
      <c r="D571" s="839" t="s">
        <v>650</v>
      </c>
      <c r="E571" s="825" t="s">
        <v>4653</v>
      </c>
      <c r="F571" s="839" t="s">
        <v>4654</v>
      </c>
      <c r="G571" s="825" t="s">
        <v>5119</v>
      </c>
      <c r="H571" s="825" t="s">
        <v>5120</v>
      </c>
      <c r="I571" s="831">
        <v>3.0299999713897705</v>
      </c>
      <c r="J571" s="831">
        <v>8000</v>
      </c>
      <c r="K571" s="832">
        <v>24240</v>
      </c>
    </row>
    <row r="572" spans="1:11" ht="14.45" customHeight="1" x14ac:dyDescent="0.2">
      <c r="A572" s="821" t="s">
        <v>621</v>
      </c>
      <c r="B572" s="822" t="s">
        <v>622</v>
      </c>
      <c r="C572" s="825" t="s">
        <v>649</v>
      </c>
      <c r="D572" s="839" t="s">
        <v>650</v>
      </c>
      <c r="E572" s="825" t="s">
        <v>4653</v>
      </c>
      <c r="F572" s="839" t="s">
        <v>4654</v>
      </c>
      <c r="G572" s="825" t="s">
        <v>4893</v>
      </c>
      <c r="H572" s="825" t="s">
        <v>4894</v>
      </c>
      <c r="I572" s="831">
        <v>3.1500000953674316</v>
      </c>
      <c r="J572" s="831">
        <v>14000</v>
      </c>
      <c r="K572" s="832">
        <v>44100</v>
      </c>
    </row>
    <row r="573" spans="1:11" ht="14.45" customHeight="1" x14ac:dyDescent="0.2">
      <c r="A573" s="821" t="s">
        <v>621</v>
      </c>
      <c r="B573" s="822" t="s">
        <v>622</v>
      </c>
      <c r="C573" s="825" t="s">
        <v>649</v>
      </c>
      <c r="D573" s="839" t="s">
        <v>650</v>
      </c>
      <c r="E573" s="825" t="s">
        <v>4653</v>
      </c>
      <c r="F573" s="839" t="s">
        <v>4654</v>
      </c>
      <c r="G573" s="825" t="s">
        <v>4667</v>
      </c>
      <c r="H573" s="825" t="s">
        <v>4668</v>
      </c>
      <c r="I573" s="831">
        <v>4.679999828338623</v>
      </c>
      <c r="J573" s="831">
        <v>4100</v>
      </c>
      <c r="K573" s="832">
        <v>19188</v>
      </c>
    </row>
    <row r="574" spans="1:11" ht="14.45" customHeight="1" x14ac:dyDescent="0.2">
      <c r="A574" s="821" t="s">
        <v>621</v>
      </c>
      <c r="B574" s="822" t="s">
        <v>622</v>
      </c>
      <c r="C574" s="825" t="s">
        <v>649</v>
      </c>
      <c r="D574" s="839" t="s">
        <v>650</v>
      </c>
      <c r="E574" s="825" t="s">
        <v>4833</v>
      </c>
      <c r="F574" s="839" t="s">
        <v>4834</v>
      </c>
      <c r="G574" s="825" t="s">
        <v>5121</v>
      </c>
      <c r="H574" s="825" t="s">
        <v>5122</v>
      </c>
      <c r="I574" s="831">
        <v>346.5</v>
      </c>
      <c r="J574" s="831">
        <v>240</v>
      </c>
      <c r="K574" s="832">
        <v>83159.650390625</v>
      </c>
    </row>
    <row r="575" spans="1:11" ht="14.45" customHeight="1" x14ac:dyDescent="0.2">
      <c r="A575" s="821" t="s">
        <v>621</v>
      </c>
      <c r="B575" s="822" t="s">
        <v>622</v>
      </c>
      <c r="C575" s="825" t="s">
        <v>649</v>
      </c>
      <c r="D575" s="839" t="s">
        <v>650</v>
      </c>
      <c r="E575" s="825" t="s">
        <v>4833</v>
      </c>
      <c r="F575" s="839" t="s">
        <v>4834</v>
      </c>
      <c r="G575" s="825" t="s">
        <v>5123</v>
      </c>
      <c r="H575" s="825" t="s">
        <v>5124</v>
      </c>
      <c r="I575" s="831">
        <v>399.29998779296875</v>
      </c>
      <c r="J575" s="831">
        <v>60</v>
      </c>
      <c r="K575" s="832">
        <v>23958</v>
      </c>
    </row>
    <row r="576" spans="1:11" ht="14.45" customHeight="1" x14ac:dyDescent="0.2">
      <c r="A576" s="821" t="s">
        <v>621</v>
      </c>
      <c r="B576" s="822" t="s">
        <v>622</v>
      </c>
      <c r="C576" s="825" t="s">
        <v>649</v>
      </c>
      <c r="D576" s="839" t="s">
        <v>650</v>
      </c>
      <c r="E576" s="825" t="s">
        <v>4833</v>
      </c>
      <c r="F576" s="839" t="s">
        <v>4834</v>
      </c>
      <c r="G576" s="825" t="s">
        <v>5125</v>
      </c>
      <c r="H576" s="825" t="s">
        <v>5126</v>
      </c>
      <c r="I576" s="831">
        <v>605</v>
      </c>
      <c r="J576" s="831">
        <v>90</v>
      </c>
      <c r="K576" s="832">
        <v>54450</v>
      </c>
    </row>
    <row r="577" spans="1:11" ht="14.45" customHeight="1" x14ac:dyDescent="0.2">
      <c r="A577" s="821" t="s">
        <v>621</v>
      </c>
      <c r="B577" s="822" t="s">
        <v>622</v>
      </c>
      <c r="C577" s="825" t="s">
        <v>649</v>
      </c>
      <c r="D577" s="839" t="s">
        <v>650</v>
      </c>
      <c r="E577" s="825" t="s">
        <v>4833</v>
      </c>
      <c r="F577" s="839" t="s">
        <v>4834</v>
      </c>
      <c r="G577" s="825" t="s">
        <v>5127</v>
      </c>
      <c r="H577" s="825" t="s">
        <v>5128</v>
      </c>
      <c r="I577" s="831">
        <v>1285.02001953125</v>
      </c>
      <c r="J577" s="831">
        <v>15</v>
      </c>
      <c r="K577" s="832">
        <v>19275.30029296875</v>
      </c>
    </row>
    <row r="578" spans="1:11" ht="14.45" customHeight="1" x14ac:dyDescent="0.2">
      <c r="A578" s="821" t="s">
        <v>621</v>
      </c>
      <c r="B578" s="822" t="s">
        <v>622</v>
      </c>
      <c r="C578" s="825" t="s">
        <v>649</v>
      </c>
      <c r="D578" s="839" t="s">
        <v>650</v>
      </c>
      <c r="E578" s="825" t="s">
        <v>4833</v>
      </c>
      <c r="F578" s="839" t="s">
        <v>4834</v>
      </c>
      <c r="G578" s="825" t="s">
        <v>5129</v>
      </c>
      <c r="H578" s="825" t="s">
        <v>5130</v>
      </c>
      <c r="I578" s="831">
        <v>20933</v>
      </c>
      <c r="J578" s="831">
        <v>6</v>
      </c>
      <c r="K578" s="832">
        <v>125598</v>
      </c>
    </row>
    <row r="579" spans="1:11" ht="14.45" customHeight="1" x14ac:dyDescent="0.2">
      <c r="A579" s="821" t="s">
        <v>621</v>
      </c>
      <c r="B579" s="822" t="s">
        <v>622</v>
      </c>
      <c r="C579" s="825" t="s">
        <v>649</v>
      </c>
      <c r="D579" s="839" t="s">
        <v>650</v>
      </c>
      <c r="E579" s="825" t="s">
        <v>4837</v>
      </c>
      <c r="F579" s="839" t="s">
        <v>4838</v>
      </c>
      <c r="G579" s="825" t="s">
        <v>5131</v>
      </c>
      <c r="H579" s="825" t="s">
        <v>5132</v>
      </c>
      <c r="I579" s="831">
        <v>35.090000152587891</v>
      </c>
      <c r="J579" s="831">
        <v>100</v>
      </c>
      <c r="K579" s="832">
        <v>3509</v>
      </c>
    </row>
    <row r="580" spans="1:11" ht="14.45" customHeight="1" x14ac:dyDescent="0.2">
      <c r="A580" s="821" t="s">
        <v>621</v>
      </c>
      <c r="B580" s="822" t="s">
        <v>622</v>
      </c>
      <c r="C580" s="825" t="s">
        <v>649</v>
      </c>
      <c r="D580" s="839" t="s">
        <v>650</v>
      </c>
      <c r="E580" s="825" t="s">
        <v>4837</v>
      </c>
      <c r="F580" s="839" t="s">
        <v>4838</v>
      </c>
      <c r="G580" s="825" t="s">
        <v>5133</v>
      </c>
      <c r="H580" s="825" t="s">
        <v>5134</v>
      </c>
      <c r="I580" s="831">
        <v>36.299999237060547</v>
      </c>
      <c r="J580" s="831">
        <v>60</v>
      </c>
      <c r="K580" s="832">
        <v>2178</v>
      </c>
    </row>
    <row r="581" spans="1:11" ht="14.45" customHeight="1" x14ac:dyDescent="0.2">
      <c r="A581" s="821" t="s">
        <v>621</v>
      </c>
      <c r="B581" s="822" t="s">
        <v>622</v>
      </c>
      <c r="C581" s="825" t="s">
        <v>649</v>
      </c>
      <c r="D581" s="839" t="s">
        <v>650</v>
      </c>
      <c r="E581" s="825" t="s">
        <v>4837</v>
      </c>
      <c r="F581" s="839" t="s">
        <v>4838</v>
      </c>
      <c r="G581" s="825" t="s">
        <v>5135</v>
      </c>
      <c r="H581" s="825" t="s">
        <v>5136</v>
      </c>
      <c r="I581" s="831">
        <v>2842.2900390625</v>
      </c>
      <c r="J581" s="831">
        <v>2</v>
      </c>
      <c r="K581" s="832">
        <v>5684.56982421875</v>
      </c>
    </row>
    <row r="582" spans="1:11" ht="14.45" customHeight="1" x14ac:dyDescent="0.2">
      <c r="A582" s="821" t="s">
        <v>621</v>
      </c>
      <c r="B582" s="822" t="s">
        <v>622</v>
      </c>
      <c r="C582" s="825" t="s">
        <v>649</v>
      </c>
      <c r="D582" s="839" t="s">
        <v>650</v>
      </c>
      <c r="E582" s="825" t="s">
        <v>4837</v>
      </c>
      <c r="F582" s="839" t="s">
        <v>4838</v>
      </c>
      <c r="G582" s="825" t="s">
        <v>5137</v>
      </c>
      <c r="H582" s="825" t="s">
        <v>5138</v>
      </c>
      <c r="I582" s="831">
        <v>60.540000915527344</v>
      </c>
      <c r="J582" s="831">
        <v>100</v>
      </c>
      <c r="K582" s="832">
        <v>6053.64013671875</v>
      </c>
    </row>
    <row r="583" spans="1:11" ht="14.45" customHeight="1" x14ac:dyDescent="0.2">
      <c r="A583" s="821" t="s">
        <v>621</v>
      </c>
      <c r="B583" s="822" t="s">
        <v>622</v>
      </c>
      <c r="C583" s="825" t="s">
        <v>649</v>
      </c>
      <c r="D583" s="839" t="s">
        <v>650</v>
      </c>
      <c r="E583" s="825" t="s">
        <v>4837</v>
      </c>
      <c r="F583" s="839" t="s">
        <v>4838</v>
      </c>
      <c r="G583" s="825" t="s">
        <v>5139</v>
      </c>
      <c r="H583" s="825" t="s">
        <v>5140</v>
      </c>
      <c r="I583" s="831">
        <v>10.159999847412109</v>
      </c>
      <c r="J583" s="831">
        <v>60</v>
      </c>
      <c r="K583" s="832">
        <v>1023.3000259399414</v>
      </c>
    </row>
    <row r="584" spans="1:11" ht="14.45" customHeight="1" x14ac:dyDescent="0.2">
      <c r="A584" s="821" t="s">
        <v>621</v>
      </c>
      <c r="B584" s="822" t="s">
        <v>622</v>
      </c>
      <c r="C584" s="825" t="s">
        <v>649</v>
      </c>
      <c r="D584" s="839" t="s">
        <v>650</v>
      </c>
      <c r="E584" s="825" t="s">
        <v>4837</v>
      </c>
      <c r="F584" s="839" t="s">
        <v>4838</v>
      </c>
      <c r="G584" s="825" t="s">
        <v>5141</v>
      </c>
      <c r="H584" s="825" t="s">
        <v>5142</v>
      </c>
      <c r="I584" s="831">
        <v>1045.43994140625</v>
      </c>
      <c r="J584" s="831">
        <v>15</v>
      </c>
      <c r="K584" s="832">
        <v>15681.6005859375</v>
      </c>
    </row>
    <row r="585" spans="1:11" ht="14.45" customHeight="1" x14ac:dyDescent="0.2">
      <c r="A585" s="821" t="s">
        <v>621</v>
      </c>
      <c r="B585" s="822" t="s">
        <v>622</v>
      </c>
      <c r="C585" s="825" t="s">
        <v>649</v>
      </c>
      <c r="D585" s="839" t="s">
        <v>650</v>
      </c>
      <c r="E585" s="825" t="s">
        <v>4837</v>
      </c>
      <c r="F585" s="839" t="s">
        <v>4838</v>
      </c>
      <c r="G585" s="825" t="s">
        <v>5143</v>
      </c>
      <c r="H585" s="825" t="s">
        <v>5144</v>
      </c>
      <c r="I585" s="831">
        <v>2395.800048828125</v>
      </c>
      <c r="J585" s="831">
        <v>30</v>
      </c>
      <c r="K585" s="832">
        <v>71874</v>
      </c>
    </row>
    <row r="586" spans="1:11" ht="14.45" customHeight="1" x14ac:dyDescent="0.2">
      <c r="A586" s="821" t="s">
        <v>621</v>
      </c>
      <c r="B586" s="822" t="s">
        <v>622</v>
      </c>
      <c r="C586" s="825" t="s">
        <v>649</v>
      </c>
      <c r="D586" s="839" t="s">
        <v>650</v>
      </c>
      <c r="E586" s="825" t="s">
        <v>4837</v>
      </c>
      <c r="F586" s="839" t="s">
        <v>4838</v>
      </c>
      <c r="G586" s="825" t="s">
        <v>5145</v>
      </c>
      <c r="H586" s="825" t="s">
        <v>5146</v>
      </c>
      <c r="I586" s="831">
        <v>441.64999389648438</v>
      </c>
      <c r="J586" s="831">
        <v>200</v>
      </c>
      <c r="K586" s="832">
        <v>88330</v>
      </c>
    </row>
    <row r="587" spans="1:11" ht="14.45" customHeight="1" x14ac:dyDescent="0.2">
      <c r="A587" s="821" t="s">
        <v>621</v>
      </c>
      <c r="B587" s="822" t="s">
        <v>622</v>
      </c>
      <c r="C587" s="825" t="s">
        <v>649</v>
      </c>
      <c r="D587" s="839" t="s">
        <v>650</v>
      </c>
      <c r="E587" s="825" t="s">
        <v>4837</v>
      </c>
      <c r="F587" s="839" t="s">
        <v>4838</v>
      </c>
      <c r="G587" s="825" t="s">
        <v>5147</v>
      </c>
      <c r="H587" s="825" t="s">
        <v>5148</v>
      </c>
      <c r="I587" s="831">
        <v>302.5</v>
      </c>
      <c r="J587" s="831">
        <v>120</v>
      </c>
      <c r="K587" s="832">
        <v>36300</v>
      </c>
    </row>
    <row r="588" spans="1:11" ht="14.45" customHeight="1" x14ac:dyDescent="0.2">
      <c r="A588" s="821" t="s">
        <v>621</v>
      </c>
      <c r="B588" s="822" t="s">
        <v>622</v>
      </c>
      <c r="C588" s="825" t="s">
        <v>649</v>
      </c>
      <c r="D588" s="839" t="s">
        <v>650</v>
      </c>
      <c r="E588" s="825" t="s">
        <v>4837</v>
      </c>
      <c r="F588" s="839" t="s">
        <v>4838</v>
      </c>
      <c r="G588" s="825" t="s">
        <v>5149</v>
      </c>
      <c r="H588" s="825" t="s">
        <v>5150</v>
      </c>
      <c r="I588" s="831">
        <v>511.82998657226563</v>
      </c>
      <c r="J588" s="831">
        <v>30</v>
      </c>
      <c r="K588" s="832">
        <v>15354.8994140625</v>
      </c>
    </row>
    <row r="589" spans="1:11" ht="14.45" customHeight="1" x14ac:dyDescent="0.2">
      <c r="A589" s="821" t="s">
        <v>621</v>
      </c>
      <c r="B589" s="822" t="s">
        <v>622</v>
      </c>
      <c r="C589" s="825" t="s">
        <v>652</v>
      </c>
      <c r="D589" s="839" t="s">
        <v>653</v>
      </c>
      <c r="E589" s="825" t="s">
        <v>5151</v>
      </c>
      <c r="F589" s="839" t="s">
        <v>5152</v>
      </c>
      <c r="G589" s="825" t="s">
        <v>5153</v>
      </c>
      <c r="H589" s="825" t="s">
        <v>5154</v>
      </c>
      <c r="I589" s="831">
        <v>368.260009765625</v>
      </c>
      <c r="J589" s="831">
        <v>20</v>
      </c>
      <c r="K589" s="832">
        <v>7365.2001953125</v>
      </c>
    </row>
    <row r="590" spans="1:11" ht="14.45" customHeight="1" x14ac:dyDescent="0.2">
      <c r="A590" s="821" t="s">
        <v>621</v>
      </c>
      <c r="B590" s="822" t="s">
        <v>622</v>
      </c>
      <c r="C590" s="825" t="s">
        <v>652</v>
      </c>
      <c r="D590" s="839" t="s">
        <v>653</v>
      </c>
      <c r="E590" s="825" t="s">
        <v>5151</v>
      </c>
      <c r="F590" s="839" t="s">
        <v>5152</v>
      </c>
      <c r="G590" s="825" t="s">
        <v>5155</v>
      </c>
      <c r="H590" s="825" t="s">
        <v>5156</v>
      </c>
      <c r="I590" s="831">
        <v>24999.849609375</v>
      </c>
      <c r="J590" s="831">
        <v>1</v>
      </c>
      <c r="K590" s="832">
        <v>24999.849609375</v>
      </c>
    </row>
    <row r="591" spans="1:11" ht="14.45" customHeight="1" x14ac:dyDescent="0.2">
      <c r="A591" s="821" t="s">
        <v>621</v>
      </c>
      <c r="B591" s="822" t="s">
        <v>622</v>
      </c>
      <c r="C591" s="825" t="s">
        <v>652</v>
      </c>
      <c r="D591" s="839" t="s">
        <v>653</v>
      </c>
      <c r="E591" s="825" t="s">
        <v>5151</v>
      </c>
      <c r="F591" s="839" t="s">
        <v>5152</v>
      </c>
      <c r="G591" s="825" t="s">
        <v>5157</v>
      </c>
      <c r="H591" s="825" t="s">
        <v>5158</v>
      </c>
      <c r="I591" s="831">
        <v>15959.7001953125</v>
      </c>
      <c r="J591" s="831">
        <v>5</v>
      </c>
      <c r="K591" s="832">
        <v>79798.5009765625</v>
      </c>
    </row>
    <row r="592" spans="1:11" ht="14.45" customHeight="1" x14ac:dyDescent="0.2">
      <c r="A592" s="821" t="s">
        <v>621</v>
      </c>
      <c r="B592" s="822" t="s">
        <v>622</v>
      </c>
      <c r="C592" s="825" t="s">
        <v>652</v>
      </c>
      <c r="D592" s="839" t="s">
        <v>653</v>
      </c>
      <c r="E592" s="825" t="s">
        <v>5151</v>
      </c>
      <c r="F592" s="839" t="s">
        <v>5152</v>
      </c>
      <c r="G592" s="825" t="s">
        <v>5159</v>
      </c>
      <c r="H592" s="825" t="s">
        <v>5160</v>
      </c>
      <c r="I592" s="831">
        <v>117171.203125</v>
      </c>
      <c r="J592" s="831">
        <v>6</v>
      </c>
      <c r="K592" s="832">
        <v>703027.21875</v>
      </c>
    </row>
    <row r="593" spans="1:11" ht="14.45" customHeight="1" x14ac:dyDescent="0.2">
      <c r="A593" s="821" t="s">
        <v>621</v>
      </c>
      <c r="B593" s="822" t="s">
        <v>622</v>
      </c>
      <c r="C593" s="825" t="s">
        <v>652</v>
      </c>
      <c r="D593" s="839" t="s">
        <v>653</v>
      </c>
      <c r="E593" s="825" t="s">
        <v>5151</v>
      </c>
      <c r="F593" s="839" t="s">
        <v>5152</v>
      </c>
      <c r="G593" s="825" t="s">
        <v>5161</v>
      </c>
      <c r="H593" s="825" t="s">
        <v>5162</v>
      </c>
      <c r="I593" s="831">
        <v>96715</v>
      </c>
      <c r="J593" s="831">
        <v>2</v>
      </c>
      <c r="K593" s="832">
        <v>193430</v>
      </c>
    </row>
    <row r="594" spans="1:11" ht="14.45" customHeight="1" x14ac:dyDescent="0.2">
      <c r="A594" s="821" t="s">
        <v>621</v>
      </c>
      <c r="B594" s="822" t="s">
        <v>622</v>
      </c>
      <c r="C594" s="825" t="s">
        <v>652</v>
      </c>
      <c r="D594" s="839" t="s">
        <v>653</v>
      </c>
      <c r="E594" s="825" t="s">
        <v>5151</v>
      </c>
      <c r="F594" s="839" t="s">
        <v>5152</v>
      </c>
      <c r="G594" s="825" t="s">
        <v>5163</v>
      </c>
      <c r="H594" s="825" t="s">
        <v>5164</v>
      </c>
      <c r="I594" s="831">
        <v>56520.19921875</v>
      </c>
      <c r="J594" s="831">
        <v>15</v>
      </c>
      <c r="K594" s="832">
        <v>847802.984375</v>
      </c>
    </row>
    <row r="595" spans="1:11" ht="14.45" customHeight="1" x14ac:dyDescent="0.2">
      <c r="A595" s="821" t="s">
        <v>621</v>
      </c>
      <c r="B595" s="822" t="s">
        <v>622</v>
      </c>
      <c r="C595" s="825" t="s">
        <v>652</v>
      </c>
      <c r="D595" s="839" t="s">
        <v>653</v>
      </c>
      <c r="E595" s="825" t="s">
        <v>5151</v>
      </c>
      <c r="F595" s="839" t="s">
        <v>5152</v>
      </c>
      <c r="G595" s="825" t="s">
        <v>5165</v>
      </c>
      <c r="H595" s="825" t="s">
        <v>5166</v>
      </c>
      <c r="I595" s="831">
        <v>52026</v>
      </c>
      <c r="J595" s="831">
        <v>55</v>
      </c>
      <c r="K595" s="832">
        <v>2861430</v>
      </c>
    </row>
    <row r="596" spans="1:11" ht="14.45" customHeight="1" x14ac:dyDescent="0.2">
      <c r="A596" s="821" t="s">
        <v>621</v>
      </c>
      <c r="B596" s="822" t="s">
        <v>622</v>
      </c>
      <c r="C596" s="825" t="s">
        <v>652</v>
      </c>
      <c r="D596" s="839" t="s">
        <v>653</v>
      </c>
      <c r="E596" s="825" t="s">
        <v>5151</v>
      </c>
      <c r="F596" s="839" t="s">
        <v>5152</v>
      </c>
      <c r="G596" s="825" t="s">
        <v>5167</v>
      </c>
      <c r="H596" s="825" t="s">
        <v>5168</v>
      </c>
      <c r="I596" s="831">
        <v>52026</v>
      </c>
      <c r="J596" s="831">
        <v>5</v>
      </c>
      <c r="K596" s="832">
        <v>260130</v>
      </c>
    </row>
    <row r="597" spans="1:11" ht="14.45" customHeight="1" x14ac:dyDescent="0.2">
      <c r="A597" s="821" t="s">
        <v>621</v>
      </c>
      <c r="B597" s="822" t="s">
        <v>622</v>
      </c>
      <c r="C597" s="825" t="s">
        <v>652</v>
      </c>
      <c r="D597" s="839" t="s">
        <v>653</v>
      </c>
      <c r="E597" s="825" t="s">
        <v>5151</v>
      </c>
      <c r="F597" s="839" t="s">
        <v>5152</v>
      </c>
      <c r="G597" s="825" t="s">
        <v>5169</v>
      </c>
      <c r="H597" s="825" t="s">
        <v>5170</v>
      </c>
      <c r="I597" s="831">
        <v>52026</v>
      </c>
      <c r="J597" s="831">
        <v>6</v>
      </c>
      <c r="K597" s="832">
        <v>312156</v>
      </c>
    </row>
    <row r="598" spans="1:11" ht="14.45" customHeight="1" x14ac:dyDescent="0.2">
      <c r="A598" s="821" t="s">
        <v>621</v>
      </c>
      <c r="B598" s="822" t="s">
        <v>622</v>
      </c>
      <c r="C598" s="825" t="s">
        <v>652</v>
      </c>
      <c r="D598" s="839" t="s">
        <v>653</v>
      </c>
      <c r="E598" s="825" t="s">
        <v>5151</v>
      </c>
      <c r="F598" s="839" t="s">
        <v>5152</v>
      </c>
      <c r="G598" s="825" t="s">
        <v>5171</v>
      </c>
      <c r="H598" s="825" t="s">
        <v>5172</v>
      </c>
      <c r="I598" s="831">
        <v>52026</v>
      </c>
      <c r="J598" s="831">
        <v>1</v>
      </c>
      <c r="K598" s="832">
        <v>52026</v>
      </c>
    </row>
    <row r="599" spans="1:11" ht="14.45" customHeight="1" x14ac:dyDescent="0.2">
      <c r="A599" s="821" t="s">
        <v>621</v>
      </c>
      <c r="B599" s="822" t="s">
        <v>622</v>
      </c>
      <c r="C599" s="825" t="s">
        <v>652</v>
      </c>
      <c r="D599" s="839" t="s">
        <v>653</v>
      </c>
      <c r="E599" s="825" t="s">
        <v>5151</v>
      </c>
      <c r="F599" s="839" t="s">
        <v>5152</v>
      </c>
      <c r="G599" s="825" t="s">
        <v>5173</v>
      </c>
      <c r="H599" s="825" t="s">
        <v>5174</v>
      </c>
      <c r="I599" s="831">
        <v>31023.55078125</v>
      </c>
      <c r="J599" s="831">
        <v>4</v>
      </c>
      <c r="K599" s="832">
        <v>124094.203125</v>
      </c>
    </row>
    <row r="600" spans="1:11" ht="14.45" customHeight="1" x14ac:dyDescent="0.2">
      <c r="A600" s="821" t="s">
        <v>621</v>
      </c>
      <c r="B600" s="822" t="s">
        <v>622</v>
      </c>
      <c r="C600" s="825" t="s">
        <v>652</v>
      </c>
      <c r="D600" s="839" t="s">
        <v>653</v>
      </c>
      <c r="E600" s="825" t="s">
        <v>5151</v>
      </c>
      <c r="F600" s="839" t="s">
        <v>5152</v>
      </c>
      <c r="G600" s="825" t="s">
        <v>5175</v>
      </c>
      <c r="H600" s="825" t="s">
        <v>5176</v>
      </c>
      <c r="I600" s="831">
        <v>27313.650390625</v>
      </c>
      <c r="J600" s="831">
        <v>3</v>
      </c>
      <c r="K600" s="832">
        <v>81940.951171875</v>
      </c>
    </row>
    <row r="601" spans="1:11" ht="14.45" customHeight="1" x14ac:dyDescent="0.2">
      <c r="A601" s="821" t="s">
        <v>621</v>
      </c>
      <c r="B601" s="822" t="s">
        <v>622</v>
      </c>
      <c r="C601" s="825" t="s">
        <v>652</v>
      </c>
      <c r="D601" s="839" t="s">
        <v>653</v>
      </c>
      <c r="E601" s="825" t="s">
        <v>5151</v>
      </c>
      <c r="F601" s="839" t="s">
        <v>5152</v>
      </c>
      <c r="G601" s="825" t="s">
        <v>5177</v>
      </c>
      <c r="H601" s="825" t="s">
        <v>5178</v>
      </c>
      <c r="I601" s="831">
        <v>14110</v>
      </c>
      <c r="J601" s="831">
        <v>60</v>
      </c>
      <c r="K601" s="832">
        <v>846599.9921875</v>
      </c>
    </row>
    <row r="602" spans="1:11" ht="14.45" customHeight="1" x14ac:dyDescent="0.2">
      <c r="A602" s="821" t="s">
        <v>621</v>
      </c>
      <c r="B602" s="822" t="s">
        <v>622</v>
      </c>
      <c r="C602" s="825" t="s">
        <v>652</v>
      </c>
      <c r="D602" s="839" t="s">
        <v>653</v>
      </c>
      <c r="E602" s="825" t="s">
        <v>5151</v>
      </c>
      <c r="F602" s="839" t="s">
        <v>5152</v>
      </c>
      <c r="G602" s="825" t="s">
        <v>5179</v>
      </c>
      <c r="H602" s="825" t="s">
        <v>5180</v>
      </c>
      <c r="I602" s="831">
        <v>3550.0012512207031</v>
      </c>
      <c r="J602" s="831">
        <v>29</v>
      </c>
      <c r="K602" s="832">
        <v>102950.0302734375</v>
      </c>
    </row>
    <row r="603" spans="1:11" ht="14.45" customHeight="1" x14ac:dyDescent="0.2">
      <c r="A603" s="821" t="s">
        <v>621</v>
      </c>
      <c r="B603" s="822" t="s">
        <v>622</v>
      </c>
      <c r="C603" s="825" t="s">
        <v>652</v>
      </c>
      <c r="D603" s="839" t="s">
        <v>653</v>
      </c>
      <c r="E603" s="825" t="s">
        <v>5151</v>
      </c>
      <c r="F603" s="839" t="s">
        <v>5152</v>
      </c>
      <c r="G603" s="825" t="s">
        <v>5181</v>
      </c>
      <c r="H603" s="825" t="s">
        <v>5182</v>
      </c>
      <c r="I603" s="831">
        <v>3550.0028599330358</v>
      </c>
      <c r="J603" s="831">
        <v>17</v>
      </c>
      <c r="K603" s="832">
        <v>60350.029541015625</v>
      </c>
    </row>
    <row r="604" spans="1:11" ht="14.45" customHeight="1" x14ac:dyDescent="0.2">
      <c r="A604" s="821" t="s">
        <v>621</v>
      </c>
      <c r="B604" s="822" t="s">
        <v>622</v>
      </c>
      <c r="C604" s="825" t="s">
        <v>652</v>
      </c>
      <c r="D604" s="839" t="s">
        <v>653</v>
      </c>
      <c r="E604" s="825" t="s">
        <v>5151</v>
      </c>
      <c r="F604" s="839" t="s">
        <v>5152</v>
      </c>
      <c r="G604" s="825" t="s">
        <v>5183</v>
      </c>
      <c r="H604" s="825" t="s">
        <v>5184</v>
      </c>
      <c r="I604" s="831">
        <v>789.1400146484375</v>
      </c>
      <c r="J604" s="831">
        <v>2</v>
      </c>
      <c r="K604" s="832">
        <v>1578.280029296875</v>
      </c>
    </row>
    <row r="605" spans="1:11" ht="14.45" customHeight="1" x14ac:dyDescent="0.2">
      <c r="A605" s="821" t="s">
        <v>621</v>
      </c>
      <c r="B605" s="822" t="s">
        <v>622</v>
      </c>
      <c r="C605" s="825" t="s">
        <v>652</v>
      </c>
      <c r="D605" s="839" t="s">
        <v>653</v>
      </c>
      <c r="E605" s="825" t="s">
        <v>5151</v>
      </c>
      <c r="F605" s="839" t="s">
        <v>5152</v>
      </c>
      <c r="G605" s="825" t="s">
        <v>5185</v>
      </c>
      <c r="H605" s="825" t="s">
        <v>5186</v>
      </c>
      <c r="I605" s="831">
        <v>285.55999755859375</v>
      </c>
      <c r="J605" s="831">
        <v>2</v>
      </c>
      <c r="K605" s="832">
        <v>571.1199951171875</v>
      </c>
    </row>
    <row r="606" spans="1:11" ht="14.45" customHeight="1" x14ac:dyDescent="0.2">
      <c r="A606" s="821" t="s">
        <v>621</v>
      </c>
      <c r="B606" s="822" t="s">
        <v>622</v>
      </c>
      <c r="C606" s="825" t="s">
        <v>652</v>
      </c>
      <c r="D606" s="839" t="s">
        <v>653</v>
      </c>
      <c r="E606" s="825" t="s">
        <v>5151</v>
      </c>
      <c r="F606" s="839" t="s">
        <v>5152</v>
      </c>
      <c r="G606" s="825" t="s">
        <v>5187</v>
      </c>
      <c r="H606" s="825" t="s">
        <v>5188</v>
      </c>
      <c r="I606" s="831">
        <v>903.8699951171875</v>
      </c>
      <c r="J606" s="831">
        <v>2</v>
      </c>
      <c r="K606" s="832">
        <v>1807.739990234375</v>
      </c>
    </row>
    <row r="607" spans="1:11" ht="14.45" customHeight="1" x14ac:dyDescent="0.2">
      <c r="A607" s="821" t="s">
        <v>621</v>
      </c>
      <c r="B607" s="822" t="s">
        <v>622</v>
      </c>
      <c r="C607" s="825" t="s">
        <v>652</v>
      </c>
      <c r="D607" s="839" t="s">
        <v>653</v>
      </c>
      <c r="E607" s="825" t="s">
        <v>5151</v>
      </c>
      <c r="F607" s="839" t="s">
        <v>5152</v>
      </c>
      <c r="G607" s="825" t="s">
        <v>5189</v>
      </c>
      <c r="H607" s="825" t="s">
        <v>5190</v>
      </c>
      <c r="I607" s="831">
        <v>789.1400146484375</v>
      </c>
      <c r="J607" s="831">
        <v>11</v>
      </c>
      <c r="K607" s="832">
        <v>8680.5401611328125</v>
      </c>
    </row>
    <row r="608" spans="1:11" ht="14.45" customHeight="1" x14ac:dyDescent="0.2">
      <c r="A608" s="821" t="s">
        <v>621</v>
      </c>
      <c r="B608" s="822" t="s">
        <v>622</v>
      </c>
      <c r="C608" s="825" t="s">
        <v>652</v>
      </c>
      <c r="D608" s="839" t="s">
        <v>653</v>
      </c>
      <c r="E608" s="825" t="s">
        <v>5151</v>
      </c>
      <c r="F608" s="839" t="s">
        <v>5152</v>
      </c>
      <c r="G608" s="825" t="s">
        <v>5191</v>
      </c>
      <c r="H608" s="825" t="s">
        <v>5192</v>
      </c>
      <c r="I608" s="831">
        <v>1784</v>
      </c>
      <c r="J608" s="831">
        <v>5</v>
      </c>
      <c r="K608" s="832">
        <v>8920</v>
      </c>
    </row>
    <row r="609" spans="1:11" ht="14.45" customHeight="1" x14ac:dyDescent="0.2">
      <c r="A609" s="821" t="s">
        <v>621</v>
      </c>
      <c r="B609" s="822" t="s">
        <v>622</v>
      </c>
      <c r="C609" s="825" t="s">
        <v>652</v>
      </c>
      <c r="D609" s="839" t="s">
        <v>653</v>
      </c>
      <c r="E609" s="825" t="s">
        <v>5151</v>
      </c>
      <c r="F609" s="839" t="s">
        <v>5152</v>
      </c>
      <c r="G609" s="825" t="s">
        <v>5193</v>
      </c>
      <c r="H609" s="825" t="s">
        <v>5194</v>
      </c>
      <c r="I609" s="831">
        <v>562</v>
      </c>
      <c r="J609" s="831">
        <v>20</v>
      </c>
      <c r="K609" s="832">
        <v>11239.9296875</v>
      </c>
    </row>
    <row r="610" spans="1:11" ht="14.45" customHeight="1" x14ac:dyDescent="0.2">
      <c r="A610" s="821" t="s">
        <v>621</v>
      </c>
      <c r="B610" s="822" t="s">
        <v>622</v>
      </c>
      <c r="C610" s="825" t="s">
        <v>652</v>
      </c>
      <c r="D610" s="839" t="s">
        <v>653</v>
      </c>
      <c r="E610" s="825" t="s">
        <v>5151</v>
      </c>
      <c r="F610" s="839" t="s">
        <v>5152</v>
      </c>
      <c r="G610" s="825" t="s">
        <v>5195</v>
      </c>
      <c r="H610" s="825" t="s">
        <v>5196</v>
      </c>
      <c r="I610" s="831">
        <v>2499.989990234375</v>
      </c>
      <c r="J610" s="831">
        <v>3</v>
      </c>
      <c r="K610" s="832">
        <v>7499.969970703125</v>
      </c>
    </row>
    <row r="611" spans="1:11" ht="14.45" customHeight="1" x14ac:dyDescent="0.2">
      <c r="A611" s="821" t="s">
        <v>621</v>
      </c>
      <c r="B611" s="822" t="s">
        <v>622</v>
      </c>
      <c r="C611" s="825" t="s">
        <v>652</v>
      </c>
      <c r="D611" s="839" t="s">
        <v>653</v>
      </c>
      <c r="E611" s="825" t="s">
        <v>5151</v>
      </c>
      <c r="F611" s="839" t="s">
        <v>5152</v>
      </c>
      <c r="G611" s="825" t="s">
        <v>5197</v>
      </c>
      <c r="H611" s="825" t="s">
        <v>5198</v>
      </c>
      <c r="I611" s="831">
        <v>2750.330078125</v>
      </c>
      <c r="J611" s="831">
        <v>3</v>
      </c>
      <c r="K611" s="832">
        <v>8250.990234375</v>
      </c>
    </row>
    <row r="612" spans="1:11" ht="14.45" customHeight="1" x14ac:dyDescent="0.2">
      <c r="A612" s="821" t="s">
        <v>621</v>
      </c>
      <c r="B612" s="822" t="s">
        <v>622</v>
      </c>
      <c r="C612" s="825" t="s">
        <v>652</v>
      </c>
      <c r="D612" s="839" t="s">
        <v>653</v>
      </c>
      <c r="E612" s="825" t="s">
        <v>5151</v>
      </c>
      <c r="F612" s="839" t="s">
        <v>5152</v>
      </c>
      <c r="G612" s="825" t="s">
        <v>5199</v>
      </c>
      <c r="H612" s="825" t="s">
        <v>5200</v>
      </c>
      <c r="I612" s="831">
        <v>1114</v>
      </c>
      <c r="J612" s="831">
        <v>45</v>
      </c>
      <c r="K612" s="832">
        <v>50130.0302734375</v>
      </c>
    </row>
    <row r="613" spans="1:11" ht="14.45" customHeight="1" x14ac:dyDescent="0.2">
      <c r="A613" s="821" t="s">
        <v>621</v>
      </c>
      <c r="B613" s="822" t="s">
        <v>622</v>
      </c>
      <c r="C613" s="825" t="s">
        <v>652</v>
      </c>
      <c r="D613" s="839" t="s">
        <v>653</v>
      </c>
      <c r="E613" s="825" t="s">
        <v>5151</v>
      </c>
      <c r="F613" s="839" t="s">
        <v>5152</v>
      </c>
      <c r="G613" s="825" t="s">
        <v>5201</v>
      </c>
      <c r="H613" s="825" t="s">
        <v>5202</v>
      </c>
      <c r="I613" s="831">
        <v>1114</v>
      </c>
      <c r="J613" s="831">
        <v>115</v>
      </c>
      <c r="K613" s="832">
        <v>128109.94140625</v>
      </c>
    </row>
    <row r="614" spans="1:11" ht="14.45" customHeight="1" x14ac:dyDescent="0.2">
      <c r="A614" s="821" t="s">
        <v>621</v>
      </c>
      <c r="B614" s="822" t="s">
        <v>622</v>
      </c>
      <c r="C614" s="825" t="s">
        <v>652</v>
      </c>
      <c r="D614" s="839" t="s">
        <v>653</v>
      </c>
      <c r="E614" s="825" t="s">
        <v>5151</v>
      </c>
      <c r="F614" s="839" t="s">
        <v>5152</v>
      </c>
      <c r="G614" s="825" t="s">
        <v>5203</v>
      </c>
      <c r="H614" s="825" t="s">
        <v>5204</v>
      </c>
      <c r="I614" s="831">
        <v>1114</v>
      </c>
      <c r="J614" s="831">
        <v>35</v>
      </c>
      <c r="K614" s="832">
        <v>38990.0302734375</v>
      </c>
    </row>
    <row r="615" spans="1:11" ht="14.45" customHeight="1" x14ac:dyDescent="0.2">
      <c r="A615" s="821" t="s">
        <v>621</v>
      </c>
      <c r="B615" s="822" t="s">
        <v>622</v>
      </c>
      <c r="C615" s="825" t="s">
        <v>652</v>
      </c>
      <c r="D615" s="839" t="s">
        <v>653</v>
      </c>
      <c r="E615" s="825" t="s">
        <v>5151</v>
      </c>
      <c r="F615" s="839" t="s">
        <v>5152</v>
      </c>
      <c r="G615" s="825" t="s">
        <v>5205</v>
      </c>
      <c r="H615" s="825" t="s">
        <v>5206</v>
      </c>
      <c r="I615" s="831">
        <v>1114</v>
      </c>
      <c r="J615" s="831">
        <v>95</v>
      </c>
      <c r="K615" s="832">
        <v>105829.970703125</v>
      </c>
    </row>
    <row r="616" spans="1:11" ht="14.45" customHeight="1" x14ac:dyDescent="0.2">
      <c r="A616" s="821" t="s">
        <v>621</v>
      </c>
      <c r="B616" s="822" t="s">
        <v>622</v>
      </c>
      <c r="C616" s="825" t="s">
        <v>652</v>
      </c>
      <c r="D616" s="839" t="s">
        <v>653</v>
      </c>
      <c r="E616" s="825" t="s">
        <v>5207</v>
      </c>
      <c r="F616" s="839" t="s">
        <v>5208</v>
      </c>
      <c r="G616" s="825" t="s">
        <v>5209</v>
      </c>
      <c r="H616" s="825" t="s">
        <v>5210</v>
      </c>
      <c r="I616" s="831">
        <v>233450</v>
      </c>
      <c r="J616" s="831">
        <v>1</v>
      </c>
      <c r="K616" s="832">
        <v>233450</v>
      </c>
    </row>
    <row r="617" spans="1:11" ht="14.45" customHeight="1" x14ac:dyDescent="0.2">
      <c r="A617" s="821" t="s">
        <v>621</v>
      </c>
      <c r="B617" s="822" t="s">
        <v>622</v>
      </c>
      <c r="C617" s="825" t="s">
        <v>652</v>
      </c>
      <c r="D617" s="839" t="s">
        <v>653</v>
      </c>
      <c r="E617" s="825" t="s">
        <v>5207</v>
      </c>
      <c r="F617" s="839" t="s">
        <v>5208</v>
      </c>
      <c r="G617" s="825" t="s">
        <v>5211</v>
      </c>
      <c r="H617" s="825" t="s">
        <v>5212</v>
      </c>
      <c r="I617" s="831">
        <v>275999.875</v>
      </c>
      <c r="J617" s="831">
        <v>1</v>
      </c>
      <c r="K617" s="832">
        <v>275999.875</v>
      </c>
    </row>
    <row r="618" spans="1:11" ht="14.45" customHeight="1" x14ac:dyDescent="0.2">
      <c r="A618" s="821" t="s">
        <v>621</v>
      </c>
      <c r="B618" s="822" t="s">
        <v>622</v>
      </c>
      <c r="C618" s="825" t="s">
        <v>652</v>
      </c>
      <c r="D618" s="839" t="s">
        <v>653</v>
      </c>
      <c r="E618" s="825" t="s">
        <v>5207</v>
      </c>
      <c r="F618" s="839" t="s">
        <v>5208</v>
      </c>
      <c r="G618" s="825" t="s">
        <v>5213</v>
      </c>
      <c r="H618" s="825" t="s">
        <v>5214</v>
      </c>
      <c r="I618" s="831">
        <v>275942.5</v>
      </c>
      <c r="J618" s="831">
        <v>2</v>
      </c>
      <c r="K618" s="832">
        <v>551885</v>
      </c>
    </row>
    <row r="619" spans="1:11" ht="14.45" customHeight="1" x14ac:dyDescent="0.2">
      <c r="A619" s="821" t="s">
        <v>621</v>
      </c>
      <c r="B619" s="822" t="s">
        <v>622</v>
      </c>
      <c r="C619" s="825" t="s">
        <v>652</v>
      </c>
      <c r="D619" s="839" t="s">
        <v>653</v>
      </c>
      <c r="E619" s="825" t="s">
        <v>5207</v>
      </c>
      <c r="F619" s="839" t="s">
        <v>5208</v>
      </c>
      <c r="G619" s="825" t="s">
        <v>5215</v>
      </c>
      <c r="H619" s="825" t="s">
        <v>5216</v>
      </c>
      <c r="I619" s="831">
        <v>276000</v>
      </c>
      <c r="J619" s="831">
        <v>1</v>
      </c>
      <c r="K619" s="832">
        <v>276000</v>
      </c>
    </row>
    <row r="620" spans="1:11" ht="14.45" customHeight="1" x14ac:dyDescent="0.2">
      <c r="A620" s="821" t="s">
        <v>621</v>
      </c>
      <c r="B620" s="822" t="s">
        <v>622</v>
      </c>
      <c r="C620" s="825" t="s">
        <v>652</v>
      </c>
      <c r="D620" s="839" t="s">
        <v>653</v>
      </c>
      <c r="E620" s="825" t="s">
        <v>5207</v>
      </c>
      <c r="F620" s="839" t="s">
        <v>5208</v>
      </c>
      <c r="G620" s="825" t="s">
        <v>5217</v>
      </c>
      <c r="H620" s="825" t="s">
        <v>5218</v>
      </c>
      <c r="I620" s="831">
        <v>275942.5</v>
      </c>
      <c r="J620" s="831">
        <v>4</v>
      </c>
      <c r="K620" s="832">
        <v>1103770</v>
      </c>
    </row>
    <row r="621" spans="1:11" ht="14.45" customHeight="1" x14ac:dyDescent="0.2">
      <c r="A621" s="821" t="s">
        <v>621</v>
      </c>
      <c r="B621" s="822" t="s">
        <v>622</v>
      </c>
      <c r="C621" s="825" t="s">
        <v>652</v>
      </c>
      <c r="D621" s="839" t="s">
        <v>653</v>
      </c>
      <c r="E621" s="825" t="s">
        <v>5207</v>
      </c>
      <c r="F621" s="839" t="s">
        <v>5208</v>
      </c>
      <c r="G621" s="825" t="s">
        <v>5219</v>
      </c>
      <c r="H621" s="825" t="s">
        <v>5220</v>
      </c>
      <c r="I621" s="831">
        <v>276000</v>
      </c>
      <c r="J621" s="831">
        <v>4</v>
      </c>
      <c r="K621" s="832">
        <v>1104000</v>
      </c>
    </row>
    <row r="622" spans="1:11" ht="14.45" customHeight="1" x14ac:dyDescent="0.2">
      <c r="A622" s="821" t="s">
        <v>621</v>
      </c>
      <c r="B622" s="822" t="s">
        <v>622</v>
      </c>
      <c r="C622" s="825" t="s">
        <v>652</v>
      </c>
      <c r="D622" s="839" t="s">
        <v>653</v>
      </c>
      <c r="E622" s="825" t="s">
        <v>5207</v>
      </c>
      <c r="F622" s="839" t="s">
        <v>5208</v>
      </c>
      <c r="G622" s="825" t="s">
        <v>5221</v>
      </c>
      <c r="H622" s="825" t="s">
        <v>5222</v>
      </c>
      <c r="I622" s="831">
        <v>276000</v>
      </c>
      <c r="J622" s="831">
        <v>21</v>
      </c>
      <c r="K622" s="832">
        <v>5796000</v>
      </c>
    </row>
    <row r="623" spans="1:11" ht="14.45" customHeight="1" x14ac:dyDescent="0.2">
      <c r="A623" s="821" t="s">
        <v>621</v>
      </c>
      <c r="B623" s="822" t="s">
        <v>622</v>
      </c>
      <c r="C623" s="825" t="s">
        <v>652</v>
      </c>
      <c r="D623" s="839" t="s">
        <v>653</v>
      </c>
      <c r="E623" s="825" t="s">
        <v>5207</v>
      </c>
      <c r="F623" s="839" t="s">
        <v>5208</v>
      </c>
      <c r="G623" s="825" t="s">
        <v>5223</v>
      </c>
      <c r="H623" s="825" t="s">
        <v>5224</v>
      </c>
      <c r="I623" s="831">
        <v>258635</v>
      </c>
      <c r="J623" s="831">
        <v>1</v>
      </c>
      <c r="K623" s="832">
        <v>258635</v>
      </c>
    </row>
    <row r="624" spans="1:11" ht="14.45" customHeight="1" x14ac:dyDescent="0.2">
      <c r="A624" s="821" t="s">
        <v>621</v>
      </c>
      <c r="B624" s="822" t="s">
        <v>622</v>
      </c>
      <c r="C624" s="825" t="s">
        <v>652</v>
      </c>
      <c r="D624" s="839" t="s">
        <v>653</v>
      </c>
      <c r="E624" s="825" t="s">
        <v>5207</v>
      </c>
      <c r="F624" s="839" t="s">
        <v>5208</v>
      </c>
      <c r="G624" s="825" t="s">
        <v>5225</v>
      </c>
      <c r="H624" s="825" t="s">
        <v>5226</v>
      </c>
      <c r="I624" s="831">
        <v>275942.5</v>
      </c>
      <c r="J624" s="831">
        <v>2</v>
      </c>
      <c r="K624" s="832">
        <v>551885</v>
      </c>
    </row>
    <row r="625" spans="1:11" ht="14.45" customHeight="1" x14ac:dyDescent="0.2">
      <c r="A625" s="821" t="s">
        <v>621</v>
      </c>
      <c r="B625" s="822" t="s">
        <v>622</v>
      </c>
      <c r="C625" s="825" t="s">
        <v>652</v>
      </c>
      <c r="D625" s="839" t="s">
        <v>653</v>
      </c>
      <c r="E625" s="825" t="s">
        <v>5207</v>
      </c>
      <c r="F625" s="839" t="s">
        <v>5208</v>
      </c>
      <c r="G625" s="825" t="s">
        <v>5227</v>
      </c>
      <c r="H625" s="825" t="s">
        <v>5228</v>
      </c>
      <c r="I625" s="831">
        <v>276000</v>
      </c>
      <c r="J625" s="831">
        <v>1</v>
      </c>
      <c r="K625" s="832">
        <v>276000</v>
      </c>
    </row>
    <row r="626" spans="1:11" ht="14.45" customHeight="1" x14ac:dyDescent="0.2">
      <c r="A626" s="821" t="s">
        <v>621</v>
      </c>
      <c r="B626" s="822" t="s">
        <v>622</v>
      </c>
      <c r="C626" s="825" t="s">
        <v>652</v>
      </c>
      <c r="D626" s="839" t="s">
        <v>653</v>
      </c>
      <c r="E626" s="825" t="s">
        <v>5207</v>
      </c>
      <c r="F626" s="839" t="s">
        <v>5208</v>
      </c>
      <c r="G626" s="825" t="s">
        <v>5229</v>
      </c>
      <c r="H626" s="825" t="s">
        <v>5230</v>
      </c>
      <c r="I626" s="831">
        <v>276000</v>
      </c>
      <c r="J626" s="831">
        <v>25</v>
      </c>
      <c r="K626" s="832">
        <v>6900000</v>
      </c>
    </row>
    <row r="627" spans="1:11" ht="14.45" customHeight="1" x14ac:dyDescent="0.2">
      <c r="A627" s="821" t="s">
        <v>621</v>
      </c>
      <c r="B627" s="822" t="s">
        <v>622</v>
      </c>
      <c r="C627" s="825" t="s">
        <v>652</v>
      </c>
      <c r="D627" s="839" t="s">
        <v>653</v>
      </c>
      <c r="E627" s="825" t="s">
        <v>5207</v>
      </c>
      <c r="F627" s="839" t="s">
        <v>5208</v>
      </c>
      <c r="G627" s="825" t="s">
        <v>5231</v>
      </c>
      <c r="H627" s="825" t="s">
        <v>5232</v>
      </c>
      <c r="I627" s="831">
        <v>217925</v>
      </c>
      <c r="J627" s="831">
        <v>1</v>
      </c>
      <c r="K627" s="832">
        <v>217925</v>
      </c>
    </row>
    <row r="628" spans="1:11" ht="14.45" customHeight="1" x14ac:dyDescent="0.2">
      <c r="A628" s="821" t="s">
        <v>621</v>
      </c>
      <c r="B628" s="822" t="s">
        <v>622</v>
      </c>
      <c r="C628" s="825" t="s">
        <v>652</v>
      </c>
      <c r="D628" s="839" t="s">
        <v>653</v>
      </c>
      <c r="E628" s="825" t="s">
        <v>5207</v>
      </c>
      <c r="F628" s="839" t="s">
        <v>5208</v>
      </c>
      <c r="G628" s="825" t="s">
        <v>5233</v>
      </c>
      <c r="H628" s="825" t="s">
        <v>5234</v>
      </c>
      <c r="I628" s="831">
        <v>257600</v>
      </c>
      <c r="J628" s="831">
        <v>1</v>
      </c>
      <c r="K628" s="832">
        <v>257600</v>
      </c>
    </row>
    <row r="629" spans="1:11" ht="14.45" customHeight="1" x14ac:dyDescent="0.2">
      <c r="A629" s="821" t="s">
        <v>621</v>
      </c>
      <c r="B629" s="822" t="s">
        <v>622</v>
      </c>
      <c r="C629" s="825" t="s">
        <v>652</v>
      </c>
      <c r="D629" s="839" t="s">
        <v>653</v>
      </c>
      <c r="E629" s="825" t="s">
        <v>5207</v>
      </c>
      <c r="F629" s="839" t="s">
        <v>5208</v>
      </c>
      <c r="G629" s="825" t="s">
        <v>5235</v>
      </c>
      <c r="H629" s="825" t="s">
        <v>5236</v>
      </c>
      <c r="I629" s="831">
        <v>257600</v>
      </c>
      <c r="J629" s="831">
        <v>8</v>
      </c>
      <c r="K629" s="832">
        <v>2060800</v>
      </c>
    </row>
    <row r="630" spans="1:11" ht="14.45" customHeight="1" x14ac:dyDescent="0.2">
      <c r="A630" s="821" t="s">
        <v>621</v>
      </c>
      <c r="B630" s="822" t="s">
        <v>622</v>
      </c>
      <c r="C630" s="825" t="s">
        <v>652</v>
      </c>
      <c r="D630" s="839" t="s">
        <v>653</v>
      </c>
      <c r="E630" s="825" t="s">
        <v>5207</v>
      </c>
      <c r="F630" s="839" t="s">
        <v>5208</v>
      </c>
      <c r="G630" s="825" t="s">
        <v>5237</v>
      </c>
      <c r="H630" s="825" t="s">
        <v>5238</v>
      </c>
      <c r="I630" s="831">
        <v>217925</v>
      </c>
      <c r="J630" s="831">
        <v>2</v>
      </c>
      <c r="K630" s="832">
        <v>435850</v>
      </c>
    </row>
    <row r="631" spans="1:11" ht="14.45" customHeight="1" x14ac:dyDescent="0.2">
      <c r="A631" s="821" t="s">
        <v>621</v>
      </c>
      <c r="B631" s="822" t="s">
        <v>622</v>
      </c>
      <c r="C631" s="825" t="s">
        <v>652</v>
      </c>
      <c r="D631" s="839" t="s">
        <v>653</v>
      </c>
      <c r="E631" s="825" t="s">
        <v>5207</v>
      </c>
      <c r="F631" s="839" t="s">
        <v>5208</v>
      </c>
      <c r="G631" s="825" t="s">
        <v>5239</v>
      </c>
      <c r="H631" s="825" t="s">
        <v>5240</v>
      </c>
      <c r="I631" s="831">
        <v>227535</v>
      </c>
      <c r="J631" s="831">
        <v>2</v>
      </c>
      <c r="K631" s="832">
        <v>455070</v>
      </c>
    </row>
    <row r="632" spans="1:11" ht="14.45" customHeight="1" x14ac:dyDescent="0.2">
      <c r="A632" s="821" t="s">
        <v>621</v>
      </c>
      <c r="B632" s="822" t="s">
        <v>622</v>
      </c>
      <c r="C632" s="825" t="s">
        <v>652</v>
      </c>
      <c r="D632" s="839" t="s">
        <v>653</v>
      </c>
      <c r="E632" s="825" t="s">
        <v>5207</v>
      </c>
      <c r="F632" s="839" t="s">
        <v>5208</v>
      </c>
      <c r="G632" s="825" t="s">
        <v>5241</v>
      </c>
      <c r="H632" s="825" t="s">
        <v>5242</v>
      </c>
      <c r="I632" s="831">
        <v>248377</v>
      </c>
      <c r="J632" s="831">
        <v>2</v>
      </c>
      <c r="K632" s="832">
        <v>496754</v>
      </c>
    </row>
    <row r="633" spans="1:11" ht="14.45" customHeight="1" x14ac:dyDescent="0.2">
      <c r="A633" s="821" t="s">
        <v>621</v>
      </c>
      <c r="B633" s="822" t="s">
        <v>622</v>
      </c>
      <c r="C633" s="825" t="s">
        <v>652</v>
      </c>
      <c r="D633" s="839" t="s">
        <v>653</v>
      </c>
      <c r="E633" s="825" t="s">
        <v>5207</v>
      </c>
      <c r="F633" s="839" t="s">
        <v>5208</v>
      </c>
      <c r="G633" s="825" t="s">
        <v>5243</v>
      </c>
      <c r="H633" s="825" t="s">
        <v>5244</v>
      </c>
      <c r="I633" s="831">
        <v>248400</v>
      </c>
      <c r="J633" s="831">
        <v>39</v>
      </c>
      <c r="K633" s="832">
        <v>9687600</v>
      </c>
    </row>
    <row r="634" spans="1:11" ht="14.45" customHeight="1" x14ac:dyDescent="0.2">
      <c r="A634" s="821" t="s">
        <v>621</v>
      </c>
      <c r="B634" s="822" t="s">
        <v>622</v>
      </c>
      <c r="C634" s="825" t="s">
        <v>652</v>
      </c>
      <c r="D634" s="839" t="s">
        <v>653</v>
      </c>
      <c r="E634" s="825" t="s">
        <v>5207</v>
      </c>
      <c r="F634" s="839" t="s">
        <v>5208</v>
      </c>
      <c r="G634" s="825" t="s">
        <v>5245</v>
      </c>
      <c r="H634" s="825" t="s">
        <v>5246</v>
      </c>
      <c r="I634" s="831">
        <v>248400</v>
      </c>
      <c r="J634" s="831">
        <v>2</v>
      </c>
      <c r="K634" s="832">
        <v>496800</v>
      </c>
    </row>
    <row r="635" spans="1:11" ht="14.45" customHeight="1" x14ac:dyDescent="0.2">
      <c r="A635" s="821" t="s">
        <v>621</v>
      </c>
      <c r="B635" s="822" t="s">
        <v>622</v>
      </c>
      <c r="C635" s="825" t="s">
        <v>652</v>
      </c>
      <c r="D635" s="839" t="s">
        <v>653</v>
      </c>
      <c r="E635" s="825" t="s">
        <v>5207</v>
      </c>
      <c r="F635" s="839" t="s">
        <v>5208</v>
      </c>
      <c r="G635" s="825" t="s">
        <v>5247</v>
      </c>
      <c r="H635" s="825" t="s">
        <v>5248</v>
      </c>
      <c r="I635" s="831">
        <v>248400</v>
      </c>
      <c r="J635" s="831">
        <v>4</v>
      </c>
      <c r="K635" s="832">
        <v>993600</v>
      </c>
    </row>
    <row r="636" spans="1:11" ht="14.45" customHeight="1" x14ac:dyDescent="0.2">
      <c r="A636" s="821" t="s">
        <v>621</v>
      </c>
      <c r="B636" s="822" t="s">
        <v>622</v>
      </c>
      <c r="C636" s="825" t="s">
        <v>652</v>
      </c>
      <c r="D636" s="839" t="s">
        <v>653</v>
      </c>
      <c r="E636" s="825" t="s">
        <v>5207</v>
      </c>
      <c r="F636" s="839" t="s">
        <v>5208</v>
      </c>
      <c r="G636" s="825" t="s">
        <v>5249</v>
      </c>
      <c r="H636" s="825" t="s">
        <v>5250</v>
      </c>
      <c r="I636" s="831">
        <v>248377</v>
      </c>
      <c r="J636" s="831">
        <v>2</v>
      </c>
      <c r="K636" s="832">
        <v>496754</v>
      </c>
    </row>
    <row r="637" spans="1:11" ht="14.45" customHeight="1" x14ac:dyDescent="0.2">
      <c r="A637" s="821" t="s">
        <v>621</v>
      </c>
      <c r="B637" s="822" t="s">
        <v>622</v>
      </c>
      <c r="C637" s="825" t="s">
        <v>652</v>
      </c>
      <c r="D637" s="839" t="s">
        <v>653</v>
      </c>
      <c r="E637" s="825" t="s">
        <v>5207</v>
      </c>
      <c r="F637" s="839" t="s">
        <v>5208</v>
      </c>
      <c r="G637" s="825" t="s">
        <v>5251</v>
      </c>
      <c r="H637" s="825" t="s">
        <v>5252</v>
      </c>
      <c r="I637" s="831">
        <v>248400</v>
      </c>
      <c r="J637" s="831">
        <v>1</v>
      </c>
      <c r="K637" s="832">
        <v>248400</v>
      </c>
    </row>
    <row r="638" spans="1:11" ht="14.45" customHeight="1" x14ac:dyDescent="0.2">
      <c r="A638" s="821" t="s">
        <v>621</v>
      </c>
      <c r="B638" s="822" t="s">
        <v>622</v>
      </c>
      <c r="C638" s="825" t="s">
        <v>652</v>
      </c>
      <c r="D638" s="839" t="s">
        <v>653</v>
      </c>
      <c r="E638" s="825" t="s">
        <v>5207</v>
      </c>
      <c r="F638" s="839" t="s">
        <v>5208</v>
      </c>
      <c r="G638" s="825" t="s">
        <v>5253</v>
      </c>
      <c r="H638" s="825" t="s">
        <v>5254</v>
      </c>
      <c r="I638" s="831">
        <v>209875</v>
      </c>
      <c r="J638" s="831">
        <v>3</v>
      </c>
      <c r="K638" s="832">
        <v>629625</v>
      </c>
    </row>
    <row r="639" spans="1:11" ht="14.45" customHeight="1" x14ac:dyDescent="0.2">
      <c r="A639" s="821" t="s">
        <v>621</v>
      </c>
      <c r="B639" s="822" t="s">
        <v>622</v>
      </c>
      <c r="C639" s="825" t="s">
        <v>652</v>
      </c>
      <c r="D639" s="839" t="s">
        <v>653</v>
      </c>
      <c r="E639" s="825" t="s">
        <v>5207</v>
      </c>
      <c r="F639" s="839" t="s">
        <v>5208</v>
      </c>
      <c r="G639" s="825" t="s">
        <v>5255</v>
      </c>
      <c r="H639" s="825" t="s">
        <v>5256</v>
      </c>
      <c r="I639" s="831">
        <v>209875</v>
      </c>
      <c r="J639" s="831">
        <v>8</v>
      </c>
      <c r="K639" s="832">
        <v>1679000</v>
      </c>
    </row>
    <row r="640" spans="1:11" ht="14.45" customHeight="1" x14ac:dyDescent="0.2">
      <c r="A640" s="821" t="s">
        <v>621</v>
      </c>
      <c r="B640" s="822" t="s">
        <v>622</v>
      </c>
      <c r="C640" s="825" t="s">
        <v>652</v>
      </c>
      <c r="D640" s="839" t="s">
        <v>653</v>
      </c>
      <c r="E640" s="825" t="s">
        <v>5207</v>
      </c>
      <c r="F640" s="839" t="s">
        <v>5208</v>
      </c>
      <c r="G640" s="825" t="s">
        <v>5257</v>
      </c>
      <c r="H640" s="825" t="s">
        <v>5258</v>
      </c>
      <c r="I640" s="831">
        <v>248377</v>
      </c>
      <c r="J640" s="831">
        <v>1</v>
      </c>
      <c r="K640" s="832">
        <v>248377</v>
      </c>
    </row>
    <row r="641" spans="1:11" ht="14.45" customHeight="1" x14ac:dyDescent="0.2">
      <c r="A641" s="821" t="s">
        <v>621</v>
      </c>
      <c r="B641" s="822" t="s">
        <v>622</v>
      </c>
      <c r="C641" s="825" t="s">
        <v>652</v>
      </c>
      <c r="D641" s="839" t="s">
        <v>653</v>
      </c>
      <c r="E641" s="825" t="s">
        <v>5207</v>
      </c>
      <c r="F641" s="839" t="s">
        <v>5208</v>
      </c>
      <c r="G641" s="825" t="s">
        <v>5259</v>
      </c>
      <c r="H641" s="825" t="s">
        <v>5260</v>
      </c>
      <c r="I641" s="831">
        <v>248400</v>
      </c>
      <c r="J641" s="831">
        <v>13</v>
      </c>
      <c r="K641" s="832">
        <v>3229200</v>
      </c>
    </row>
    <row r="642" spans="1:11" ht="14.45" customHeight="1" x14ac:dyDescent="0.2">
      <c r="A642" s="821" t="s">
        <v>621</v>
      </c>
      <c r="B642" s="822" t="s">
        <v>622</v>
      </c>
      <c r="C642" s="825" t="s">
        <v>652</v>
      </c>
      <c r="D642" s="839" t="s">
        <v>653</v>
      </c>
      <c r="E642" s="825" t="s">
        <v>5207</v>
      </c>
      <c r="F642" s="839" t="s">
        <v>5208</v>
      </c>
      <c r="G642" s="825" t="s">
        <v>5261</v>
      </c>
      <c r="H642" s="825" t="s">
        <v>5262</v>
      </c>
      <c r="I642" s="831">
        <v>448155</v>
      </c>
      <c r="J642" s="831">
        <v>1</v>
      </c>
      <c r="K642" s="832">
        <v>448155</v>
      </c>
    </row>
    <row r="643" spans="1:11" ht="14.45" customHeight="1" x14ac:dyDescent="0.2">
      <c r="A643" s="821" t="s">
        <v>621</v>
      </c>
      <c r="B643" s="822" t="s">
        <v>622</v>
      </c>
      <c r="C643" s="825" t="s">
        <v>652</v>
      </c>
      <c r="D643" s="839" t="s">
        <v>653</v>
      </c>
      <c r="E643" s="825" t="s">
        <v>5207</v>
      </c>
      <c r="F643" s="839" t="s">
        <v>5208</v>
      </c>
      <c r="G643" s="825" t="s">
        <v>5263</v>
      </c>
      <c r="H643" s="825" t="s">
        <v>5264</v>
      </c>
      <c r="I643" s="831">
        <v>58000</v>
      </c>
      <c r="J643" s="831">
        <v>1</v>
      </c>
      <c r="K643" s="832">
        <v>58000</v>
      </c>
    </row>
    <row r="644" spans="1:11" ht="14.45" customHeight="1" x14ac:dyDescent="0.2">
      <c r="A644" s="821" t="s">
        <v>621</v>
      </c>
      <c r="B644" s="822" t="s">
        <v>622</v>
      </c>
      <c r="C644" s="825" t="s">
        <v>652</v>
      </c>
      <c r="D644" s="839" t="s">
        <v>653</v>
      </c>
      <c r="E644" s="825" t="s">
        <v>5207</v>
      </c>
      <c r="F644" s="839" t="s">
        <v>5208</v>
      </c>
      <c r="G644" s="825" t="s">
        <v>5265</v>
      </c>
      <c r="H644" s="825" t="s">
        <v>5266</v>
      </c>
      <c r="I644" s="831">
        <v>26027.240234375</v>
      </c>
      <c r="J644" s="831">
        <v>1</v>
      </c>
      <c r="K644" s="832">
        <v>26027.240234375</v>
      </c>
    </row>
    <row r="645" spans="1:11" ht="14.45" customHeight="1" x14ac:dyDescent="0.2">
      <c r="A645" s="821" t="s">
        <v>621</v>
      </c>
      <c r="B645" s="822" t="s">
        <v>622</v>
      </c>
      <c r="C645" s="825" t="s">
        <v>652</v>
      </c>
      <c r="D645" s="839" t="s">
        <v>653</v>
      </c>
      <c r="E645" s="825" t="s">
        <v>5207</v>
      </c>
      <c r="F645" s="839" t="s">
        <v>5208</v>
      </c>
      <c r="G645" s="825" t="s">
        <v>5267</v>
      </c>
      <c r="H645" s="825" t="s">
        <v>5268</v>
      </c>
      <c r="I645" s="831">
        <v>19280.900390625</v>
      </c>
      <c r="J645" s="831">
        <v>1</v>
      </c>
      <c r="K645" s="832">
        <v>19280.900390625</v>
      </c>
    </row>
    <row r="646" spans="1:11" ht="14.45" customHeight="1" x14ac:dyDescent="0.2">
      <c r="A646" s="821" t="s">
        <v>621</v>
      </c>
      <c r="B646" s="822" t="s">
        <v>622</v>
      </c>
      <c r="C646" s="825" t="s">
        <v>652</v>
      </c>
      <c r="D646" s="839" t="s">
        <v>653</v>
      </c>
      <c r="E646" s="825" t="s">
        <v>5269</v>
      </c>
      <c r="F646" s="839" t="s">
        <v>5270</v>
      </c>
      <c r="G646" s="825" t="s">
        <v>5271</v>
      </c>
      <c r="H646" s="825" t="s">
        <v>5272</v>
      </c>
      <c r="I646" s="831">
        <v>68310</v>
      </c>
      <c r="J646" s="831">
        <v>1</v>
      </c>
      <c r="K646" s="832">
        <v>68310</v>
      </c>
    </row>
    <row r="647" spans="1:11" ht="14.45" customHeight="1" x14ac:dyDescent="0.2">
      <c r="A647" s="821" t="s">
        <v>621</v>
      </c>
      <c r="B647" s="822" t="s">
        <v>622</v>
      </c>
      <c r="C647" s="825" t="s">
        <v>652</v>
      </c>
      <c r="D647" s="839" t="s">
        <v>653</v>
      </c>
      <c r="E647" s="825" t="s">
        <v>5269</v>
      </c>
      <c r="F647" s="839" t="s">
        <v>5270</v>
      </c>
      <c r="G647" s="825" t="s">
        <v>5273</v>
      </c>
      <c r="H647" s="825" t="s">
        <v>5274</v>
      </c>
      <c r="I647" s="831">
        <v>68310</v>
      </c>
      <c r="J647" s="831">
        <v>8</v>
      </c>
      <c r="K647" s="832">
        <v>546480</v>
      </c>
    </row>
    <row r="648" spans="1:11" ht="14.45" customHeight="1" x14ac:dyDescent="0.2">
      <c r="A648" s="821" t="s">
        <v>621</v>
      </c>
      <c r="B648" s="822" t="s">
        <v>622</v>
      </c>
      <c r="C648" s="825" t="s">
        <v>652</v>
      </c>
      <c r="D648" s="839" t="s">
        <v>653</v>
      </c>
      <c r="E648" s="825" t="s">
        <v>5275</v>
      </c>
      <c r="F648" s="839" t="s">
        <v>5276</v>
      </c>
      <c r="G648" s="825" t="s">
        <v>5277</v>
      </c>
      <c r="H648" s="825" t="s">
        <v>5278</v>
      </c>
      <c r="I648" s="831">
        <v>178250</v>
      </c>
      <c r="J648" s="831">
        <v>2</v>
      </c>
      <c r="K648" s="832">
        <v>356500</v>
      </c>
    </row>
    <row r="649" spans="1:11" ht="14.45" customHeight="1" x14ac:dyDescent="0.2">
      <c r="A649" s="821" t="s">
        <v>621</v>
      </c>
      <c r="B649" s="822" t="s">
        <v>622</v>
      </c>
      <c r="C649" s="825" t="s">
        <v>652</v>
      </c>
      <c r="D649" s="839" t="s">
        <v>653</v>
      </c>
      <c r="E649" s="825" t="s">
        <v>5279</v>
      </c>
      <c r="F649" s="839" t="s">
        <v>5280</v>
      </c>
      <c r="G649" s="825" t="s">
        <v>5281</v>
      </c>
      <c r="H649" s="825" t="s">
        <v>5282</v>
      </c>
      <c r="I649" s="831">
        <v>59800</v>
      </c>
      <c r="J649" s="831">
        <v>1</v>
      </c>
      <c r="K649" s="832">
        <v>59800</v>
      </c>
    </row>
    <row r="650" spans="1:11" ht="14.45" customHeight="1" x14ac:dyDescent="0.2">
      <c r="A650" s="821" t="s">
        <v>621</v>
      </c>
      <c r="B650" s="822" t="s">
        <v>622</v>
      </c>
      <c r="C650" s="825" t="s">
        <v>652</v>
      </c>
      <c r="D650" s="839" t="s">
        <v>653</v>
      </c>
      <c r="E650" s="825" t="s">
        <v>4499</v>
      </c>
      <c r="F650" s="839" t="s">
        <v>4500</v>
      </c>
      <c r="G650" s="825" t="s">
        <v>5283</v>
      </c>
      <c r="H650" s="825" t="s">
        <v>5284</v>
      </c>
      <c r="I650" s="831">
        <v>12.710000038146973</v>
      </c>
      <c r="J650" s="831">
        <v>30</v>
      </c>
      <c r="K650" s="832">
        <v>381.15000915527344</v>
      </c>
    </row>
    <row r="651" spans="1:11" ht="14.45" customHeight="1" x14ac:dyDescent="0.2">
      <c r="A651" s="821" t="s">
        <v>621</v>
      </c>
      <c r="B651" s="822" t="s">
        <v>622</v>
      </c>
      <c r="C651" s="825" t="s">
        <v>652</v>
      </c>
      <c r="D651" s="839" t="s">
        <v>653</v>
      </c>
      <c r="E651" s="825" t="s">
        <v>4509</v>
      </c>
      <c r="F651" s="839" t="s">
        <v>4510</v>
      </c>
      <c r="G651" s="825" t="s">
        <v>5285</v>
      </c>
      <c r="H651" s="825" t="s">
        <v>5286</v>
      </c>
      <c r="I651" s="831">
        <v>0.5899999737739563</v>
      </c>
      <c r="J651" s="831">
        <v>200</v>
      </c>
      <c r="K651" s="832">
        <v>117.30000305175781</v>
      </c>
    </row>
    <row r="652" spans="1:11" ht="14.45" customHeight="1" x14ac:dyDescent="0.2">
      <c r="A652" s="821" t="s">
        <v>621</v>
      </c>
      <c r="B652" s="822" t="s">
        <v>622</v>
      </c>
      <c r="C652" s="825" t="s">
        <v>652</v>
      </c>
      <c r="D652" s="839" t="s">
        <v>653</v>
      </c>
      <c r="E652" s="825" t="s">
        <v>4509</v>
      </c>
      <c r="F652" s="839" t="s">
        <v>4510</v>
      </c>
      <c r="G652" s="825" t="s">
        <v>5287</v>
      </c>
      <c r="H652" s="825" t="s">
        <v>5288</v>
      </c>
      <c r="I652" s="831">
        <v>0.63999998569488525</v>
      </c>
      <c r="J652" s="831">
        <v>200</v>
      </c>
      <c r="K652" s="832">
        <v>128.80000305175781</v>
      </c>
    </row>
    <row r="653" spans="1:11" ht="14.45" customHeight="1" x14ac:dyDescent="0.2">
      <c r="A653" s="821" t="s">
        <v>621</v>
      </c>
      <c r="B653" s="822" t="s">
        <v>622</v>
      </c>
      <c r="C653" s="825" t="s">
        <v>652</v>
      </c>
      <c r="D653" s="839" t="s">
        <v>653</v>
      </c>
      <c r="E653" s="825" t="s">
        <v>4509</v>
      </c>
      <c r="F653" s="839" t="s">
        <v>4510</v>
      </c>
      <c r="G653" s="825" t="s">
        <v>4517</v>
      </c>
      <c r="H653" s="825" t="s">
        <v>4518</v>
      </c>
      <c r="I653" s="831">
        <v>30.170000076293945</v>
      </c>
      <c r="J653" s="831">
        <v>5</v>
      </c>
      <c r="K653" s="832">
        <v>150.85000610351563</v>
      </c>
    </row>
    <row r="654" spans="1:11" ht="14.45" customHeight="1" x14ac:dyDescent="0.2">
      <c r="A654" s="821" t="s">
        <v>621</v>
      </c>
      <c r="B654" s="822" t="s">
        <v>622</v>
      </c>
      <c r="C654" s="825" t="s">
        <v>652</v>
      </c>
      <c r="D654" s="839" t="s">
        <v>653</v>
      </c>
      <c r="E654" s="825" t="s">
        <v>4509</v>
      </c>
      <c r="F654" s="839" t="s">
        <v>4510</v>
      </c>
      <c r="G654" s="825" t="s">
        <v>4529</v>
      </c>
      <c r="H654" s="825" t="s">
        <v>4530</v>
      </c>
      <c r="I654" s="831">
        <v>1.3799999952316284</v>
      </c>
      <c r="J654" s="831">
        <v>400</v>
      </c>
      <c r="K654" s="832">
        <v>552</v>
      </c>
    </row>
    <row r="655" spans="1:11" ht="14.45" customHeight="1" x14ac:dyDescent="0.2">
      <c r="A655" s="821" t="s">
        <v>621</v>
      </c>
      <c r="B655" s="822" t="s">
        <v>622</v>
      </c>
      <c r="C655" s="825" t="s">
        <v>652</v>
      </c>
      <c r="D655" s="839" t="s">
        <v>653</v>
      </c>
      <c r="E655" s="825" t="s">
        <v>4509</v>
      </c>
      <c r="F655" s="839" t="s">
        <v>4510</v>
      </c>
      <c r="G655" s="825" t="s">
        <v>4531</v>
      </c>
      <c r="H655" s="825" t="s">
        <v>4532</v>
      </c>
      <c r="I655" s="831">
        <v>0.85333335399627686</v>
      </c>
      <c r="J655" s="831">
        <v>1200</v>
      </c>
      <c r="K655" s="832">
        <v>1026</v>
      </c>
    </row>
    <row r="656" spans="1:11" ht="14.45" customHeight="1" x14ac:dyDescent="0.2">
      <c r="A656" s="821" t="s">
        <v>621</v>
      </c>
      <c r="B656" s="822" t="s">
        <v>622</v>
      </c>
      <c r="C656" s="825" t="s">
        <v>652</v>
      </c>
      <c r="D656" s="839" t="s">
        <v>653</v>
      </c>
      <c r="E656" s="825" t="s">
        <v>4509</v>
      </c>
      <c r="F656" s="839" t="s">
        <v>4510</v>
      </c>
      <c r="G656" s="825" t="s">
        <v>4533</v>
      </c>
      <c r="H656" s="825" t="s">
        <v>4534</v>
      </c>
      <c r="I656" s="831">
        <v>2.059999942779541</v>
      </c>
      <c r="J656" s="831">
        <v>1200</v>
      </c>
      <c r="K656" s="832">
        <v>2472</v>
      </c>
    </row>
    <row r="657" spans="1:11" ht="14.45" customHeight="1" x14ac:dyDescent="0.2">
      <c r="A657" s="821" t="s">
        <v>621</v>
      </c>
      <c r="B657" s="822" t="s">
        <v>622</v>
      </c>
      <c r="C657" s="825" t="s">
        <v>652</v>
      </c>
      <c r="D657" s="839" t="s">
        <v>653</v>
      </c>
      <c r="E657" s="825" t="s">
        <v>4509</v>
      </c>
      <c r="F657" s="839" t="s">
        <v>4510</v>
      </c>
      <c r="G657" s="825" t="s">
        <v>4537</v>
      </c>
      <c r="H657" s="825" t="s">
        <v>4538</v>
      </c>
      <c r="I657" s="831">
        <v>46.315000534057617</v>
      </c>
      <c r="J657" s="831">
        <v>24</v>
      </c>
      <c r="K657" s="832">
        <v>1111.5599975585938</v>
      </c>
    </row>
    <row r="658" spans="1:11" ht="14.45" customHeight="1" x14ac:dyDescent="0.2">
      <c r="A658" s="821" t="s">
        <v>621</v>
      </c>
      <c r="B658" s="822" t="s">
        <v>622</v>
      </c>
      <c r="C658" s="825" t="s">
        <v>652</v>
      </c>
      <c r="D658" s="839" t="s">
        <v>653</v>
      </c>
      <c r="E658" s="825" t="s">
        <v>4509</v>
      </c>
      <c r="F658" s="839" t="s">
        <v>4510</v>
      </c>
      <c r="G658" s="825" t="s">
        <v>4539</v>
      </c>
      <c r="H658" s="825" t="s">
        <v>4540</v>
      </c>
      <c r="I658" s="831">
        <v>13.079999923706055</v>
      </c>
      <c r="J658" s="831">
        <v>72</v>
      </c>
      <c r="K658" s="832">
        <v>941.760009765625</v>
      </c>
    </row>
    <row r="659" spans="1:11" ht="14.45" customHeight="1" x14ac:dyDescent="0.2">
      <c r="A659" s="821" t="s">
        <v>621</v>
      </c>
      <c r="B659" s="822" t="s">
        <v>622</v>
      </c>
      <c r="C659" s="825" t="s">
        <v>652</v>
      </c>
      <c r="D659" s="839" t="s">
        <v>653</v>
      </c>
      <c r="E659" s="825" t="s">
        <v>4509</v>
      </c>
      <c r="F659" s="839" t="s">
        <v>4510</v>
      </c>
      <c r="G659" s="825" t="s">
        <v>4543</v>
      </c>
      <c r="H659" s="825" t="s">
        <v>4544</v>
      </c>
      <c r="I659" s="831">
        <v>72.220001220703125</v>
      </c>
      <c r="J659" s="831">
        <v>3</v>
      </c>
      <c r="K659" s="832">
        <v>216.66000366210938</v>
      </c>
    </row>
    <row r="660" spans="1:11" ht="14.45" customHeight="1" x14ac:dyDescent="0.2">
      <c r="A660" s="821" t="s">
        <v>621</v>
      </c>
      <c r="B660" s="822" t="s">
        <v>622</v>
      </c>
      <c r="C660" s="825" t="s">
        <v>652</v>
      </c>
      <c r="D660" s="839" t="s">
        <v>653</v>
      </c>
      <c r="E660" s="825" t="s">
        <v>4509</v>
      </c>
      <c r="F660" s="839" t="s">
        <v>4510</v>
      </c>
      <c r="G660" s="825" t="s">
        <v>5289</v>
      </c>
      <c r="H660" s="825" t="s">
        <v>5290</v>
      </c>
      <c r="I660" s="831">
        <v>105.44999694824219</v>
      </c>
      <c r="J660" s="831">
        <v>1</v>
      </c>
      <c r="K660" s="832">
        <v>105.44999694824219</v>
      </c>
    </row>
    <row r="661" spans="1:11" ht="14.45" customHeight="1" x14ac:dyDescent="0.2">
      <c r="A661" s="821" t="s">
        <v>621</v>
      </c>
      <c r="B661" s="822" t="s">
        <v>622</v>
      </c>
      <c r="C661" s="825" t="s">
        <v>652</v>
      </c>
      <c r="D661" s="839" t="s">
        <v>653</v>
      </c>
      <c r="E661" s="825" t="s">
        <v>4509</v>
      </c>
      <c r="F661" s="839" t="s">
        <v>4510</v>
      </c>
      <c r="G661" s="825" t="s">
        <v>4553</v>
      </c>
      <c r="H661" s="825" t="s">
        <v>4554</v>
      </c>
      <c r="I661" s="831">
        <v>31.420000076293945</v>
      </c>
      <c r="J661" s="831">
        <v>2</v>
      </c>
      <c r="K661" s="832">
        <v>62.840000152587891</v>
      </c>
    </row>
    <row r="662" spans="1:11" ht="14.45" customHeight="1" x14ac:dyDescent="0.2">
      <c r="A662" s="821" t="s">
        <v>621</v>
      </c>
      <c r="B662" s="822" t="s">
        <v>622</v>
      </c>
      <c r="C662" s="825" t="s">
        <v>652</v>
      </c>
      <c r="D662" s="839" t="s">
        <v>653</v>
      </c>
      <c r="E662" s="825" t="s">
        <v>4509</v>
      </c>
      <c r="F662" s="839" t="s">
        <v>4510</v>
      </c>
      <c r="G662" s="825" t="s">
        <v>4729</v>
      </c>
      <c r="H662" s="825" t="s">
        <v>4730</v>
      </c>
      <c r="I662" s="831">
        <v>30.780000686645508</v>
      </c>
      <c r="J662" s="831">
        <v>24</v>
      </c>
      <c r="K662" s="832">
        <v>738.719970703125</v>
      </c>
    </row>
    <row r="663" spans="1:11" ht="14.45" customHeight="1" x14ac:dyDescent="0.2">
      <c r="A663" s="821" t="s">
        <v>621</v>
      </c>
      <c r="B663" s="822" t="s">
        <v>622</v>
      </c>
      <c r="C663" s="825" t="s">
        <v>652</v>
      </c>
      <c r="D663" s="839" t="s">
        <v>653</v>
      </c>
      <c r="E663" s="825" t="s">
        <v>4557</v>
      </c>
      <c r="F663" s="839" t="s">
        <v>4558</v>
      </c>
      <c r="G663" s="825" t="s">
        <v>4867</v>
      </c>
      <c r="H663" s="825" t="s">
        <v>4868</v>
      </c>
      <c r="I663" s="831">
        <v>6.2933333714803057</v>
      </c>
      <c r="J663" s="831">
        <v>300</v>
      </c>
      <c r="K663" s="832">
        <v>1888</v>
      </c>
    </row>
    <row r="664" spans="1:11" ht="14.45" customHeight="1" x14ac:dyDescent="0.2">
      <c r="A664" s="821" t="s">
        <v>621</v>
      </c>
      <c r="B664" s="822" t="s">
        <v>622</v>
      </c>
      <c r="C664" s="825" t="s">
        <v>652</v>
      </c>
      <c r="D664" s="839" t="s">
        <v>653</v>
      </c>
      <c r="E664" s="825" t="s">
        <v>4557</v>
      </c>
      <c r="F664" s="839" t="s">
        <v>4558</v>
      </c>
      <c r="G664" s="825" t="s">
        <v>5291</v>
      </c>
      <c r="H664" s="825" t="s">
        <v>5292</v>
      </c>
      <c r="I664" s="831">
        <v>52.270000457763672</v>
      </c>
      <c r="J664" s="831">
        <v>350</v>
      </c>
      <c r="K664" s="832">
        <v>18295.19970703125</v>
      </c>
    </row>
    <row r="665" spans="1:11" ht="14.45" customHeight="1" x14ac:dyDescent="0.2">
      <c r="A665" s="821" t="s">
        <v>621</v>
      </c>
      <c r="B665" s="822" t="s">
        <v>622</v>
      </c>
      <c r="C665" s="825" t="s">
        <v>652</v>
      </c>
      <c r="D665" s="839" t="s">
        <v>653</v>
      </c>
      <c r="E665" s="825" t="s">
        <v>4557</v>
      </c>
      <c r="F665" s="839" t="s">
        <v>4558</v>
      </c>
      <c r="G665" s="825" t="s">
        <v>5293</v>
      </c>
      <c r="H665" s="825" t="s">
        <v>5294</v>
      </c>
      <c r="I665" s="831">
        <v>373.64999389648438</v>
      </c>
      <c r="J665" s="831">
        <v>3</v>
      </c>
      <c r="K665" s="832">
        <v>1120.949951171875</v>
      </c>
    </row>
    <row r="666" spans="1:11" ht="14.45" customHeight="1" x14ac:dyDescent="0.2">
      <c r="A666" s="821" t="s">
        <v>621</v>
      </c>
      <c r="B666" s="822" t="s">
        <v>622</v>
      </c>
      <c r="C666" s="825" t="s">
        <v>652</v>
      </c>
      <c r="D666" s="839" t="s">
        <v>653</v>
      </c>
      <c r="E666" s="825" t="s">
        <v>4557</v>
      </c>
      <c r="F666" s="839" t="s">
        <v>4558</v>
      </c>
      <c r="G666" s="825" t="s">
        <v>4563</v>
      </c>
      <c r="H666" s="825" t="s">
        <v>4564</v>
      </c>
      <c r="I666" s="831">
        <v>601.3699951171875</v>
      </c>
      <c r="J666" s="831">
        <v>290</v>
      </c>
      <c r="K666" s="832">
        <v>174397.296875</v>
      </c>
    </row>
    <row r="667" spans="1:11" ht="14.45" customHeight="1" x14ac:dyDescent="0.2">
      <c r="A667" s="821" t="s">
        <v>621</v>
      </c>
      <c r="B667" s="822" t="s">
        <v>622</v>
      </c>
      <c r="C667" s="825" t="s">
        <v>652</v>
      </c>
      <c r="D667" s="839" t="s">
        <v>653</v>
      </c>
      <c r="E667" s="825" t="s">
        <v>4557</v>
      </c>
      <c r="F667" s="839" t="s">
        <v>4558</v>
      </c>
      <c r="G667" s="825" t="s">
        <v>4565</v>
      </c>
      <c r="H667" s="825" t="s">
        <v>4566</v>
      </c>
      <c r="I667" s="831">
        <v>2.0299999713897705</v>
      </c>
      <c r="J667" s="831">
        <v>2000</v>
      </c>
      <c r="K667" s="832">
        <v>4061.199951171875</v>
      </c>
    </row>
    <row r="668" spans="1:11" ht="14.45" customHeight="1" x14ac:dyDescent="0.2">
      <c r="A668" s="821" t="s">
        <v>621</v>
      </c>
      <c r="B668" s="822" t="s">
        <v>622</v>
      </c>
      <c r="C668" s="825" t="s">
        <v>652</v>
      </c>
      <c r="D668" s="839" t="s">
        <v>653</v>
      </c>
      <c r="E668" s="825" t="s">
        <v>4557</v>
      </c>
      <c r="F668" s="839" t="s">
        <v>4558</v>
      </c>
      <c r="G668" s="825" t="s">
        <v>5295</v>
      </c>
      <c r="H668" s="825" t="s">
        <v>5296</v>
      </c>
      <c r="I668" s="831">
        <v>62.560001373291016</v>
      </c>
      <c r="J668" s="831">
        <v>300</v>
      </c>
      <c r="K668" s="832">
        <v>18767.5498046875</v>
      </c>
    </row>
    <row r="669" spans="1:11" ht="14.45" customHeight="1" x14ac:dyDescent="0.2">
      <c r="A669" s="821" t="s">
        <v>621</v>
      </c>
      <c r="B669" s="822" t="s">
        <v>622</v>
      </c>
      <c r="C669" s="825" t="s">
        <v>652</v>
      </c>
      <c r="D669" s="839" t="s">
        <v>653</v>
      </c>
      <c r="E669" s="825" t="s">
        <v>4557</v>
      </c>
      <c r="F669" s="839" t="s">
        <v>4558</v>
      </c>
      <c r="G669" s="825" t="s">
        <v>4747</v>
      </c>
      <c r="H669" s="825" t="s">
        <v>4748</v>
      </c>
      <c r="I669" s="831">
        <v>5.2699999809265137</v>
      </c>
      <c r="J669" s="831">
        <v>200</v>
      </c>
      <c r="K669" s="832">
        <v>1054</v>
      </c>
    </row>
    <row r="670" spans="1:11" ht="14.45" customHeight="1" x14ac:dyDescent="0.2">
      <c r="A670" s="821" t="s">
        <v>621</v>
      </c>
      <c r="B670" s="822" t="s">
        <v>622</v>
      </c>
      <c r="C670" s="825" t="s">
        <v>652</v>
      </c>
      <c r="D670" s="839" t="s">
        <v>653</v>
      </c>
      <c r="E670" s="825" t="s">
        <v>4557</v>
      </c>
      <c r="F670" s="839" t="s">
        <v>4558</v>
      </c>
      <c r="G670" s="825" t="s">
        <v>4569</v>
      </c>
      <c r="H670" s="825" t="s">
        <v>4570</v>
      </c>
      <c r="I670" s="831">
        <v>3.4900000095367432</v>
      </c>
      <c r="J670" s="831">
        <v>300</v>
      </c>
      <c r="K670" s="832">
        <v>1047</v>
      </c>
    </row>
    <row r="671" spans="1:11" ht="14.45" customHeight="1" x14ac:dyDescent="0.2">
      <c r="A671" s="821" t="s">
        <v>621</v>
      </c>
      <c r="B671" s="822" t="s">
        <v>622</v>
      </c>
      <c r="C671" s="825" t="s">
        <v>652</v>
      </c>
      <c r="D671" s="839" t="s">
        <v>653</v>
      </c>
      <c r="E671" s="825" t="s">
        <v>4557</v>
      </c>
      <c r="F671" s="839" t="s">
        <v>4558</v>
      </c>
      <c r="G671" s="825" t="s">
        <v>5297</v>
      </c>
      <c r="H671" s="825" t="s">
        <v>5298</v>
      </c>
      <c r="I671" s="831">
        <v>49.909999847412109</v>
      </c>
      <c r="J671" s="831">
        <v>100</v>
      </c>
      <c r="K671" s="832">
        <v>4991.25</v>
      </c>
    </row>
    <row r="672" spans="1:11" ht="14.45" customHeight="1" x14ac:dyDescent="0.2">
      <c r="A672" s="821" t="s">
        <v>621</v>
      </c>
      <c r="B672" s="822" t="s">
        <v>622</v>
      </c>
      <c r="C672" s="825" t="s">
        <v>652</v>
      </c>
      <c r="D672" s="839" t="s">
        <v>653</v>
      </c>
      <c r="E672" s="825" t="s">
        <v>4557</v>
      </c>
      <c r="F672" s="839" t="s">
        <v>4558</v>
      </c>
      <c r="G672" s="825" t="s">
        <v>5299</v>
      </c>
      <c r="H672" s="825" t="s">
        <v>5300</v>
      </c>
      <c r="I672" s="831">
        <v>252.88999938964844</v>
      </c>
      <c r="J672" s="831">
        <v>120</v>
      </c>
      <c r="K672" s="832">
        <v>30346.80078125</v>
      </c>
    </row>
    <row r="673" spans="1:11" ht="14.45" customHeight="1" x14ac:dyDescent="0.2">
      <c r="A673" s="821" t="s">
        <v>621</v>
      </c>
      <c r="B673" s="822" t="s">
        <v>622</v>
      </c>
      <c r="C673" s="825" t="s">
        <v>652</v>
      </c>
      <c r="D673" s="839" t="s">
        <v>653</v>
      </c>
      <c r="E673" s="825" t="s">
        <v>4557</v>
      </c>
      <c r="F673" s="839" t="s">
        <v>4558</v>
      </c>
      <c r="G673" s="825" t="s">
        <v>5015</v>
      </c>
      <c r="H673" s="825" t="s">
        <v>5016</v>
      </c>
      <c r="I673" s="831">
        <v>2311.10009765625</v>
      </c>
      <c r="J673" s="831">
        <v>5</v>
      </c>
      <c r="K673" s="832">
        <v>11555.5</v>
      </c>
    </row>
    <row r="674" spans="1:11" ht="14.45" customHeight="1" x14ac:dyDescent="0.2">
      <c r="A674" s="821" t="s">
        <v>621</v>
      </c>
      <c r="B674" s="822" t="s">
        <v>622</v>
      </c>
      <c r="C674" s="825" t="s">
        <v>652</v>
      </c>
      <c r="D674" s="839" t="s">
        <v>653</v>
      </c>
      <c r="E674" s="825" t="s">
        <v>4557</v>
      </c>
      <c r="F674" s="839" t="s">
        <v>4558</v>
      </c>
      <c r="G674" s="825" t="s">
        <v>5023</v>
      </c>
      <c r="H674" s="825" t="s">
        <v>5024</v>
      </c>
      <c r="I674" s="831">
        <v>80.580001831054688</v>
      </c>
      <c r="J674" s="831">
        <v>10</v>
      </c>
      <c r="K674" s="832">
        <v>805.79998779296875</v>
      </c>
    </row>
    <row r="675" spans="1:11" ht="14.45" customHeight="1" x14ac:dyDescent="0.2">
      <c r="A675" s="821" t="s">
        <v>621</v>
      </c>
      <c r="B675" s="822" t="s">
        <v>622</v>
      </c>
      <c r="C675" s="825" t="s">
        <v>652</v>
      </c>
      <c r="D675" s="839" t="s">
        <v>653</v>
      </c>
      <c r="E675" s="825" t="s">
        <v>4557</v>
      </c>
      <c r="F675" s="839" t="s">
        <v>4558</v>
      </c>
      <c r="G675" s="825" t="s">
        <v>4589</v>
      </c>
      <c r="H675" s="825" t="s">
        <v>4590</v>
      </c>
      <c r="I675" s="831">
        <v>4.9800000190734863</v>
      </c>
      <c r="J675" s="831">
        <v>30</v>
      </c>
      <c r="K675" s="832">
        <v>149.39999771118164</v>
      </c>
    </row>
    <row r="676" spans="1:11" ht="14.45" customHeight="1" x14ac:dyDescent="0.2">
      <c r="A676" s="821" t="s">
        <v>621</v>
      </c>
      <c r="B676" s="822" t="s">
        <v>622</v>
      </c>
      <c r="C676" s="825" t="s">
        <v>652</v>
      </c>
      <c r="D676" s="839" t="s">
        <v>653</v>
      </c>
      <c r="E676" s="825" t="s">
        <v>4557</v>
      </c>
      <c r="F676" s="839" t="s">
        <v>4558</v>
      </c>
      <c r="G676" s="825" t="s">
        <v>5035</v>
      </c>
      <c r="H676" s="825" t="s">
        <v>5036</v>
      </c>
      <c r="I676" s="831">
        <v>25.530000686645508</v>
      </c>
      <c r="J676" s="831">
        <v>60</v>
      </c>
      <c r="K676" s="832">
        <v>1531.800048828125</v>
      </c>
    </row>
    <row r="677" spans="1:11" ht="14.45" customHeight="1" x14ac:dyDescent="0.2">
      <c r="A677" s="821" t="s">
        <v>621</v>
      </c>
      <c r="B677" s="822" t="s">
        <v>622</v>
      </c>
      <c r="C677" s="825" t="s">
        <v>652</v>
      </c>
      <c r="D677" s="839" t="s">
        <v>653</v>
      </c>
      <c r="E677" s="825" t="s">
        <v>4557</v>
      </c>
      <c r="F677" s="839" t="s">
        <v>4558</v>
      </c>
      <c r="G677" s="825" t="s">
        <v>5301</v>
      </c>
      <c r="H677" s="825" t="s">
        <v>5302</v>
      </c>
      <c r="I677" s="831">
        <v>192.38999938964844</v>
      </c>
      <c r="J677" s="831">
        <v>120</v>
      </c>
      <c r="K677" s="832">
        <v>23086.80078125</v>
      </c>
    </row>
    <row r="678" spans="1:11" ht="14.45" customHeight="1" x14ac:dyDescent="0.2">
      <c r="A678" s="821" t="s">
        <v>621</v>
      </c>
      <c r="B678" s="822" t="s">
        <v>622</v>
      </c>
      <c r="C678" s="825" t="s">
        <v>652</v>
      </c>
      <c r="D678" s="839" t="s">
        <v>653</v>
      </c>
      <c r="E678" s="825" t="s">
        <v>4557</v>
      </c>
      <c r="F678" s="839" t="s">
        <v>4558</v>
      </c>
      <c r="G678" s="825" t="s">
        <v>4599</v>
      </c>
      <c r="H678" s="825" t="s">
        <v>4600</v>
      </c>
      <c r="I678" s="831">
        <v>6.7800002098083496</v>
      </c>
      <c r="J678" s="831">
        <v>60</v>
      </c>
      <c r="K678" s="832">
        <v>406.80001831054688</v>
      </c>
    </row>
    <row r="679" spans="1:11" ht="14.45" customHeight="1" x14ac:dyDescent="0.2">
      <c r="A679" s="821" t="s">
        <v>621</v>
      </c>
      <c r="B679" s="822" t="s">
        <v>622</v>
      </c>
      <c r="C679" s="825" t="s">
        <v>652</v>
      </c>
      <c r="D679" s="839" t="s">
        <v>653</v>
      </c>
      <c r="E679" s="825" t="s">
        <v>4557</v>
      </c>
      <c r="F679" s="839" t="s">
        <v>4558</v>
      </c>
      <c r="G679" s="825" t="s">
        <v>4601</v>
      </c>
      <c r="H679" s="825" t="s">
        <v>4602</v>
      </c>
      <c r="I679" s="831">
        <v>0.82333332300186157</v>
      </c>
      <c r="J679" s="831">
        <v>800</v>
      </c>
      <c r="K679" s="832">
        <v>659</v>
      </c>
    </row>
    <row r="680" spans="1:11" ht="14.45" customHeight="1" x14ac:dyDescent="0.2">
      <c r="A680" s="821" t="s">
        <v>621</v>
      </c>
      <c r="B680" s="822" t="s">
        <v>622</v>
      </c>
      <c r="C680" s="825" t="s">
        <v>652</v>
      </c>
      <c r="D680" s="839" t="s">
        <v>653</v>
      </c>
      <c r="E680" s="825" t="s">
        <v>4557</v>
      </c>
      <c r="F680" s="839" t="s">
        <v>4558</v>
      </c>
      <c r="G680" s="825" t="s">
        <v>4603</v>
      </c>
      <c r="H680" s="825" t="s">
        <v>4604</v>
      </c>
      <c r="I680" s="831">
        <v>0.43999999761581421</v>
      </c>
      <c r="J680" s="831">
        <v>100</v>
      </c>
      <c r="K680" s="832">
        <v>44</v>
      </c>
    </row>
    <row r="681" spans="1:11" ht="14.45" customHeight="1" x14ac:dyDescent="0.2">
      <c r="A681" s="821" t="s">
        <v>621</v>
      </c>
      <c r="B681" s="822" t="s">
        <v>622</v>
      </c>
      <c r="C681" s="825" t="s">
        <v>652</v>
      </c>
      <c r="D681" s="839" t="s">
        <v>653</v>
      </c>
      <c r="E681" s="825" t="s">
        <v>4557</v>
      </c>
      <c r="F681" s="839" t="s">
        <v>4558</v>
      </c>
      <c r="G681" s="825" t="s">
        <v>4609</v>
      </c>
      <c r="H681" s="825" t="s">
        <v>4610</v>
      </c>
      <c r="I681" s="831">
        <v>5.559999942779541</v>
      </c>
      <c r="J681" s="831">
        <v>20</v>
      </c>
      <c r="K681" s="832">
        <v>111.19999694824219</v>
      </c>
    </row>
    <row r="682" spans="1:11" ht="14.45" customHeight="1" x14ac:dyDescent="0.2">
      <c r="A682" s="821" t="s">
        <v>621</v>
      </c>
      <c r="B682" s="822" t="s">
        <v>622</v>
      </c>
      <c r="C682" s="825" t="s">
        <v>652</v>
      </c>
      <c r="D682" s="839" t="s">
        <v>653</v>
      </c>
      <c r="E682" s="825" t="s">
        <v>4557</v>
      </c>
      <c r="F682" s="839" t="s">
        <v>4558</v>
      </c>
      <c r="G682" s="825" t="s">
        <v>5303</v>
      </c>
      <c r="H682" s="825" t="s">
        <v>5304</v>
      </c>
      <c r="I682" s="831">
        <v>488</v>
      </c>
      <c r="J682" s="831">
        <v>50</v>
      </c>
      <c r="K682" s="832">
        <v>24400</v>
      </c>
    </row>
    <row r="683" spans="1:11" ht="14.45" customHeight="1" x14ac:dyDescent="0.2">
      <c r="A683" s="821" t="s">
        <v>621</v>
      </c>
      <c r="B683" s="822" t="s">
        <v>622</v>
      </c>
      <c r="C683" s="825" t="s">
        <v>652</v>
      </c>
      <c r="D683" s="839" t="s">
        <v>653</v>
      </c>
      <c r="E683" s="825" t="s">
        <v>4557</v>
      </c>
      <c r="F683" s="839" t="s">
        <v>4558</v>
      </c>
      <c r="G683" s="825" t="s">
        <v>4619</v>
      </c>
      <c r="H683" s="825" t="s">
        <v>4620</v>
      </c>
      <c r="I683" s="831">
        <v>0.47333332896232605</v>
      </c>
      <c r="J683" s="831">
        <v>500</v>
      </c>
      <c r="K683" s="832">
        <v>236</v>
      </c>
    </row>
    <row r="684" spans="1:11" ht="14.45" customHeight="1" x14ac:dyDescent="0.2">
      <c r="A684" s="821" t="s">
        <v>621</v>
      </c>
      <c r="B684" s="822" t="s">
        <v>622</v>
      </c>
      <c r="C684" s="825" t="s">
        <v>652</v>
      </c>
      <c r="D684" s="839" t="s">
        <v>653</v>
      </c>
      <c r="E684" s="825" t="s">
        <v>4557</v>
      </c>
      <c r="F684" s="839" t="s">
        <v>4558</v>
      </c>
      <c r="G684" s="825" t="s">
        <v>5305</v>
      </c>
      <c r="H684" s="825" t="s">
        <v>5306</v>
      </c>
      <c r="I684" s="831">
        <v>550</v>
      </c>
      <c r="J684" s="831">
        <v>30</v>
      </c>
      <c r="K684" s="832">
        <v>16499.890625</v>
      </c>
    </row>
    <row r="685" spans="1:11" ht="14.45" customHeight="1" x14ac:dyDescent="0.2">
      <c r="A685" s="821" t="s">
        <v>621</v>
      </c>
      <c r="B685" s="822" t="s">
        <v>622</v>
      </c>
      <c r="C685" s="825" t="s">
        <v>652</v>
      </c>
      <c r="D685" s="839" t="s">
        <v>653</v>
      </c>
      <c r="E685" s="825" t="s">
        <v>4557</v>
      </c>
      <c r="F685" s="839" t="s">
        <v>4558</v>
      </c>
      <c r="G685" s="825" t="s">
        <v>5307</v>
      </c>
      <c r="H685" s="825" t="s">
        <v>5308</v>
      </c>
      <c r="I685" s="831">
        <v>550</v>
      </c>
      <c r="J685" s="831">
        <v>70</v>
      </c>
      <c r="K685" s="832">
        <v>38500.109375</v>
      </c>
    </row>
    <row r="686" spans="1:11" ht="14.45" customHeight="1" x14ac:dyDescent="0.2">
      <c r="A686" s="821" t="s">
        <v>621</v>
      </c>
      <c r="B686" s="822" t="s">
        <v>622</v>
      </c>
      <c r="C686" s="825" t="s">
        <v>652</v>
      </c>
      <c r="D686" s="839" t="s">
        <v>653</v>
      </c>
      <c r="E686" s="825" t="s">
        <v>4557</v>
      </c>
      <c r="F686" s="839" t="s">
        <v>4558</v>
      </c>
      <c r="G686" s="825" t="s">
        <v>5089</v>
      </c>
      <c r="H686" s="825" t="s">
        <v>5090</v>
      </c>
      <c r="I686" s="831">
        <v>23.629999160766602</v>
      </c>
      <c r="J686" s="831">
        <v>50</v>
      </c>
      <c r="K686" s="832">
        <v>1181.5</v>
      </c>
    </row>
    <row r="687" spans="1:11" ht="14.45" customHeight="1" x14ac:dyDescent="0.2">
      <c r="A687" s="821" t="s">
        <v>621</v>
      </c>
      <c r="B687" s="822" t="s">
        <v>622</v>
      </c>
      <c r="C687" s="825" t="s">
        <v>652</v>
      </c>
      <c r="D687" s="839" t="s">
        <v>653</v>
      </c>
      <c r="E687" s="825" t="s">
        <v>4641</v>
      </c>
      <c r="F687" s="839" t="s">
        <v>4642</v>
      </c>
      <c r="G687" s="825" t="s">
        <v>4643</v>
      </c>
      <c r="H687" s="825" t="s">
        <v>4644</v>
      </c>
      <c r="I687" s="831">
        <v>10.170000076293945</v>
      </c>
      <c r="J687" s="831">
        <v>100</v>
      </c>
      <c r="K687" s="832">
        <v>1017</v>
      </c>
    </row>
    <row r="688" spans="1:11" ht="14.45" customHeight="1" x14ac:dyDescent="0.2">
      <c r="A688" s="821" t="s">
        <v>621</v>
      </c>
      <c r="B688" s="822" t="s">
        <v>622</v>
      </c>
      <c r="C688" s="825" t="s">
        <v>652</v>
      </c>
      <c r="D688" s="839" t="s">
        <v>653</v>
      </c>
      <c r="E688" s="825" t="s">
        <v>4641</v>
      </c>
      <c r="F688" s="839" t="s">
        <v>4642</v>
      </c>
      <c r="G688" s="825" t="s">
        <v>5309</v>
      </c>
      <c r="H688" s="825" t="s">
        <v>5310</v>
      </c>
      <c r="I688" s="831">
        <v>920.33001708984375</v>
      </c>
      <c r="J688" s="831">
        <v>100</v>
      </c>
      <c r="K688" s="832">
        <v>92033.3515625</v>
      </c>
    </row>
    <row r="689" spans="1:11" ht="14.45" customHeight="1" x14ac:dyDescent="0.2">
      <c r="A689" s="821" t="s">
        <v>621</v>
      </c>
      <c r="B689" s="822" t="s">
        <v>622</v>
      </c>
      <c r="C689" s="825" t="s">
        <v>652</v>
      </c>
      <c r="D689" s="839" t="s">
        <v>653</v>
      </c>
      <c r="E689" s="825" t="s">
        <v>5101</v>
      </c>
      <c r="F689" s="839" t="s">
        <v>5102</v>
      </c>
      <c r="G689" s="825" t="s">
        <v>5311</v>
      </c>
      <c r="H689" s="825" t="s">
        <v>5312</v>
      </c>
      <c r="I689" s="831">
        <v>85.045001983642578</v>
      </c>
      <c r="J689" s="831">
        <v>432</v>
      </c>
      <c r="K689" s="832">
        <v>37584.720703125</v>
      </c>
    </row>
    <row r="690" spans="1:11" ht="14.45" customHeight="1" x14ac:dyDescent="0.2">
      <c r="A690" s="821" t="s">
        <v>621</v>
      </c>
      <c r="B690" s="822" t="s">
        <v>622</v>
      </c>
      <c r="C690" s="825" t="s">
        <v>652</v>
      </c>
      <c r="D690" s="839" t="s">
        <v>653</v>
      </c>
      <c r="E690" s="825" t="s">
        <v>5101</v>
      </c>
      <c r="F690" s="839" t="s">
        <v>5102</v>
      </c>
      <c r="G690" s="825" t="s">
        <v>5313</v>
      </c>
      <c r="H690" s="825" t="s">
        <v>5314</v>
      </c>
      <c r="I690" s="831">
        <v>171.05999755859375</v>
      </c>
      <c r="J690" s="831">
        <v>252</v>
      </c>
      <c r="K690" s="832">
        <v>43107.75</v>
      </c>
    </row>
    <row r="691" spans="1:11" ht="14.45" customHeight="1" x14ac:dyDescent="0.2">
      <c r="A691" s="821" t="s">
        <v>621</v>
      </c>
      <c r="B691" s="822" t="s">
        <v>622</v>
      </c>
      <c r="C691" s="825" t="s">
        <v>652</v>
      </c>
      <c r="D691" s="839" t="s">
        <v>653</v>
      </c>
      <c r="E691" s="825" t="s">
        <v>5101</v>
      </c>
      <c r="F691" s="839" t="s">
        <v>5102</v>
      </c>
      <c r="G691" s="825" t="s">
        <v>5315</v>
      </c>
      <c r="H691" s="825" t="s">
        <v>5316</v>
      </c>
      <c r="I691" s="831">
        <v>49</v>
      </c>
      <c r="J691" s="831">
        <v>240</v>
      </c>
      <c r="K691" s="832">
        <v>11759.900390625</v>
      </c>
    </row>
    <row r="692" spans="1:11" ht="14.45" customHeight="1" x14ac:dyDescent="0.2">
      <c r="A692" s="821" t="s">
        <v>621</v>
      </c>
      <c r="B692" s="822" t="s">
        <v>622</v>
      </c>
      <c r="C692" s="825" t="s">
        <v>652</v>
      </c>
      <c r="D692" s="839" t="s">
        <v>653</v>
      </c>
      <c r="E692" s="825" t="s">
        <v>5101</v>
      </c>
      <c r="F692" s="839" t="s">
        <v>5102</v>
      </c>
      <c r="G692" s="825" t="s">
        <v>5317</v>
      </c>
      <c r="H692" s="825" t="s">
        <v>5318</v>
      </c>
      <c r="I692" s="831">
        <v>75.650001525878906</v>
      </c>
      <c r="J692" s="831">
        <v>120</v>
      </c>
      <c r="K692" s="832">
        <v>9078.099609375</v>
      </c>
    </row>
    <row r="693" spans="1:11" ht="14.45" customHeight="1" x14ac:dyDescent="0.2">
      <c r="A693" s="821" t="s">
        <v>621</v>
      </c>
      <c r="B693" s="822" t="s">
        <v>622</v>
      </c>
      <c r="C693" s="825" t="s">
        <v>652</v>
      </c>
      <c r="D693" s="839" t="s">
        <v>653</v>
      </c>
      <c r="E693" s="825" t="s">
        <v>5101</v>
      </c>
      <c r="F693" s="839" t="s">
        <v>5102</v>
      </c>
      <c r="G693" s="825" t="s">
        <v>5319</v>
      </c>
      <c r="H693" s="825" t="s">
        <v>5320</v>
      </c>
      <c r="I693" s="831">
        <v>29.959999084472656</v>
      </c>
      <c r="J693" s="831">
        <v>360</v>
      </c>
      <c r="K693" s="832">
        <v>10786.18017578125</v>
      </c>
    </row>
    <row r="694" spans="1:11" ht="14.45" customHeight="1" x14ac:dyDescent="0.2">
      <c r="A694" s="821" t="s">
        <v>621</v>
      </c>
      <c r="B694" s="822" t="s">
        <v>622</v>
      </c>
      <c r="C694" s="825" t="s">
        <v>652</v>
      </c>
      <c r="D694" s="839" t="s">
        <v>653</v>
      </c>
      <c r="E694" s="825" t="s">
        <v>4645</v>
      </c>
      <c r="F694" s="839" t="s">
        <v>4646</v>
      </c>
      <c r="G694" s="825" t="s">
        <v>5321</v>
      </c>
      <c r="H694" s="825" t="s">
        <v>5322</v>
      </c>
      <c r="I694" s="831">
        <v>14.760000228881836</v>
      </c>
      <c r="J694" s="831">
        <v>300</v>
      </c>
      <c r="K694" s="832">
        <v>4428.39990234375</v>
      </c>
    </row>
    <row r="695" spans="1:11" ht="14.45" customHeight="1" x14ac:dyDescent="0.2">
      <c r="A695" s="821" t="s">
        <v>621</v>
      </c>
      <c r="B695" s="822" t="s">
        <v>622</v>
      </c>
      <c r="C695" s="825" t="s">
        <v>652</v>
      </c>
      <c r="D695" s="839" t="s">
        <v>653</v>
      </c>
      <c r="E695" s="825" t="s">
        <v>4645</v>
      </c>
      <c r="F695" s="839" t="s">
        <v>4646</v>
      </c>
      <c r="G695" s="825" t="s">
        <v>5323</v>
      </c>
      <c r="H695" s="825" t="s">
        <v>5324</v>
      </c>
      <c r="I695" s="831">
        <v>14.039999961853027</v>
      </c>
      <c r="J695" s="831">
        <v>300</v>
      </c>
      <c r="K695" s="832">
        <v>4211.199951171875</v>
      </c>
    </row>
    <row r="696" spans="1:11" ht="14.45" customHeight="1" x14ac:dyDescent="0.2">
      <c r="A696" s="821" t="s">
        <v>621</v>
      </c>
      <c r="B696" s="822" t="s">
        <v>622</v>
      </c>
      <c r="C696" s="825" t="s">
        <v>652</v>
      </c>
      <c r="D696" s="839" t="s">
        <v>653</v>
      </c>
      <c r="E696" s="825" t="s">
        <v>4645</v>
      </c>
      <c r="F696" s="839" t="s">
        <v>4646</v>
      </c>
      <c r="G696" s="825" t="s">
        <v>5325</v>
      </c>
      <c r="H696" s="825" t="s">
        <v>5326</v>
      </c>
      <c r="I696" s="831">
        <v>14.760000228881836</v>
      </c>
      <c r="J696" s="831">
        <v>300</v>
      </c>
      <c r="K696" s="832">
        <v>4428.599853515625</v>
      </c>
    </row>
    <row r="697" spans="1:11" ht="14.45" customHeight="1" x14ac:dyDescent="0.2">
      <c r="A697" s="821" t="s">
        <v>621</v>
      </c>
      <c r="B697" s="822" t="s">
        <v>622</v>
      </c>
      <c r="C697" s="825" t="s">
        <v>652</v>
      </c>
      <c r="D697" s="839" t="s">
        <v>653</v>
      </c>
      <c r="E697" s="825" t="s">
        <v>4645</v>
      </c>
      <c r="F697" s="839" t="s">
        <v>4646</v>
      </c>
      <c r="G697" s="825" t="s">
        <v>5327</v>
      </c>
      <c r="H697" s="825" t="s">
        <v>5328</v>
      </c>
      <c r="I697" s="831">
        <v>14.760000228881836</v>
      </c>
      <c r="J697" s="831">
        <v>200</v>
      </c>
      <c r="K697" s="832">
        <v>2952.39990234375</v>
      </c>
    </row>
    <row r="698" spans="1:11" ht="14.45" customHeight="1" x14ac:dyDescent="0.2">
      <c r="A698" s="821" t="s">
        <v>621</v>
      </c>
      <c r="B698" s="822" t="s">
        <v>622</v>
      </c>
      <c r="C698" s="825" t="s">
        <v>652</v>
      </c>
      <c r="D698" s="839" t="s">
        <v>653</v>
      </c>
      <c r="E698" s="825" t="s">
        <v>4645</v>
      </c>
      <c r="F698" s="839" t="s">
        <v>4646</v>
      </c>
      <c r="G698" s="825" t="s">
        <v>4649</v>
      </c>
      <c r="H698" s="825" t="s">
        <v>4650</v>
      </c>
      <c r="I698" s="831">
        <v>0.54000002145767212</v>
      </c>
      <c r="J698" s="831">
        <v>300</v>
      </c>
      <c r="K698" s="832">
        <v>162</v>
      </c>
    </row>
    <row r="699" spans="1:11" ht="14.45" customHeight="1" x14ac:dyDescent="0.2">
      <c r="A699" s="821" t="s">
        <v>621</v>
      </c>
      <c r="B699" s="822" t="s">
        <v>622</v>
      </c>
      <c r="C699" s="825" t="s">
        <v>652</v>
      </c>
      <c r="D699" s="839" t="s">
        <v>653</v>
      </c>
      <c r="E699" s="825" t="s">
        <v>4645</v>
      </c>
      <c r="F699" s="839" t="s">
        <v>4646</v>
      </c>
      <c r="G699" s="825" t="s">
        <v>5105</v>
      </c>
      <c r="H699" s="825" t="s">
        <v>5106</v>
      </c>
      <c r="I699" s="831">
        <v>43.259998321533203</v>
      </c>
      <c r="J699" s="831">
        <v>100</v>
      </c>
      <c r="K699" s="832">
        <v>4325.75</v>
      </c>
    </row>
    <row r="700" spans="1:11" ht="14.45" customHeight="1" x14ac:dyDescent="0.2">
      <c r="A700" s="821" t="s">
        <v>621</v>
      </c>
      <c r="B700" s="822" t="s">
        <v>622</v>
      </c>
      <c r="C700" s="825" t="s">
        <v>652</v>
      </c>
      <c r="D700" s="839" t="s">
        <v>653</v>
      </c>
      <c r="E700" s="825" t="s">
        <v>4653</v>
      </c>
      <c r="F700" s="839" t="s">
        <v>4654</v>
      </c>
      <c r="G700" s="825" t="s">
        <v>5329</v>
      </c>
      <c r="H700" s="825" t="s">
        <v>5330</v>
      </c>
      <c r="I700" s="831">
        <v>17.209999720255535</v>
      </c>
      <c r="J700" s="831">
        <v>600</v>
      </c>
      <c r="K700" s="832">
        <v>10326</v>
      </c>
    </row>
    <row r="701" spans="1:11" ht="14.45" customHeight="1" x14ac:dyDescent="0.2">
      <c r="A701" s="821" t="s">
        <v>621</v>
      </c>
      <c r="B701" s="822" t="s">
        <v>622</v>
      </c>
      <c r="C701" s="825" t="s">
        <v>652</v>
      </c>
      <c r="D701" s="839" t="s">
        <v>653</v>
      </c>
      <c r="E701" s="825" t="s">
        <v>4653</v>
      </c>
      <c r="F701" s="839" t="s">
        <v>4654</v>
      </c>
      <c r="G701" s="825" t="s">
        <v>5331</v>
      </c>
      <c r="H701" s="825" t="s">
        <v>5332</v>
      </c>
      <c r="I701" s="831">
        <v>18.180000305175781</v>
      </c>
      <c r="J701" s="831">
        <v>200</v>
      </c>
      <c r="K701" s="832">
        <v>3636</v>
      </c>
    </row>
    <row r="702" spans="1:11" ht="14.45" customHeight="1" x14ac:dyDescent="0.2">
      <c r="A702" s="821" t="s">
        <v>621</v>
      </c>
      <c r="B702" s="822" t="s">
        <v>622</v>
      </c>
      <c r="C702" s="825" t="s">
        <v>652</v>
      </c>
      <c r="D702" s="839" t="s">
        <v>653</v>
      </c>
      <c r="E702" s="825" t="s">
        <v>4653</v>
      </c>
      <c r="F702" s="839" t="s">
        <v>4654</v>
      </c>
      <c r="G702" s="825" t="s">
        <v>4657</v>
      </c>
      <c r="H702" s="825" t="s">
        <v>4658</v>
      </c>
      <c r="I702" s="831">
        <v>3.3900001049041748</v>
      </c>
      <c r="J702" s="831">
        <v>3200</v>
      </c>
      <c r="K702" s="832">
        <v>10848</v>
      </c>
    </row>
    <row r="703" spans="1:11" ht="14.45" customHeight="1" x14ac:dyDescent="0.2">
      <c r="A703" s="821" t="s">
        <v>621</v>
      </c>
      <c r="B703" s="822" t="s">
        <v>622</v>
      </c>
      <c r="C703" s="825" t="s">
        <v>652</v>
      </c>
      <c r="D703" s="839" t="s">
        <v>653</v>
      </c>
      <c r="E703" s="825" t="s">
        <v>4653</v>
      </c>
      <c r="F703" s="839" t="s">
        <v>4654</v>
      </c>
      <c r="G703" s="825" t="s">
        <v>4661</v>
      </c>
      <c r="H703" s="825" t="s">
        <v>4662</v>
      </c>
      <c r="I703" s="831">
        <v>4.8299999237060547</v>
      </c>
      <c r="J703" s="831">
        <v>1600</v>
      </c>
      <c r="K703" s="832">
        <v>7728</v>
      </c>
    </row>
    <row r="704" spans="1:11" ht="14.45" customHeight="1" x14ac:dyDescent="0.2">
      <c r="A704" s="821" t="s">
        <v>621</v>
      </c>
      <c r="B704" s="822" t="s">
        <v>622</v>
      </c>
      <c r="C704" s="825" t="s">
        <v>652</v>
      </c>
      <c r="D704" s="839" t="s">
        <v>653</v>
      </c>
      <c r="E704" s="825" t="s">
        <v>4653</v>
      </c>
      <c r="F704" s="839" t="s">
        <v>4654</v>
      </c>
      <c r="G704" s="825" t="s">
        <v>4827</v>
      </c>
      <c r="H704" s="825" t="s">
        <v>4828</v>
      </c>
      <c r="I704" s="831">
        <v>3.869999885559082</v>
      </c>
      <c r="J704" s="831">
        <v>200</v>
      </c>
      <c r="K704" s="832">
        <v>774</v>
      </c>
    </row>
    <row r="705" spans="1:11" ht="14.45" customHeight="1" x14ac:dyDescent="0.2">
      <c r="A705" s="821" t="s">
        <v>621</v>
      </c>
      <c r="B705" s="822" t="s">
        <v>622</v>
      </c>
      <c r="C705" s="825" t="s">
        <v>652</v>
      </c>
      <c r="D705" s="839" t="s">
        <v>653</v>
      </c>
      <c r="E705" s="825" t="s">
        <v>4833</v>
      </c>
      <c r="F705" s="839" t="s">
        <v>4834</v>
      </c>
      <c r="G705" s="825" t="s">
        <v>5333</v>
      </c>
      <c r="H705" s="825" t="s">
        <v>5334</v>
      </c>
      <c r="I705" s="831">
        <v>2016.449951171875</v>
      </c>
      <c r="J705" s="831">
        <v>20</v>
      </c>
      <c r="K705" s="832">
        <v>40329</v>
      </c>
    </row>
    <row r="706" spans="1:11" ht="14.45" customHeight="1" x14ac:dyDescent="0.2">
      <c r="A706" s="821" t="s">
        <v>621</v>
      </c>
      <c r="B706" s="822" t="s">
        <v>622</v>
      </c>
      <c r="C706" s="825" t="s">
        <v>652</v>
      </c>
      <c r="D706" s="839" t="s">
        <v>653</v>
      </c>
      <c r="E706" s="825" t="s">
        <v>4833</v>
      </c>
      <c r="F706" s="839" t="s">
        <v>4834</v>
      </c>
      <c r="G706" s="825" t="s">
        <v>5335</v>
      </c>
      <c r="H706" s="825" t="s">
        <v>5336</v>
      </c>
      <c r="I706" s="831">
        <v>110.52999877929688</v>
      </c>
      <c r="J706" s="831">
        <v>50</v>
      </c>
      <c r="K706" s="832">
        <v>5526.5</v>
      </c>
    </row>
    <row r="707" spans="1:11" ht="14.45" customHeight="1" x14ac:dyDescent="0.2">
      <c r="A707" s="821" t="s">
        <v>621</v>
      </c>
      <c r="B707" s="822" t="s">
        <v>622</v>
      </c>
      <c r="C707" s="825" t="s">
        <v>652</v>
      </c>
      <c r="D707" s="839" t="s">
        <v>653</v>
      </c>
      <c r="E707" s="825" t="s">
        <v>4833</v>
      </c>
      <c r="F707" s="839" t="s">
        <v>4834</v>
      </c>
      <c r="G707" s="825" t="s">
        <v>5337</v>
      </c>
      <c r="H707" s="825" t="s">
        <v>5338</v>
      </c>
      <c r="I707" s="831">
        <v>9559</v>
      </c>
      <c r="J707" s="831">
        <v>3</v>
      </c>
      <c r="K707" s="832">
        <v>28677</v>
      </c>
    </row>
    <row r="708" spans="1:11" ht="14.45" customHeight="1" x14ac:dyDescent="0.2">
      <c r="A708" s="821" t="s">
        <v>621</v>
      </c>
      <c r="B708" s="822" t="s">
        <v>622</v>
      </c>
      <c r="C708" s="825" t="s">
        <v>652</v>
      </c>
      <c r="D708" s="839" t="s">
        <v>653</v>
      </c>
      <c r="E708" s="825" t="s">
        <v>5339</v>
      </c>
      <c r="F708" s="839" t="s">
        <v>5340</v>
      </c>
      <c r="G708" s="825" t="s">
        <v>5341</v>
      </c>
      <c r="H708" s="825" t="s">
        <v>5342</v>
      </c>
      <c r="I708" s="831">
        <v>1040.0025024414063</v>
      </c>
      <c r="J708" s="831">
        <v>7</v>
      </c>
      <c r="K708" s="832">
        <v>7280.010009765625</v>
      </c>
    </row>
    <row r="709" spans="1:11" ht="14.45" customHeight="1" x14ac:dyDescent="0.2">
      <c r="A709" s="821" t="s">
        <v>621</v>
      </c>
      <c r="B709" s="822" t="s">
        <v>622</v>
      </c>
      <c r="C709" s="825" t="s">
        <v>652</v>
      </c>
      <c r="D709" s="839" t="s">
        <v>653</v>
      </c>
      <c r="E709" s="825" t="s">
        <v>5339</v>
      </c>
      <c r="F709" s="839" t="s">
        <v>5340</v>
      </c>
      <c r="G709" s="825" t="s">
        <v>5343</v>
      </c>
      <c r="H709" s="825" t="s">
        <v>5344</v>
      </c>
      <c r="I709" s="831">
        <v>9270.00244140625</v>
      </c>
      <c r="J709" s="831">
        <v>7</v>
      </c>
      <c r="K709" s="832">
        <v>64890.009765625</v>
      </c>
    </row>
    <row r="710" spans="1:11" ht="14.45" customHeight="1" x14ac:dyDescent="0.2">
      <c r="A710" s="821" t="s">
        <v>621</v>
      </c>
      <c r="B710" s="822" t="s">
        <v>622</v>
      </c>
      <c r="C710" s="825" t="s">
        <v>652</v>
      </c>
      <c r="D710" s="839" t="s">
        <v>653</v>
      </c>
      <c r="E710" s="825" t="s">
        <v>5339</v>
      </c>
      <c r="F710" s="839" t="s">
        <v>5340</v>
      </c>
      <c r="G710" s="825" t="s">
        <v>5345</v>
      </c>
      <c r="H710" s="825" t="s">
        <v>5346</v>
      </c>
      <c r="I710" s="831">
        <v>9270</v>
      </c>
      <c r="J710" s="831">
        <v>1</v>
      </c>
      <c r="K710" s="832">
        <v>9270</v>
      </c>
    </row>
    <row r="711" spans="1:11" ht="14.45" customHeight="1" x14ac:dyDescent="0.2">
      <c r="A711" s="821" t="s">
        <v>621</v>
      </c>
      <c r="B711" s="822" t="s">
        <v>622</v>
      </c>
      <c r="C711" s="825" t="s">
        <v>652</v>
      </c>
      <c r="D711" s="839" t="s">
        <v>653</v>
      </c>
      <c r="E711" s="825" t="s">
        <v>5339</v>
      </c>
      <c r="F711" s="839" t="s">
        <v>5340</v>
      </c>
      <c r="G711" s="825" t="s">
        <v>5347</v>
      </c>
      <c r="H711" s="825" t="s">
        <v>5348</v>
      </c>
      <c r="I711" s="831">
        <v>7960.009765625</v>
      </c>
      <c r="J711" s="831">
        <v>2</v>
      </c>
      <c r="K711" s="832">
        <v>15920.01953125</v>
      </c>
    </row>
    <row r="712" spans="1:11" ht="14.45" customHeight="1" x14ac:dyDescent="0.2">
      <c r="A712" s="821" t="s">
        <v>621</v>
      </c>
      <c r="B712" s="822" t="s">
        <v>622</v>
      </c>
      <c r="C712" s="825" t="s">
        <v>652</v>
      </c>
      <c r="D712" s="839" t="s">
        <v>653</v>
      </c>
      <c r="E712" s="825" t="s">
        <v>5339</v>
      </c>
      <c r="F712" s="839" t="s">
        <v>5340</v>
      </c>
      <c r="G712" s="825" t="s">
        <v>5349</v>
      </c>
      <c r="H712" s="825" t="s">
        <v>5350</v>
      </c>
      <c r="I712" s="831">
        <v>3500</v>
      </c>
      <c r="J712" s="831">
        <v>10</v>
      </c>
      <c r="K712" s="832">
        <v>35000</v>
      </c>
    </row>
    <row r="713" spans="1:11" ht="14.45" customHeight="1" x14ac:dyDescent="0.2">
      <c r="A713" s="821" t="s">
        <v>621</v>
      </c>
      <c r="B713" s="822" t="s">
        <v>622</v>
      </c>
      <c r="C713" s="825" t="s">
        <v>652</v>
      </c>
      <c r="D713" s="839" t="s">
        <v>653</v>
      </c>
      <c r="E713" s="825" t="s">
        <v>5339</v>
      </c>
      <c r="F713" s="839" t="s">
        <v>5340</v>
      </c>
      <c r="G713" s="825" t="s">
        <v>5351</v>
      </c>
      <c r="H713" s="825" t="s">
        <v>5352</v>
      </c>
      <c r="I713" s="831">
        <v>2970</v>
      </c>
      <c r="J713" s="831">
        <v>2</v>
      </c>
      <c r="K713" s="832">
        <v>5940</v>
      </c>
    </row>
    <row r="714" spans="1:11" ht="14.45" customHeight="1" x14ac:dyDescent="0.2">
      <c r="A714" s="821" t="s">
        <v>621</v>
      </c>
      <c r="B714" s="822" t="s">
        <v>622</v>
      </c>
      <c r="C714" s="825" t="s">
        <v>652</v>
      </c>
      <c r="D714" s="839" t="s">
        <v>653</v>
      </c>
      <c r="E714" s="825" t="s">
        <v>5339</v>
      </c>
      <c r="F714" s="839" t="s">
        <v>5340</v>
      </c>
      <c r="G714" s="825" t="s">
        <v>5353</v>
      </c>
      <c r="H714" s="825" t="s">
        <v>5354</v>
      </c>
      <c r="I714" s="831">
        <v>2970</v>
      </c>
      <c r="J714" s="831">
        <v>1</v>
      </c>
      <c r="K714" s="832">
        <v>2970</v>
      </c>
    </row>
    <row r="715" spans="1:11" ht="14.45" customHeight="1" x14ac:dyDescent="0.2">
      <c r="A715" s="821" t="s">
        <v>621</v>
      </c>
      <c r="B715" s="822" t="s">
        <v>622</v>
      </c>
      <c r="C715" s="825" t="s">
        <v>652</v>
      </c>
      <c r="D715" s="839" t="s">
        <v>653</v>
      </c>
      <c r="E715" s="825" t="s">
        <v>5339</v>
      </c>
      <c r="F715" s="839" t="s">
        <v>5340</v>
      </c>
      <c r="G715" s="825" t="s">
        <v>5355</v>
      </c>
      <c r="H715" s="825" t="s">
        <v>5356</v>
      </c>
      <c r="I715" s="831">
        <v>2970</v>
      </c>
      <c r="J715" s="831">
        <v>2</v>
      </c>
      <c r="K715" s="832">
        <v>5940</v>
      </c>
    </row>
    <row r="716" spans="1:11" ht="14.45" customHeight="1" x14ac:dyDescent="0.2">
      <c r="A716" s="821" t="s">
        <v>621</v>
      </c>
      <c r="B716" s="822" t="s">
        <v>622</v>
      </c>
      <c r="C716" s="825" t="s">
        <v>652</v>
      </c>
      <c r="D716" s="839" t="s">
        <v>653</v>
      </c>
      <c r="E716" s="825" t="s">
        <v>5339</v>
      </c>
      <c r="F716" s="839" t="s">
        <v>5340</v>
      </c>
      <c r="G716" s="825" t="s">
        <v>5357</v>
      </c>
      <c r="H716" s="825" t="s">
        <v>5358</v>
      </c>
      <c r="I716" s="831">
        <v>7960</v>
      </c>
      <c r="J716" s="831">
        <v>2</v>
      </c>
      <c r="K716" s="832">
        <v>15920</v>
      </c>
    </row>
    <row r="717" spans="1:11" ht="14.45" customHeight="1" x14ac:dyDescent="0.2">
      <c r="A717" s="821" t="s">
        <v>621</v>
      </c>
      <c r="B717" s="822" t="s">
        <v>622</v>
      </c>
      <c r="C717" s="825" t="s">
        <v>652</v>
      </c>
      <c r="D717" s="839" t="s">
        <v>653</v>
      </c>
      <c r="E717" s="825" t="s">
        <v>5339</v>
      </c>
      <c r="F717" s="839" t="s">
        <v>5340</v>
      </c>
      <c r="G717" s="825" t="s">
        <v>5359</v>
      </c>
      <c r="H717" s="825" t="s">
        <v>5360</v>
      </c>
      <c r="I717" s="831">
        <v>7960</v>
      </c>
      <c r="J717" s="831">
        <v>3</v>
      </c>
      <c r="K717" s="832">
        <v>23880</v>
      </c>
    </row>
    <row r="718" spans="1:11" ht="14.45" customHeight="1" x14ac:dyDescent="0.2">
      <c r="A718" s="821" t="s">
        <v>621</v>
      </c>
      <c r="B718" s="822" t="s">
        <v>622</v>
      </c>
      <c r="C718" s="825" t="s">
        <v>652</v>
      </c>
      <c r="D718" s="839" t="s">
        <v>653</v>
      </c>
      <c r="E718" s="825" t="s">
        <v>5339</v>
      </c>
      <c r="F718" s="839" t="s">
        <v>5340</v>
      </c>
      <c r="G718" s="825" t="s">
        <v>5361</v>
      </c>
      <c r="H718" s="825" t="s">
        <v>5362</v>
      </c>
      <c r="I718" s="831">
        <v>12500</v>
      </c>
      <c r="J718" s="831">
        <v>2</v>
      </c>
      <c r="K718" s="832">
        <v>25000</v>
      </c>
    </row>
    <row r="719" spans="1:11" ht="14.45" customHeight="1" x14ac:dyDescent="0.2">
      <c r="A719" s="821" t="s">
        <v>621</v>
      </c>
      <c r="B719" s="822" t="s">
        <v>622</v>
      </c>
      <c r="C719" s="825" t="s">
        <v>652</v>
      </c>
      <c r="D719" s="839" t="s">
        <v>653</v>
      </c>
      <c r="E719" s="825" t="s">
        <v>5339</v>
      </c>
      <c r="F719" s="839" t="s">
        <v>5340</v>
      </c>
      <c r="G719" s="825" t="s">
        <v>5363</v>
      </c>
      <c r="H719" s="825" t="s">
        <v>5364</v>
      </c>
      <c r="I719" s="831">
        <v>71390</v>
      </c>
      <c r="J719" s="831">
        <v>5</v>
      </c>
      <c r="K719" s="832">
        <v>356950</v>
      </c>
    </row>
    <row r="720" spans="1:11" ht="14.45" customHeight="1" x14ac:dyDescent="0.2">
      <c r="A720" s="821" t="s">
        <v>621</v>
      </c>
      <c r="B720" s="822" t="s">
        <v>622</v>
      </c>
      <c r="C720" s="825" t="s">
        <v>652</v>
      </c>
      <c r="D720" s="839" t="s">
        <v>653</v>
      </c>
      <c r="E720" s="825" t="s">
        <v>5339</v>
      </c>
      <c r="F720" s="839" t="s">
        <v>5340</v>
      </c>
      <c r="G720" s="825" t="s">
        <v>5365</v>
      </c>
      <c r="H720" s="825" t="s">
        <v>5366</v>
      </c>
      <c r="I720" s="831">
        <v>77440</v>
      </c>
      <c r="J720" s="831">
        <v>3</v>
      </c>
      <c r="K720" s="832">
        <v>232320</v>
      </c>
    </row>
    <row r="721" spans="1:11" ht="14.45" customHeight="1" x14ac:dyDescent="0.2">
      <c r="A721" s="821" t="s">
        <v>621</v>
      </c>
      <c r="B721" s="822" t="s">
        <v>622</v>
      </c>
      <c r="C721" s="825" t="s">
        <v>652</v>
      </c>
      <c r="D721" s="839" t="s">
        <v>653</v>
      </c>
      <c r="E721" s="825" t="s">
        <v>5339</v>
      </c>
      <c r="F721" s="839" t="s">
        <v>5340</v>
      </c>
      <c r="G721" s="825" t="s">
        <v>5367</v>
      </c>
      <c r="H721" s="825" t="s">
        <v>5368</v>
      </c>
      <c r="I721" s="831">
        <v>35937</v>
      </c>
      <c r="J721" s="831">
        <v>2</v>
      </c>
      <c r="K721" s="832">
        <v>71874</v>
      </c>
    </row>
    <row r="722" spans="1:11" ht="14.45" customHeight="1" x14ac:dyDescent="0.2">
      <c r="A722" s="821" t="s">
        <v>621</v>
      </c>
      <c r="B722" s="822" t="s">
        <v>622</v>
      </c>
      <c r="C722" s="825" t="s">
        <v>652</v>
      </c>
      <c r="D722" s="839" t="s">
        <v>653</v>
      </c>
      <c r="E722" s="825" t="s">
        <v>5339</v>
      </c>
      <c r="F722" s="839" t="s">
        <v>5340</v>
      </c>
      <c r="G722" s="825" t="s">
        <v>5369</v>
      </c>
      <c r="H722" s="825" t="s">
        <v>5370</v>
      </c>
      <c r="I722" s="831">
        <v>25000</v>
      </c>
      <c r="J722" s="831">
        <v>2</v>
      </c>
      <c r="K722" s="832">
        <v>50000</v>
      </c>
    </row>
    <row r="723" spans="1:11" ht="14.45" customHeight="1" x14ac:dyDescent="0.2">
      <c r="A723" s="821" t="s">
        <v>621</v>
      </c>
      <c r="B723" s="822" t="s">
        <v>622</v>
      </c>
      <c r="C723" s="825" t="s">
        <v>652</v>
      </c>
      <c r="D723" s="839" t="s">
        <v>653</v>
      </c>
      <c r="E723" s="825" t="s">
        <v>5339</v>
      </c>
      <c r="F723" s="839" t="s">
        <v>5340</v>
      </c>
      <c r="G723" s="825" t="s">
        <v>5371</v>
      </c>
      <c r="H723" s="825" t="s">
        <v>5372</v>
      </c>
      <c r="I723" s="831">
        <v>25000</v>
      </c>
      <c r="J723" s="831">
        <v>2</v>
      </c>
      <c r="K723" s="832">
        <v>50000</v>
      </c>
    </row>
    <row r="724" spans="1:11" ht="14.45" customHeight="1" x14ac:dyDescent="0.2">
      <c r="A724" s="821" t="s">
        <v>621</v>
      </c>
      <c r="B724" s="822" t="s">
        <v>622</v>
      </c>
      <c r="C724" s="825" t="s">
        <v>652</v>
      </c>
      <c r="D724" s="839" t="s">
        <v>653</v>
      </c>
      <c r="E724" s="825" t="s">
        <v>5339</v>
      </c>
      <c r="F724" s="839" t="s">
        <v>5340</v>
      </c>
      <c r="G724" s="825" t="s">
        <v>5373</v>
      </c>
      <c r="H724" s="825" t="s">
        <v>5374</v>
      </c>
      <c r="I724" s="831">
        <v>18407.001953125</v>
      </c>
      <c r="J724" s="831">
        <v>9</v>
      </c>
      <c r="K724" s="832">
        <v>165663.01171875</v>
      </c>
    </row>
    <row r="725" spans="1:11" ht="14.45" customHeight="1" x14ac:dyDescent="0.2">
      <c r="A725" s="821" t="s">
        <v>621</v>
      </c>
      <c r="B725" s="822" t="s">
        <v>622</v>
      </c>
      <c r="C725" s="825" t="s">
        <v>652</v>
      </c>
      <c r="D725" s="839" t="s">
        <v>653</v>
      </c>
      <c r="E725" s="825" t="s">
        <v>5339</v>
      </c>
      <c r="F725" s="839" t="s">
        <v>5340</v>
      </c>
      <c r="G725" s="825" t="s">
        <v>5375</v>
      </c>
      <c r="H725" s="825" t="s">
        <v>5376</v>
      </c>
      <c r="I725" s="831">
        <v>18407</v>
      </c>
      <c r="J725" s="831">
        <v>1</v>
      </c>
      <c r="K725" s="832">
        <v>18407</v>
      </c>
    </row>
    <row r="726" spans="1:11" ht="14.45" customHeight="1" x14ac:dyDescent="0.2">
      <c r="A726" s="821" t="s">
        <v>621</v>
      </c>
      <c r="B726" s="822" t="s">
        <v>622</v>
      </c>
      <c r="C726" s="825" t="s">
        <v>652</v>
      </c>
      <c r="D726" s="839" t="s">
        <v>653</v>
      </c>
      <c r="E726" s="825" t="s">
        <v>5339</v>
      </c>
      <c r="F726" s="839" t="s">
        <v>5340</v>
      </c>
      <c r="G726" s="825" t="s">
        <v>5377</v>
      </c>
      <c r="H726" s="825" t="s">
        <v>5378</v>
      </c>
      <c r="I726" s="831">
        <v>3127.0033365885415</v>
      </c>
      <c r="J726" s="831">
        <v>6</v>
      </c>
      <c r="K726" s="832">
        <v>18762.009765625</v>
      </c>
    </row>
    <row r="727" spans="1:11" ht="14.45" customHeight="1" x14ac:dyDescent="0.2">
      <c r="A727" s="821" t="s">
        <v>621</v>
      </c>
      <c r="B727" s="822" t="s">
        <v>622</v>
      </c>
      <c r="C727" s="825" t="s">
        <v>652</v>
      </c>
      <c r="D727" s="839" t="s">
        <v>653</v>
      </c>
      <c r="E727" s="825" t="s">
        <v>5339</v>
      </c>
      <c r="F727" s="839" t="s">
        <v>5340</v>
      </c>
      <c r="G727" s="825" t="s">
        <v>5379</v>
      </c>
      <c r="H727" s="825" t="s">
        <v>5380</v>
      </c>
      <c r="I727" s="831">
        <v>90750</v>
      </c>
      <c r="J727" s="831">
        <v>7</v>
      </c>
      <c r="K727" s="832">
        <v>635250</v>
      </c>
    </row>
    <row r="728" spans="1:11" ht="14.45" customHeight="1" x14ac:dyDescent="0.2">
      <c r="A728" s="821" t="s">
        <v>621</v>
      </c>
      <c r="B728" s="822" t="s">
        <v>622</v>
      </c>
      <c r="C728" s="825" t="s">
        <v>652</v>
      </c>
      <c r="D728" s="839" t="s">
        <v>653</v>
      </c>
      <c r="E728" s="825" t="s">
        <v>5339</v>
      </c>
      <c r="F728" s="839" t="s">
        <v>5340</v>
      </c>
      <c r="G728" s="825" t="s">
        <v>5381</v>
      </c>
      <c r="H728" s="825" t="s">
        <v>5382</v>
      </c>
      <c r="I728" s="831">
        <v>82500</v>
      </c>
      <c r="J728" s="831">
        <v>3</v>
      </c>
      <c r="K728" s="832">
        <v>247500</v>
      </c>
    </row>
    <row r="729" spans="1:11" ht="14.45" customHeight="1" x14ac:dyDescent="0.2">
      <c r="A729" s="821" t="s">
        <v>621</v>
      </c>
      <c r="B729" s="822" t="s">
        <v>622</v>
      </c>
      <c r="C729" s="825" t="s">
        <v>652</v>
      </c>
      <c r="D729" s="839" t="s">
        <v>653</v>
      </c>
      <c r="E729" s="825" t="s">
        <v>5339</v>
      </c>
      <c r="F729" s="839" t="s">
        <v>5340</v>
      </c>
      <c r="G729" s="825" t="s">
        <v>5383</v>
      </c>
      <c r="H729" s="825" t="s">
        <v>5384</v>
      </c>
      <c r="I729" s="831">
        <v>890</v>
      </c>
      <c r="J729" s="831">
        <v>30</v>
      </c>
      <c r="K729" s="832">
        <v>26700.0302734375</v>
      </c>
    </row>
    <row r="730" spans="1:11" ht="14.45" customHeight="1" x14ac:dyDescent="0.2">
      <c r="A730" s="821" t="s">
        <v>621</v>
      </c>
      <c r="B730" s="822" t="s">
        <v>622</v>
      </c>
      <c r="C730" s="825" t="s">
        <v>652</v>
      </c>
      <c r="D730" s="839" t="s">
        <v>653</v>
      </c>
      <c r="E730" s="825" t="s">
        <v>5339</v>
      </c>
      <c r="F730" s="839" t="s">
        <v>5340</v>
      </c>
      <c r="G730" s="825" t="s">
        <v>5385</v>
      </c>
      <c r="H730" s="825" t="s">
        <v>5386</v>
      </c>
      <c r="I730" s="831">
        <v>700</v>
      </c>
      <c r="J730" s="831">
        <v>65</v>
      </c>
      <c r="K730" s="832">
        <v>45499.97021484375</v>
      </c>
    </row>
    <row r="731" spans="1:11" ht="14.45" customHeight="1" x14ac:dyDescent="0.2">
      <c r="A731" s="821" t="s">
        <v>621</v>
      </c>
      <c r="B731" s="822" t="s">
        <v>622</v>
      </c>
      <c r="C731" s="825" t="s">
        <v>652</v>
      </c>
      <c r="D731" s="839" t="s">
        <v>653</v>
      </c>
      <c r="E731" s="825" t="s">
        <v>5339</v>
      </c>
      <c r="F731" s="839" t="s">
        <v>5340</v>
      </c>
      <c r="G731" s="825" t="s">
        <v>5387</v>
      </c>
      <c r="H731" s="825" t="s">
        <v>5388</v>
      </c>
      <c r="I731" s="831">
        <v>15539.998372395834</v>
      </c>
      <c r="J731" s="831">
        <v>15</v>
      </c>
      <c r="K731" s="832">
        <v>233099.9921875</v>
      </c>
    </row>
    <row r="732" spans="1:11" ht="14.45" customHeight="1" x14ac:dyDescent="0.2">
      <c r="A732" s="821" t="s">
        <v>621</v>
      </c>
      <c r="B732" s="822" t="s">
        <v>622</v>
      </c>
      <c r="C732" s="825" t="s">
        <v>652</v>
      </c>
      <c r="D732" s="839" t="s">
        <v>653</v>
      </c>
      <c r="E732" s="825" t="s">
        <v>5389</v>
      </c>
      <c r="F732" s="839" t="s">
        <v>5390</v>
      </c>
      <c r="G732" s="825" t="s">
        <v>5391</v>
      </c>
      <c r="H732" s="825" t="s">
        <v>5392</v>
      </c>
      <c r="I732" s="831">
        <v>65956</v>
      </c>
      <c r="J732" s="831">
        <v>5</v>
      </c>
      <c r="K732" s="832">
        <v>329780</v>
      </c>
    </row>
    <row r="733" spans="1:11" ht="14.45" customHeight="1" x14ac:dyDescent="0.2">
      <c r="A733" s="821" t="s">
        <v>621</v>
      </c>
      <c r="B733" s="822" t="s">
        <v>622</v>
      </c>
      <c r="C733" s="825" t="s">
        <v>652</v>
      </c>
      <c r="D733" s="839" t="s">
        <v>653</v>
      </c>
      <c r="E733" s="825" t="s">
        <v>5389</v>
      </c>
      <c r="F733" s="839" t="s">
        <v>5390</v>
      </c>
      <c r="G733" s="825" t="s">
        <v>5393</v>
      </c>
      <c r="H733" s="825" t="s">
        <v>5394</v>
      </c>
      <c r="I733" s="831">
        <v>65956</v>
      </c>
      <c r="J733" s="831">
        <v>2</v>
      </c>
      <c r="K733" s="832">
        <v>131912</v>
      </c>
    </row>
    <row r="734" spans="1:11" ht="14.45" customHeight="1" x14ac:dyDescent="0.2">
      <c r="A734" s="821" t="s">
        <v>621</v>
      </c>
      <c r="B734" s="822" t="s">
        <v>622</v>
      </c>
      <c r="C734" s="825" t="s">
        <v>652</v>
      </c>
      <c r="D734" s="839" t="s">
        <v>653</v>
      </c>
      <c r="E734" s="825" t="s">
        <v>5389</v>
      </c>
      <c r="F734" s="839" t="s">
        <v>5390</v>
      </c>
      <c r="G734" s="825" t="s">
        <v>5395</v>
      </c>
      <c r="H734" s="825" t="s">
        <v>5396</v>
      </c>
      <c r="I734" s="831">
        <v>24830.75</v>
      </c>
      <c r="J734" s="831">
        <v>4</v>
      </c>
      <c r="K734" s="832">
        <v>99323</v>
      </c>
    </row>
    <row r="735" spans="1:11" ht="14.45" customHeight="1" x14ac:dyDescent="0.2">
      <c r="A735" s="821" t="s">
        <v>621</v>
      </c>
      <c r="B735" s="822" t="s">
        <v>622</v>
      </c>
      <c r="C735" s="825" t="s">
        <v>652</v>
      </c>
      <c r="D735" s="839" t="s">
        <v>653</v>
      </c>
      <c r="E735" s="825" t="s">
        <v>5389</v>
      </c>
      <c r="F735" s="839" t="s">
        <v>5390</v>
      </c>
      <c r="G735" s="825" t="s">
        <v>5397</v>
      </c>
      <c r="H735" s="825" t="s">
        <v>5398</v>
      </c>
      <c r="I735" s="831">
        <v>24830.75</v>
      </c>
      <c r="J735" s="831">
        <v>14</v>
      </c>
      <c r="K735" s="832">
        <v>347630.484375</v>
      </c>
    </row>
    <row r="736" spans="1:11" ht="14.45" customHeight="1" x14ac:dyDescent="0.2">
      <c r="A736" s="821" t="s">
        <v>621</v>
      </c>
      <c r="B736" s="822" t="s">
        <v>622</v>
      </c>
      <c r="C736" s="825" t="s">
        <v>652</v>
      </c>
      <c r="D736" s="839" t="s">
        <v>653</v>
      </c>
      <c r="E736" s="825" t="s">
        <v>5389</v>
      </c>
      <c r="F736" s="839" t="s">
        <v>5390</v>
      </c>
      <c r="G736" s="825" t="s">
        <v>5399</v>
      </c>
      <c r="H736" s="825" t="s">
        <v>5400</v>
      </c>
      <c r="I736" s="831">
        <v>65727.203125</v>
      </c>
      <c r="J736" s="831">
        <v>2</v>
      </c>
      <c r="K736" s="832">
        <v>131454.40625</v>
      </c>
    </row>
    <row r="737" spans="1:11" ht="14.45" customHeight="1" x14ac:dyDescent="0.2">
      <c r="A737" s="821" t="s">
        <v>621</v>
      </c>
      <c r="B737" s="822" t="s">
        <v>622</v>
      </c>
      <c r="C737" s="825" t="s">
        <v>652</v>
      </c>
      <c r="D737" s="839" t="s">
        <v>653</v>
      </c>
      <c r="E737" s="825" t="s">
        <v>5389</v>
      </c>
      <c r="F737" s="839" t="s">
        <v>5390</v>
      </c>
      <c r="G737" s="825" t="s">
        <v>5401</v>
      </c>
      <c r="H737" s="825" t="s">
        <v>5402</v>
      </c>
      <c r="I737" s="831">
        <v>65727.203125</v>
      </c>
      <c r="J737" s="831">
        <v>7</v>
      </c>
      <c r="K737" s="832">
        <v>460090.40625</v>
      </c>
    </row>
    <row r="738" spans="1:11" ht="14.45" customHeight="1" x14ac:dyDescent="0.2">
      <c r="A738" s="821" t="s">
        <v>621</v>
      </c>
      <c r="B738" s="822" t="s">
        <v>622</v>
      </c>
      <c r="C738" s="825" t="s">
        <v>655</v>
      </c>
      <c r="D738" s="839" t="s">
        <v>656</v>
      </c>
      <c r="E738" s="825" t="s">
        <v>5403</v>
      </c>
      <c r="F738" s="839" t="s">
        <v>5404</v>
      </c>
      <c r="G738" s="825" t="s">
        <v>5405</v>
      </c>
      <c r="H738" s="825" t="s">
        <v>5406</v>
      </c>
      <c r="I738" s="831">
        <v>495036.03125</v>
      </c>
      <c r="J738" s="831">
        <v>2</v>
      </c>
      <c r="K738" s="832">
        <v>990072.0625</v>
      </c>
    </row>
    <row r="739" spans="1:11" ht="14.45" customHeight="1" x14ac:dyDescent="0.2">
      <c r="A739" s="821" t="s">
        <v>621</v>
      </c>
      <c r="B739" s="822" t="s">
        <v>622</v>
      </c>
      <c r="C739" s="825" t="s">
        <v>655</v>
      </c>
      <c r="D739" s="839" t="s">
        <v>656</v>
      </c>
      <c r="E739" s="825" t="s">
        <v>5403</v>
      </c>
      <c r="F739" s="839" t="s">
        <v>5404</v>
      </c>
      <c r="G739" s="825" t="s">
        <v>5407</v>
      </c>
      <c r="H739" s="825" t="s">
        <v>5408</v>
      </c>
      <c r="I739" s="831">
        <v>495036.03125</v>
      </c>
      <c r="J739" s="831">
        <v>1</v>
      </c>
      <c r="K739" s="832">
        <v>495036.03125</v>
      </c>
    </row>
    <row r="740" spans="1:11" ht="14.45" customHeight="1" x14ac:dyDescent="0.2">
      <c r="A740" s="821" t="s">
        <v>621</v>
      </c>
      <c r="B740" s="822" t="s">
        <v>622</v>
      </c>
      <c r="C740" s="825" t="s">
        <v>655</v>
      </c>
      <c r="D740" s="839" t="s">
        <v>656</v>
      </c>
      <c r="E740" s="825" t="s">
        <v>5403</v>
      </c>
      <c r="F740" s="839" t="s">
        <v>5404</v>
      </c>
      <c r="G740" s="825" t="s">
        <v>5409</v>
      </c>
      <c r="H740" s="825" t="s">
        <v>5410</v>
      </c>
      <c r="I740" s="831">
        <v>495036.03125</v>
      </c>
      <c r="J740" s="831">
        <v>1</v>
      </c>
      <c r="K740" s="832">
        <v>495036.03125</v>
      </c>
    </row>
    <row r="741" spans="1:11" ht="14.45" customHeight="1" x14ac:dyDescent="0.2">
      <c r="A741" s="821" t="s">
        <v>621</v>
      </c>
      <c r="B741" s="822" t="s">
        <v>622</v>
      </c>
      <c r="C741" s="825" t="s">
        <v>655</v>
      </c>
      <c r="D741" s="839" t="s">
        <v>656</v>
      </c>
      <c r="E741" s="825" t="s">
        <v>5403</v>
      </c>
      <c r="F741" s="839" t="s">
        <v>5404</v>
      </c>
      <c r="G741" s="825" t="s">
        <v>5411</v>
      </c>
      <c r="H741" s="825" t="s">
        <v>5412</v>
      </c>
      <c r="I741" s="831">
        <v>428577.53125</v>
      </c>
      <c r="J741" s="831">
        <v>2</v>
      </c>
      <c r="K741" s="832">
        <v>857155.0625</v>
      </c>
    </row>
    <row r="742" spans="1:11" ht="14.45" customHeight="1" x14ac:dyDescent="0.2">
      <c r="A742" s="821" t="s">
        <v>621</v>
      </c>
      <c r="B742" s="822" t="s">
        <v>622</v>
      </c>
      <c r="C742" s="825" t="s">
        <v>655</v>
      </c>
      <c r="D742" s="839" t="s">
        <v>656</v>
      </c>
      <c r="E742" s="825" t="s">
        <v>5403</v>
      </c>
      <c r="F742" s="839" t="s">
        <v>5404</v>
      </c>
      <c r="G742" s="825" t="s">
        <v>5413</v>
      </c>
      <c r="H742" s="825" t="s">
        <v>5414</v>
      </c>
      <c r="I742" s="831">
        <v>436425</v>
      </c>
      <c r="J742" s="831">
        <v>2</v>
      </c>
      <c r="K742" s="832">
        <v>872850</v>
      </c>
    </row>
    <row r="743" spans="1:11" ht="14.45" customHeight="1" x14ac:dyDescent="0.2">
      <c r="A743" s="821" t="s">
        <v>621</v>
      </c>
      <c r="B743" s="822" t="s">
        <v>622</v>
      </c>
      <c r="C743" s="825" t="s">
        <v>655</v>
      </c>
      <c r="D743" s="839" t="s">
        <v>656</v>
      </c>
      <c r="E743" s="825" t="s">
        <v>5403</v>
      </c>
      <c r="F743" s="839" t="s">
        <v>5404</v>
      </c>
      <c r="G743" s="825" t="s">
        <v>5415</v>
      </c>
      <c r="H743" s="825" t="s">
        <v>5416</v>
      </c>
      <c r="I743" s="831">
        <v>436425</v>
      </c>
      <c r="J743" s="831">
        <v>4</v>
      </c>
      <c r="K743" s="832">
        <v>1745700</v>
      </c>
    </row>
    <row r="744" spans="1:11" ht="14.45" customHeight="1" x14ac:dyDescent="0.2">
      <c r="A744" s="821" t="s">
        <v>621</v>
      </c>
      <c r="B744" s="822" t="s">
        <v>622</v>
      </c>
      <c r="C744" s="825" t="s">
        <v>655</v>
      </c>
      <c r="D744" s="839" t="s">
        <v>656</v>
      </c>
      <c r="E744" s="825" t="s">
        <v>5403</v>
      </c>
      <c r="F744" s="839" t="s">
        <v>5404</v>
      </c>
      <c r="G744" s="825" t="s">
        <v>5417</v>
      </c>
      <c r="H744" s="825" t="s">
        <v>5418</v>
      </c>
      <c r="I744" s="831">
        <v>436425</v>
      </c>
      <c r="J744" s="831">
        <v>7</v>
      </c>
      <c r="K744" s="832">
        <v>3054975</v>
      </c>
    </row>
    <row r="745" spans="1:11" ht="14.45" customHeight="1" x14ac:dyDescent="0.2">
      <c r="A745" s="821" t="s">
        <v>621</v>
      </c>
      <c r="B745" s="822" t="s">
        <v>622</v>
      </c>
      <c r="C745" s="825" t="s">
        <v>655</v>
      </c>
      <c r="D745" s="839" t="s">
        <v>656</v>
      </c>
      <c r="E745" s="825" t="s">
        <v>5403</v>
      </c>
      <c r="F745" s="839" t="s">
        <v>5404</v>
      </c>
      <c r="G745" s="825" t="s">
        <v>5419</v>
      </c>
      <c r="H745" s="825" t="s">
        <v>5420</v>
      </c>
      <c r="I745" s="831">
        <v>436425</v>
      </c>
      <c r="J745" s="831">
        <v>2</v>
      </c>
      <c r="K745" s="832">
        <v>872850</v>
      </c>
    </row>
    <row r="746" spans="1:11" ht="14.45" customHeight="1" x14ac:dyDescent="0.2">
      <c r="A746" s="821" t="s">
        <v>621</v>
      </c>
      <c r="B746" s="822" t="s">
        <v>622</v>
      </c>
      <c r="C746" s="825" t="s">
        <v>655</v>
      </c>
      <c r="D746" s="839" t="s">
        <v>656</v>
      </c>
      <c r="E746" s="825" t="s">
        <v>5421</v>
      </c>
      <c r="F746" s="839" t="s">
        <v>5422</v>
      </c>
      <c r="G746" s="825" t="s">
        <v>5423</v>
      </c>
      <c r="H746" s="825" t="s">
        <v>5424</v>
      </c>
      <c r="I746" s="831">
        <v>9835.08984375</v>
      </c>
      <c r="J746" s="831">
        <v>2</v>
      </c>
      <c r="K746" s="832">
        <v>19670.1796875</v>
      </c>
    </row>
    <row r="747" spans="1:11" ht="14.45" customHeight="1" x14ac:dyDescent="0.2">
      <c r="A747" s="821" t="s">
        <v>621</v>
      </c>
      <c r="B747" s="822" t="s">
        <v>622</v>
      </c>
      <c r="C747" s="825" t="s">
        <v>655</v>
      </c>
      <c r="D747" s="839" t="s">
        <v>656</v>
      </c>
      <c r="E747" s="825" t="s">
        <v>5421</v>
      </c>
      <c r="F747" s="839" t="s">
        <v>5422</v>
      </c>
      <c r="G747" s="825" t="s">
        <v>5425</v>
      </c>
      <c r="H747" s="825" t="s">
        <v>5426</v>
      </c>
      <c r="I747" s="831">
        <v>9835.08984375</v>
      </c>
      <c r="J747" s="831">
        <v>1</v>
      </c>
      <c r="K747" s="832">
        <v>9835.08984375</v>
      </c>
    </row>
    <row r="748" spans="1:11" ht="14.45" customHeight="1" x14ac:dyDescent="0.2">
      <c r="A748" s="821" t="s">
        <v>621</v>
      </c>
      <c r="B748" s="822" t="s">
        <v>622</v>
      </c>
      <c r="C748" s="825" t="s">
        <v>655</v>
      </c>
      <c r="D748" s="839" t="s">
        <v>656</v>
      </c>
      <c r="E748" s="825" t="s">
        <v>5421</v>
      </c>
      <c r="F748" s="839" t="s">
        <v>5422</v>
      </c>
      <c r="G748" s="825" t="s">
        <v>5427</v>
      </c>
      <c r="H748" s="825" t="s">
        <v>5428</v>
      </c>
      <c r="I748" s="831">
        <v>9835.08984375</v>
      </c>
      <c r="J748" s="831">
        <v>1</v>
      </c>
      <c r="K748" s="832">
        <v>9835.08984375</v>
      </c>
    </row>
    <row r="749" spans="1:11" ht="14.45" customHeight="1" x14ac:dyDescent="0.2">
      <c r="A749" s="821" t="s">
        <v>621</v>
      </c>
      <c r="B749" s="822" t="s">
        <v>622</v>
      </c>
      <c r="C749" s="825" t="s">
        <v>655</v>
      </c>
      <c r="D749" s="839" t="s">
        <v>656</v>
      </c>
      <c r="E749" s="825" t="s">
        <v>5421</v>
      </c>
      <c r="F749" s="839" t="s">
        <v>5422</v>
      </c>
      <c r="G749" s="825" t="s">
        <v>5429</v>
      </c>
      <c r="H749" s="825" t="s">
        <v>5430</v>
      </c>
      <c r="I749" s="831">
        <v>125000</v>
      </c>
      <c r="J749" s="831">
        <v>1</v>
      </c>
      <c r="K749" s="832">
        <v>125000</v>
      </c>
    </row>
    <row r="750" spans="1:11" ht="14.45" customHeight="1" x14ac:dyDescent="0.2">
      <c r="A750" s="821" t="s">
        <v>621</v>
      </c>
      <c r="B750" s="822" t="s">
        <v>622</v>
      </c>
      <c r="C750" s="825" t="s">
        <v>655</v>
      </c>
      <c r="D750" s="839" t="s">
        <v>656</v>
      </c>
      <c r="E750" s="825" t="s">
        <v>5421</v>
      </c>
      <c r="F750" s="839" t="s">
        <v>5422</v>
      </c>
      <c r="G750" s="825" t="s">
        <v>5431</v>
      </c>
      <c r="H750" s="825" t="s">
        <v>5432</v>
      </c>
      <c r="I750" s="831">
        <v>125000</v>
      </c>
      <c r="J750" s="831">
        <v>1</v>
      </c>
      <c r="K750" s="832">
        <v>125000</v>
      </c>
    </row>
    <row r="751" spans="1:11" ht="14.45" customHeight="1" x14ac:dyDescent="0.2">
      <c r="A751" s="821" t="s">
        <v>621</v>
      </c>
      <c r="B751" s="822" t="s">
        <v>622</v>
      </c>
      <c r="C751" s="825" t="s">
        <v>655</v>
      </c>
      <c r="D751" s="839" t="s">
        <v>656</v>
      </c>
      <c r="E751" s="825" t="s">
        <v>4509</v>
      </c>
      <c r="F751" s="839" t="s">
        <v>4510</v>
      </c>
      <c r="G751" s="825" t="s">
        <v>5433</v>
      </c>
      <c r="H751" s="825" t="s">
        <v>5434</v>
      </c>
      <c r="I751" s="831">
        <v>7.5399999618530273</v>
      </c>
      <c r="J751" s="831">
        <v>400</v>
      </c>
      <c r="K751" s="832">
        <v>3016.85009765625</v>
      </c>
    </row>
    <row r="752" spans="1:11" ht="14.45" customHeight="1" x14ac:dyDescent="0.2">
      <c r="A752" s="821" t="s">
        <v>621</v>
      </c>
      <c r="B752" s="822" t="s">
        <v>622</v>
      </c>
      <c r="C752" s="825" t="s">
        <v>655</v>
      </c>
      <c r="D752" s="839" t="s">
        <v>656</v>
      </c>
      <c r="E752" s="825" t="s">
        <v>4509</v>
      </c>
      <c r="F752" s="839" t="s">
        <v>4510</v>
      </c>
      <c r="G752" s="825" t="s">
        <v>4529</v>
      </c>
      <c r="H752" s="825" t="s">
        <v>4530</v>
      </c>
      <c r="I752" s="831">
        <v>1.3799999952316284</v>
      </c>
      <c r="J752" s="831">
        <v>300</v>
      </c>
      <c r="K752" s="832">
        <v>414</v>
      </c>
    </row>
    <row r="753" spans="1:11" ht="14.45" customHeight="1" x14ac:dyDescent="0.2">
      <c r="A753" s="821" t="s">
        <v>621</v>
      </c>
      <c r="B753" s="822" t="s">
        <v>622</v>
      </c>
      <c r="C753" s="825" t="s">
        <v>655</v>
      </c>
      <c r="D753" s="839" t="s">
        <v>656</v>
      </c>
      <c r="E753" s="825" t="s">
        <v>4509</v>
      </c>
      <c r="F753" s="839" t="s">
        <v>4510</v>
      </c>
      <c r="G753" s="825" t="s">
        <v>4531</v>
      </c>
      <c r="H753" s="825" t="s">
        <v>4532</v>
      </c>
      <c r="I753" s="831">
        <v>0.86000001430511475</v>
      </c>
      <c r="J753" s="831">
        <v>200</v>
      </c>
      <c r="K753" s="832">
        <v>172</v>
      </c>
    </row>
    <row r="754" spans="1:11" ht="14.45" customHeight="1" x14ac:dyDescent="0.2">
      <c r="A754" s="821" t="s">
        <v>621</v>
      </c>
      <c r="B754" s="822" t="s">
        <v>622</v>
      </c>
      <c r="C754" s="825" t="s">
        <v>655</v>
      </c>
      <c r="D754" s="839" t="s">
        <v>656</v>
      </c>
      <c r="E754" s="825" t="s">
        <v>4509</v>
      </c>
      <c r="F754" s="839" t="s">
        <v>4510</v>
      </c>
      <c r="G754" s="825" t="s">
        <v>5435</v>
      </c>
      <c r="H754" s="825" t="s">
        <v>5436</v>
      </c>
      <c r="I754" s="831">
        <v>24.840000152587891</v>
      </c>
      <c r="J754" s="831">
        <v>12</v>
      </c>
      <c r="K754" s="832">
        <v>298.07998657226563</v>
      </c>
    </row>
    <row r="755" spans="1:11" ht="14.45" customHeight="1" x14ac:dyDescent="0.2">
      <c r="A755" s="821" t="s">
        <v>621</v>
      </c>
      <c r="B755" s="822" t="s">
        <v>622</v>
      </c>
      <c r="C755" s="825" t="s">
        <v>655</v>
      </c>
      <c r="D755" s="839" t="s">
        <v>656</v>
      </c>
      <c r="E755" s="825" t="s">
        <v>4509</v>
      </c>
      <c r="F755" s="839" t="s">
        <v>4510</v>
      </c>
      <c r="G755" s="825" t="s">
        <v>4539</v>
      </c>
      <c r="H755" s="825" t="s">
        <v>4540</v>
      </c>
      <c r="I755" s="831">
        <v>13.079999923706055</v>
      </c>
      <c r="J755" s="831">
        <v>60</v>
      </c>
      <c r="K755" s="832">
        <v>784.79998779296875</v>
      </c>
    </row>
    <row r="756" spans="1:11" ht="14.45" customHeight="1" x14ac:dyDescent="0.2">
      <c r="A756" s="821" t="s">
        <v>621</v>
      </c>
      <c r="B756" s="822" t="s">
        <v>622</v>
      </c>
      <c r="C756" s="825" t="s">
        <v>655</v>
      </c>
      <c r="D756" s="839" t="s">
        <v>656</v>
      </c>
      <c r="E756" s="825" t="s">
        <v>4509</v>
      </c>
      <c r="F756" s="839" t="s">
        <v>4510</v>
      </c>
      <c r="G756" s="825" t="s">
        <v>5437</v>
      </c>
      <c r="H756" s="825" t="s">
        <v>5438</v>
      </c>
      <c r="I756" s="831">
        <v>19.319999694824219</v>
      </c>
      <c r="J756" s="831">
        <v>12</v>
      </c>
      <c r="K756" s="832">
        <v>231.83999633789063</v>
      </c>
    </row>
    <row r="757" spans="1:11" ht="14.45" customHeight="1" x14ac:dyDescent="0.2">
      <c r="A757" s="821" t="s">
        <v>621</v>
      </c>
      <c r="B757" s="822" t="s">
        <v>622</v>
      </c>
      <c r="C757" s="825" t="s">
        <v>655</v>
      </c>
      <c r="D757" s="839" t="s">
        <v>656</v>
      </c>
      <c r="E757" s="825" t="s">
        <v>4509</v>
      </c>
      <c r="F757" s="839" t="s">
        <v>4510</v>
      </c>
      <c r="G757" s="825" t="s">
        <v>4855</v>
      </c>
      <c r="H757" s="825" t="s">
        <v>4856</v>
      </c>
      <c r="I757" s="831">
        <v>8.8900003433227539</v>
      </c>
      <c r="J757" s="831">
        <v>4</v>
      </c>
      <c r="K757" s="832">
        <v>35.560001373291016</v>
      </c>
    </row>
    <row r="758" spans="1:11" ht="14.45" customHeight="1" x14ac:dyDescent="0.2">
      <c r="A758" s="821" t="s">
        <v>621</v>
      </c>
      <c r="B758" s="822" t="s">
        <v>622</v>
      </c>
      <c r="C758" s="825" t="s">
        <v>655</v>
      </c>
      <c r="D758" s="839" t="s">
        <v>656</v>
      </c>
      <c r="E758" s="825" t="s">
        <v>4509</v>
      </c>
      <c r="F758" s="839" t="s">
        <v>4510</v>
      </c>
      <c r="G758" s="825" t="s">
        <v>4857</v>
      </c>
      <c r="H758" s="825" t="s">
        <v>4858</v>
      </c>
      <c r="I758" s="831">
        <v>2.5199999809265137</v>
      </c>
      <c r="J758" s="831">
        <v>10</v>
      </c>
      <c r="K758" s="832">
        <v>25.200000762939453</v>
      </c>
    </row>
    <row r="759" spans="1:11" ht="14.45" customHeight="1" x14ac:dyDescent="0.2">
      <c r="A759" s="821" t="s">
        <v>621</v>
      </c>
      <c r="B759" s="822" t="s">
        <v>622</v>
      </c>
      <c r="C759" s="825" t="s">
        <v>655</v>
      </c>
      <c r="D759" s="839" t="s">
        <v>656</v>
      </c>
      <c r="E759" s="825" t="s">
        <v>4557</v>
      </c>
      <c r="F759" s="839" t="s">
        <v>4558</v>
      </c>
      <c r="G759" s="825" t="s">
        <v>4865</v>
      </c>
      <c r="H759" s="825" t="s">
        <v>4866</v>
      </c>
      <c r="I759" s="831">
        <v>2.9033334255218506</v>
      </c>
      <c r="J759" s="831">
        <v>800</v>
      </c>
      <c r="K759" s="832">
        <v>2323</v>
      </c>
    </row>
    <row r="760" spans="1:11" ht="14.45" customHeight="1" x14ac:dyDescent="0.2">
      <c r="A760" s="821" t="s">
        <v>621</v>
      </c>
      <c r="B760" s="822" t="s">
        <v>622</v>
      </c>
      <c r="C760" s="825" t="s">
        <v>655</v>
      </c>
      <c r="D760" s="839" t="s">
        <v>656</v>
      </c>
      <c r="E760" s="825" t="s">
        <v>4557</v>
      </c>
      <c r="F760" s="839" t="s">
        <v>4558</v>
      </c>
      <c r="G760" s="825" t="s">
        <v>5439</v>
      </c>
      <c r="H760" s="825" t="s">
        <v>5440</v>
      </c>
      <c r="I760" s="831">
        <v>2480.5</v>
      </c>
      <c r="J760" s="831">
        <v>5</v>
      </c>
      <c r="K760" s="832">
        <v>12402.5</v>
      </c>
    </row>
    <row r="761" spans="1:11" ht="14.45" customHeight="1" x14ac:dyDescent="0.2">
      <c r="A761" s="821" t="s">
        <v>621</v>
      </c>
      <c r="B761" s="822" t="s">
        <v>622</v>
      </c>
      <c r="C761" s="825" t="s">
        <v>655</v>
      </c>
      <c r="D761" s="839" t="s">
        <v>656</v>
      </c>
      <c r="E761" s="825" t="s">
        <v>4557</v>
      </c>
      <c r="F761" s="839" t="s">
        <v>4558</v>
      </c>
      <c r="G761" s="825" t="s">
        <v>5441</v>
      </c>
      <c r="H761" s="825" t="s">
        <v>5442</v>
      </c>
      <c r="I761" s="831">
        <v>2480.5</v>
      </c>
      <c r="J761" s="831">
        <v>10</v>
      </c>
      <c r="K761" s="832">
        <v>24805</v>
      </c>
    </row>
    <row r="762" spans="1:11" ht="14.45" customHeight="1" x14ac:dyDescent="0.2">
      <c r="A762" s="821" t="s">
        <v>621</v>
      </c>
      <c r="B762" s="822" t="s">
        <v>622</v>
      </c>
      <c r="C762" s="825" t="s">
        <v>655</v>
      </c>
      <c r="D762" s="839" t="s">
        <v>656</v>
      </c>
      <c r="E762" s="825" t="s">
        <v>4557</v>
      </c>
      <c r="F762" s="839" t="s">
        <v>4558</v>
      </c>
      <c r="G762" s="825" t="s">
        <v>4565</v>
      </c>
      <c r="H762" s="825" t="s">
        <v>4566</v>
      </c>
      <c r="I762" s="831">
        <v>2.0349999666213989</v>
      </c>
      <c r="J762" s="831">
        <v>3200</v>
      </c>
      <c r="K762" s="832">
        <v>6510</v>
      </c>
    </row>
    <row r="763" spans="1:11" ht="14.45" customHeight="1" x14ac:dyDescent="0.2">
      <c r="A763" s="821" t="s">
        <v>621</v>
      </c>
      <c r="B763" s="822" t="s">
        <v>622</v>
      </c>
      <c r="C763" s="825" t="s">
        <v>655</v>
      </c>
      <c r="D763" s="839" t="s">
        <v>656</v>
      </c>
      <c r="E763" s="825" t="s">
        <v>4557</v>
      </c>
      <c r="F763" s="839" t="s">
        <v>4558</v>
      </c>
      <c r="G763" s="825" t="s">
        <v>4743</v>
      </c>
      <c r="H763" s="825" t="s">
        <v>4744</v>
      </c>
      <c r="I763" s="831">
        <v>11.143333435058594</v>
      </c>
      <c r="J763" s="831">
        <v>300</v>
      </c>
      <c r="K763" s="832">
        <v>3343</v>
      </c>
    </row>
    <row r="764" spans="1:11" ht="14.45" customHeight="1" x14ac:dyDescent="0.2">
      <c r="A764" s="821" t="s">
        <v>621</v>
      </c>
      <c r="B764" s="822" t="s">
        <v>622</v>
      </c>
      <c r="C764" s="825" t="s">
        <v>655</v>
      </c>
      <c r="D764" s="839" t="s">
        <v>656</v>
      </c>
      <c r="E764" s="825" t="s">
        <v>4557</v>
      </c>
      <c r="F764" s="839" t="s">
        <v>4558</v>
      </c>
      <c r="G764" s="825" t="s">
        <v>5443</v>
      </c>
      <c r="H764" s="825" t="s">
        <v>5444</v>
      </c>
      <c r="I764" s="831">
        <v>153.66999816894531</v>
      </c>
      <c r="J764" s="831">
        <v>700</v>
      </c>
      <c r="K764" s="832">
        <v>107569</v>
      </c>
    </row>
    <row r="765" spans="1:11" ht="14.45" customHeight="1" x14ac:dyDescent="0.2">
      <c r="A765" s="821" t="s">
        <v>621</v>
      </c>
      <c r="B765" s="822" t="s">
        <v>622</v>
      </c>
      <c r="C765" s="825" t="s">
        <v>655</v>
      </c>
      <c r="D765" s="839" t="s">
        <v>656</v>
      </c>
      <c r="E765" s="825" t="s">
        <v>4557</v>
      </c>
      <c r="F765" s="839" t="s">
        <v>4558</v>
      </c>
      <c r="G765" s="825" t="s">
        <v>5445</v>
      </c>
      <c r="H765" s="825" t="s">
        <v>5446</v>
      </c>
      <c r="I765" s="831">
        <v>64.129997253417969</v>
      </c>
      <c r="J765" s="831">
        <v>1100</v>
      </c>
      <c r="K765" s="832">
        <v>70543</v>
      </c>
    </row>
    <row r="766" spans="1:11" ht="14.45" customHeight="1" x14ac:dyDescent="0.2">
      <c r="A766" s="821" t="s">
        <v>621</v>
      </c>
      <c r="B766" s="822" t="s">
        <v>622</v>
      </c>
      <c r="C766" s="825" t="s">
        <v>655</v>
      </c>
      <c r="D766" s="839" t="s">
        <v>656</v>
      </c>
      <c r="E766" s="825" t="s">
        <v>4557</v>
      </c>
      <c r="F766" s="839" t="s">
        <v>4558</v>
      </c>
      <c r="G766" s="825" t="s">
        <v>4747</v>
      </c>
      <c r="H766" s="825" t="s">
        <v>4748</v>
      </c>
      <c r="I766" s="831">
        <v>5.2600002288818359</v>
      </c>
      <c r="J766" s="831">
        <v>100</v>
      </c>
      <c r="K766" s="832">
        <v>526</v>
      </c>
    </row>
    <row r="767" spans="1:11" ht="14.45" customHeight="1" x14ac:dyDescent="0.2">
      <c r="A767" s="821" t="s">
        <v>621</v>
      </c>
      <c r="B767" s="822" t="s">
        <v>622</v>
      </c>
      <c r="C767" s="825" t="s">
        <v>655</v>
      </c>
      <c r="D767" s="839" t="s">
        <v>656</v>
      </c>
      <c r="E767" s="825" t="s">
        <v>4557</v>
      </c>
      <c r="F767" s="839" t="s">
        <v>4558</v>
      </c>
      <c r="G767" s="825" t="s">
        <v>4569</v>
      </c>
      <c r="H767" s="825" t="s">
        <v>4570</v>
      </c>
      <c r="I767" s="831">
        <v>3.4850000143051147</v>
      </c>
      <c r="J767" s="831">
        <v>600</v>
      </c>
      <c r="K767" s="832">
        <v>2092</v>
      </c>
    </row>
    <row r="768" spans="1:11" ht="14.45" customHeight="1" x14ac:dyDescent="0.2">
      <c r="A768" s="821" t="s">
        <v>621</v>
      </c>
      <c r="B768" s="822" t="s">
        <v>622</v>
      </c>
      <c r="C768" s="825" t="s">
        <v>655</v>
      </c>
      <c r="D768" s="839" t="s">
        <v>656</v>
      </c>
      <c r="E768" s="825" t="s">
        <v>4557</v>
      </c>
      <c r="F768" s="839" t="s">
        <v>4558</v>
      </c>
      <c r="G768" s="825" t="s">
        <v>4573</v>
      </c>
      <c r="H768" s="825" t="s">
        <v>4574</v>
      </c>
      <c r="I768" s="831">
        <v>17.979999542236328</v>
      </c>
      <c r="J768" s="831">
        <v>400</v>
      </c>
      <c r="K768" s="832">
        <v>7192</v>
      </c>
    </row>
    <row r="769" spans="1:11" ht="14.45" customHeight="1" x14ac:dyDescent="0.2">
      <c r="A769" s="821" t="s">
        <v>621</v>
      </c>
      <c r="B769" s="822" t="s">
        <v>622</v>
      </c>
      <c r="C769" s="825" t="s">
        <v>655</v>
      </c>
      <c r="D769" s="839" t="s">
        <v>656</v>
      </c>
      <c r="E769" s="825" t="s">
        <v>4557</v>
      </c>
      <c r="F769" s="839" t="s">
        <v>4558</v>
      </c>
      <c r="G769" s="825" t="s">
        <v>4583</v>
      </c>
      <c r="H769" s="825" t="s">
        <v>4584</v>
      </c>
      <c r="I769" s="831">
        <v>4.0300002098083496</v>
      </c>
      <c r="J769" s="831">
        <v>200</v>
      </c>
      <c r="K769" s="832">
        <v>806</v>
      </c>
    </row>
    <row r="770" spans="1:11" ht="14.45" customHeight="1" x14ac:dyDescent="0.2">
      <c r="A770" s="821" t="s">
        <v>621</v>
      </c>
      <c r="B770" s="822" t="s">
        <v>622</v>
      </c>
      <c r="C770" s="825" t="s">
        <v>655</v>
      </c>
      <c r="D770" s="839" t="s">
        <v>656</v>
      </c>
      <c r="E770" s="825" t="s">
        <v>4557</v>
      </c>
      <c r="F770" s="839" t="s">
        <v>4558</v>
      </c>
      <c r="G770" s="825" t="s">
        <v>5447</v>
      </c>
      <c r="H770" s="825" t="s">
        <v>5448</v>
      </c>
      <c r="I770" s="831">
        <v>232.32000732421875</v>
      </c>
      <c r="J770" s="831">
        <v>440</v>
      </c>
      <c r="K770" s="832">
        <v>102220.80078125</v>
      </c>
    </row>
    <row r="771" spans="1:11" ht="14.45" customHeight="1" x14ac:dyDescent="0.2">
      <c r="A771" s="821" t="s">
        <v>621</v>
      </c>
      <c r="B771" s="822" t="s">
        <v>622</v>
      </c>
      <c r="C771" s="825" t="s">
        <v>655</v>
      </c>
      <c r="D771" s="839" t="s">
        <v>656</v>
      </c>
      <c r="E771" s="825" t="s">
        <v>4557</v>
      </c>
      <c r="F771" s="839" t="s">
        <v>4558</v>
      </c>
      <c r="G771" s="825" t="s">
        <v>5021</v>
      </c>
      <c r="H771" s="825" t="s">
        <v>5022</v>
      </c>
      <c r="I771" s="831">
        <v>81.739997863769531</v>
      </c>
      <c r="J771" s="831">
        <v>10</v>
      </c>
      <c r="K771" s="832">
        <v>817.4000244140625</v>
      </c>
    </row>
    <row r="772" spans="1:11" ht="14.45" customHeight="1" x14ac:dyDescent="0.2">
      <c r="A772" s="821" t="s">
        <v>621</v>
      </c>
      <c r="B772" s="822" t="s">
        <v>622</v>
      </c>
      <c r="C772" s="825" t="s">
        <v>655</v>
      </c>
      <c r="D772" s="839" t="s">
        <v>656</v>
      </c>
      <c r="E772" s="825" t="s">
        <v>4557</v>
      </c>
      <c r="F772" s="839" t="s">
        <v>4558</v>
      </c>
      <c r="G772" s="825" t="s">
        <v>5449</v>
      </c>
      <c r="H772" s="825" t="s">
        <v>5450</v>
      </c>
      <c r="I772" s="831">
        <v>1161.5999755859375</v>
      </c>
      <c r="J772" s="831">
        <v>1</v>
      </c>
      <c r="K772" s="832">
        <v>1161.5999755859375</v>
      </c>
    </row>
    <row r="773" spans="1:11" ht="14.45" customHeight="1" x14ac:dyDescent="0.2">
      <c r="A773" s="821" t="s">
        <v>621</v>
      </c>
      <c r="B773" s="822" t="s">
        <v>622</v>
      </c>
      <c r="C773" s="825" t="s">
        <v>655</v>
      </c>
      <c r="D773" s="839" t="s">
        <v>656</v>
      </c>
      <c r="E773" s="825" t="s">
        <v>4557</v>
      </c>
      <c r="F773" s="839" t="s">
        <v>4558</v>
      </c>
      <c r="G773" s="825" t="s">
        <v>4591</v>
      </c>
      <c r="H773" s="825" t="s">
        <v>4592</v>
      </c>
      <c r="I773" s="831">
        <v>11.739999771118164</v>
      </c>
      <c r="J773" s="831">
        <v>20</v>
      </c>
      <c r="K773" s="832">
        <v>234.80000305175781</v>
      </c>
    </row>
    <row r="774" spans="1:11" ht="14.45" customHeight="1" x14ac:dyDescent="0.2">
      <c r="A774" s="821" t="s">
        <v>621</v>
      </c>
      <c r="B774" s="822" t="s">
        <v>622</v>
      </c>
      <c r="C774" s="825" t="s">
        <v>655</v>
      </c>
      <c r="D774" s="839" t="s">
        <v>656</v>
      </c>
      <c r="E774" s="825" t="s">
        <v>4557</v>
      </c>
      <c r="F774" s="839" t="s">
        <v>4558</v>
      </c>
      <c r="G774" s="825" t="s">
        <v>4771</v>
      </c>
      <c r="H774" s="825" t="s">
        <v>4772</v>
      </c>
      <c r="I774" s="831">
        <v>13.310000419616699</v>
      </c>
      <c r="J774" s="831">
        <v>40</v>
      </c>
      <c r="K774" s="832">
        <v>532.4000244140625</v>
      </c>
    </row>
    <row r="775" spans="1:11" ht="14.45" customHeight="1" x14ac:dyDescent="0.2">
      <c r="A775" s="821" t="s">
        <v>621</v>
      </c>
      <c r="B775" s="822" t="s">
        <v>622</v>
      </c>
      <c r="C775" s="825" t="s">
        <v>655</v>
      </c>
      <c r="D775" s="839" t="s">
        <v>656</v>
      </c>
      <c r="E775" s="825" t="s">
        <v>4557</v>
      </c>
      <c r="F775" s="839" t="s">
        <v>4558</v>
      </c>
      <c r="G775" s="825" t="s">
        <v>5451</v>
      </c>
      <c r="H775" s="825" t="s">
        <v>5452</v>
      </c>
      <c r="I775" s="831">
        <v>484</v>
      </c>
      <c r="J775" s="831">
        <v>20</v>
      </c>
      <c r="K775" s="832">
        <v>9680</v>
      </c>
    </row>
    <row r="776" spans="1:11" ht="14.45" customHeight="1" x14ac:dyDescent="0.2">
      <c r="A776" s="821" t="s">
        <v>621</v>
      </c>
      <c r="B776" s="822" t="s">
        <v>622</v>
      </c>
      <c r="C776" s="825" t="s">
        <v>655</v>
      </c>
      <c r="D776" s="839" t="s">
        <v>656</v>
      </c>
      <c r="E776" s="825" t="s">
        <v>4557</v>
      </c>
      <c r="F776" s="839" t="s">
        <v>4558</v>
      </c>
      <c r="G776" s="825" t="s">
        <v>5453</v>
      </c>
      <c r="H776" s="825" t="s">
        <v>5454</v>
      </c>
      <c r="I776" s="831">
        <v>4750</v>
      </c>
      <c r="J776" s="831">
        <v>10</v>
      </c>
      <c r="K776" s="832">
        <v>47500</v>
      </c>
    </row>
    <row r="777" spans="1:11" ht="14.45" customHeight="1" x14ac:dyDescent="0.2">
      <c r="A777" s="821" t="s">
        <v>621</v>
      </c>
      <c r="B777" s="822" t="s">
        <v>622</v>
      </c>
      <c r="C777" s="825" t="s">
        <v>655</v>
      </c>
      <c r="D777" s="839" t="s">
        <v>656</v>
      </c>
      <c r="E777" s="825" t="s">
        <v>4557</v>
      </c>
      <c r="F777" s="839" t="s">
        <v>4558</v>
      </c>
      <c r="G777" s="825" t="s">
        <v>4601</v>
      </c>
      <c r="H777" s="825" t="s">
        <v>4602</v>
      </c>
      <c r="I777" s="831">
        <v>0.81999999284744263</v>
      </c>
      <c r="J777" s="831">
        <v>600</v>
      </c>
      <c r="K777" s="832">
        <v>492</v>
      </c>
    </row>
    <row r="778" spans="1:11" ht="14.45" customHeight="1" x14ac:dyDescent="0.2">
      <c r="A778" s="821" t="s">
        <v>621</v>
      </c>
      <c r="B778" s="822" t="s">
        <v>622</v>
      </c>
      <c r="C778" s="825" t="s">
        <v>655</v>
      </c>
      <c r="D778" s="839" t="s">
        <v>656</v>
      </c>
      <c r="E778" s="825" t="s">
        <v>4557</v>
      </c>
      <c r="F778" s="839" t="s">
        <v>4558</v>
      </c>
      <c r="G778" s="825" t="s">
        <v>4603</v>
      </c>
      <c r="H778" s="825" t="s">
        <v>4604</v>
      </c>
      <c r="I778" s="831">
        <v>0.43333333730697632</v>
      </c>
      <c r="J778" s="831">
        <v>800</v>
      </c>
      <c r="K778" s="832">
        <v>348</v>
      </c>
    </row>
    <row r="779" spans="1:11" ht="14.45" customHeight="1" x14ac:dyDescent="0.2">
      <c r="A779" s="821" t="s">
        <v>621</v>
      </c>
      <c r="B779" s="822" t="s">
        <v>622</v>
      </c>
      <c r="C779" s="825" t="s">
        <v>655</v>
      </c>
      <c r="D779" s="839" t="s">
        <v>656</v>
      </c>
      <c r="E779" s="825" t="s">
        <v>4557</v>
      </c>
      <c r="F779" s="839" t="s">
        <v>4558</v>
      </c>
      <c r="G779" s="825" t="s">
        <v>4607</v>
      </c>
      <c r="H779" s="825" t="s">
        <v>4608</v>
      </c>
      <c r="I779" s="831">
        <v>0.57999998331069946</v>
      </c>
      <c r="J779" s="831">
        <v>500</v>
      </c>
      <c r="K779" s="832">
        <v>290</v>
      </c>
    </row>
    <row r="780" spans="1:11" ht="14.45" customHeight="1" x14ac:dyDescent="0.2">
      <c r="A780" s="821" t="s">
        <v>621</v>
      </c>
      <c r="B780" s="822" t="s">
        <v>622</v>
      </c>
      <c r="C780" s="825" t="s">
        <v>655</v>
      </c>
      <c r="D780" s="839" t="s">
        <v>656</v>
      </c>
      <c r="E780" s="825" t="s">
        <v>4557</v>
      </c>
      <c r="F780" s="839" t="s">
        <v>4558</v>
      </c>
      <c r="G780" s="825" t="s">
        <v>4609</v>
      </c>
      <c r="H780" s="825" t="s">
        <v>4610</v>
      </c>
      <c r="I780" s="831">
        <v>5.565000057220459</v>
      </c>
      <c r="J780" s="831">
        <v>170</v>
      </c>
      <c r="K780" s="832">
        <v>946.05001831054688</v>
      </c>
    </row>
    <row r="781" spans="1:11" ht="14.45" customHeight="1" x14ac:dyDescent="0.2">
      <c r="A781" s="821" t="s">
        <v>621</v>
      </c>
      <c r="B781" s="822" t="s">
        <v>622</v>
      </c>
      <c r="C781" s="825" t="s">
        <v>655</v>
      </c>
      <c r="D781" s="839" t="s">
        <v>656</v>
      </c>
      <c r="E781" s="825" t="s">
        <v>4557</v>
      </c>
      <c r="F781" s="839" t="s">
        <v>4558</v>
      </c>
      <c r="G781" s="825" t="s">
        <v>5455</v>
      </c>
      <c r="H781" s="825" t="s">
        <v>5456</v>
      </c>
      <c r="I781" s="831">
        <v>3461.5</v>
      </c>
      <c r="J781" s="831">
        <v>20</v>
      </c>
      <c r="K781" s="832">
        <v>69230</v>
      </c>
    </row>
    <row r="782" spans="1:11" ht="14.45" customHeight="1" x14ac:dyDescent="0.2">
      <c r="A782" s="821" t="s">
        <v>621</v>
      </c>
      <c r="B782" s="822" t="s">
        <v>622</v>
      </c>
      <c r="C782" s="825" t="s">
        <v>655</v>
      </c>
      <c r="D782" s="839" t="s">
        <v>656</v>
      </c>
      <c r="E782" s="825" t="s">
        <v>4557</v>
      </c>
      <c r="F782" s="839" t="s">
        <v>4558</v>
      </c>
      <c r="G782" s="825" t="s">
        <v>4619</v>
      </c>
      <c r="H782" s="825" t="s">
        <v>4620</v>
      </c>
      <c r="I782" s="831">
        <v>0.47499999403953552</v>
      </c>
      <c r="J782" s="831">
        <v>400</v>
      </c>
      <c r="K782" s="832">
        <v>190</v>
      </c>
    </row>
    <row r="783" spans="1:11" ht="14.45" customHeight="1" x14ac:dyDescent="0.2">
      <c r="A783" s="821" t="s">
        <v>621</v>
      </c>
      <c r="B783" s="822" t="s">
        <v>622</v>
      </c>
      <c r="C783" s="825" t="s">
        <v>655</v>
      </c>
      <c r="D783" s="839" t="s">
        <v>656</v>
      </c>
      <c r="E783" s="825" t="s">
        <v>4557</v>
      </c>
      <c r="F783" s="839" t="s">
        <v>4558</v>
      </c>
      <c r="G783" s="825" t="s">
        <v>5457</v>
      </c>
      <c r="H783" s="825" t="s">
        <v>5458</v>
      </c>
      <c r="I783" s="831">
        <v>966.78997802734375</v>
      </c>
      <c r="J783" s="831">
        <v>10</v>
      </c>
      <c r="K783" s="832">
        <v>9667.900390625</v>
      </c>
    </row>
    <row r="784" spans="1:11" ht="14.45" customHeight="1" x14ac:dyDescent="0.2">
      <c r="A784" s="821" t="s">
        <v>621</v>
      </c>
      <c r="B784" s="822" t="s">
        <v>622</v>
      </c>
      <c r="C784" s="825" t="s">
        <v>655</v>
      </c>
      <c r="D784" s="839" t="s">
        <v>656</v>
      </c>
      <c r="E784" s="825" t="s">
        <v>4641</v>
      </c>
      <c r="F784" s="839" t="s">
        <v>4642</v>
      </c>
      <c r="G784" s="825" t="s">
        <v>4643</v>
      </c>
      <c r="H784" s="825" t="s">
        <v>4644</v>
      </c>
      <c r="I784" s="831">
        <v>10.159999847412109</v>
      </c>
      <c r="J784" s="831">
        <v>200</v>
      </c>
      <c r="K784" s="832">
        <v>2032</v>
      </c>
    </row>
    <row r="785" spans="1:11" ht="14.45" customHeight="1" x14ac:dyDescent="0.2">
      <c r="A785" s="821" t="s">
        <v>621</v>
      </c>
      <c r="B785" s="822" t="s">
        <v>622</v>
      </c>
      <c r="C785" s="825" t="s">
        <v>655</v>
      </c>
      <c r="D785" s="839" t="s">
        <v>656</v>
      </c>
      <c r="E785" s="825" t="s">
        <v>4641</v>
      </c>
      <c r="F785" s="839" t="s">
        <v>4642</v>
      </c>
      <c r="G785" s="825" t="s">
        <v>5459</v>
      </c>
      <c r="H785" s="825" t="s">
        <v>5460</v>
      </c>
      <c r="I785" s="831">
        <v>834.9000244140625</v>
      </c>
      <c r="J785" s="831">
        <v>600</v>
      </c>
      <c r="K785" s="832">
        <v>500940</v>
      </c>
    </row>
    <row r="786" spans="1:11" ht="14.45" customHeight="1" x14ac:dyDescent="0.2">
      <c r="A786" s="821" t="s">
        <v>621</v>
      </c>
      <c r="B786" s="822" t="s">
        <v>622</v>
      </c>
      <c r="C786" s="825" t="s">
        <v>655</v>
      </c>
      <c r="D786" s="839" t="s">
        <v>656</v>
      </c>
      <c r="E786" s="825" t="s">
        <v>5101</v>
      </c>
      <c r="F786" s="839" t="s">
        <v>5102</v>
      </c>
      <c r="G786" s="825" t="s">
        <v>5103</v>
      </c>
      <c r="H786" s="825" t="s">
        <v>5104</v>
      </c>
      <c r="I786" s="831">
        <v>27.260000228881836</v>
      </c>
      <c r="J786" s="831">
        <v>36</v>
      </c>
      <c r="K786" s="832">
        <v>981.3599853515625</v>
      </c>
    </row>
    <row r="787" spans="1:11" ht="14.45" customHeight="1" x14ac:dyDescent="0.2">
      <c r="A787" s="821" t="s">
        <v>621</v>
      </c>
      <c r="B787" s="822" t="s">
        <v>622</v>
      </c>
      <c r="C787" s="825" t="s">
        <v>655</v>
      </c>
      <c r="D787" s="839" t="s">
        <v>656</v>
      </c>
      <c r="E787" s="825" t="s">
        <v>4645</v>
      </c>
      <c r="F787" s="839" t="s">
        <v>4646</v>
      </c>
      <c r="G787" s="825" t="s">
        <v>5461</v>
      </c>
      <c r="H787" s="825" t="s">
        <v>5462</v>
      </c>
      <c r="I787" s="831">
        <v>14.760000228881836</v>
      </c>
      <c r="J787" s="831">
        <v>100</v>
      </c>
      <c r="K787" s="832">
        <v>1476.300048828125</v>
      </c>
    </row>
    <row r="788" spans="1:11" ht="14.45" customHeight="1" x14ac:dyDescent="0.2">
      <c r="A788" s="821" t="s">
        <v>621</v>
      </c>
      <c r="B788" s="822" t="s">
        <v>622</v>
      </c>
      <c r="C788" s="825" t="s">
        <v>655</v>
      </c>
      <c r="D788" s="839" t="s">
        <v>656</v>
      </c>
      <c r="E788" s="825" t="s">
        <v>4645</v>
      </c>
      <c r="F788" s="839" t="s">
        <v>4646</v>
      </c>
      <c r="G788" s="825" t="s">
        <v>5463</v>
      </c>
      <c r="H788" s="825" t="s">
        <v>5464</v>
      </c>
      <c r="I788" s="831">
        <v>14.760000228881836</v>
      </c>
      <c r="J788" s="831">
        <v>100</v>
      </c>
      <c r="K788" s="832">
        <v>1476.199951171875</v>
      </c>
    </row>
    <row r="789" spans="1:11" ht="14.45" customHeight="1" x14ac:dyDescent="0.2">
      <c r="A789" s="821" t="s">
        <v>621</v>
      </c>
      <c r="B789" s="822" t="s">
        <v>622</v>
      </c>
      <c r="C789" s="825" t="s">
        <v>655</v>
      </c>
      <c r="D789" s="839" t="s">
        <v>656</v>
      </c>
      <c r="E789" s="825" t="s">
        <v>4645</v>
      </c>
      <c r="F789" s="839" t="s">
        <v>4646</v>
      </c>
      <c r="G789" s="825" t="s">
        <v>4815</v>
      </c>
      <c r="H789" s="825" t="s">
        <v>4816</v>
      </c>
      <c r="I789" s="831">
        <v>0.1550000011920929</v>
      </c>
      <c r="J789" s="831">
        <v>100</v>
      </c>
      <c r="K789" s="832">
        <v>31</v>
      </c>
    </row>
    <row r="790" spans="1:11" ht="14.45" customHeight="1" x14ac:dyDescent="0.2">
      <c r="A790" s="821" t="s">
        <v>621</v>
      </c>
      <c r="B790" s="822" t="s">
        <v>622</v>
      </c>
      <c r="C790" s="825" t="s">
        <v>655</v>
      </c>
      <c r="D790" s="839" t="s">
        <v>656</v>
      </c>
      <c r="E790" s="825" t="s">
        <v>4645</v>
      </c>
      <c r="F790" s="839" t="s">
        <v>4646</v>
      </c>
      <c r="G790" s="825" t="s">
        <v>4817</v>
      </c>
      <c r="H790" s="825" t="s">
        <v>4818</v>
      </c>
      <c r="I790" s="831">
        <v>0.30000001192092896</v>
      </c>
      <c r="J790" s="831">
        <v>200</v>
      </c>
      <c r="K790" s="832">
        <v>60</v>
      </c>
    </row>
    <row r="791" spans="1:11" ht="14.45" customHeight="1" x14ac:dyDescent="0.2">
      <c r="A791" s="821" t="s">
        <v>621</v>
      </c>
      <c r="B791" s="822" t="s">
        <v>622</v>
      </c>
      <c r="C791" s="825" t="s">
        <v>655</v>
      </c>
      <c r="D791" s="839" t="s">
        <v>656</v>
      </c>
      <c r="E791" s="825" t="s">
        <v>4645</v>
      </c>
      <c r="F791" s="839" t="s">
        <v>4646</v>
      </c>
      <c r="G791" s="825" t="s">
        <v>4649</v>
      </c>
      <c r="H791" s="825" t="s">
        <v>4650</v>
      </c>
      <c r="I791" s="831">
        <v>0.54666668176651001</v>
      </c>
      <c r="J791" s="831">
        <v>400</v>
      </c>
      <c r="K791" s="832">
        <v>219</v>
      </c>
    </row>
    <row r="792" spans="1:11" ht="14.45" customHeight="1" x14ac:dyDescent="0.2">
      <c r="A792" s="821" t="s">
        <v>621</v>
      </c>
      <c r="B792" s="822" t="s">
        <v>622</v>
      </c>
      <c r="C792" s="825" t="s">
        <v>655</v>
      </c>
      <c r="D792" s="839" t="s">
        <v>656</v>
      </c>
      <c r="E792" s="825" t="s">
        <v>4653</v>
      </c>
      <c r="F792" s="839" t="s">
        <v>4654</v>
      </c>
      <c r="G792" s="825" t="s">
        <v>5109</v>
      </c>
      <c r="H792" s="825" t="s">
        <v>5110</v>
      </c>
      <c r="I792" s="831">
        <v>18.629999160766602</v>
      </c>
      <c r="J792" s="831">
        <v>100</v>
      </c>
      <c r="K792" s="832">
        <v>1863.4000244140625</v>
      </c>
    </row>
    <row r="793" spans="1:11" ht="14.45" customHeight="1" x14ac:dyDescent="0.2">
      <c r="A793" s="821" t="s">
        <v>621</v>
      </c>
      <c r="B793" s="822" t="s">
        <v>622</v>
      </c>
      <c r="C793" s="825" t="s">
        <v>655</v>
      </c>
      <c r="D793" s="839" t="s">
        <v>656</v>
      </c>
      <c r="E793" s="825" t="s">
        <v>4653</v>
      </c>
      <c r="F793" s="839" t="s">
        <v>4654</v>
      </c>
      <c r="G793" s="825" t="s">
        <v>5329</v>
      </c>
      <c r="H793" s="825" t="s">
        <v>5330</v>
      </c>
      <c r="I793" s="831">
        <v>18.219999313354492</v>
      </c>
      <c r="J793" s="831">
        <v>100</v>
      </c>
      <c r="K793" s="832">
        <v>1822</v>
      </c>
    </row>
    <row r="794" spans="1:11" ht="14.45" customHeight="1" x14ac:dyDescent="0.2">
      <c r="A794" s="821" t="s">
        <v>621</v>
      </c>
      <c r="B794" s="822" t="s">
        <v>622</v>
      </c>
      <c r="C794" s="825" t="s">
        <v>655</v>
      </c>
      <c r="D794" s="839" t="s">
        <v>656</v>
      </c>
      <c r="E794" s="825" t="s">
        <v>4653</v>
      </c>
      <c r="F794" s="839" t="s">
        <v>4654</v>
      </c>
      <c r="G794" s="825" t="s">
        <v>5465</v>
      </c>
      <c r="H794" s="825" t="s">
        <v>5466</v>
      </c>
      <c r="I794" s="831">
        <v>17.106666564941406</v>
      </c>
      <c r="J794" s="831">
        <v>600</v>
      </c>
      <c r="K794" s="832">
        <v>10264</v>
      </c>
    </row>
    <row r="795" spans="1:11" ht="14.45" customHeight="1" x14ac:dyDescent="0.2">
      <c r="A795" s="821" t="s">
        <v>621</v>
      </c>
      <c r="B795" s="822" t="s">
        <v>622</v>
      </c>
      <c r="C795" s="825" t="s">
        <v>655</v>
      </c>
      <c r="D795" s="839" t="s">
        <v>656</v>
      </c>
      <c r="E795" s="825" t="s">
        <v>4653</v>
      </c>
      <c r="F795" s="839" t="s">
        <v>4654</v>
      </c>
      <c r="G795" s="825" t="s">
        <v>5467</v>
      </c>
      <c r="H795" s="825" t="s">
        <v>5468</v>
      </c>
      <c r="I795" s="831">
        <v>16.360000610351563</v>
      </c>
      <c r="J795" s="831">
        <v>200</v>
      </c>
      <c r="K795" s="832">
        <v>3272</v>
      </c>
    </row>
    <row r="796" spans="1:11" ht="14.45" customHeight="1" x14ac:dyDescent="0.2">
      <c r="A796" s="821" t="s">
        <v>621</v>
      </c>
      <c r="B796" s="822" t="s">
        <v>622</v>
      </c>
      <c r="C796" s="825" t="s">
        <v>655</v>
      </c>
      <c r="D796" s="839" t="s">
        <v>656</v>
      </c>
      <c r="E796" s="825" t="s">
        <v>4653</v>
      </c>
      <c r="F796" s="839" t="s">
        <v>4654</v>
      </c>
      <c r="G796" s="825" t="s">
        <v>5469</v>
      </c>
      <c r="H796" s="825" t="s">
        <v>5470</v>
      </c>
      <c r="I796" s="831">
        <v>16.680000305175781</v>
      </c>
      <c r="J796" s="831">
        <v>100</v>
      </c>
      <c r="K796" s="832">
        <v>1668</v>
      </c>
    </row>
    <row r="797" spans="1:11" ht="14.45" customHeight="1" x14ac:dyDescent="0.2">
      <c r="A797" s="821" t="s">
        <v>621</v>
      </c>
      <c r="B797" s="822" t="s">
        <v>622</v>
      </c>
      <c r="C797" s="825" t="s">
        <v>655</v>
      </c>
      <c r="D797" s="839" t="s">
        <v>656</v>
      </c>
      <c r="E797" s="825" t="s">
        <v>4653</v>
      </c>
      <c r="F797" s="839" t="s">
        <v>4654</v>
      </c>
      <c r="G797" s="825" t="s">
        <v>5331</v>
      </c>
      <c r="H797" s="825" t="s">
        <v>5332</v>
      </c>
      <c r="I797" s="831">
        <v>18.180000305175781</v>
      </c>
      <c r="J797" s="831">
        <v>100</v>
      </c>
      <c r="K797" s="832">
        <v>1818</v>
      </c>
    </row>
    <row r="798" spans="1:11" ht="14.45" customHeight="1" x14ac:dyDescent="0.2">
      <c r="A798" s="821" t="s">
        <v>621</v>
      </c>
      <c r="B798" s="822" t="s">
        <v>622</v>
      </c>
      <c r="C798" s="825" t="s">
        <v>655</v>
      </c>
      <c r="D798" s="839" t="s">
        <v>656</v>
      </c>
      <c r="E798" s="825" t="s">
        <v>4653</v>
      </c>
      <c r="F798" s="839" t="s">
        <v>4654</v>
      </c>
      <c r="G798" s="825" t="s">
        <v>4655</v>
      </c>
      <c r="H798" s="825" t="s">
        <v>4656</v>
      </c>
      <c r="I798" s="831">
        <v>3.3900001049041748</v>
      </c>
      <c r="J798" s="831">
        <v>400</v>
      </c>
      <c r="K798" s="832">
        <v>1356</v>
      </c>
    </row>
    <row r="799" spans="1:11" ht="14.45" customHeight="1" x14ac:dyDescent="0.2">
      <c r="A799" s="821" t="s">
        <v>621</v>
      </c>
      <c r="B799" s="822" t="s">
        <v>622</v>
      </c>
      <c r="C799" s="825" t="s">
        <v>655</v>
      </c>
      <c r="D799" s="839" t="s">
        <v>656</v>
      </c>
      <c r="E799" s="825" t="s">
        <v>4653</v>
      </c>
      <c r="F799" s="839" t="s">
        <v>4654</v>
      </c>
      <c r="G799" s="825" t="s">
        <v>4657</v>
      </c>
      <c r="H799" s="825" t="s">
        <v>4658</v>
      </c>
      <c r="I799" s="831">
        <v>3.3900001049041748</v>
      </c>
      <c r="J799" s="831">
        <v>3000</v>
      </c>
      <c r="K799" s="832">
        <v>10170</v>
      </c>
    </row>
    <row r="800" spans="1:11" ht="14.45" customHeight="1" x14ac:dyDescent="0.2">
      <c r="A800" s="821" t="s">
        <v>621</v>
      </c>
      <c r="B800" s="822" t="s">
        <v>622</v>
      </c>
      <c r="C800" s="825" t="s">
        <v>655</v>
      </c>
      <c r="D800" s="839" t="s">
        <v>656</v>
      </c>
      <c r="E800" s="825" t="s">
        <v>4653</v>
      </c>
      <c r="F800" s="839" t="s">
        <v>4654</v>
      </c>
      <c r="G800" s="825" t="s">
        <v>4661</v>
      </c>
      <c r="H800" s="825" t="s">
        <v>4662</v>
      </c>
      <c r="I800" s="831">
        <v>4.8299999237060547</v>
      </c>
      <c r="J800" s="831">
        <v>2000</v>
      </c>
      <c r="K800" s="832">
        <v>9660</v>
      </c>
    </row>
    <row r="801" spans="1:11" ht="14.45" customHeight="1" x14ac:dyDescent="0.2">
      <c r="A801" s="821" t="s">
        <v>621</v>
      </c>
      <c r="B801" s="822" t="s">
        <v>622</v>
      </c>
      <c r="C801" s="825" t="s">
        <v>655</v>
      </c>
      <c r="D801" s="839" t="s">
        <v>656</v>
      </c>
      <c r="E801" s="825" t="s">
        <v>4653</v>
      </c>
      <c r="F801" s="839" t="s">
        <v>4654</v>
      </c>
      <c r="G801" s="825" t="s">
        <v>4663</v>
      </c>
      <c r="H801" s="825" t="s">
        <v>4664</v>
      </c>
      <c r="I801" s="831">
        <v>3.5699999332427979</v>
      </c>
      <c r="J801" s="831">
        <v>2200</v>
      </c>
      <c r="K801" s="832">
        <v>7964</v>
      </c>
    </row>
    <row r="802" spans="1:11" ht="14.45" customHeight="1" x14ac:dyDescent="0.2">
      <c r="A802" s="821" t="s">
        <v>621</v>
      </c>
      <c r="B802" s="822" t="s">
        <v>622</v>
      </c>
      <c r="C802" s="825" t="s">
        <v>655</v>
      </c>
      <c r="D802" s="839" t="s">
        <v>656</v>
      </c>
      <c r="E802" s="825" t="s">
        <v>4653</v>
      </c>
      <c r="F802" s="839" t="s">
        <v>4654</v>
      </c>
      <c r="G802" s="825" t="s">
        <v>4665</v>
      </c>
      <c r="H802" s="825" t="s">
        <v>4666</v>
      </c>
      <c r="I802" s="831">
        <v>4.125</v>
      </c>
      <c r="J802" s="831">
        <v>1600</v>
      </c>
      <c r="K802" s="832">
        <v>6596</v>
      </c>
    </row>
    <row r="803" spans="1:11" ht="14.45" customHeight="1" x14ac:dyDescent="0.2">
      <c r="A803" s="821" t="s">
        <v>621</v>
      </c>
      <c r="B803" s="822" t="s">
        <v>622</v>
      </c>
      <c r="C803" s="825" t="s">
        <v>655</v>
      </c>
      <c r="D803" s="839" t="s">
        <v>656</v>
      </c>
      <c r="E803" s="825" t="s">
        <v>4653</v>
      </c>
      <c r="F803" s="839" t="s">
        <v>4654</v>
      </c>
      <c r="G803" s="825" t="s">
        <v>4827</v>
      </c>
      <c r="H803" s="825" t="s">
        <v>4828</v>
      </c>
      <c r="I803" s="831">
        <v>3.869999885559082</v>
      </c>
      <c r="J803" s="831">
        <v>400</v>
      </c>
      <c r="K803" s="832">
        <v>1548</v>
      </c>
    </row>
    <row r="804" spans="1:11" ht="14.45" customHeight="1" x14ac:dyDescent="0.2">
      <c r="A804" s="821" t="s">
        <v>621</v>
      </c>
      <c r="B804" s="822" t="s">
        <v>622</v>
      </c>
      <c r="C804" s="825" t="s">
        <v>655</v>
      </c>
      <c r="D804" s="839" t="s">
        <v>656</v>
      </c>
      <c r="E804" s="825" t="s">
        <v>4833</v>
      </c>
      <c r="F804" s="839" t="s">
        <v>4834</v>
      </c>
      <c r="G804" s="825" t="s">
        <v>5471</v>
      </c>
      <c r="H804" s="825" t="s">
        <v>5472</v>
      </c>
      <c r="I804" s="831">
        <v>14993</v>
      </c>
      <c r="J804" s="831">
        <v>1</v>
      </c>
      <c r="K804" s="832">
        <v>14993</v>
      </c>
    </row>
    <row r="805" spans="1:11" ht="14.45" customHeight="1" x14ac:dyDescent="0.2">
      <c r="A805" s="821" t="s">
        <v>621</v>
      </c>
      <c r="B805" s="822" t="s">
        <v>622</v>
      </c>
      <c r="C805" s="825" t="s">
        <v>655</v>
      </c>
      <c r="D805" s="839" t="s">
        <v>656</v>
      </c>
      <c r="E805" s="825" t="s">
        <v>4833</v>
      </c>
      <c r="F805" s="839" t="s">
        <v>4834</v>
      </c>
      <c r="G805" s="825" t="s">
        <v>5473</v>
      </c>
      <c r="H805" s="825" t="s">
        <v>5474</v>
      </c>
      <c r="I805" s="831">
        <v>18777.990234375</v>
      </c>
      <c r="J805" s="831">
        <v>1</v>
      </c>
      <c r="K805" s="832">
        <v>18777.990234375</v>
      </c>
    </row>
    <row r="806" spans="1:11" ht="14.45" customHeight="1" x14ac:dyDescent="0.2">
      <c r="A806" s="821" t="s">
        <v>621</v>
      </c>
      <c r="B806" s="822" t="s">
        <v>622</v>
      </c>
      <c r="C806" s="825" t="s">
        <v>655</v>
      </c>
      <c r="D806" s="839" t="s">
        <v>656</v>
      </c>
      <c r="E806" s="825" t="s">
        <v>5475</v>
      </c>
      <c r="F806" s="839" t="s">
        <v>5476</v>
      </c>
      <c r="G806" s="825" t="s">
        <v>5477</v>
      </c>
      <c r="H806" s="825" t="s">
        <v>5478</v>
      </c>
      <c r="I806" s="831">
        <v>1445.949951171875</v>
      </c>
      <c r="J806" s="831">
        <v>35</v>
      </c>
      <c r="K806" s="832">
        <v>50608.25</v>
      </c>
    </row>
    <row r="807" spans="1:11" ht="14.45" customHeight="1" x14ac:dyDescent="0.2">
      <c r="A807" s="821" t="s">
        <v>621</v>
      </c>
      <c r="B807" s="822" t="s">
        <v>622</v>
      </c>
      <c r="C807" s="825" t="s">
        <v>655</v>
      </c>
      <c r="D807" s="839" t="s">
        <v>656</v>
      </c>
      <c r="E807" s="825" t="s">
        <v>5475</v>
      </c>
      <c r="F807" s="839" t="s">
        <v>5476</v>
      </c>
      <c r="G807" s="825" t="s">
        <v>5479</v>
      </c>
      <c r="H807" s="825" t="s">
        <v>5480</v>
      </c>
      <c r="I807" s="831">
        <v>1472.81005859375</v>
      </c>
      <c r="J807" s="831">
        <v>5</v>
      </c>
      <c r="K807" s="832">
        <v>7364.06005859375</v>
      </c>
    </row>
    <row r="808" spans="1:11" ht="14.45" customHeight="1" x14ac:dyDescent="0.2">
      <c r="A808" s="821" t="s">
        <v>621</v>
      </c>
      <c r="B808" s="822" t="s">
        <v>622</v>
      </c>
      <c r="C808" s="825" t="s">
        <v>655</v>
      </c>
      <c r="D808" s="839" t="s">
        <v>656</v>
      </c>
      <c r="E808" s="825" t="s">
        <v>5475</v>
      </c>
      <c r="F808" s="839" t="s">
        <v>5476</v>
      </c>
      <c r="G808" s="825" t="s">
        <v>5481</v>
      </c>
      <c r="H808" s="825" t="s">
        <v>5482</v>
      </c>
      <c r="I808" s="831">
        <v>402.92999267578125</v>
      </c>
      <c r="J808" s="831">
        <v>700</v>
      </c>
      <c r="K808" s="832">
        <v>282051</v>
      </c>
    </row>
    <row r="809" spans="1:11" ht="14.45" customHeight="1" x14ac:dyDescent="0.2">
      <c r="A809" s="821" t="s">
        <v>621</v>
      </c>
      <c r="B809" s="822" t="s">
        <v>622</v>
      </c>
      <c r="C809" s="825" t="s">
        <v>655</v>
      </c>
      <c r="D809" s="839" t="s">
        <v>656</v>
      </c>
      <c r="E809" s="825" t="s">
        <v>5475</v>
      </c>
      <c r="F809" s="839" t="s">
        <v>5476</v>
      </c>
      <c r="G809" s="825" t="s">
        <v>5483</v>
      </c>
      <c r="H809" s="825" t="s">
        <v>5484</v>
      </c>
      <c r="I809" s="831">
        <v>402.92999267578125</v>
      </c>
      <c r="J809" s="831">
        <v>15</v>
      </c>
      <c r="K809" s="832">
        <v>6043.9501953125</v>
      </c>
    </row>
    <row r="810" spans="1:11" ht="14.45" customHeight="1" x14ac:dyDescent="0.2">
      <c r="A810" s="821" t="s">
        <v>621</v>
      </c>
      <c r="B810" s="822" t="s">
        <v>622</v>
      </c>
      <c r="C810" s="825" t="s">
        <v>655</v>
      </c>
      <c r="D810" s="839" t="s">
        <v>656</v>
      </c>
      <c r="E810" s="825" t="s">
        <v>5475</v>
      </c>
      <c r="F810" s="839" t="s">
        <v>5476</v>
      </c>
      <c r="G810" s="825" t="s">
        <v>5485</v>
      </c>
      <c r="H810" s="825" t="s">
        <v>5486</v>
      </c>
      <c r="I810" s="831">
        <v>471.89999389648438</v>
      </c>
      <c r="J810" s="831">
        <v>25</v>
      </c>
      <c r="K810" s="832">
        <v>11797.5</v>
      </c>
    </row>
    <row r="811" spans="1:11" ht="14.45" customHeight="1" x14ac:dyDescent="0.2">
      <c r="A811" s="821" t="s">
        <v>621</v>
      </c>
      <c r="B811" s="822" t="s">
        <v>622</v>
      </c>
      <c r="C811" s="825" t="s">
        <v>655</v>
      </c>
      <c r="D811" s="839" t="s">
        <v>656</v>
      </c>
      <c r="E811" s="825" t="s">
        <v>5475</v>
      </c>
      <c r="F811" s="839" t="s">
        <v>5476</v>
      </c>
      <c r="G811" s="825" t="s">
        <v>5487</v>
      </c>
      <c r="H811" s="825" t="s">
        <v>5488</v>
      </c>
      <c r="I811" s="831">
        <v>471.89999389648438</v>
      </c>
      <c r="J811" s="831">
        <v>5</v>
      </c>
      <c r="K811" s="832">
        <v>2359.5</v>
      </c>
    </row>
    <row r="812" spans="1:11" ht="14.45" customHeight="1" x14ac:dyDescent="0.2">
      <c r="A812" s="821" t="s">
        <v>621</v>
      </c>
      <c r="B812" s="822" t="s">
        <v>622</v>
      </c>
      <c r="C812" s="825" t="s">
        <v>655</v>
      </c>
      <c r="D812" s="839" t="s">
        <v>656</v>
      </c>
      <c r="E812" s="825" t="s">
        <v>5475</v>
      </c>
      <c r="F812" s="839" t="s">
        <v>5476</v>
      </c>
      <c r="G812" s="825" t="s">
        <v>5489</v>
      </c>
      <c r="H812" s="825" t="s">
        <v>5490</v>
      </c>
      <c r="I812" s="831">
        <v>471.89999389648438</v>
      </c>
      <c r="J812" s="831">
        <v>10</v>
      </c>
      <c r="K812" s="832">
        <v>4719</v>
      </c>
    </row>
    <row r="813" spans="1:11" ht="14.45" customHeight="1" x14ac:dyDescent="0.2">
      <c r="A813" s="821" t="s">
        <v>621</v>
      </c>
      <c r="B813" s="822" t="s">
        <v>622</v>
      </c>
      <c r="C813" s="825" t="s">
        <v>655</v>
      </c>
      <c r="D813" s="839" t="s">
        <v>656</v>
      </c>
      <c r="E813" s="825" t="s">
        <v>5475</v>
      </c>
      <c r="F813" s="839" t="s">
        <v>5476</v>
      </c>
      <c r="G813" s="825" t="s">
        <v>5491</v>
      </c>
      <c r="H813" s="825" t="s">
        <v>5492</v>
      </c>
      <c r="I813" s="831">
        <v>471.89999389648438</v>
      </c>
      <c r="J813" s="831">
        <v>30</v>
      </c>
      <c r="K813" s="832">
        <v>14157</v>
      </c>
    </row>
    <row r="814" spans="1:11" ht="14.45" customHeight="1" x14ac:dyDescent="0.2">
      <c r="A814" s="821" t="s">
        <v>621</v>
      </c>
      <c r="B814" s="822" t="s">
        <v>622</v>
      </c>
      <c r="C814" s="825" t="s">
        <v>655</v>
      </c>
      <c r="D814" s="839" t="s">
        <v>656</v>
      </c>
      <c r="E814" s="825" t="s">
        <v>5475</v>
      </c>
      <c r="F814" s="839" t="s">
        <v>5476</v>
      </c>
      <c r="G814" s="825" t="s">
        <v>5493</v>
      </c>
      <c r="H814" s="825" t="s">
        <v>5494</v>
      </c>
      <c r="I814" s="831">
        <v>471.89999389648438</v>
      </c>
      <c r="J814" s="831">
        <v>210</v>
      </c>
      <c r="K814" s="832">
        <v>99099</v>
      </c>
    </row>
    <row r="815" spans="1:11" ht="14.45" customHeight="1" x14ac:dyDescent="0.2">
      <c r="A815" s="821" t="s">
        <v>621</v>
      </c>
      <c r="B815" s="822" t="s">
        <v>622</v>
      </c>
      <c r="C815" s="825" t="s">
        <v>655</v>
      </c>
      <c r="D815" s="839" t="s">
        <v>656</v>
      </c>
      <c r="E815" s="825" t="s">
        <v>5475</v>
      </c>
      <c r="F815" s="839" t="s">
        <v>5476</v>
      </c>
      <c r="G815" s="825" t="s">
        <v>5495</v>
      </c>
      <c r="H815" s="825" t="s">
        <v>5496</v>
      </c>
      <c r="I815" s="831">
        <v>471.89999389648438</v>
      </c>
      <c r="J815" s="831">
        <v>10</v>
      </c>
      <c r="K815" s="832">
        <v>4719</v>
      </c>
    </row>
    <row r="816" spans="1:11" ht="14.45" customHeight="1" x14ac:dyDescent="0.2">
      <c r="A816" s="821" t="s">
        <v>621</v>
      </c>
      <c r="B816" s="822" t="s">
        <v>622</v>
      </c>
      <c r="C816" s="825" t="s">
        <v>655</v>
      </c>
      <c r="D816" s="839" t="s">
        <v>656</v>
      </c>
      <c r="E816" s="825" t="s">
        <v>5475</v>
      </c>
      <c r="F816" s="839" t="s">
        <v>5476</v>
      </c>
      <c r="G816" s="825" t="s">
        <v>5497</v>
      </c>
      <c r="H816" s="825" t="s">
        <v>5498</v>
      </c>
      <c r="I816" s="831">
        <v>471.89999389648438</v>
      </c>
      <c r="J816" s="831">
        <v>230</v>
      </c>
      <c r="K816" s="832">
        <v>108537</v>
      </c>
    </row>
    <row r="817" spans="1:11" ht="14.45" customHeight="1" x14ac:dyDescent="0.2">
      <c r="A817" s="821" t="s">
        <v>621</v>
      </c>
      <c r="B817" s="822" t="s">
        <v>622</v>
      </c>
      <c r="C817" s="825" t="s">
        <v>655</v>
      </c>
      <c r="D817" s="839" t="s">
        <v>656</v>
      </c>
      <c r="E817" s="825" t="s">
        <v>5475</v>
      </c>
      <c r="F817" s="839" t="s">
        <v>5476</v>
      </c>
      <c r="G817" s="825" t="s">
        <v>5499</v>
      </c>
      <c r="H817" s="825" t="s">
        <v>5500</v>
      </c>
      <c r="I817" s="831">
        <v>471.89999389648438</v>
      </c>
      <c r="J817" s="831">
        <v>10</v>
      </c>
      <c r="K817" s="832">
        <v>4719</v>
      </c>
    </row>
    <row r="818" spans="1:11" ht="14.45" customHeight="1" x14ac:dyDescent="0.2">
      <c r="A818" s="821" t="s">
        <v>621</v>
      </c>
      <c r="B818" s="822" t="s">
        <v>622</v>
      </c>
      <c r="C818" s="825" t="s">
        <v>655</v>
      </c>
      <c r="D818" s="839" t="s">
        <v>656</v>
      </c>
      <c r="E818" s="825" t="s">
        <v>5475</v>
      </c>
      <c r="F818" s="839" t="s">
        <v>5476</v>
      </c>
      <c r="G818" s="825" t="s">
        <v>5501</v>
      </c>
      <c r="H818" s="825" t="s">
        <v>5502</v>
      </c>
      <c r="I818" s="831">
        <v>471.89999389648438</v>
      </c>
      <c r="J818" s="831">
        <v>10</v>
      </c>
      <c r="K818" s="832">
        <v>4719</v>
      </c>
    </row>
    <row r="819" spans="1:11" ht="14.45" customHeight="1" x14ac:dyDescent="0.2">
      <c r="A819" s="821" t="s">
        <v>621</v>
      </c>
      <c r="B819" s="822" t="s">
        <v>622</v>
      </c>
      <c r="C819" s="825" t="s">
        <v>655</v>
      </c>
      <c r="D819" s="839" t="s">
        <v>656</v>
      </c>
      <c r="E819" s="825" t="s">
        <v>5475</v>
      </c>
      <c r="F819" s="839" t="s">
        <v>5476</v>
      </c>
      <c r="G819" s="825" t="s">
        <v>5503</v>
      </c>
      <c r="H819" s="825" t="s">
        <v>5504</v>
      </c>
      <c r="I819" s="831">
        <v>471.89999389648438</v>
      </c>
      <c r="J819" s="831">
        <v>80</v>
      </c>
      <c r="K819" s="832">
        <v>37752</v>
      </c>
    </row>
    <row r="820" spans="1:11" ht="14.45" customHeight="1" x14ac:dyDescent="0.2">
      <c r="A820" s="821" t="s">
        <v>621</v>
      </c>
      <c r="B820" s="822" t="s">
        <v>622</v>
      </c>
      <c r="C820" s="825" t="s">
        <v>655</v>
      </c>
      <c r="D820" s="839" t="s">
        <v>656</v>
      </c>
      <c r="E820" s="825" t="s">
        <v>5475</v>
      </c>
      <c r="F820" s="839" t="s">
        <v>5476</v>
      </c>
      <c r="G820" s="825" t="s">
        <v>5505</v>
      </c>
      <c r="H820" s="825" t="s">
        <v>5506</v>
      </c>
      <c r="I820" s="831">
        <v>471.89999389648438</v>
      </c>
      <c r="J820" s="831">
        <v>310</v>
      </c>
      <c r="K820" s="832">
        <v>146289</v>
      </c>
    </row>
    <row r="821" spans="1:11" ht="14.45" customHeight="1" x14ac:dyDescent="0.2">
      <c r="A821" s="821" t="s">
        <v>621</v>
      </c>
      <c r="B821" s="822" t="s">
        <v>622</v>
      </c>
      <c r="C821" s="825" t="s">
        <v>655</v>
      </c>
      <c r="D821" s="839" t="s">
        <v>656</v>
      </c>
      <c r="E821" s="825" t="s">
        <v>5475</v>
      </c>
      <c r="F821" s="839" t="s">
        <v>5476</v>
      </c>
      <c r="G821" s="825" t="s">
        <v>5507</v>
      </c>
      <c r="H821" s="825" t="s">
        <v>5508</v>
      </c>
      <c r="I821" s="831">
        <v>387.20001220703125</v>
      </c>
      <c r="J821" s="831">
        <v>40</v>
      </c>
      <c r="K821" s="832">
        <v>15488</v>
      </c>
    </row>
    <row r="822" spans="1:11" ht="14.45" customHeight="1" x14ac:dyDescent="0.2">
      <c r="A822" s="821" t="s">
        <v>621</v>
      </c>
      <c r="B822" s="822" t="s">
        <v>622</v>
      </c>
      <c r="C822" s="825" t="s">
        <v>655</v>
      </c>
      <c r="D822" s="839" t="s">
        <v>656</v>
      </c>
      <c r="E822" s="825" t="s">
        <v>5475</v>
      </c>
      <c r="F822" s="839" t="s">
        <v>5476</v>
      </c>
      <c r="G822" s="825" t="s">
        <v>5509</v>
      </c>
      <c r="H822" s="825" t="s">
        <v>5510</v>
      </c>
      <c r="I822" s="831">
        <v>514.25</v>
      </c>
      <c r="J822" s="831">
        <v>70</v>
      </c>
      <c r="K822" s="832">
        <v>35997.5</v>
      </c>
    </row>
    <row r="823" spans="1:11" ht="14.45" customHeight="1" x14ac:dyDescent="0.2">
      <c r="A823" s="821" t="s">
        <v>621</v>
      </c>
      <c r="B823" s="822" t="s">
        <v>622</v>
      </c>
      <c r="C823" s="825" t="s">
        <v>655</v>
      </c>
      <c r="D823" s="839" t="s">
        <v>656</v>
      </c>
      <c r="E823" s="825" t="s">
        <v>5475</v>
      </c>
      <c r="F823" s="839" t="s">
        <v>5476</v>
      </c>
      <c r="G823" s="825" t="s">
        <v>5511</v>
      </c>
      <c r="H823" s="825" t="s">
        <v>5512</v>
      </c>
      <c r="I823" s="831">
        <v>514.25</v>
      </c>
      <c r="J823" s="831">
        <v>470</v>
      </c>
      <c r="K823" s="832">
        <v>241697.5</v>
      </c>
    </row>
    <row r="824" spans="1:11" ht="14.45" customHeight="1" x14ac:dyDescent="0.2">
      <c r="A824" s="821" t="s">
        <v>621</v>
      </c>
      <c r="B824" s="822" t="s">
        <v>622</v>
      </c>
      <c r="C824" s="825" t="s">
        <v>655</v>
      </c>
      <c r="D824" s="839" t="s">
        <v>656</v>
      </c>
      <c r="E824" s="825" t="s">
        <v>5513</v>
      </c>
      <c r="F824" s="839" t="s">
        <v>5514</v>
      </c>
      <c r="G824" s="825" t="s">
        <v>5515</v>
      </c>
      <c r="H824" s="825" t="s">
        <v>5516</v>
      </c>
      <c r="I824" s="831">
        <v>272.25</v>
      </c>
      <c r="J824" s="831">
        <v>300</v>
      </c>
      <c r="K824" s="832">
        <v>81675</v>
      </c>
    </row>
    <row r="825" spans="1:11" ht="14.45" customHeight="1" x14ac:dyDescent="0.2">
      <c r="A825" s="821" t="s">
        <v>621</v>
      </c>
      <c r="B825" s="822" t="s">
        <v>622</v>
      </c>
      <c r="C825" s="825" t="s">
        <v>655</v>
      </c>
      <c r="D825" s="839" t="s">
        <v>656</v>
      </c>
      <c r="E825" s="825" t="s">
        <v>5513</v>
      </c>
      <c r="F825" s="839" t="s">
        <v>5514</v>
      </c>
      <c r="G825" s="825" t="s">
        <v>5517</v>
      </c>
      <c r="H825" s="825" t="s">
        <v>5518</v>
      </c>
      <c r="I825" s="831">
        <v>24849</v>
      </c>
      <c r="J825" s="831">
        <v>45</v>
      </c>
      <c r="K825" s="832">
        <v>1118205</v>
      </c>
    </row>
    <row r="826" spans="1:11" ht="14.45" customHeight="1" x14ac:dyDescent="0.2">
      <c r="A826" s="821" t="s">
        <v>621</v>
      </c>
      <c r="B826" s="822" t="s">
        <v>622</v>
      </c>
      <c r="C826" s="825" t="s">
        <v>655</v>
      </c>
      <c r="D826" s="839" t="s">
        <v>656</v>
      </c>
      <c r="E826" s="825" t="s">
        <v>5513</v>
      </c>
      <c r="F826" s="839" t="s">
        <v>5514</v>
      </c>
      <c r="G826" s="825" t="s">
        <v>5519</v>
      </c>
      <c r="H826" s="825" t="s">
        <v>5520</v>
      </c>
      <c r="I826" s="831">
        <v>2292.949951171875</v>
      </c>
      <c r="J826" s="831">
        <v>70</v>
      </c>
      <c r="K826" s="832">
        <v>160506.5</v>
      </c>
    </row>
    <row r="827" spans="1:11" ht="14.45" customHeight="1" x14ac:dyDescent="0.2">
      <c r="A827" s="821" t="s">
        <v>621</v>
      </c>
      <c r="B827" s="822" t="s">
        <v>622</v>
      </c>
      <c r="C827" s="825" t="s">
        <v>655</v>
      </c>
      <c r="D827" s="839" t="s">
        <v>656</v>
      </c>
      <c r="E827" s="825" t="s">
        <v>5513</v>
      </c>
      <c r="F827" s="839" t="s">
        <v>5514</v>
      </c>
      <c r="G827" s="825" t="s">
        <v>5521</v>
      </c>
      <c r="H827" s="825" t="s">
        <v>5522</v>
      </c>
      <c r="I827" s="831">
        <v>2292.949951171875</v>
      </c>
      <c r="J827" s="831">
        <v>5</v>
      </c>
      <c r="K827" s="832">
        <v>11464.75</v>
      </c>
    </row>
    <row r="828" spans="1:11" ht="14.45" customHeight="1" x14ac:dyDescent="0.2">
      <c r="A828" s="821" t="s">
        <v>621</v>
      </c>
      <c r="B828" s="822" t="s">
        <v>622</v>
      </c>
      <c r="C828" s="825" t="s">
        <v>655</v>
      </c>
      <c r="D828" s="839" t="s">
        <v>656</v>
      </c>
      <c r="E828" s="825" t="s">
        <v>5513</v>
      </c>
      <c r="F828" s="839" t="s">
        <v>5514</v>
      </c>
      <c r="G828" s="825" t="s">
        <v>5523</v>
      </c>
      <c r="H828" s="825" t="s">
        <v>5524</v>
      </c>
      <c r="I828" s="831">
        <v>3496.89990234375</v>
      </c>
      <c r="J828" s="831">
        <v>15</v>
      </c>
      <c r="K828" s="832">
        <v>52453.5</v>
      </c>
    </row>
    <row r="829" spans="1:11" ht="14.45" customHeight="1" x14ac:dyDescent="0.2">
      <c r="A829" s="821" t="s">
        <v>621</v>
      </c>
      <c r="B829" s="822" t="s">
        <v>622</v>
      </c>
      <c r="C829" s="825" t="s">
        <v>655</v>
      </c>
      <c r="D829" s="839" t="s">
        <v>656</v>
      </c>
      <c r="E829" s="825" t="s">
        <v>5513</v>
      </c>
      <c r="F829" s="839" t="s">
        <v>5514</v>
      </c>
      <c r="G829" s="825" t="s">
        <v>5525</v>
      </c>
      <c r="H829" s="825" t="s">
        <v>5526</v>
      </c>
      <c r="I829" s="831">
        <v>13552</v>
      </c>
      <c r="J829" s="831">
        <v>1</v>
      </c>
      <c r="K829" s="832">
        <v>13552</v>
      </c>
    </row>
    <row r="830" spans="1:11" ht="14.45" customHeight="1" x14ac:dyDescent="0.2">
      <c r="A830" s="821" t="s">
        <v>621</v>
      </c>
      <c r="B830" s="822" t="s">
        <v>622</v>
      </c>
      <c r="C830" s="825" t="s">
        <v>655</v>
      </c>
      <c r="D830" s="839" t="s">
        <v>656</v>
      </c>
      <c r="E830" s="825" t="s">
        <v>5513</v>
      </c>
      <c r="F830" s="839" t="s">
        <v>5514</v>
      </c>
      <c r="G830" s="825" t="s">
        <v>5527</v>
      </c>
      <c r="H830" s="825" t="s">
        <v>5528</v>
      </c>
      <c r="I830" s="831">
        <v>13552</v>
      </c>
      <c r="J830" s="831">
        <v>1</v>
      </c>
      <c r="K830" s="832">
        <v>13552</v>
      </c>
    </row>
    <row r="831" spans="1:11" ht="14.45" customHeight="1" x14ac:dyDescent="0.2">
      <c r="A831" s="821" t="s">
        <v>621</v>
      </c>
      <c r="B831" s="822" t="s">
        <v>622</v>
      </c>
      <c r="C831" s="825" t="s">
        <v>655</v>
      </c>
      <c r="D831" s="839" t="s">
        <v>656</v>
      </c>
      <c r="E831" s="825" t="s">
        <v>5513</v>
      </c>
      <c r="F831" s="839" t="s">
        <v>5514</v>
      </c>
      <c r="G831" s="825" t="s">
        <v>5529</v>
      </c>
      <c r="H831" s="825" t="s">
        <v>5530</v>
      </c>
      <c r="I831" s="831">
        <v>13552</v>
      </c>
      <c r="J831" s="831">
        <v>2</v>
      </c>
      <c r="K831" s="832">
        <v>27104</v>
      </c>
    </row>
    <row r="832" spans="1:11" ht="14.45" customHeight="1" x14ac:dyDescent="0.2">
      <c r="A832" s="821" t="s">
        <v>621</v>
      </c>
      <c r="B832" s="822" t="s">
        <v>622</v>
      </c>
      <c r="C832" s="825" t="s">
        <v>655</v>
      </c>
      <c r="D832" s="839" t="s">
        <v>656</v>
      </c>
      <c r="E832" s="825" t="s">
        <v>5513</v>
      </c>
      <c r="F832" s="839" t="s">
        <v>5514</v>
      </c>
      <c r="G832" s="825" t="s">
        <v>5531</v>
      </c>
      <c r="H832" s="825" t="s">
        <v>5532</v>
      </c>
      <c r="I832" s="831">
        <v>13552</v>
      </c>
      <c r="J832" s="831">
        <v>1</v>
      </c>
      <c r="K832" s="832">
        <v>13552</v>
      </c>
    </row>
    <row r="833" spans="1:11" ht="14.45" customHeight="1" x14ac:dyDescent="0.2">
      <c r="A833" s="821" t="s">
        <v>621</v>
      </c>
      <c r="B833" s="822" t="s">
        <v>622</v>
      </c>
      <c r="C833" s="825" t="s">
        <v>655</v>
      </c>
      <c r="D833" s="839" t="s">
        <v>656</v>
      </c>
      <c r="E833" s="825" t="s">
        <v>5513</v>
      </c>
      <c r="F833" s="839" t="s">
        <v>5514</v>
      </c>
      <c r="G833" s="825" t="s">
        <v>5533</v>
      </c>
      <c r="H833" s="825" t="s">
        <v>5534</v>
      </c>
      <c r="I833" s="831">
        <v>13552</v>
      </c>
      <c r="J833" s="831">
        <v>1</v>
      </c>
      <c r="K833" s="832">
        <v>13552</v>
      </c>
    </row>
    <row r="834" spans="1:11" ht="14.45" customHeight="1" x14ac:dyDescent="0.2">
      <c r="A834" s="821" t="s">
        <v>621</v>
      </c>
      <c r="B834" s="822" t="s">
        <v>622</v>
      </c>
      <c r="C834" s="825" t="s">
        <v>655</v>
      </c>
      <c r="D834" s="839" t="s">
        <v>656</v>
      </c>
      <c r="E834" s="825" t="s">
        <v>5513</v>
      </c>
      <c r="F834" s="839" t="s">
        <v>5514</v>
      </c>
      <c r="G834" s="825" t="s">
        <v>5535</v>
      </c>
      <c r="H834" s="825" t="s">
        <v>5536</v>
      </c>
      <c r="I834" s="831">
        <v>13552</v>
      </c>
      <c r="J834" s="831">
        <v>1</v>
      </c>
      <c r="K834" s="832">
        <v>13552</v>
      </c>
    </row>
    <row r="835" spans="1:11" ht="14.45" customHeight="1" x14ac:dyDescent="0.2">
      <c r="A835" s="821" t="s">
        <v>621</v>
      </c>
      <c r="B835" s="822" t="s">
        <v>622</v>
      </c>
      <c r="C835" s="825" t="s">
        <v>655</v>
      </c>
      <c r="D835" s="839" t="s">
        <v>656</v>
      </c>
      <c r="E835" s="825" t="s">
        <v>5513</v>
      </c>
      <c r="F835" s="839" t="s">
        <v>5514</v>
      </c>
      <c r="G835" s="825" t="s">
        <v>5537</v>
      </c>
      <c r="H835" s="825" t="s">
        <v>5538</v>
      </c>
      <c r="I835" s="831">
        <v>13552</v>
      </c>
      <c r="J835" s="831">
        <v>1</v>
      </c>
      <c r="K835" s="832">
        <v>13552</v>
      </c>
    </row>
    <row r="836" spans="1:11" ht="14.45" customHeight="1" x14ac:dyDescent="0.2">
      <c r="A836" s="821" t="s">
        <v>621</v>
      </c>
      <c r="B836" s="822" t="s">
        <v>622</v>
      </c>
      <c r="C836" s="825" t="s">
        <v>655</v>
      </c>
      <c r="D836" s="839" t="s">
        <v>656</v>
      </c>
      <c r="E836" s="825" t="s">
        <v>5513</v>
      </c>
      <c r="F836" s="839" t="s">
        <v>5514</v>
      </c>
      <c r="G836" s="825" t="s">
        <v>5539</v>
      </c>
      <c r="H836" s="825" t="s">
        <v>5540</v>
      </c>
      <c r="I836" s="831">
        <v>13552</v>
      </c>
      <c r="J836" s="831">
        <v>1</v>
      </c>
      <c r="K836" s="832">
        <v>13552</v>
      </c>
    </row>
    <row r="837" spans="1:11" ht="14.45" customHeight="1" x14ac:dyDescent="0.2">
      <c r="A837" s="821" t="s">
        <v>621</v>
      </c>
      <c r="B837" s="822" t="s">
        <v>622</v>
      </c>
      <c r="C837" s="825" t="s">
        <v>655</v>
      </c>
      <c r="D837" s="839" t="s">
        <v>656</v>
      </c>
      <c r="E837" s="825" t="s">
        <v>5513</v>
      </c>
      <c r="F837" s="839" t="s">
        <v>5514</v>
      </c>
      <c r="G837" s="825" t="s">
        <v>5541</v>
      </c>
      <c r="H837" s="825" t="s">
        <v>5542</v>
      </c>
      <c r="I837" s="831">
        <v>13552</v>
      </c>
      <c r="J837" s="831">
        <v>1</v>
      </c>
      <c r="K837" s="832">
        <v>13552</v>
      </c>
    </row>
    <row r="838" spans="1:11" ht="14.45" customHeight="1" x14ac:dyDescent="0.2">
      <c r="A838" s="821" t="s">
        <v>621</v>
      </c>
      <c r="B838" s="822" t="s">
        <v>622</v>
      </c>
      <c r="C838" s="825" t="s">
        <v>655</v>
      </c>
      <c r="D838" s="839" t="s">
        <v>656</v>
      </c>
      <c r="E838" s="825" t="s">
        <v>5513</v>
      </c>
      <c r="F838" s="839" t="s">
        <v>5514</v>
      </c>
      <c r="G838" s="825" t="s">
        <v>5543</v>
      </c>
      <c r="H838" s="825" t="s">
        <v>5544</v>
      </c>
      <c r="I838" s="831">
        <v>7117.22021484375</v>
      </c>
      <c r="J838" s="831">
        <v>3</v>
      </c>
      <c r="K838" s="832">
        <v>21351.66064453125</v>
      </c>
    </row>
    <row r="839" spans="1:11" ht="14.45" customHeight="1" x14ac:dyDescent="0.2">
      <c r="A839" s="821" t="s">
        <v>621</v>
      </c>
      <c r="B839" s="822" t="s">
        <v>622</v>
      </c>
      <c r="C839" s="825" t="s">
        <v>655</v>
      </c>
      <c r="D839" s="839" t="s">
        <v>656</v>
      </c>
      <c r="E839" s="825" t="s">
        <v>5513</v>
      </c>
      <c r="F839" s="839" t="s">
        <v>5514</v>
      </c>
      <c r="G839" s="825" t="s">
        <v>5545</v>
      </c>
      <c r="H839" s="825" t="s">
        <v>5546</v>
      </c>
      <c r="I839" s="831">
        <v>7117.22021484375</v>
      </c>
      <c r="J839" s="831">
        <v>1</v>
      </c>
      <c r="K839" s="832">
        <v>7117.22021484375</v>
      </c>
    </row>
    <row r="840" spans="1:11" ht="14.45" customHeight="1" x14ac:dyDescent="0.2">
      <c r="A840" s="821" t="s">
        <v>621</v>
      </c>
      <c r="B840" s="822" t="s">
        <v>622</v>
      </c>
      <c r="C840" s="825" t="s">
        <v>655</v>
      </c>
      <c r="D840" s="839" t="s">
        <v>656</v>
      </c>
      <c r="E840" s="825" t="s">
        <v>5513</v>
      </c>
      <c r="F840" s="839" t="s">
        <v>5514</v>
      </c>
      <c r="G840" s="825" t="s">
        <v>5547</v>
      </c>
      <c r="H840" s="825" t="s">
        <v>5548</v>
      </c>
      <c r="I840" s="831">
        <v>7117.22021484375</v>
      </c>
      <c r="J840" s="831">
        <v>3</v>
      </c>
      <c r="K840" s="832">
        <v>21351.66064453125</v>
      </c>
    </row>
    <row r="841" spans="1:11" ht="14.45" customHeight="1" x14ac:dyDescent="0.2">
      <c r="A841" s="821" t="s">
        <v>621</v>
      </c>
      <c r="B841" s="822" t="s">
        <v>622</v>
      </c>
      <c r="C841" s="825" t="s">
        <v>655</v>
      </c>
      <c r="D841" s="839" t="s">
        <v>656</v>
      </c>
      <c r="E841" s="825" t="s">
        <v>5513</v>
      </c>
      <c r="F841" s="839" t="s">
        <v>5514</v>
      </c>
      <c r="G841" s="825" t="s">
        <v>5549</v>
      </c>
      <c r="H841" s="825" t="s">
        <v>5550</v>
      </c>
      <c r="I841" s="831">
        <v>7117.22021484375</v>
      </c>
      <c r="J841" s="831">
        <v>2</v>
      </c>
      <c r="K841" s="832">
        <v>14234.4404296875</v>
      </c>
    </row>
    <row r="842" spans="1:11" ht="14.45" customHeight="1" x14ac:dyDescent="0.2">
      <c r="A842" s="821" t="s">
        <v>621</v>
      </c>
      <c r="B842" s="822" t="s">
        <v>622</v>
      </c>
      <c r="C842" s="825" t="s">
        <v>655</v>
      </c>
      <c r="D842" s="839" t="s">
        <v>656</v>
      </c>
      <c r="E842" s="825" t="s">
        <v>5513</v>
      </c>
      <c r="F842" s="839" t="s">
        <v>5514</v>
      </c>
      <c r="G842" s="825" t="s">
        <v>5551</v>
      </c>
      <c r="H842" s="825" t="s">
        <v>5552</v>
      </c>
      <c r="I842" s="831">
        <v>7117.22021484375</v>
      </c>
      <c r="J842" s="831">
        <v>2</v>
      </c>
      <c r="K842" s="832">
        <v>14234.4404296875</v>
      </c>
    </row>
    <row r="843" spans="1:11" ht="14.45" customHeight="1" x14ac:dyDescent="0.2">
      <c r="A843" s="821" t="s">
        <v>621</v>
      </c>
      <c r="B843" s="822" t="s">
        <v>622</v>
      </c>
      <c r="C843" s="825" t="s">
        <v>655</v>
      </c>
      <c r="D843" s="839" t="s">
        <v>656</v>
      </c>
      <c r="E843" s="825" t="s">
        <v>5513</v>
      </c>
      <c r="F843" s="839" t="s">
        <v>5514</v>
      </c>
      <c r="G843" s="825" t="s">
        <v>5553</v>
      </c>
      <c r="H843" s="825" t="s">
        <v>5554</v>
      </c>
      <c r="I843" s="831">
        <v>7117.22021484375</v>
      </c>
      <c r="J843" s="831">
        <v>3</v>
      </c>
      <c r="K843" s="832">
        <v>21351.66064453125</v>
      </c>
    </row>
    <row r="844" spans="1:11" ht="14.45" customHeight="1" x14ac:dyDescent="0.2">
      <c r="A844" s="821" t="s">
        <v>621</v>
      </c>
      <c r="B844" s="822" t="s">
        <v>622</v>
      </c>
      <c r="C844" s="825" t="s">
        <v>655</v>
      </c>
      <c r="D844" s="839" t="s">
        <v>656</v>
      </c>
      <c r="E844" s="825" t="s">
        <v>5513</v>
      </c>
      <c r="F844" s="839" t="s">
        <v>5514</v>
      </c>
      <c r="G844" s="825" t="s">
        <v>5555</v>
      </c>
      <c r="H844" s="825" t="s">
        <v>5556</v>
      </c>
      <c r="I844" s="831">
        <v>4779.5</v>
      </c>
      <c r="J844" s="831">
        <v>5</v>
      </c>
      <c r="K844" s="832">
        <v>23897.5</v>
      </c>
    </row>
    <row r="845" spans="1:11" ht="14.45" customHeight="1" x14ac:dyDescent="0.2">
      <c r="A845" s="821" t="s">
        <v>621</v>
      </c>
      <c r="B845" s="822" t="s">
        <v>622</v>
      </c>
      <c r="C845" s="825" t="s">
        <v>655</v>
      </c>
      <c r="D845" s="839" t="s">
        <v>656</v>
      </c>
      <c r="E845" s="825" t="s">
        <v>5513</v>
      </c>
      <c r="F845" s="839" t="s">
        <v>5514</v>
      </c>
      <c r="G845" s="825" t="s">
        <v>5557</v>
      </c>
      <c r="H845" s="825" t="s">
        <v>5558</v>
      </c>
      <c r="I845" s="831">
        <v>4779.5</v>
      </c>
      <c r="J845" s="831">
        <v>1</v>
      </c>
      <c r="K845" s="832">
        <v>4779.5</v>
      </c>
    </row>
    <row r="846" spans="1:11" ht="14.45" customHeight="1" x14ac:dyDescent="0.2">
      <c r="A846" s="821" t="s">
        <v>621</v>
      </c>
      <c r="B846" s="822" t="s">
        <v>622</v>
      </c>
      <c r="C846" s="825" t="s">
        <v>655</v>
      </c>
      <c r="D846" s="839" t="s">
        <v>656</v>
      </c>
      <c r="E846" s="825" t="s">
        <v>5513</v>
      </c>
      <c r="F846" s="839" t="s">
        <v>5514</v>
      </c>
      <c r="G846" s="825" t="s">
        <v>5559</v>
      </c>
      <c r="H846" s="825" t="s">
        <v>5560</v>
      </c>
      <c r="I846" s="831">
        <v>4779.5</v>
      </c>
      <c r="J846" s="831">
        <v>5</v>
      </c>
      <c r="K846" s="832">
        <v>23897.5</v>
      </c>
    </row>
    <row r="847" spans="1:11" ht="14.45" customHeight="1" x14ac:dyDescent="0.2">
      <c r="A847" s="821" t="s">
        <v>621</v>
      </c>
      <c r="B847" s="822" t="s">
        <v>622</v>
      </c>
      <c r="C847" s="825" t="s">
        <v>655</v>
      </c>
      <c r="D847" s="839" t="s">
        <v>656</v>
      </c>
      <c r="E847" s="825" t="s">
        <v>5513</v>
      </c>
      <c r="F847" s="839" t="s">
        <v>5514</v>
      </c>
      <c r="G847" s="825" t="s">
        <v>5561</v>
      </c>
      <c r="H847" s="825" t="s">
        <v>5562</v>
      </c>
      <c r="I847" s="831">
        <v>4779.5</v>
      </c>
      <c r="J847" s="831">
        <v>1</v>
      </c>
      <c r="K847" s="832">
        <v>4779.5</v>
      </c>
    </row>
    <row r="848" spans="1:11" ht="14.45" customHeight="1" x14ac:dyDescent="0.2">
      <c r="A848" s="821" t="s">
        <v>621</v>
      </c>
      <c r="B848" s="822" t="s">
        <v>622</v>
      </c>
      <c r="C848" s="825" t="s">
        <v>655</v>
      </c>
      <c r="D848" s="839" t="s">
        <v>656</v>
      </c>
      <c r="E848" s="825" t="s">
        <v>5513</v>
      </c>
      <c r="F848" s="839" t="s">
        <v>5514</v>
      </c>
      <c r="G848" s="825" t="s">
        <v>5563</v>
      </c>
      <c r="H848" s="825" t="s">
        <v>5564</v>
      </c>
      <c r="I848" s="831">
        <v>4779.5</v>
      </c>
      <c r="J848" s="831">
        <v>3</v>
      </c>
      <c r="K848" s="832">
        <v>14338.5</v>
      </c>
    </row>
    <row r="849" spans="1:11" ht="14.45" customHeight="1" x14ac:dyDescent="0.2">
      <c r="A849" s="821" t="s">
        <v>621</v>
      </c>
      <c r="B849" s="822" t="s">
        <v>622</v>
      </c>
      <c r="C849" s="825" t="s">
        <v>655</v>
      </c>
      <c r="D849" s="839" t="s">
        <v>656</v>
      </c>
      <c r="E849" s="825" t="s">
        <v>5513</v>
      </c>
      <c r="F849" s="839" t="s">
        <v>5514</v>
      </c>
      <c r="G849" s="825" t="s">
        <v>5565</v>
      </c>
      <c r="H849" s="825" t="s">
        <v>5566</v>
      </c>
      <c r="I849" s="831">
        <v>4779.5</v>
      </c>
      <c r="J849" s="831">
        <v>5</v>
      </c>
      <c r="K849" s="832">
        <v>23897.5</v>
      </c>
    </row>
    <row r="850" spans="1:11" ht="14.45" customHeight="1" x14ac:dyDescent="0.2">
      <c r="A850" s="821" t="s">
        <v>621</v>
      </c>
      <c r="B850" s="822" t="s">
        <v>622</v>
      </c>
      <c r="C850" s="825" t="s">
        <v>655</v>
      </c>
      <c r="D850" s="839" t="s">
        <v>656</v>
      </c>
      <c r="E850" s="825" t="s">
        <v>5513</v>
      </c>
      <c r="F850" s="839" t="s">
        <v>5514</v>
      </c>
      <c r="G850" s="825" t="s">
        <v>5567</v>
      </c>
      <c r="H850" s="825" t="s">
        <v>5568</v>
      </c>
      <c r="I850" s="831">
        <v>4779.5</v>
      </c>
      <c r="J850" s="831">
        <v>3</v>
      </c>
      <c r="K850" s="832">
        <v>14338.5</v>
      </c>
    </row>
    <row r="851" spans="1:11" ht="14.45" customHeight="1" x14ac:dyDescent="0.2">
      <c r="A851" s="821" t="s">
        <v>621</v>
      </c>
      <c r="B851" s="822" t="s">
        <v>622</v>
      </c>
      <c r="C851" s="825" t="s">
        <v>655</v>
      </c>
      <c r="D851" s="839" t="s">
        <v>656</v>
      </c>
      <c r="E851" s="825" t="s">
        <v>5513</v>
      </c>
      <c r="F851" s="839" t="s">
        <v>5514</v>
      </c>
      <c r="G851" s="825" t="s">
        <v>5569</v>
      </c>
      <c r="H851" s="825" t="s">
        <v>5570</v>
      </c>
      <c r="I851" s="831">
        <v>4779.5</v>
      </c>
      <c r="J851" s="831">
        <v>1</v>
      </c>
      <c r="K851" s="832">
        <v>4779.5</v>
      </c>
    </row>
    <row r="852" spans="1:11" ht="14.45" customHeight="1" x14ac:dyDescent="0.2">
      <c r="A852" s="821" t="s">
        <v>621</v>
      </c>
      <c r="B852" s="822" t="s">
        <v>622</v>
      </c>
      <c r="C852" s="825" t="s">
        <v>655</v>
      </c>
      <c r="D852" s="839" t="s">
        <v>656</v>
      </c>
      <c r="E852" s="825" t="s">
        <v>5513</v>
      </c>
      <c r="F852" s="839" t="s">
        <v>5514</v>
      </c>
      <c r="G852" s="825" t="s">
        <v>5571</v>
      </c>
      <c r="H852" s="825" t="s">
        <v>5572</v>
      </c>
      <c r="I852" s="831">
        <v>4779.5</v>
      </c>
      <c r="J852" s="831">
        <v>36</v>
      </c>
      <c r="K852" s="832">
        <v>172062</v>
      </c>
    </row>
    <row r="853" spans="1:11" ht="14.45" customHeight="1" x14ac:dyDescent="0.2">
      <c r="A853" s="821" t="s">
        <v>621</v>
      </c>
      <c r="B853" s="822" t="s">
        <v>622</v>
      </c>
      <c r="C853" s="825" t="s">
        <v>655</v>
      </c>
      <c r="D853" s="839" t="s">
        <v>656</v>
      </c>
      <c r="E853" s="825" t="s">
        <v>5513</v>
      </c>
      <c r="F853" s="839" t="s">
        <v>5514</v>
      </c>
      <c r="G853" s="825" t="s">
        <v>5573</v>
      </c>
      <c r="H853" s="825" t="s">
        <v>5574</v>
      </c>
      <c r="I853" s="831">
        <v>4779.5</v>
      </c>
      <c r="J853" s="831">
        <v>35</v>
      </c>
      <c r="K853" s="832">
        <v>167282.5</v>
      </c>
    </row>
    <row r="854" spans="1:11" ht="14.45" customHeight="1" x14ac:dyDescent="0.2">
      <c r="A854" s="821" t="s">
        <v>621</v>
      </c>
      <c r="B854" s="822" t="s">
        <v>622</v>
      </c>
      <c r="C854" s="825" t="s">
        <v>655</v>
      </c>
      <c r="D854" s="839" t="s">
        <v>656</v>
      </c>
      <c r="E854" s="825" t="s">
        <v>5513</v>
      </c>
      <c r="F854" s="839" t="s">
        <v>5514</v>
      </c>
      <c r="G854" s="825" t="s">
        <v>5575</v>
      </c>
      <c r="H854" s="825" t="s">
        <v>5576</v>
      </c>
      <c r="I854" s="831">
        <v>4779.5</v>
      </c>
      <c r="J854" s="831">
        <v>20</v>
      </c>
      <c r="K854" s="832">
        <v>95590</v>
      </c>
    </row>
    <row r="855" spans="1:11" ht="14.45" customHeight="1" x14ac:dyDescent="0.2">
      <c r="A855" s="821" t="s">
        <v>621</v>
      </c>
      <c r="B855" s="822" t="s">
        <v>622</v>
      </c>
      <c r="C855" s="825" t="s">
        <v>655</v>
      </c>
      <c r="D855" s="839" t="s">
        <v>656</v>
      </c>
      <c r="E855" s="825" t="s">
        <v>5513</v>
      </c>
      <c r="F855" s="839" t="s">
        <v>5514</v>
      </c>
      <c r="G855" s="825" t="s">
        <v>5577</v>
      </c>
      <c r="H855" s="825" t="s">
        <v>5578</v>
      </c>
      <c r="I855" s="831">
        <v>4779.5</v>
      </c>
      <c r="J855" s="831">
        <v>45</v>
      </c>
      <c r="K855" s="832">
        <v>215077.5</v>
      </c>
    </row>
    <row r="856" spans="1:11" ht="14.45" customHeight="1" x14ac:dyDescent="0.2">
      <c r="A856" s="821" t="s">
        <v>621</v>
      </c>
      <c r="B856" s="822" t="s">
        <v>622</v>
      </c>
      <c r="C856" s="825" t="s">
        <v>655</v>
      </c>
      <c r="D856" s="839" t="s">
        <v>656</v>
      </c>
      <c r="E856" s="825" t="s">
        <v>5513</v>
      </c>
      <c r="F856" s="839" t="s">
        <v>5514</v>
      </c>
      <c r="G856" s="825" t="s">
        <v>5579</v>
      </c>
      <c r="H856" s="825" t="s">
        <v>5580</v>
      </c>
      <c r="I856" s="831">
        <v>4779.5</v>
      </c>
      <c r="J856" s="831">
        <v>16</v>
      </c>
      <c r="K856" s="832">
        <v>76472</v>
      </c>
    </row>
    <row r="857" spans="1:11" ht="14.45" customHeight="1" x14ac:dyDescent="0.2">
      <c r="A857" s="821" t="s">
        <v>621</v>
      </c>
      <c r="B857" s="822" t="s">
        <v>622</v>
      </c>
      <c r="C857" s="825" t="s">
        <v>655</v>
      </c>
      <c r="D857" s="839" t="s">
        <v>656</v>
      </c>
      <c r="E857" s="825" t="s">
        <v>5513</v>
      </c>
      <c r="F857" s="839" t="s">
        <v>5514</v>
      </c>
      <c r="G857" s="825" t="s">
        <v>5581</v>
      </c>
      <c r="H857" s="825" t="s">
        <v>5582</v>
      </c>
      <c r="I857" s="831">
        <v>4779.5</v>
      </c>
      <c r="J857" s="831">
        <v>7</v>
      </c>
      <c r="K857" s="832">
        <v>33456.5</v>
      </c>
    </row>
    <row r="858" spans="1:11" ht="14.45" customHeight="1" x14ac:dyDescent="0.2">
      <c r="A858" s="821" t="s">
        <v>621</v>
      </c>
      <c r="B858" s="822" t="s">
        <v>622</v>
      </c>
      <c r="C858" s="825" t="s">
        <v>655</v>
      </c>
      <c r="D858" s="839" t="s">
        <v>656</v>
      </c>
      <c r="E858" s="825" t="s">
        <v>5513</v>
      </c>
      <c r="F858" s="839" t="s">
        <v>5514</v>
      </c>
      <c r="G858" s="825" t="s">
        <v>5583</v>
      </c>
      <c r="H858" s="825" t="s">
        <v>5584</v>
      </c>
      <c r="I858" s="831">
        <v>4779.5</v>
      </c>
      <c r="J858" s="831">
        <v>36</v>
      </c>
      <c r="K858" s="832">
        <v>172062</v>
      </c>
    </row>
    <row r="859" spans="1:11" ht="14.45" customHeight="1" x14ac:dyDescent="0.2">
      <c r="A859" s="821" t="s">
        <v>621</v>
      </c>
      <c r="B859" s="822" t="s">
        <v>622</v>
      </c>
      <c r="C859" s="825" t="s">
        <v>655</v>
      </c>
      <c r="D859" s="839" t="s">
        <v>656</v>
      </c>
      <c r="E859" s="825" t="s">
        <v>5513</v>
      </c>
      <c r="F859" s="839" t="s">
        <v>5514</v>
      </c>
      <c r="G859" s="825" t="s">
        <v>5585</v>
      </c>
      <c r="H859" s="825" t="s">
        <v>5586</v>
      </c>
      <c r="I859" s="831">
        <v>4779.5</v>
      </c>
      <c r="J859" s="831">
        <v>17</v>
      </c>
      <c r="K859" s="832">
        <v>81251.5</v>
      </c>
    </row>
    <row r="860" spans="1:11" ht="14.45" customHeight="1" x14ac:dyDescent="0.2">
      <c r="A860" s="821" t="s">
        <v>621</v>
      </c>
      <c r="B860" s="822" t="s">
        <v>622</v>
      </c>
      <c r="C860" s="825" t="s">
        <v>655</v>
      </c>
      <c r="D860" s="839" t="s">
        <v>656</v>
      </c>
      <c r="E860" s="825" t="s">
        <v>5513</v>
      </c>
      <c r="F860" s="839" t="s">
        <v>5514</v>
      </c>
      <c r="G860" s="825" t="s">
        <v>5587</v>
      </c>
      <c r="H860" s="825" t="s">
        <v>5588</v>
      </c>
      <c r="I860" s="831">
        <v>4779.5</v>
      </c>
      <c r="J860" s="831">
        <v>4</v>
      </c>
      <c r="K860" s="832">
        <v>19118</v>
      </c>
    </row>
    <row r="861" spans="1:11" ht="14.45" customHeight="1" x14ac:dyDescent="0.2">
      <c r="A861" s="821" t="s">
        <v>621</v>
      </c>
      <c r="B861" s="822" t="s">
        <v>622</v>
      </c>
      <c r="C861" s="825" t="s">
        <v>655</v>
      </c>
      <c r="D861" s="839" t="s">
        <v>656</v>
      </c>
      <c r="E861" s="825" t="s">
        <v>5513</v>
      </c>
      <c r="F861" s="839" t="s">
        <v>5514</v>
      </c>
      <c r="G861" s="825" t="s">
        <v>5589</v>
      </c>
      <c r="H861" s="825" t="s">
        <v>5590</v>
      </c>
      <c r="I861" s="831">
        <v>4779.5</v>
      </c>
      <c r="J861" s="831">
        <v>34</v>
      </c>
      <c r="K861" s="832">
        <v>162503</v>
      </c>
    </row>
    <row r="862" spans="1:11" ht="14.45" customHeight="1" x14ac:dyDescent="0.2">
      <c r="A862" s="821" t="s">
        <v>621</v>
      </c>
      <c r="B862" s="822" t="s">
        <v>622</v>
      </c>
      <c r="C862" s="825" t="s">
        <v>655</v>
      </c>
      <c r="D862" s="839" t="s">
        <v>656</v>
      </c>
      <c r="E862" s="825" t="s">
        <v>5513</v>
      </c>
      <c r="F862" s="839" t="s">
        <v>5514</v>
      </c>
      <c r="G862" s="825" t="s">
        <v>5591</v>
      </c>
      <c r="H862" s="825" t="s">
        <v>5592</v>
      </c>
      <c r="I862" s="831">
        <v>4779.5</v>
      </c>
      <c r="J862" s="831">
        <v>5</v>
      </c>
      <c r="K862" s="832">
        <v>23897.5</v>
      </c>
    </row>
    <row r="863" spans="1:11" ht="14.45" customHeight="1" x14ac:dyDescent="0.2">
      <c r="A863" s="821" t="s">
        <v>621</v>
      </c>
      <c r="B863" s="822" t="s">
        <v>622</v>
      </c>
      <c r="C863" s="825" t="s">
        <v>655</v>
      </c>
      <c r="D863" s="839" t="s">
        <v>656</v>
      </c>
      <c r="E863" s="825" t="s">
        <v>5513</v>
      </c>
      <c r="F863" s="839" t="s">
        <v>5514</v>
      </c>
      <c r="G863" s="825" t="s">
        <v>5593</v>
      </c>
      <c r="H863" s="825" t="s">
        <v>5594</v>
      </c>
      <c r="I863" s="831">
        <v>4779.5</v>
      </c>
      <c r="J863" s="831">
        <v>8</v>
      </c>
      <c r="K863" s="832">
        <v>38236</v>
      </c>
    </row>
    <row r="864" spans="1:11" ht="14.45" customHeight="1" x14ac:dyDescent="0.2">
      <c r="A864" s="821" t="s">
        <v>621</v>
      </c>
      <c r="B864" s="822" t="s">
        <v>622</v>
      </c>
      <c r="C864" s="825" t="s">
        <v>655</v>
      </c>
      <c r="D864" s="839" t="s">
        <v>656</v>
      </c>
      <c r="E864" s="825" t="s">
        <v>5513</v>
      </c>
      <c r="F864" s="839" t="s">
        <v>5514</v>
      </c>
      <c r="G864" s="825" t="s">
        <v>5595</v>
      </c>
      <c r="H864" s="825" t="s">
        <v>5596</v>
      </c>
      <c r="I864" s="831">
        <v>4779.5</v>
      </c>
      <c r="J864" s="831">
        <v>12</v>
      </c>
      <c r="K864" s="832">
        <v>57354</v>
      </c>
    </row>
    <row r="865" spans="1:11" ht="14.45" customHeight="1" x14ac:dyDescent="0.2">
      <c r="A865" s="821" t="s">
        <v>621</v>
      </c>
      <c r="B865" s="822" t="s">
        <v>622</v>
      </c>
      <c r="C865" s="825" t="s">
        <v>655</v>
      </c>
      <c r="D865" s="839" t="s">
        <v>656</v>
      </c>
      <c r="E865" s="825" t="s">
        <v>5513</v>
      </c>
      <c r="F865" s="839" t="s">
        <v>5514</v>
      </c>
      <c r="G865" s="825" t="s">
        <v>5597</v>
      </c>
      <c r="H865" s="825" t="s">
        <v>5598</v>
      </c>
      <c r="I865" s="831">
        <v>4779.5</v>
      </c>
      <c r="J865" s="831">
        <v>4</v>
      </c>
      <c r="K865" s="832">
        <v>19118</v>
      </c>
    </row>
    <row r="866" spans="1:11" ht="14.45" customHeight="1" x14ac:dyDescent="0.2">
      <c r="A866" s="821" t="s">
        <v>621</v>
      </c>
      <c r="B866" s="822" t="s">
        <v>622</v>
      </c>
      <c r="C866" s="825" t="s">
        <v>655</v>
      </c>
      <c r="D866" s="839" t="s">
        <v>656</v>
      </c>
      <c r="E866" s="825" t="s">
        <v>5513</v>
      </c>
      <c r="F866" s="839" t="s">
        <v>5514</v>
      </c>
      <c r="G866" s="825" t="s">
        <v>5599</v>
      </c>
      <c r="H866" s="825" t="s">
        <v>5600</v>
      </c>
      <c r="I866" s="831">
        <v>4779.5</v>
      </c>
      <c r="J866" s="831">
        <v>4</v>
      </c>
      <c r="K866" s="832">
        <v>19118</v>
      </c>
    </row>
    <row r="867" spans="1:11" ht="14.45" customHeight="1" x14ac:dyDescent="0.2">
      <c r="A867" s="821" t="s">
        <v>621</v>
      </c>
      <c r="B867" s="822" t="s">
        <v>622</v>
      </c>
      <c r="C867" s="825" t="s">
        <v>655</v>
      </c>
      <c r="D867" s="839" t="s">
        <v>656</v>
      </c>
      <c r="E867" s="825" t="s">
        <v>5513</v>
      </c>
      <c r="F867" s="839" t="s">
        <v>5514</v>
      </c>
      <c r="G867" s="825" t="s">
        <v>5601</v>
      </c>
      <c r="H867" s="825" t="s">
        <v>5602</v>
      </c>
      <c r="I867" s="831">
        <v>4779.5</v>
      </c>
      <c r="J867" s="831">
        <v>1</v>
      </c>
      <c r="K867" s="832">
        <v>4779.5</v>
      </c>
    </row>
    <row r="868" spans="1:11" ht="14.45" customHeight="1" x14ac:dyDescent="0.2">
      <c r="A868" s="821" t="s">
        <v>621</v>
      </c>
      <c r="B868" s="822" t="s">
        <v>622</v>
      </c>
      <c r="C868" s="825" t="s">
        <v>655</v>
      </c>
      <c r="D868" s="839" t="s">
        <v>656</v>
      </c>
      <c r="E868" s="825" t="s">
        <v>5513</v>
      </c>
      <c r="F868" s="839" t="s">
        <v>5514</v>
      </c>
      <c r="G868" s="825" t="s">
        <v>5603</v>
      </c>
      <c r="H868" s="825" t="s">
        <v>5604</v>
      </c>
      <c r="I868" s="831">
        <v>4779.5</v>
      </c>
      <c r="J868" s="831">
        <v>3</v>
      </c>
      <c r="K868" s="832">
        <v>14338.5</v>
      </c>
    </row>
    <row r="869" spans="1:11" ht="14.45" customHeight="1" x14ac:dyDescent="0.2">
      <c r="A869" s="821" t="s">
        <v>621</v>
      </c>
      <c r="B869" s="822" t="s">
        <v>622</v>
      </c>
      <c r="C869" s="825" t="s">
        <v>655</v>
      </c>
      <c r="D869" s="839" t="s">
        <v>656</v>
      </c>
      <c r="E869" s="825" t="s">
        <v>5513</v>
      </c>
      <c r="F869" s="839" t="s">
        <v>5514</v>
      </c>
      <c r="G869" s="825" t="s">
        <v>5605</v>
      </c>
      <c r="H869" s="825" t="s">
        <v>5606</v>
      </c>
      <c r="I869" s="831">
        <v>12743.7197265625</v>
      </c>
      <c r="J869" s="831">
        <v>1</v>
      </c>
      <c r="K869" s="832">
        <v>12743.7197265625</v>
      </c>
    </row>
    <row r="870" spans="1:11" ht="14.45" customHeight="1" x14ac:dyDescent="0.2">
      <c r="A870" s="821" t="s">
        <v>621</v>
      </c>
      <c r="B870" s="822" t="s">
        <v>622</v>
      </c>
      <c r="C870" s="825" t="s">
        <v>655</v>
      </c>
      <c r="D870" s="839" t="s">
        <v>656</v>
      </c>
      <c r="E870" s="825" t="s">
        <v>5513</v>
      </c>
      <c r="F870" s="839" t="s">
        <v>5514</v>
      </c>
      <c r="G870" s="825" t="s">
        <v>5607</v>
      </c>
      <c r="H870" s="825" t="s">
        <v>5608</v>
      </c>
      <c r="I870" s="831">
        <v>3751</v>
      </c>
      <c r="J870" s="831">
        <v>31</v>
      </c>
      <c r="K870" s="832">
        <v>116281</v>
      </c>
    </row>
    <row r="871" spans="1:11" ht="14.45" customHeight="1" x14ac:dyDescent="0.2">
      <c r="A871" s="821" t="s">
        <v>621</v>
      </c>
      <c r="B871" s="822" t="s">
        <v>622</v>
      </c>
      <c r="C871" s="825" t="s">
        <v>655</v>
      </c>
      <c r="D871" s="839" t="s">
        <v>656</v>
      </c>
      <c r="E871" s="825" t="s">
        <v>5513</v>
      </c>
      <c r="F871" s="839" t="s">
        <v>5514</v>
      </c>
      <c r="G871" s="825" t="s">
        <v>5609</v>
      </c>
      <c r="H871" s="825" t="s">
        <v>5610</v>
      </c>
      <c r="I871" s="831">
        <v>12429.1201171875</v>
      </c>
      <c r="J871" s="831">
        <v>19</v>
      </c>
      <c r="K871" s="832">
        <v>236153.283203125</v>
      </c>
    </row>
    <row r="872" spans="1:11" ht="14.45" customHeight="1" x14ac:dyDescent="0.2">
      <c r="A872" s="821" t="s">
        <v>621</v>
      </c>
      <c r="B872" s="822" t="s">
        <v>622</v>
      </c>
      <c r="C872" s="825" t="s">
        <v>655</v>
      </c>
      <c r="D872" s="839" t="s">
        <v>656</v>
      </c>
      <c r="E872" s="825" t="s">
        <v>5513</v>
      </c>
      <c r="F872" s="839" t="s">
        <v>5514</v>
      </c>
      <c r="G872" s="825" t="s">
        <v>5611</v>
      </c>
      <c r="H872" s="825" t="s">
        <v>5612</v>
      </c>
      <c r="I872" s="831">
        <v>780.45001220703125</v>
      </c>
      <c r="J872" s="831">
        <v>312</v>
      </c>
      <c r="K872" s="832">
        <v>243500.40625</v>
      </c>
    </row>
    <row r="873" spans="1:11" ht="14.45" customHeight="1" x14ac:dyDescent="0.2">
      <c r="A873" s="821" t="s">
        <v>621</v>
      </c>
      <c r="B873" s="822" t="s">
        <v>622</v>
      </c>
      <c r="C873" s="825" t="s">
        <v>655</v>
      </c>
      <c r="D873" s="839" t="s">
        <v>656</v>
      </c>
      <c r="E873" s="825" t="s">
        <v>5513</v>
      </c>
      <c r="F873" s="839" t="s">
        <v>5514</v>
      </c>
      <c r="G873" s="825" t="s">
        <v>5613</v>
      </c>
      <c r="H873" s="825" t="s">
        <v>5614</v>
      </c>
      <c r="I873" s="831">
        <v>1452</v>
      </c>
      <c r="J873" s="831">
        <v>300</v>
      </c>
      <c r="K873" s="832">
        <v>435600</v>
      </c>
    </row>
    <row r="874" spans="1:11" ht="14.45" customHeight="1" x14ac:dyDescent="0.2">
      <c r="A874" s="821" t="s">
        <v>621</v>
      </c>
      <c r="B874" s="822" t="s">
        <v>622</v>
      </c>
      <c r="C874" s="825" t="s">
        <v>655</v>
      </c>
      <c r="D874" s="839" t="s">
        <v>656</v>
      </c>
      <c r="E874" s="825" t="s">
        <v>5615</v>
      </c>
      <c r="F874" s="839" t="s">
        <v>5616</v>
      </c>
      <c r="G874" s="825" t="s">
        <v>5617</v>
      </c>
      <c r="H874" s="825" t="s">
        <v>5618</v>
      </c>
      <c r="I874" s="831">
        <v>4299.1298828125</v>
      </c>
      <c r="J874" s="831">
        <v>1</v>
      </c>
      <c r="K874" s="832">
        <v>4299.1298828125</v>
      </c>
    </row>
    <row r="875" spans="1:11" ht="14.45" customHeight="1" x14ac:dyDescent="0.2">
      <c r="A875" s="821" t="s">
        <v>621</v>
      </c>
      <c r="B875" s="822" t="s">
        <v>622</v>
      </c>
      <c r="C875" s="825" t="s">
        <v>655</v>
      </c>
      <c r="D875" s="839" t="s">
        <v>656</v>
      </c>
      <c r="E875" s="825" t="s">
        <v>5615</v>
      </c>
      <c r="F875" s="839" t="s">
        <v>5616</v>
      </c>
      <c r="G875" s="825" t="s">
        <v>5619</v>
      </c>
      <c r="H875" s="825" t="s">
        <v>5620</v>
      </c>
      <c r="I875" s="831">
        <v>4299.1298828125</v>
      </c>
      <c r="J875" s="831">
        <v>3</v>
      </c>
      <c r="K875" s="832">
        <v>12897.3896484375</v>
      </c>
    </row>
    <row r="876" spans="1:11" ht="14.45" customHeight="1" x14ac:dyDescent="0.2">
      <c r="A876" s="821" t="s">
        <v>621</v>
      </c>
      <c r="B876" s="822" t="s">
        <v>622</v>
      </c>
      <c r="C876" s="825" t="s">
        <v>655</v>
      </c>
      <c r="D876" s="839" t="s">
        <v>656</v>
      </c>
      <c r="E876" s="825" t="s">
        <v>5615</v>
      </c>
      <c r="F876" s="839" t="s">
        <v>5616</v>
      </c>
      <c r="G876" s="825" t="s">
        <v>5621</v>
      </c>
      <c r="H876" s="825" t="s">
        <v>5622</v>
      </c>
      <c r="I876" s="831">
        <v>1089</v>
      </c>
      <c r="J876" s="831">
        <v>1</v>
      </c>
      <c r="K876" s="832">
        <v>1089</v>
      </c>
    </row>
    <row r="877" spans="1:11" ht="14.45" customHeight="1" x14ac:dyDescent="0.2">
      <c r="A877" s="821" t="s">
        <v>621</v>
      </c>
      <c r="B877" s="822" t="s">
        <v>622</v>
      </c>
      <c r="C877" s="825" t="s">
        <v>655</v>
      </c>
      <c r="D877" s="839" t="s">
        <v>656</v>
      </c>
      <c r="E877" s="825" t="s">
        <v>5615</v>
      </c>
      <c r="F877" s="839" t="s">
        <v>5616</v>
      </c>
      <c r="G877" s="825" t="s">
        <v>5623</v>
      </c>
      <c r="H877" s="825" t="s">
        <v>5624</v>
      </c>
      <c r="I877" s="831">
        <v>1089</v>
      </c>
      <c r="J877" s="831">
        <v>1</v>
      </c>
      <c r="K877" s="832">
        <v>1089</v>
      </c>
    </row>
    <row r="878" spans="1:11" ht="14.45" customHeight="1" x14ac:dyDescent="0.2">
      <c r="A878" s="821" t="s">
        <v>621</v>
      </c>
      <c r="B878" s="822" t="s">
        <v>622</v>
      </c>
      <c r="C878" s="825" t="s">
        <v>655</v>
      </c>
      <c r="D878" s="839" t="s">
        <v>656</v>
      </c>
      <c r="E878" s="825" t="s">
        <v>5615</v>
      </c>
      <c r="F878" s="839" t="s">
        <v>5616</v>
      </c>
      <c r="G878" s="825" t="s">
        <v>5625</v>
      </c>
      <c r="H878" s="825" t="s">
        <v>5626</v>
      </c>
      <c r="I878" s="831">
        <v>1089</v>
      </c>
      <c r="J878" s="831">
        <v>1</v>
      </c>
      <c r="K878" s="832">
        <v>1089</v>
      </c>
    </row>
    <row r="879" spans="1:11" ht="14.45" customHeight="1" x14ac:dyDescent="0.2">
      <c r="A879" s="821" t="s">
        <v>621</v>
      </c>
      <c r="B879" s="822" t="s">
        <v>622</v>
      </c>
      <c r="C879" s="825" t="s">
        <v>655</v>
      </c>
      <c r="D879" s="839" t="s">
        <v>656</v>
      </c>
      <c r="E879" s="825" t="s">
        <v>5615</v>
      </c>
      <c r="F879" s="839" t="s">
        <v>5616</v>
      </c>
      <c r="G879" s="825" t="s">
        <v>5627</v>
      </c>
      <c r="H879" s="825" t="s">
        <v>5628</v>
      </c>
      <c r="I879" s="831">
        <v>1089</v>
      </c>
      <c r="J879" s="831">
        <v>6</v>
      </c>
      <c r="K879" s="832">
        <v>6534</v>
      </c>
    </row>
    <row r="880" spans="1:11" ht="14.45" customHeight="1" x14ac:dyDescent="0.2">
      <c r="A880" s="821" t="s">
        <v>621</v>
      </c>
      <c r="B880" s="822" t="s">
        <v>622</v>
      </c>
      <c r="C880" s="825" t="s">
        <v>655</v>
      </c>
      <c r="D880" s="839" t="s">
        <v>656</v>
      </c>
      <c r="E880" s="825" t="s">
        <v>5615</v>
      </c>
      <c r="F880" s="839" t="s">
        <v>5616</v>
      </c>
      <c r="G880" s="825" t="s">
        <v>5629</v>
      </c>
      <c r="H880" s="825" t="s">
        <v>5630</v>
      </c>
      <c r="I880" s="831">
        <v>1089</v>
      </c>
      <c r="J880" s="831">
        <v>20</v>
      </c>
      <c r="K880" s="832">
        <v>21780</v>
      </c>
    </row>
    <row r="881" spans="1:11" ht="14.45" customHeight="1" x14ac:dyDescent="0.2">
      <c r="A881" s="821" t="s">
        <v>621</v>
      </c>
      <c r="B881" s="822" t="s">
        <v>622</v>
      </c>
      <c r="C881" s="825" t="s">
        <v>655</v>
      </c>
      <c r="D881" s="839" t="s">
        <v>656</v>
      </c>
      <c r="E881" s="825" t="s">
        <v>5615</v>
      </c>
      <c r="F881" s="839" t="s">
        <v>5616</v>
      </c>
      <c r="G881" s="825" t="s">
        <v>5631</v>
      </c>
      <c r="H881" s="825" t="s">
        <v>5632</v>
      </c>
      <c r="I881" s="831">
        <v>1089</v>
      </c>
      <c r="J881" s="831">
        <v>27</v>
      </c>
      <c r="K881" s="832">
        <v>29403</v>
      </c>
    </row>
    <row r="882" spans="1:11" ht="14.45" customHeight="1" x14ac:dyDescent="0.2">
      <c r="A882" s="821" t="s">
        <v>621</v>
      </c>
      <c r="B882" s="822" t="s">
        <v>622</v>
      </c>
      <c r="C882" s="825" t="s">
        <v>655</v>
      </c>
      <c r="D882" s="839" t="s">
        <v>656</v>
      </c>
      <c r="E882" s="825" t="s">
        <v>5615</v>
      </c>
      <c r="F882" s="839" t="s">
        <v>5616</v>
      </c>
      <c r="G882" s="825" t="s">
        <v>5633</v>
      </c>
      <c r="H882" s="825" t="s">
        <v>5634</v>
      </c>
      <c r="I882" s="831">
        <v>1089</v>
      </c>
      <c r="J882" s="831">
        <v>7</v>
      </c>
      <c r="K882" s="832">
        <v>7623</v>
      </c>
    </row>
    <row r="883" spans="1:11" ht="14.45" customHeight="1" x14ac:dyDescent="0.2">
      <c r="A883" s="821" t="s">
        <v>621</v>
      </c>
      <c r="B883" s="822" t="s">
        <v>622</v>
      </c>
      <c r="C883" s="825" t="s">
        <v>655</v>
      </c>
      <c r="D883" s="839" t="s">
        <v>656</v>
      </c>
      <c r="E883" s="825" t="s">
        <v>5615</v>
      </c>
      <c r="F883" s="839" t="s">
        <v>5616</v>
      </c>
      <c r="G883" s="825" t="s">
        <v>5635</v>
      </c>
      <c r="H883" s="825" t="s">
        <v>5636</v>
      </c>
      <c r="I883" s="831">
        <v>1089</v>
      </c>
      <c r="J883" s="831">
        <v>1</v>
      </c>
      <c r="K883" s="832">
        <v>1089</v>
      </c>
    </row>
    <row r="884" spans="1:11" ht="14.45" customHeight="1" x14ac:dyDescent="0.2">
      <c r="A884" s="821" t="s">
        <v>621</v>
      </c>
      <c r="B884" s="822" t="s">
        <v>622</v>
      </c>
      <c r="C884" s="825" t="s">
        <v>655</v>
      </c>
      <c r="D884" s="839" t="s">
        <v>656</v>
      </c>
      <c r="E884" s="825" t="s">
        <v>5615</v>
      </c>
      <c r="F884" s="839" t="s">
        <v>5616</v>
      </c>
      <c r="G884" s="825" t="s">
        <v>5637</v>
      </c>
      <c r="H884" s="825" t="s">
        <v>5638</v>
      </c>
      <c r="I884" s="831">
        <v>1089</v>
      </c>
      <c r="J884" s="831">
        <v>4</v>
      </c>
      <c r="K884" s="832">
        <v>4356</v>
      </c>
    </row>
    <row r="885" spans="1:11" ht="14.45" customHeight="1" x14ac:dyDescent="0.2">
      <c r="A885" s="821" t="s">
        <v>621</v>
      </c>
      <c r="B885" s="822" t="s">
        <v>622</v>
      </c>
      <c r="C885" s="825" t="s">
        <v>655</v>
      </c>
      <c r="D885" s="839" t="s">
        <v>656</v>
      </c>
      <c r="E885" s="825" t="s">
        <v>5615</v>
      </c>
      <c r="F885" s="839" t="s">
        <v>5616</v>
      </c>
      <c r="G885" s="825" t="s">
        <v>5639</v>
      </c>
      <c r="H885" s="825" t="s">
        <v>5640</v>
      </c>
      <c r="I885" s="831">
        <v>1089</v>
      </c>
      <c r="J885" s="831">
        <v>2</v>
      </c>
      <c r="K885" s="832">
        <v>2178</v>
      </c>
    </row>
    <row r="886" spans="1:11" ht="14.45" customHeight="1" x14ac:dyDescent="0.2">
      <c r="A886" s="821" t="s">
        <v>621</v>
      </c>
      <c r="B886" s="822" t="s">
        <v>622</v>
      </c>
      <c r="C886" s="825" t="s">
        <v>655</v>
      </c>
      <c r="D886" s="839" t="s">
        <v>656</v>
      </c>
      <c r="E886" s="825" t="s">
        <v>5615</v>
      </c>
      <c r="F886" s="839" t="s">
        <v>5616</v>
      </c>
      <c r="G886" s="825" t="s">
        <v>5641</v>
      </c>
      <c r="H886" s="825" t="s">
        <v>5642</v>
      </c>
      <c r="I886" s="831">
        <v>1089</v>
      </c>
      <c r="J886" s="831">
        <v>111</v>
      </c>
      <c r="K886" s="832">
        <v>120879</v>
      </c>
    </row>
    <row r="887" spans="1:11" ht="14.45" customHeight="1" x14ac:dyDescent="0.2">
      <c r="A887" s="821" t="s">
        <v>621</v>
      </c>
      <c r="B887" s="822" t="s">
        <v>622</v>
      </c>
      <c r="C887" s="825" t="s">
        <v>655</v>
      </c>
      <c r="D887" s="839" t="s">
        <v>656</v>
      </c>
      <c r="E887" s="825" t="s">
        <v>5615</v>
      </c>
      <c r="F887" s="839" t="s">
        <v>5616</v>
      </c>
      <c r="G887" s="825" t="s">
        <v>5643</v>
      </c>
      <c r="H887" s="825" t="s">
        <v>5644</v>
      </c>
      <c r="I887" s="831">
        <v>1089</v>
      </c>
      <c r="J887" s="831">
        <v>21</v>
      </c>
      <c r="K887" s="832">
        <v>22869</v>
      </c>
    </row>
    <row r="888" spans="1:11" ht="14.45" customHeight="1" x14ac:dyDescent="0.2">
      <c r="A888" s="821" t="s">
        <v>621</v>
      </c>
      <c r="B888" s="822" t="s">
        <v>622</v>
      </c>
      <c r="C888" s="825" t="s">
        <v>655</v>
      </c>
      <c r="D888" s="839" t="s">
        <v>656</v>
      </c>
      <c r="E888" s="825" t="s">
        <v>5615</v>
      </c>
      <c r="F888" s="839" t="s">
        <v>5616</v>
      </c>
      <c r="G888" s="825" t="s">
        <v>5645</v>
      </c>
      <c r="H888" s="825" t="s">
        <v>5646</v>
      </c>
      <c r="I888" s="831">
        <v>1089</v>
      </c>
      <c r="J888" s="831">
        <v>4</v>
      </c>
      <c r="K888" s="832">
        <v>4356</v>
      </c>
    </row>
    <row r="889" spans="1:11" ht="14.45" customHeight="1" x14ac:dyDescent="0.2">
      <c r="A889" s="821" t="s">
        <v>621</v>
      </c>
      <c r="B889" s="822" t="s">
        <v>622</v>
      </c>
      <c r="C889" s="825" t="s">
        <v>655</v>
      </c>
      <c r="D889" s="839" t="s">
        <v>656</v>
      </c>
      <c r="E889" s="825" t="s">
        <v>5615</v>
      </c>
      <c r="F889" s="839" t="s">
        <v>5616</v>
      </c>
      <c r="G889" s="825" t="s">
        <v>5647</v>
      </c>
      <c r="H889" s="825" t="s">
        <v>5648</v>
      </c>
      <c r="I889" s="831">
        <v>1089</v>
      </c>
      <c r="J889" s="831">
        <v>3</v>
      </c>
      <c r="K889" s="832">
        <v>3267</v>
      </c>
    </row>
    <row r="890" spans="1:11" ht="14.45" customHeight="1" x14ac:dyDescent="0.2">
      <c r="A890" s="821" t="s">
        <v>621</v>
      </c>
      <c r="B890" s="822" t="s">
        <v>622</v>
      </c>
      <c r="C890" s="825" t="s">
        <v>655</v>
      </c>
      <c r="D890" s="839" t="s">
        <v>656</v>
      </c>
      <c r="E890" s="825" t="s">
        <v>5615</v>
      </c>
      <c r="F890" s="839" t="s">
        <v>5616</v>
      </c>
      <c r="G890" s="825" t="s">
        <v>5649</v>
      </c>
      <c r="H890" s="825" t="s">
        <v>5650</v>
      </c>
      <c r="I890" s="831">
        <v>1089</v>
      </c>
      <c r="J890" s="831">
        <v>2</v>
      </c>
      <c r="K890" s="832">
        <v>2178</v>
      </c>
    </row>
    <row r="891" spans="1:11" ht="14.45" customHeight="1" x14ac:dyDescent="0.2">
      <c r="A891" s="821" t="s">
        <v>621</v>
      </c>
      <c r="B891" s="822" t="s">
        <v>622</v>
      </c>
      <c r="C891" s="825" t="s">
        <v>655</v>
      </c>
      <c r="D891" s="839" t="s">
        <v>656</v>
      </c>
      <c r="E891" s="825" t="s">
        <v>5615</v>
      </c>
      <c r="F891" s="839" t="s">
        <v>5616</v>
      </c>
      <c r="G891" s="825" t="s">
        <v>5651</v>
      </c>
      <c r="H891" s="825" t="s">
        <v>5652</v>
      </c>
      <c r="I891" s="831">
        <v>1089</v>
      </c>
      <c r="J891" s="831">
        <v>3</v>
      </c>
      <c r="K891" s="832">
        <v>3267</v>
      </c>
    </row>
    <row r="892" spans="1:11" ht="14.45" customHeight="1" x14ac:dyDescent="0.2">
      <c r="A892" s="821" t="s">
        <v>621</v>
      </c>
      <c r="B892" s="822" t="s">
        <v>622</v>
      </c>
      <c r="C892" s="825" t="s">
        <v>655</v>
      </c>
      <c r="D892" s="839" t="s">
        <v>656</v>
      </c>
      <c r="E892" s="825" t="s">
        <v>5615</v>
      </c>
      <c r="F892" s="839" t="s">
        <v>5616</v>
      </c>
      <c r="G892" s="825" t="s">
        <v>5653</v>
      </c>
      <c r="H892" s="825" t="s">
        <v>5654</v>
      </c>
      <c r="I892" s="831">
        <v>1089</v>
      </c>
      <c r="J892" s="831">
        <v>7</v>
      </c>
      <c r="K892" s="832">
        <v>7623</v>
      </c>
    </row>
    <row r="893" spans="1:11" ht="14.45" customHeight="1" x14ac:dyDescent="0.2">
      <c r="A893" s="821" t="s">
        <v>621</v>
      </c>
      <c r="B893" s="822" t="s">
        <v>622</v>
      </c>
      <c r="C893" s="825" t="s">
        <v>655</v>
      </c>
      <c r="D893" s="839" t="s">
        <v>656</v>
      </c>
      <c r="E893" s="825" t="s">
        <v>5615</v>
      </c>
      <c r="F893" s="839" t="s">
        <v>5616</v>
      </c>
      <c r="G893" s="825" t="s">
        <v>5655</v>
      </c>
      <c r="H893" s="825" t="s">
        <v>5656</v>
      </c>
      <c r="I893" s="831">
        <v>1089</v>
      </c>
      <c r="J893" s="831">
        <v>1</v>
      </c>
      <c r="K893" s="832">
        <v>1089</v>
      </c>
    </row>
    <row r="894" spans="1:11" ht="14.45" customHeight="1" x14ac:dyDescent="0.2">
      <c r="A894" s="821" t="s">
        <v>621</v>
      </c>
      <c r="B894" s="822" t="s">
        <v>622</v>
      </c>
      <c r="C894" s="825" t="s">
        <v>655</v>
      </c>
      <c r="D894" s="839" t="s">
        <v>656</v>
      </c>
      <c r="E894" s="825" t="s">
        <v>5615</v>
      </c>
      <c r="F894" s="839" t="s">
        <v>5616</v>
      </c>
      <c r="G894" s="825" t="s">
        <v>5657</v>
      </c>
      <c r="H894" s="825" t="s">
        <v>5658</v>
      </c>
      <c r="I894" s="831">
        <v>1089</v>
      </c>
      <c r="J894" s="831">
        <v>10</v>
      </c>
      <c r="K894" s="832">
        <v>10890</v>
      </c>
    </row>
    <row r="895" spans="1:11" ht="14.45" customHeight="1" x14ac:dyDescent="0.2">
      <c r="A895" s="821" t="s">
        <v>621</v>
      </c>
      <c r="B895" s="822" t="s">
        <v>622</v>
      </c>
      <c r="C895" s="825" t="s">
        <v>655</v>
      </c>
      <c r="D895" s="839" t="s">
        <v>656</v>
      </c>
      <c r="E895" s="825" t="s">
        <v>5615</v>
      </c>
      <c r="F895" s="839" t="s">
        <v>5616</v>
      </c>
      <c r="G895" s="825" t="s">
        <v>5659</v>
      </c>
      <c r="H895" s="825" t="s">
        <v>5660</v>
      </c>
      <c r="I895" s="831">
        <v>1089</v>
      </c>
      <c r="J895" s="831">
        <v>1</v>
      </c>
      <c r="K895" s="832">
        <v>1089</v>
      </c>
    </row>
    <row r="896" spans="1:11" ht="14.45" customHeight="1" x14ac:dyDescent="0.2">
      <c r="A896" s="821" t="s">
        <v>621</v>
      </c>
      <c r="B896" s="822" t="s">
        <v>622</v>
      </c>
      <c r="C896" s="825" t="s">
        <v>655</v>
      </c>
      <c r="D896" s="839" t="s">
        <v>656</v>
      </c>
      <c r="E896" s="825" t="s">
        <v>5615</v>
      </c>
      <c r="F896" s="839" t="s">
        <v>5616</v>
      </c>
      <c r="G896" s="825" t="s">
        <v>5661</v>
      </c>
      <c r="H896" s="825" t="s">
        <v>5662</v>
      </c>
      <c r="I896" s="831">
        <v>1089</v>
      </c>
      <c r="J896" s="831">
        <v>73</v>
      </c>
      <c r="K896" s="832">
        <v>79497</v>
      </c>
    </row>
    <row r="897" spans="1:11" ht="14.45" customHeight="1" x14ac:dyDescent="0.2">
      <c r="A897" s="821" t="s">
        <v>621</v>
      </c>
      <c r="B897" s="822" t="s">
        <v>622</v>
      </c>
      <c r="C897" s="825" t="s">
        <v>655</v>
      </c>
      <c r="D897" s="839" t="s">
        <v>656</v>
      </c>
      <c r="E897" s="825" t="s">
        <v>5615</v>
      </c>
      <c r="F897" s="839" t="s">
        <v>5616</v>
      </c>
      <c r="G897" s="825" t="s">
        <v>5663</v>
      </c>
      <c r="H897" s="825" t="s">
        <v>5664</v>
      </c>
      <c r="I897" s="831">
        <v>1512.5</v>
      </c>
      <c r="J897" s="831">
        <v>4</v>
      </c>
      <c r="K897" s="832">
        <v>6050</v>
      </c>
    </row>
    <row r="898" spans="1:11" ht="14.45" customHeight="1" x14ac:dyDescent="0.2">
      <c r="A898" s="821" t="s">
        <v>621</v>
      </c>
      <c r="B898" s="822" t="s">
        <v>622</v>
      </c>
      <c r="C898" s="825" t="s">
        <v>655</v>
      </c>
      <c r="D898" s="839" t="s">
        <v>656</v>
      </c>
      <c r="E898" s="825" t="s">
        <v>5665</v>
      </c>
      <c r="F898" s="839" t="s">
        <v>5666</v>
      </c>
      <c r="G898" s="825" t="s">
        <v>5667</v>
      </c>
      <c r="H898" s="825" t="s">
        <v>5668</v>
      </c>
      <c r="I898" s="831">
        <v>8602</v>
      </c>
      <c r="J898" s="831">
        <v>1</v>
      </c>
      <c r="K898" s="832">
        <v>8602</v>
      </c>
    </row>
    <row r="899" spans="1:11" ht="14.45" customHeight="1" x14ac:dyDescent="0.2">
      <c r="A899" s="821" t="s">
        <v>621</v>
      </c>
      <c r="B899" s="822" t="s">
        <v>622</v>
      </c>
      <c r="C899" s="825" t="s">
        <v>655</v>
      </c>
      <c r="D899" s="839" t="s">
        <v>656</v>
      </c>
      <c r="E899" s="825" t="s">
        <v>5665</v>
      </c>
      <c r="F899" s="839" t="s">
        <v>5666</v>
      </c>
      <c r="G899" s="825" t="s">
        <v>5669</v>
      </c>
      <c r="H899" s="825" t="s">
        <v>5670</v>
      </c>
      <c r="I899" s="831">
        <v>8602</v>
      </c>
      <c r="J899" s="831">
        <v>1</v>
      </c>
      <c r="K899" s="832">
        <v>8602</v>
      </c>
    </row>
    <row r="900" spans="1:11" ht="14.45" customHeight="1" x14ac:dyDescent="0.2">
      <c r="A900" s="821" t="s">
        <v>621</v>
      </c>
      <c r="B900" s="822" t="s">
        <v>622</v>
      </c>
      <c r="C900" s="825" t="s">
        <v>655</v>
      </c>
      <c r="D900" s="839" t="s">
        <v>656</v>
      </c>
      <c r="E900" s="825" t="s">
        <v>5665</v>
      </c>
      <c r="F900" s="839" t="s">
        <v>5666</v>
      </c>
      <c r="G900" s="825" t="s">
        <v>5671</v>
      </c>
      <c r="H900" s="825" t="s">
        <v>5672</v>
      </c>
      <c r="I900" s="831">
        <v>8602</v>
      </c>
      <c r="J900" s="831">
        <v>1</v>
      </c>
      <c r="K900" s="832">
        <v>8602</v>
      </c>
    </row>
    <row r="901" spans="1:11" ht="14.45" customHeight="1" x14ac:dyDescent="0.2">
      <c r="A901" s="821" t="s">
        <v>621</v>
      </c>
      <c r="B901" s="822" t="s">
        <v>622</v>
      </c>
      <c r="C901" s="825" t="s">
        <v>655</v>
      </c>
      <c r="D901" s="839" t="s">
        <v>656</v>
      </c>
      <c r="E901" s="825" t="s">
        <v>5665</v>
      </c>
      <c r="F901" s="839" t="s">
        <v>5666</v>
      </c>
      <c r="G901" s="825" t="s">
        <v>5673</v>
      </c>
      <c r="H901" s="825" t="s">
        <v>5674</v>
      </c>
      <c r="I901" s="831">
        <v>8602</v>
      </c>
      <c r="J901" s="831">
        <v>1</v>
      </c>
      <c r="K901" s="832">
        <v>8602</v>
      </c>
    </row>
    <row r="902" spans="1:11" ht="14.45" customHeight="1" x14ac:dyDescent="0.2">
      <c r="A902" s="821" t="s">
        <v>621</v>
      </c>
      <c r="B902" s="822" t="s">
        <v>622</v>
      </c>
      <c r="C902" s="825" t="s">
        <v>655</v>
      </c>
      <c r="D902" s="839" t="s">
        <v>656</v>
      </c>
      <c r="E902" s="825" t="s">
        <v>5665</v>
      </c>
      <c r="F902" s="839" t="s">
        <v>5666</v>
      </c>
      <c r="G902" s="825" t="s">
        <v>5675</v>
      </c>
      <c r="H902" s="825" t="s">
        <v>5676</v>
      </c>
      <c r="I902" s="831">
        <v>8602</v>
      </c>
      <c r="J902" s="831">
        <v>1</v>
      </c>
      <c r="K902" s="832">
        <v>8602</v>
      </c>
    </row>
    <row r="903" spans="1:11" ht="14.45" customHeight="1" x14ac:dyDescent="0.2">
      <c r="A903" s="821" t="s">
        <v>621</v>
      </c>
      <c r="B903" s="822" t="s">
        <v>622</v>
      </c>
      <c r="C903" s="825" t="s">
        <v>655</v>
      </c>
      <c r="D903" s="839" t="s">
        <v>656</v>
      </c>
      <c r="E903" s="825" t="s">
        <v>5665</v>
      </c>
      <c r="F903" s="839" t="s">
        <v>5666</v>
      </c>
      <c r="G903" s="825" t="s">
        <v>5677</v>
      </c>
      <c r="H903" s="825" t="s">
        <v>5678</v>
      </c>
      <c r="I903" s="831">
        <v>8602</v>
      </c>
      <c r="J903" s="831">
        <v>1</v>
      </c>
      <c r="K903" s="832">
        <v>8602</v>
      </c>
    </row>
    <row r="904" spans="1:11" ht="14.45" customHeight="1" x14ac:dyDescent="0.2">
      <c r="A904" s="821" t="s">
        <v>621</v>
      </c>
      <c r="B904" s="822" t="s">
        <v>622</v>
      </c>
      <c r="C904" s="825" t="s">
        <v>655</v>
      </c>
      <c r="D904" s="839" t="s">
        <v>656</v>
      </c>
      <c r="E904" s="825" t="s">
        <v>5665</v>
      </c>
      <c r="F904" s="839" t="s">
        <v>5666</v>
      </c>
      <c r="G904" s="825" t="s">
        <v>5679</v>
      </c>
      <c r="H904" s="825" t="s">
        <v>5680</v>
      </c>
      <c r="I904" s="831">
        <v>9085</v>
      </c>
      <c r="J904" s="831">
        <v>1</v>
      </c>
      <c r="K904" s="832">
        <v>9085</v>
      </c>
    </row>
    <row r="905" spans="1:11" ht="14.45" customHeight="1" x14ac:dyDescent="0.2">
      <c r="A905" s="821" t="s">
        <v>621</v>
      </c>
      <c r="B905" s="822" t="s">
        <v>622</v>
      </c>
      <c r="C905" s="825" t="s">
        <v>655</v>
      </c>
      <c r="D905" s="839" t="s">
        <v>656</v>
      </c>
      <c r="E905" s="825" t="s">
        <v>5665</v>
      </c>
      <c r="F905" s="839" t="s">
        <v>5666</v>
      </c>
      <c r="G905" s="825" t="s">
        <v>5681</v>
      </c>
      <c r="H905" s="825" t="s">
        <v>5682</v>
      </c>
      <c r="I905" s="831">
        <v>9085</v>
      </c>
      <c r="J905" s="831">
        <v>1</v>
      </c>
      <c r="K905" s="832">
        <v>9085</v>
      </c>
    </row>
    <row r="906" spans="1:11" ht="14.45" customHeight="1" x14ac:dyDescent="0.2">
      <c r="A906" s="821" t="s">
        <v>621</v>
      </c>
      <c r="B906" s="822" t="s">
        <v>622</v>
      </c>
      <c r="C906" s="825" t="s">
        <v>655</v>
      </c>
      <c r="D906" s="839" t="s">
        <v>656</v>
      </c>
      <c r="E906" s="825" t="s">
        <v>5665</v>
      </c>
      <c r="F906" s="839" t="s">
        <v>5666</v>
      </c>
      <c r="G906" s="825" t="s">
        <v>5683</v>
      </c>
      <c r="H906" s="825" t="s">
        <v>5684</v>
      </c>
      <c r="I906" s="831">
        <v>9085</v>
      </c>
      <c r="J906" s="831">
        <v>1</v>
      </c>
      <c r="K906" s="832">
        <v>9085</v>
      </c>
    </row>
    <row r="907" spans="1:11" ht="14.45" customHeight="1" x14ac:dyDescent="0.2">
      <c r="A907" s="821" t="s">
        <v>621</v>
      </c>
      <c r="B907" s="822" t="s">
        <v>622</v>
      </c>
      <c r="C907" s="825" t="s">
        <v>655</v>
      </c>
      <c r="D907" s="839" t="s">
        <v>656</v>
      </c>
      <c r="E907" s="825" t="s">
        <v>5685</v>
      </c>
      <c r="F907" s="839" t="s">
        <v>5686</v>
      </c>
      <c r="G907" s="825" t="s">
        <v>5687</v>
      </c>
      <c r="H907" s="825" t="s">
        <v>5688</v>
      </c>
      <c r="I907" s="831">
        <v>8337.5</v>
      </c>
      <c r="J907" s="831">
        <v>1</v>
      </c>
      <c r="K907" s="832">
        <v>8337.5</v>
      </c>
    </row>
    <row r="908" spans="1:11" ht="14.45" customHeight="1" x14ac:dyDescent="0.2">
      <c r="A908" s="821" t="s">
        <v>621</v>
      </c>
      <c r="B908" s="822" t="s">
        <v>622</v>
      </c>
      <c r="C908" s="825" t="s">
        <v>655</v>
      </c>
      <c r="D908" s="839" t="s">
        <v>656</v>
      </c>
      <c r="E908" s="825" t="s">
        <v>5685</v>
      </c>
      <c r="F908" s="839" t="s">
        <v>5686</v>
      </c>
      <c r="G908" s="825" t="s">
        <v>5689</v>
      </c>
      <c r="H908" s="825" t="s">
        <v>5690</v>
      </c>
      <c r="I908" s="831">
        <v>8337.5</v>
      </c>
      <c r="J908" s="831">
        <v>1</v>
      </c>
      <c r="K908" s="832">
        <v>8337.5</v>
      </c>
    </row>
    <row r="909" spans="1:11" ht="14.45" customHeight="1" x14ac:dyDescent="0.2">
      <c r="A909" s="821" t="s">
        <v>621</v>
      </c>
      <c r="B909" s="822" t="s">
        <v>622</v>
      </c>
      <c r="C909" s="825" t="s">
        <v>655</v>
      </c>
      <c r="D909" s="839" t="s">
        <v>656</v>
      </c>
      <c r="E909" s="825" t="s">
        <v>5685</v>
      </c>
      <c r="F909" s="839" t="s">
        <v>5686</v>
      </c>
      <c r="G909" s="825" t="s">
        <v>5691</v>
      </c>
      <c r="H909" s="825" t="s">
        <v>5692</v>
      </c>
      <c r="I909" s="831">
        <v>8337.5</v>
      </c>
      <c r="J909" s="831">
        <v>3</v>
      </c>
      <c r="K909" s="832">
        <v>25012.5</v>
      </c>
    </row>
    <row r="910" spans="1:11" ht="14.45" customHeight="1" x14ac:dyDescent="0.2">
      <c r="A910" s="821" t="s">
        <v>621</v>
      </c>
      <c r="B910" s="822" t="s">
        <v>622</v>
      </c>
      <c r="C910" s="825" t="s">
        <v>655</v>
      </c>
      <c r="D910" s="839" t="s">
        <v>656</v>
      </c>
      <c r="E910" s="825" t="s">
        <v>5685</v>
      </c>
      <c r="F910" s="839" t="s">
        <v>5686</v>
      </c>
      <c r="G910" s="825" t="s">
        <v>5693</v>
      </c>
      <c r="H910" s="825" t="s">
        <v>5694</v>
      </c>
      <c r="I910" s="831">
        <v>8337.5</v>
      </c>
      <c r="J910" s="831">
        <v>3</v>
      </c>
      <c r="K910" s="832">
        <v>25012.5</v>
      </c>
    </row>
    <row r="911" spans="1:11" ht="14.45" customHeight="1" x14ac:dyDescent="0.2">
      <c r="A911" s="821" t="s">
        <v>621</v>
      </c>
      <c r="B911" s="822" t="s">
        <v>622</v>
      </c>
      <c r="C911" s="825" t="s">
        <v>655</v>
      </c>
      <c r="D911" s="839" t="s">
        <v>656</v>
      </c>
      <c r="E911" s="825" t="s">
        <v>5685</v>
      </c>
      <c r="F911" s="839" t="s">
        <v>5686</v>
      </c>
      <c r="G911" s="825" t="s">
        <v>5695</v>
      </c>
      <c r="H911" s="825" t="s">
        <v>5696</v>
      </c>
      <c r="I911" s="831">
        <v>8337.5</v>
      </c>
      <c r="J911" s="831">
        <v>2</v>
      </c>
      <c r="K911" s="832">
        <v>16675</v>
      </c>
    </row>
    <row r="912" spans="1:11" ht="14.45" customHeight="1" x14ac:dyDescent="0.2">
      <c r="A912" s="821" t="s">
        <v>621</v>
      </c>
      <c r="B912" s="822" t="s">
        <v>622</v>
      </c>
      <c r="C912" s="825" t="s">
        <v>655</v>
      </c>
      <c r="D912" s="839" t="s">
        <v>656</v>
      </c>
      <c r="E912" s="825" t="s">
        <v>5685</v>
      </c>
      <c r="F912" s="839" t="s">
        <v>5686</v>
      </c>
      <c r="G912" s="825" t="s">
        <v>5697</v>
      </c>
      <c r="H912" s="825" t="s">
        <v>5698</v>
      </c>
      <c r="I912" s="831">
        <v>8337.5</v>
      </c>
      <c r="J912" s="831">
        <v>1</v>
      </c>
      <c r="K912" s="832">
        <v>8337.5</v>
      </c>
    </row>
    <row r="913" spans="1:11" ht="14.45" customHeight="1" x14ac:dyDescent="0.2">
      <c r="A913" s="821" t="s">
        <v>621</v>
      </c>
      <c r="B913" s="822" t="s">
        <v>622</v>
      </c>
      <c r="C913" s="825" t="s">
        <v>655</v>
      </c>
      <c r="D913" s="839" t="s">
        <v>656</v>
      </c>
      <c r="E913" s="825" t="s">
        <v>5685</v>
      </c>
      <c r="F913" s="839" t="s">
        <v>5686</v>
      </c>
      <c r="G913" s="825" t="s">
        <v>5699</v>
      </c>
      <c r="H913" s="825" t="s">
        <v>5700</v>
      </c>
      <c r="I913" s="831">
        <v>8337.5</v>
      </c>
      <c r="J913" s="831">
        <v>1</v>
      </c>
      <c r="K913" s="832">
        <v>8337.5</v>
      </c>
    </row>
    <row r="914" spans="1:11" ht="14.45" customHeight="1" x14ac:dyDescent="0.2">
      <c r="A914" s="821" t="s">
        <v>621</v>
      </c>
      <c r="B914" s="822" t="s">
        <v>622</v>
      </c>
      <c r="C914" s="825" t="s">
        <v>655</v>
      </c>
      <c r="D914" s="839" t="s">
        <v>656</v>
      </c>
      <c r="E914" s="825" t="s">
        <v>5685</v>
      </c>
      <c r="F914" s="839" t="s">
        <v>5686</v>
      </c>
      <c r="G914" s="825" t="s">
        <v>5701</v>
      </c>
      <c r="H914" s="825" t="s">
        <v>5702</v>
      </c>
      <c r="I914" s="831">
        <v>8337.5</v>
      </c>
      <c r="J914" s="831">
        <v>1</v>
      </c>
      <c r="K914" s="832">
        <v>8337.5</v>
      </c>
    </row>
    <row r="915" spans="1:11" ht="14.45" customHeight="1" x14ac:dyDescent="0.2">
      <c r="A915" s="821" t="s">
        <v>621</v>
      </c>
      <c r="B915" s="822" t="s">
        <v>622</v>
      </c>
      <c r="C915" s="825" t="s">
        <v>655</v>
      </c>
      <c r="D915" s="839" t="s">
        <v>656</v>
      </c>
      <c r="E915" s="825" t="s">
        <v>5685</v>
      </c>
      <c r="F915" s="839" t="s">
        <v>5686</v>
      </c>
      <c r="G915" s="825" t="s">
        <v>5703</v>
      </c>
      <c r="H915" s="825" t="s">
        <v>5704</v>
      </c>
      <c r="I915" s="831">
        <v>8337.5</v>
      </c>
      <c r="J915" s="831">
        <v>2</v>
      </c>
      <c r="K915" s="832">
        <v>16675</v>
      </c>
    </row>
    <row r="916" spans="1:11" ht="14.45" customHeight="1" x14ac:dyDescent="0.2">
      <c r="A916" s="821" t="s">
        <v>621</v>
      </c>
      <c r="B916" s="822" t="s">
        <v>622</v>
      </c>
      <c r="C916" s="825" t="s">
        <v>655</v>
      </c>
      <c r="D916" s="839" t="s">
        <v>656</v>
      </c>
      <c r="E916" s="825" t="s">
        <v>5685</v>
      </c>
      <c r="F916" s="839" t="s">
        <v>5686</v>
      </c>
      <c r="G916" s="825" t="s">
        <v>5705</v>
      </c>
      <c r="H916" s="825" t="s">
        <v>5706</v>
      </c>
      <c r="I916" s="831">
        <v>8337.5</v>
      </c>
      <c r="J916" s="831">
        <v>1</v>
      </c>
      <c r="K916" s="832">
        <v>8337.5</v>
      </c>
    </row>
    <row r="917" spans="1:11" ht="14.45" customHeight="1" x14ac:dyDescent="0.2">
      <c r="A917" s="821" t="s">
        <v>621</v>
      </c>
      <c r="B917" s="822" t="s">
        <v>622</v>
      </c>
      <c r="C917" s="825" t="s">
        <v>655</v>
      </c>
      <c r="D917" s="839" t="s">
        <v>656</v>
      </c>
      <c r="E917" s="825" t="s">
        <v>5685</v>
      </c>
      <c r="F917" s="839" t="s">
        <v>5686</v>
      </c>
      <c r="G917" s="825" t="s">
        <v>5707</v>
      </c>
      <c r="H917" s="825" t="s">
        <v>5708</v>
      </c>
      <c r="I917" s="831">
        <v>8337.5</v>
      </c>
      <c r="J917" s="831">
        <v>3</v>
      </c>
      <c r="K917" s="832">
        <v>25012.5</v>
      </c>
    </row>
    <row r="918" spans="1:11" ht="14.45" customHeight="1" x14ac:dyDescent="0.2">
      <c r="A918" s="821" t="s">
        <v>621</v>
      </c>
      <c r="B918" s="822" t="s">
        <v>622</v>
      </c>
      <c r="C918" s="825" t="s">
        <v>655</v>
      </c>
      <c r="D918" s="839" t="s">
        <v>656</v>
      </c>
      <c r="E918" s="825" t="s">
        <v>5685</v>
      </c>
      <c r="F918" s="839" t="s">
        <v>5686</v>
      </c>
      <c r="G918" s="825" t="s">
        <v>5709</v>
      </c>
      <c r="H918" s="825" t="s">
        <v>5710</v>
      </c>
      <c r="I918" s="831">
        <v>8337.5</v>
      </c>
      <c r="J918" s="831">
        <v>2</v>
      </c>
      <c r="K918" s="832">
        <v>16675</v>
      </c>
    </row>
    <row r="919" spans="1:11" ht="14.45" customHeight="1" x14ac:dyDescent="0.2">
      <c r="A919" s="821" t="s">
        <v>621</v>
      </c>
      <c r="B919" s="822" t="s">
        <v>622</v>
      </c>
      <c r="C919" s="825" t="s">
        <v>655</v>
      </c>
      <c r="D919" s="839" t="s">
        <v>656</v>
      </c>
      <c r="E919" s="825" t="s">
        <v>5685</v>
      </c>
      <c r="F919" s="839" t="s">
        <v>5686</v>
      </c>
      <c r="G919" s="825" t="s">
        <v>5711</v>
      </c>
      <c r="H919" s="825" t="s">
        <v>5712</v>
      </c>
      <c r="I919" s="831">
        <v>8337.5</v>
      </c>
      <c r="J919" s="831">
        <v>1</v>
      </c>
      <c r="K919" s="832">
        <v>8337.5</v>
      </c>
    </row>
    <row r="920" spans="1:11" ht="14.45" customHeight="1" x14ac:dyDescent="0.2">
      <c r="A920" s="821" t="s">
        <v>621</v>
      </c>
      <c r="B920" s="822" t="s">
        <v>622</v>
      </c>
      <c r="C920" s="825" t="s">
        <v>655</v>
      </c>
      <c r="D920" s="839" t="s">
        <v>656</v>
      </c>
      <c r="E920" s="825" t="s">
        <v>5685</v>
      </c>
      <c r="F920" s="839" t="s">
        <v>5686</v>
      </c>
      <c r="G920" s="825" t="s">
        <v>5713</v>
      </c>
      <c r="H920" s="825" t="s">
        <v>5714</v>
      </c>
      <c r="I920" s="831">
        <v>8337.5</v>
      </c>
      <c r="J920" s="831">
        <v>1</v>
      </c>
      <c r="K920" s="832">
        <v>8337.5</v>
      </c>
    </row>
    <row r="921" spans="1:11" ht="14.45" customHeight="1" x14ac:dyDescent="0.2">
      <c r="A921" s="821" t="s">
        <v>621</v>
      </c>
      <c r="B921" s="822" t="s">
        <v>622</v>
      </c>
      <c r="C921" s="825" t="s">
        <v>655</v>
      </c>
      <c r="D921" s="839" t="s">
        <v>656</v>
      </c>
      <c r="E921" s="825" t="s">
        <v>5685</v>
      </c>
      <c r="F921" s="839" t="s">
        <v>5686</v>
      </c>
      <c r="G921" s="825" t="s">
        <v>5715</v>
      </c>
      <c r="H921" s="825" t="s">
        <v>5716</v>
      </c>
      <c r="I921" s="831">
        <v>8337.5</v>
      </c>
      <c r="J921" s="831">
        <v>2</v>
      </c>
      <c r="K921" s="832">
        <v>16675</v>
      </c>
    </row>
    <row r="922" spans="1:11" ht="14.45" customHeight="1" x14ac:dyDescent="0.2">
      <c r="A922" s="821" t="s">
        <v>621</v>
      </c>
      <c r="B922" s="822" t="s">
        <v>622</v>
      </c>
      <c r="C922" s="825" t="s">
        <v>655</v>
      </c>
      <c r="D922" s="839" t="s">
        <v>656</v>
      </c>
      <c r="E922" s="825" t="s">
        <v>5685</v>
      </c>
      <c r="F922" s="839" t="s">
        <v>5686</v>
      </c>
      <c r="G922" s="825" t="s">
        <v>5717</v>
      </c>
      <c r="H922" s="825" t="s">
        <v>5718</v>
      </c>
      <c r="I922" s="831">
        <v>8337.5</v>
      </c>
      <c r="J922" s="831">
        <v>2</v>
      </c>
      <c r="K922" s="832">
        <v>16675</v>
      </c>
    </row>
    <row r="923" spans="1:11" ht="14.45" customHeight="1" x14ac:dyDescent="0.2">
      <c r="A923" s="821" t="s">
        <v>621</v>
      </c>
      <c r="B923" s="822" t="s">
        <v>622</v>
      </c>
      <c r="C923" s="825" t="s">
        <v>655</v>
      </c>
      <c r="D923" s="839" t="s">
        <v>656</v>
      </c>
      <c r="E923" s="825" t="s">
        <v>5685</v>
      </c>
      <c r="F923" s="839" t="s">
        <v>5686</v>
      </c>
      <c r="G923" s="825" t="s">
        <v>5719</v>
      </c>
      <c r="H923" s="825" t="s">
        <v>5720</v>
      </c>
      <c r="I923" s="831">
        <v>8337.5</v>
      </c>
      <c r="J923" s="831">
        <v>1</v>
      </c>
      <c r="K923" s="832">
        <v>8337.5</v>
      </c>
    </row>
    <row r="924" spans="1:11" ht="14.45" customHeight="1" x14ac:dyDescent="0.2">
      <c r="A924" s="821" t="s">
        <v>621</v>
      </c>
      <c r="B924" s="822" t="s">
        <v>622</v>
      </c>
      <c r="C924" s="825" t="s">
        <v>655</v>
      </c>
      <c r="D924" s="839" t="s">
        <v>656</v>
      </c>
      <c r="E924" s="825" t="s">
        <v>5685</v>
      </c>
      <c r="F924" s="839" t="s">
        <v>5686</v>
      </c>
      <c r="G924" s="825" t="s">
        <v>5721</v>
      </c>
      <c r="H924" s="825" t="s">
        <v>5722</v>
      </c>
      <c r="I924" s="831">
        <v>8337.5</v>
      </c>
      <c r="J924" s="831">
        <v>1</v>
      </c>
      <c r="K924" s="832">
        <v>8337.5</v>
      </c>
    </row>
    <row r="925" spans="1:11" ht="14.45" customHeight="1" x14ac:dyDescent="0.2">
      <c r="A925" s="821" t="s">
        <v>621</v>
      </c>
      <c r="B925" s="822" t="s">
        <v>622</v>
      </c>
      <c r="C925" s="825" t="s">
        <v>655</v>
      </c>
      <c r="D925" s="839" t="s">
        <v>656</v>
      </c>
      <c r="E925" s="825" t="s">
        <v>5685</v>
      </c>
      <c r="F925" s="839" t="s">
        <v>5686</v>
      </c>
      <c r="G925" s="825" t="s">
        <v>5723</v>
      </c>
      <c r="H925" s="825" t="s">
        <v>5724</v>
      </c>
      <c r="I925" s="831">
        <v>8337.5</v>
      </c>
      <c r="J925" s="831">
        <v>2</v>
      </c>
      <c r="K925" s="832">
        <v>16675</v>
      </c>
    </row>
    <row r="926" spans="1:11" ht="14.45" customHeight="1" x14ac:dyDescent="0.2">
      <c r="A926" s="821" t="s">
        <v>621</v>
      </c>
      <c r="B926" s="822" t="s">
        <v>622</v>
      </c>
      <c r="C926" s="825" t="s">
        <v>655</v>
      </c>
      <c r="D926" s="839" t="s">
        <v>656</v>
      </c>
      <c r="E926" s="825" t="s">
        <v>5685</v>
      </c>
      <c r="F926" s="839" t="s">
        <v>5686</v>
      </c>
      <c r="G926" s="825" t="s">
        <v>5725</v>
      </c>
      <c r="H926" s="825" t="s">
        <v>5726</v>
      </c>
      <c r="I926" s="831">
        <v>8337.5</v>
      </c>
      <c r="J926" s="831">
        <v>1</v>
      </c>
      <c r="K926" s="832">
        <v>8337.5</v>
      </c>
    </row>
    <row r="927" spans="1:11" ht="14.45" customHeight="1" x14ac:dyDescent="0.2">
      <c r="A927" s="821" t="s">
        <v>621</v>
      </c>
      <c r="B927" s="822" t="s">
        <v>622</v>
      </c>
      <c r="C927" s="825" t="s">
        <v>655</v>
      </c>
      <c r="D927" s="839" t="s">
        <v>656</v>
      </c>
      <c r="E927" s="825" t="s">
        <v>5685</v>
      </c>
      <c r="F927" s="839" t="s">
        <v>5686</v>
      </c>
      <c r="G927" s="825" t="s">
        <v>5727</v>
      </c>
      <c r="H927" s="825" t="s">
        <v>5728</v>
      </c>
      <c r="I927" s="831">
        <v>16300</v>
      </c>
      <c r="J927" s="831">
        <v>1</v>
      </c>
      <c r="K927" s="832">
        <v>16300</v>
      </c>
    </row>
    <row r="928" spans="1:11" ht="14.45" customHeight="1" x14ac:dyDescent="0.2">
      <c r="A928" s="821" t="s">
        <v>621</v>
      </c>
      <c r="B928" s="822" t="s">
        <v>622</v>
      </c>
      <c r="C928" s="825" t="s">
        <v>655</v>
      </c>
      <c r="D928" s="839" t="s">
        <v>656</v>
      </c>
      <c r="E928" s="825" t="s">
        <v>5685</v>
      </c>
      <c r="F928" s="839" t="s">
        <v>5686</v>
      </c>
      <c r="G928" s="825" t="s">
        <v>5729</v>
      </c>
      <c r="H928" s="825" t="s">
        <v>5730</v>
      </c>
      <c r="I928" s="831">
        <v>16300</v>
      </c>
      <c r="J928" s="831">
        <v>1</v>
      </c>
      <c r="K928" s="832">
        <v>16300</v>
      </c>
    </row>
    <row r="929" spans="1:11" ht="14.45" customHeight="1" x14ac:dyDescent="0.2">
      <c r="A929" s="821" t="s">
        <v>621</v>
      </c>
      <c r="B929" s="822" t="s">
        <v>622</v>
      </c>
      <c r="C929" s="825" t="s">
        <v>655</v>
      </c>
      <c r="D929" s="839" t="s">
        <v>656</v>
      </c>
      <c r="E929" s="825" t="s">
        <v>5685</v>
      </c>
      <c r="F929" s="839" t="s">
        <v>5686</v>
      </c>
      <c r="G929" s="825" t="s">
        <v>5731</v>
      </c>
      <c r="H929" s="825" t="s">
        <v>5732</v>
      </c>
      <c r="I929" s="831">
        <v>10442</v>
      </c>
      <c r="J929" s="831">
        <v>1</v>
      </c>
      <c r="K929" s="832">
        <v>10442</v>
      </c>
    </row>
    <row r="930" spans="1:11" ht="14.45" customHeight="1" x14ac:dyDescent="0.2">
      <c r="A930" s="821" t="s">
        <v>621</v>
      </c>
      <c r="B930" s="822" t="s">
        <v>622</v>
      </c>
      <c r="C930" s="825" t="s">
        <v>655</v>
      </c>
      <c r="D930" s="839" t="s">
        <v>656</v>
      </c>
      <c r="E930" s="825" t="s">
        <v>5685</v>
      </c>
      <c r="F930" s="839" t="s">
        <v>5686</v>
      </c>
      <c r="G930" s="825" t="s">
        <v>5733</v>
      </c>
      <c r="H930" s="825" t="s">
        <v>5734</v>
      </c>
      <c r="I930" s="831">
        <v>10442</v>
      </c>
      <c r="J930" s="831">
        <v>2</v>
      </c>
      <c r="K930" s="832">
        <v>20884</v>
      </c>
    </row>
    <row r="931" spans="1:11" ht="14.45" customHeight="1" x14ac:dyDescent="0.2">
      <c r="A931" s="821" t="s">
        <v>621</v>
      </c>
      <c r="B931" s="822" t="s">
        <v>622</v>
      </c>
      <c r="C931" s="825" t="s">
        <v>655</v>
      </c>
      <c r="D931" s="839" t="s">
        <v>656</v>
      </c>
      <c r="E931" s="825" t="s">
        <v>5685</v>
      </c>
      <c r="F931" s="839" t="s">
        <v>5686</v>
      </c>
      <c r="G931" s="825" t="s">
        <v>5735</v>
      </c>
      <c r="H931" s="825" t="s">
        <v>5736</v>
      </c>
      <c r="I931" s="831">
        <v>10442</v>
      </c>
      <c r="J931" s="831">
        <v>3</v>
      </c>
      <c r="K931" s="832">
        <v>31326</v>
      </c>
    </row>
    <row r="932" spans="1:11" ht="14.45" customHeight="1" x14ac:dyDescent="0.2">
      <c r="A932" s="821" t="s">
        <v>621</v>
      </c>
      <c r="B932" s="822" t="s">
        <v>622</v>
      </c>
      <c r="C932" s="825" t="s">
        <v>655</v>
      </c>
      <c r="D932" s="839" t="s">
        <v>656</v>
      </c>
      <c r="E932" s="825" t="s">
        <v>5685</v>
      </c>
      <c r="F932" s="839" t="s">
        <v>5686</v>
      </c>
      <c r="G932" s="825" t="s">
        <v>5737</v>
      </c>
      <c r="H932" s="825" t="s">
        <v>5738</v>
      </c>
      <c r="I932" s="831">
        <v>10442</v>
      </c>
      <c r="J932" s="831">
        <v>1</v>
      </c>
      <c r="K932" s="832">
        <v>10442</v>
      </c>
    </row>
    <row r="933" spans="1:11" ht="14.45" customHeight="1" x14ac:dyDescent="0.2">
      <c r="A933" s="821" t="s">
        <v>621</v>
      </c>
      <c r="B933" s="822" t="s">
        <v>622</v>
      </c>
      <c r="C933" s="825" t="s">
        <v>655</v>
      </c>
      <c r="D933" s="839" t="s">
        <v>656</v>
      </c>
      <c r="E933" s="825" t="s">
        <v>5685</v>
      </c>
      <c r="F933" s="839" t="s">
        <v>5686</v>
      </c>
      <c r="G933" s="825" t="s">
        <v>5739</v>
      </c>
      <c r="H933" s="825" t="s">
        <v>5740</v>
      </c>
      <c r="I933" s="831">
        <v>10442</v>
      </c>
      <c r="J933" s="831">
        <v>1</v>
      </c>
      <c r="K933" s="832">
        <v>10442</v>
      </c>
    </row>
    <row r="934" spans="1:11" ht="14.45" customHeight="1" x14ac:dyDescent="0.2">
      <c r="A934" s="821" t="s">
        <v>621</v>
      </c>
      <c r="B934" s="822" t="s">
        <v>622</v>
      </c>
      <c r="C934" s="825" t="s">
        <v>655</v>
      </c>
      <c r="D934" s="839" t="s">
        <v>656</v>
      </c>
      <c r="E934" s="825" t="s">
        <v>5685</v>
      </c>
      <c r="F934" s="839" t="s">
        <v>5686</v>
      </c>
      <c r="G934" s="825" t="s">
        <v>5741</v>
      </c>
      <c r="H934" s="825" t="s">
        <v>5742</v>
      </c>
      <c r="I934" s="831">
        <v>10442</v>
      </c>
      <c r="J934" s="831">
        <v>2</v>
      </c>
      <c r="K934" s="832">
        <v>20884</v>
      </c>
    </row>
    <row r="935" spans="1:11" ht="14.45" customHeight="1" x14ac:dyDescent="0.2">
      <c r="A935" s="821" t="s">
        <v>621</v>
      </c>
      <c r="B935" s="822" t="s">
        <v>622</v>
      </c>
      <c r="C935" s="825" t="s">
        <v>655</v>
      </c>
      <c r="D935" s="839" t="s">
        <v>656</v>
      </c>
      <c r="E935" s="825" t="s">
        <v>5685</v>
      </c>
      <c r="F935" s="839" t="s">
        <v>5686</v>
      </c>
      <c r="G935" s="825" t="s">
        <v>5743</v>
      </c>
      <c r="H935" s="825" t="s">
        <v>5744</v>
      </c>
      <c r="I935" s="831">
        <v>10442</v>
      </c>
      <c r="J935" s="831">
        <v>2</v>
      </c>
      <c r="K935" s="832">
        <v>20884</v>
      </c>
    </row>
    <row r="936" spans="1:11" ht="14.45" customHeight="1" x14ac:dyDescent="0.2">
      <c r="A936" s="821" t="s">
        <v>621</v>
      </c>
      <c r="B936" s="822" t="s">
        <v>622</v>
      </c>
      <c r="C936" s="825" t="s">
        <v>655</v>
      </c>
      <c r="D936" s="839" t="s">
        <v>656</v>
      </c>
      <c r="E936" s="825" t="s">
        <v>5685</v>
      </c>
      <c r="F936" s="839" t="s">
        <v>5686</v>
      </c>
      <c r="G936" s="825" t="s">
        <v>5745</v>
      </c>
      <c r="H936" s="825" t="s">
        <v>5746</v>
      </c>
      <c r="I936" s="831">
        <v>10442</v>
      </c>
      <c r="J936" s="831">
        <v>1</v>
      </c>
      <c r="K936" s="832">
        <v>10442</v>
      </c>
    </row>
    <row r="937" spans="1:11" ht="14.45" customHeight="1" x14ac:dyDescent="0.2">
      <c r="A937" s="821" t="s">
        <v>621</v>
      </c>
      <c r="B937" s="822" t="s">
        <v>622</v>
      </c>
      <c r="C937" s="825" t="s">
        <v>655</v>
      </c>
      <c r="D937" s="839" t="s">
        <v>656</v>
      </c>
      <c r="E937" s="825" t="s">
        <v>5685</v>
      </c>
      <c r="F937" s="839" t="s">
        <v>5686</v>
      </c>
      <c r="G937" s="825" t="s">
        <v>5747</v>
      </c>
      <c r="H937" s="825" t="s">
        <v>5748</v>
      </c>
      <c r="I937" s="831">
        <v>10442</v>
      </c>
      <c r="J937" s="831">
        <v>1</v>
      </c>
      <c r="K937" s="832">
        <v>10442</v>
      </c>
    </row>
    <row r="938" spans="1:11" ht="14.45" customHeight="1" x14ac:dyDescent="0.2">
      <c r="A938" s="821" t="s">
        <v>621</v>
      </c>
      <c r="B938" s="822" t="s">
        <v>622</v>
      </c>
      <c r="C938" s="825" t="s">
        <v>655</v>
      </c>
      <c r="D938" s="839" t="s">
        <v>656</v>
      </c>
      <c r="E938" s="825" t="s">
        <v>5685</v>
      </c>
      <c r="F938" s="839" t="s">
        <v>5686</v>
      </c>
      <c r="G938" s="825" t="s">
        <v>5749</v>
      </c>
      <c r="H938" s="825" t="s">
        <v>5750</v>
      </c>
      <c r="I938" s="831">
        <v>14720</v>
      </c>
      <c r="J938" s="831">
        <v>6</v>
      </c>
      <c r="K938" s="832">
        <v>88320</v>
      </c>
    </row>
    <row r="939" spans="1:11" ht="14.45" customHeight="1" x14ac:dyDescent="0.2">
      <c r="A939" s="821" t="s">
        <v>621</v>
      </c>
      <c r="B939" s="822" t="s">
        <v>622</v>
      </c>
      <c r="C939" s="825" t="s">
        <v>655</v>
      </c>
      <c r="D939" s="839" t="s">
        <v>656</v>
      </c>
      <c r="E939" s="825" t="s">
        <v>5685</v>
      </c>
      <c r="F939" s="839" t="s">
        <v>5686</v>
      </c>
      <c r="G939" s="825" t="s">
        <v>5751</v>
      </c>
      <c r="H939" s="825" t="s">
        <v>5752</v>
      </c>
      <c r="I939" s="831">
        <v>14720</v>
      </c>
      <c r="J939" s="831">
        <v>6</v>
      </c>
      <c r="K939" s="832">
        <v>88320</v>
      </c>
    </row>
    <row r="940" spans="1:11" ht="14.45" customHeight="1" x14ac:dyDescent="0.2">
      <c r="A940" s="821" t="s">
        <v>621</v>
      </c>
      <c r="B940" s="822" t="s">
        <v>622</v>
      </c>
      <c r="C940" s="825" t="s">
        <v>655</v>
      </c>
      <c r="D940" s="839" t="s">
        <v>656</v>
      </c>
      <c r="E940" s="825" t="s">
        <v>5685</v>
      </c>
      <c r="F940" s="839" t="s">
        <v>5686</v>
      </c>
      <c r="G940" s="825" t="s">
        <v>5753</v>
      </c>
      <c r="H940" s="825" t="s">
        <v>5754</v>
      </c>
      <c r="I940" s="831">
        <v>14720</v>
      </c>
      <c r="J940" s="831">
        <v>7</v>
      </c>
      <c r="K940" s="832">
        <v>103040</v>
      </c>
    </row>
    <row r="941" spans="1:11" ht="14.45" customHeight="1" x14ac:dyDescent="0.2">
      <c r="A941" s="821" t="s">
        <v>621</v>
      </c>
      <c r="B941" s="822" t="s">
        <v>622</v>
      </c>
      <c r="C941" s="825" t="s">
        <v>655</v>
      </c>
      <c r="D941" s="839" t="s">
        <v>656</v>
      </c>
      <c r="E941" s="825" t="s">
        <v>5685</v>
      </c>
      <c r="F941" s="839" t="s">
        <v>5686</v>
      </c>
      <c r="G941" s="825" t="s">
        <v>5755</v>
      </c>
      <c r="H941" s="825" t="s">
        <v>5756</v>
      </c>
      <c r="I941" s="831">
        <v>14720</v>
      </c>
      <c r="J941" s="831">
        <v>5</v>
      </c>
      <c r="K941" s="832">
        <v>73600</v>
      </c>
    </row>
    <row r="942" spans="1:11" ht="14.45" customHeight="1" x14ac:dyDescent="0.2">
      <c r="A942" s="821" t="s">
        <v>621</v>
      </c>
      <c r="B942" s="822" t="s">
        <v>622</v>
      </c>
      <c r="C942" s="825" t="s">
        <v>655</v>
      </c>
      <c r="D942" s="839" t="s">
        <v>656</v>
      </c>
      <c r="E942" s="825" t="s">
        <v>5685</v>
      </c>
      <c r="F942" s="839" t="s">
        <v>5686</v>
      </c>
      <c r="G942" s="825" t="s">
        <v>5757</v>
      </c>
      <c r="H942" s="825" t="s">
        <v>5758</v>
      </c>
      <c r="I942" s="831">
        <v>14720</v>
      </c>
      <c r="J942" s="831">
        <v>8</v>
      </c>
      <c r="K942" s="832">
        <v>117760</v>
      </c>
    </row>
    <row r="943" spans="1:11" ht="14.45" customHeight="1" x14ac:dyDescent="0.2">
      <c r="A943" s="821" t="s">
        <v>621</v>
      </c>
      <c r="B943" s="822" t="s">
        <v>622</v>
      </c>
      <c r="C943" s="825" t="s">
        <v>655</v>
      </c>
      <c r="D943" s="839" t="s">
        <v>656</v>
      </c>
      <c r="E943" s="825" t="s">
        <v>5685</v>
      </c>
      <c r="F943" s="839" t="s">
        <v>5686</v>
      </c>
      <c r="G943" s="825" t="s">
        <v>5759</v>
      </c>
      <c r="H943" s="825" t="s">
        <v>5760</v>
      </c>
      <c r="I943" s="831">
        <v>14720</v>
      </c>
      <c r="J943" s="831">
        <v>10</v>
      </c>
      <c r="K943" s="832">
        <v>147200</v>
      </c>
    </row>
    <row r="944" spans="1:11" ht="14.45" customHeight="1" x14ac:dyDescent="0.2">
      <c r="A944" s="821" t="s">
        <v>621</v>
      </c>
      <c r="B944" s="822" t="s">
        <v>622</v>
      </c>
      <c r="C944" s="825" t="s">
        <v>655</v>
      </c>
      <c r="D944" s="839" t="s">
        <v>656</v>
      </c>
      <c r="E944" s="825" t="s">
        <v>5685</v>
      </c>
      <c r="F944" s="839" t="s">
        <v>5686</v>
      </c>
      <c r="G944" s="825" t="s">
        <v>5761</v>
      </c>
      <c r="H944" s="825" t="s">
        <v>5762</v>
      </c>
      <c r="I944" s="831">
        <v>14720</v>
      </c>
      <c r="J944" s="831">
        <v>7</v>
      </c>
      <c r="K944" s="832">
        <v>103040</v>
      </c>
    </row>
    <row r="945" spans="1:11" ht="14.45" customHeight="1" x14ac:dyDescent="0.2">
      <c r="A945" s="821" t="s">
        <v>621</v>
      </c>
      <c r="B945" s="822" t="s">
        <v>622</v>
      </c>
      <c r="C945" s="825" t="s">
        <v>655</v>
      </c>
      <c r="D945" s="839" t="s">
        <v>656</v>
      </c>
      <c r="E945" s="825" t="s">
        <v>5685</v>
      </c>
      <c r="F945" s="839" t="s">
        <v>5686</v>
      </c>
      <c r="G945" s="825" t="s">
        <v>5763</v>
      </c>
      <c r="H945" s="825" t="s">
        <v>5764</v>
      </c>
      <c r="I945" s="831">
        <v>14720</v>
      </c>
      <c r="J945" s="831">
        <v>5</v>
      </c>
      <c r="K945" s="832">
        <v>73600</v>
      </c>
    </row>
    <row r="946" spans="1:11" ht="14.45" customHeight="1" x14ac:dyDescent="0.2">
      <c r="A946" s="821" t="s">
        <v>621</v>
      </c>
      <c r="B946" s="822" t="s">
        <v>622</v>
      </c>
      <c r="C946" s="825" t="s">
        <v>655</v>
      </c>
      <c r="D946" s="839" t="s">
        <v>656</v>
      </c>
      <c r="E946" s="825" t="s">
        <v>5685</v>
      </c>
      <c r="F946" s="839" t="s">
        <v>5686</v>
      </c>
      <c r="G946" s="825" t="s">
        <v>5765</v>
      </c>
      <c r="H946" s="825" t="s">
        <v>5766</v>
      </c>
      <c r="I946" s="831">
        <v>14720</v>
      </c>
      <c r="J946" s="831">
        <v>6</v>
      </c>
      <c r="K946" s="832">
        <v>88320</v>
      </c>
    </row>
    <row r="947" spans="1:11" ht="14.45" customHeight="1" x14ac:dyDescent="0.2">
      <c r="A947" s="821" t="s">
        <v>621</v>
      </c>
      <c r="B947" s="822" t="s">
        <v>622</v>
      </c>
      <c r="C947" s="825" t="s">
        <v>655</v>
      </c>
      <c r="D947" s="839" t="s">
        <v>656</v>
      </c>
      <c r="E947" s="825" t="s">
        <v>5685</v>
      </c>
      <c r="F947" s="839" t="s">
        <v>5686</v>
      </c>
      <c r="G947" s="825" t="s">
        <v>5767</v>
      </c>
      <c r="H947" s="825" t="s">
        <v>5768</v>
      </c>
      <c r="I947" s="831">
        <v>14720</v>
      </c>
      <c r="J947" s="831">
        <v>6</v>
      </c>
      <c r="K947" s="832">
        <v>88320</v>
      </c>
    </row>
    <row r="948" spans="1:11" ht="14.45" customHeight="1" x14ac:dyDescent="0.2">
      <c r="A948" s="821" t="s">
        <v>621</v>
      </c>
      <c r="B948" s="822" t="s">
        <v>622</v>
      </c>
      <c r="C948" s="825" t="s">
        <v>655</v>
      </c>
      <c r="D948" s="839" t="s">
        <v>656</v>
      </c>
      <c r="E948" s="825" t="s">
        <v>5685</v>
      </c>
      <c r="F948" s="839" t="s">
        <v>5686</v>
      </c>
      <c r="G948" s="825" t="s">
        <v>5769</v>
      </c>
      <c r="H948" s="825" t="s">
        <v>5770</v>
      </c>
      <c r="I948" s="831">
        <v>14720</v>
      </c>
      <c r="J948" s="831">
        <v>3</v>
      </c>
      <c r="K948" s="832">
        <v>44160</v>
      </c>
    </row>
    <row r="949" spans="1:11" ht="14.45" customHeight="1" x14ac:dyDescent="0.2">
      <c r="A949" s="821" t="s">
        <v>621</v>
      </c>
      <c r="B949" s="822" t="s">
        <v>622</v>
      </c>
      <c r="C949" s="825" t="s">
        <v>655</v>
      </c>
      <c r="D949" s="839" t="s">
        <v>656</v>
      </c>
      <c r="E949" s="825" t="s">
        <v>5685</v>
      </c>
      <c r="F949" s="839" t="s">
        <v>5686</v>
      </c>
      <c r="G949" s="825" t="s">
        <v>5771</v>
      </c>
      <c r="H949" s="825" t="s">
        <v>5772</v>
      </c>
      <c r="I949" s="831">
        <v>14720</v>
      </c>
      <c r="J949" s="831">
        <v>8</v>
      </c>
      <c r="K949" s="832">
        <v>117760</v>
      </c>
    </row>
    <row r="950" spans="1:11" ht="14.45" customHeight="1" x14ac:dyDescent="0.2">
      <c r="A950" s="821" t="s">
        <v>621</v>
      </c>
      <c r="B950" s="822" t="s">
        <v>622</v>
      </c>
      <c r="C950" s="825" t="s">
        <v>655</v>
      </c>
      <c r="D950" s="839" t="s">
        <v>656</v>
      </c>
      <c r="E950" s="825" t="s">
        <v>5685</v>
      </c>
      <c r="F950" s="839" t="s">
        <v>5686</v>
      </c>
      <c r="G950" s="825" t="s">
        <v>5773</v>
      </c>
      <c r="H950" s="825" t="s">
        <v>5774</v>
      </c>
      <c r="I950" s="831">
        <v>14720</v>
      </c>
      <c r="J950" s="831">
        <v>10</v>
      </c>
      <c r="K950" s="832">
        <v>147200</v>
      </c>
    </row>
    <row r="951" spans="1:11" ht="14.45" customHeight="1" x14ac:dyDescent="0.2">
      <c r="A951" s="821" t="s">
        <v>621</v>
      </c>
      <c r="B951" s="822" t="s">
        <v>622</v>
      </c>
      <c r="C951" s="825" t="s">
        <v>655</v>
      </c>
      <c r="D951" s="839" t="s">
        <v>656</v>
      </c>
      <c r="E951" s="825" t="s">
        <v>5685</v>
      </c>
      <c r="F951" s="839" t="s">
        <v>5686</v>
      </c>
      <c r="G951" s="825" t="s">
        <v>5775</v>
      </c>
      <c r="H951" s="825" t="s">
        <v>5776</v>
      </c>
      <c r="I951" s="831">
        <v>14720</v>
      </c>
      <c r="J951" s="831">
        <v>8</v>
      </c>
      <c r="K951" s="832">
        <v>117760</v>
      </c>
    </row>
    <row r="952" spans="1:11" ht="14.45" customHeight="1" x14ac:dyDescent="0.2">
      <c r="A952" s="821" t="s">
        <v>621</v>
      </c>
      <c r="B952" s="822" t="s">
        <v>622</v>
      </c>
      <c r="C952" s="825" t="s">
        <v>655</v>
      </c>
      <c r="D952" s="839" t="s">
        <v>656</v>
      </c>
      <c r="E952" s="825" t="s">
        <v>5685</v>
      </c>
      <c r="F952" s="839" t="s">
        <v>5686</v>
      </c>
      <c r="G952" s="825" t="s">
        <v>5777</v>
      </c>
      <c r="H952" s="825" t="s">
        <v>5778</v>
      </c>
      <c r="I952" s="831">
        <v>14720</v>
      </c>
      <c r="J952" s="831">
        <v>12</v>
      </c>
      <c r="K952" s="832">
        <v>176640</v>
      </c>
    </row>
    <row r="953" spans="1:11" ht="14.45" customHeight="1" x14ac:dyDescent="0.2">
      <c r="A953" s="821" t="s">
        <v>621</v>
      </c>
      <c r="B953" s="822" t="s">
        <v>622</v>
      </c>
      <c r="C953" s="825" t="s">
        <v>655</v>
      </c>
      <c r="D953" s="839" t="s">
        <v>656</v>
      </c>
      <c r="E953" s="825" t="s">
        <v>5685</v>
      </c>
      <c r="F953" s="839" t="s">
        <v>5686</v>
      </c>
      <c r="G953" s="825" t="s">
        <v>5779</v>
      </c>
      <c r="H953" s="825" t="s">
        <v>5780</v>
      </c>
      <c r="I953" s="831">
        <v>14720</v>
      </c>
      <c r="J953" s="831">
        <v>6</v>
      </c>
      <c r="K953" s="832">
        <v>88320</v>
      </c>
    </row>
    <row r="954" spans="1:11" ht="14.45" customHeight="1" x14ac:dyDescent="0.2">
      <c r="A954" s="821" t="s">
        <v>621</v>
      </c>
      <c r="B954" s="822" t="s">
        <v>622</v>
      </c>
      <c r="C954" s="825" t="s">
        <v>655</v>
      </c>
      <c r="D954" s="839" t="s">
        <v>656</v>
      </c>
      <c r="E954" s="825" t="s">
        <v>5685</v>
      </c>
      <c r="F954" s="839" t="s">
        <v>5686</v>
      </c>
      <c r="G954" s="825" t="s">
        <v>5781</v>
      </c>
      <c r="H954" s="825" t="s">
        <v>5782</v>
      </c>
      <c r="I954" s="831">
        <v>14720</v>
      </c>
      <c r="J954" s="831">
        <v>9</v>
      </c>
      <c r="K954" s="832">
        <v>132480</v>
      </c>
    </row>
    <row r="955" spans="1:11" ht="14.45" customHeight="1" x14ac:dyDescent="0.2">
      <c r="A955" s="821" t="s">
        <v>621</v>
      </c>
      <c r="B955" s="822" t="s">
        <v>622</v>
      </c>
      <c r="C955" s="825" t="s">
        <v>655</v>
      </c>
      <c r="D955" s="839" t="s">
        <v>656</v>
      </c>
      <c r="E955" s="825" t="s">
        <v>5685</v>
      </c>
      <c r="F955" s="839" t="s">
        <v>5686</v>
      </c>
      <c r="G955" s="825" t="s">
        <v>5783</v>
      </c>
      <c r="H955" s="825" t="s">
        <v>5784</v>
      </c>
      <c r="I955" s="831">
        <v>14720</v>
      </c>
      <c r="J955" s="831">
        <v>4</v>
      </c>
      <c r="K955" s="832">
        <v>58880</v>
      </c>
    </row>
    <row r="956" spans="1:11" ht="14.45" customHeight="1" x14ac:dyDescent="0.2">
      <c r="A956" s="821" t="s">
        <v>621</v>
      </c>
      <c r="B956" s="822" t="s">
        <v>622</v>
      </c>
      <c r="C956" s="825" t="s">
        <v>655</v>
      </c>
      <c r="D956" s="839" t="s">
        <v>656</v>
      </c>
      <c r="E956" s="825" t="s">
        <v>5685</v>
      </c>
      <c r="F956" s="839" t="s">
        <v>5686</v>
      </c>
      <c r="G956" s="825" t="s">
        <v>5785</v>
      </c>
      <c r="H956" s="825" t="s">
        <v>5786</v>
      </c>
      <c r="I956" s="831">
        <v>14720</v>
      </c>
      <c r="J956" s="831">
        <v>6</v>
      </c>
      <c r="K956" s="832">
        <v>88320</v>
      </c>
    </row>
    <row r="957" spans="1:11" ht="14.45" customHeight="1" x14ac:dyDescent="0.2">
      <c r="A957" s="821" t="s">
        <v>621</v>
      </c>
      <c r="B957" s="822" t="s">
        <v>622</v>
      </c>
      <c r="C957" s="825" t="s">
        <v>655</v>
      </c>
      <c r="D957" s="839" t="s">
        <v>656</v>
      </c>
      <c r="E957" s="825" t="s">
        <v>5685</v>
      </c>
      <c r="F957" s="839" t="s">
        <v>5686</v>
      </c>
      <c r="G957" s="825" t="s">
        <v>5787</v>
      </c>
      <c r="H957" s="825" t="s">
        <v>5788</v>
      </c>
      <c r="I957" s="831">
        <v>14720</v>
      </c>
      <c r="J957" s="831">
        <v>4</v>
      </c>
      <c r="K957" s="832">
        <v>58880</v>
      </c>
    </row>
    <row r="958" spans="1:11" ht="14.45" customHeight="1" x14ac:dyDescent="0.2">
      <c r="A958" s="821" t="s">
        <v>621</v>
      </c>
      <c r="B958" s="822" t="s">
        <v>622</v>
      </c>
      <c r="C958" s="825" t="s">
        <v>655</v>
      </c>
      <c r="D958" s="839" t="s">
        <v>656</v>
      </c>
      <c r="E958" s="825" t="s">
        <v>5685</v>
      </c>
      <c r="F958" s="839" t="s">
        <v>5686</v>
      </c>
      <c r="G958" s="825" t="s">
        <v>5789</v>
      </c>
      <c r="H958" s="825" t="s">
        <v>5790</v>
      </c>
      <c r="I958" s="831">
        <v>14720</v>
      </c>
      <c r="J958" s="831">
        <v>4</v>
      </c>
      <c r="K958" s="832">
        <v>58880</v>
      </c>
    </row>
    <row r="959" spans="1:11" ht="14.45" customHeight="1" x14ac:dyDescent="0.2">
      <c r="A959" s="821" t="s">
        <v>621</v>
      </c>
      <c r="B959" s="822" t="s">
        <v>622</v>
      </c>
      <c r="C959" s="825" t="s">
        <v>655</v>
      </c>
      <c r="D959" s="839" t="s">
        <v>656</v>
      </c>
      <c r="E959" s="825" t="s">
        <v>5685</v>
      </c>
      <c r="F959" s="839" t="s">
        <v>5686</v>
      </c>
      <c r="G959" s="825" t="s">
        <v>5791</v>
      </c>
      <c r="H959" s="825" t="s">
        <v>5792</v>
      </c>
      <c r="I959" s="831">
        <v>14720</v>
      </c>
      <c r="J959" s="831">
        <v>6</v>
      </c>
      <c r="K959" s="832">
        <v>88320</v>
      </c>
    </row>
    <row r="960" spans="1:11" ht="14.45" customHeight="1" x14ac:dyDescent="0.2">
      <c r="A960" s="821" t="s">
        <v>621</v>
      </c>
      <c r="B960" s="822" t="s">
        <v>622</v>
      </c>
      <c r="C960" s="825" t="s">
        <v>655</v>
      </c>
      <c r="D960" s="839" t="s">
        <v>656</v>
      </c>
      <c r="E960" s="825" t="s">
        <v>5685</v>
      </c>
      <c r="F960" s="839" t="s">
        <v>5686</v>
      </c>
      <c r="G960" s="825" t="s">
        <v>5793</v>
      </c>
      <c r="H960" s="825" t="s">
        <v>5794</v>
      </c>
      <c r="I960" s="831">
        <v>14720</v>
      </c>
      <c r="J960" s="831">
        <v>8</v>
      </c>
      <c r="K960" s="832">
        <v>117760</v>
      </c>
    </row>
    <row r="961" spans="1:11" ht="14.45" customHeight="1" x14ac:dyDescent="0.2">
      <c r="A961" s="821" t="s">
        <v>621</v>
      </c>
      <c r="B961" s="822" t="s">
        <v>622</v>
      </c>
      <c r="C961" s="825" t="s">
        <v>655</v>
      </c>
      <c r="D961" s="839" t="s">
        <v>656</v>
      </c>
      <c r="E961" s="825" t="s">
        <v>5685</v>
      </c>
      <c r="F961" s="839" t="s">
        <v>5686</v>
      </c>
      <c r="G961" s="825" t="s">
        <v>5795</v>
      </c>
      <c r="H961" s="825" t="s">
        <v>5796</v>
      </c>
      <c r="I961" s="831">
        <v>14720</v>
      </c>
      <c r="J961" s="831">
        <v>7</v>
      </c>
      <c r="K961" s="832">
        <v>103040</v>
      </c>
    </row>
    <row r="962" spans="1:11" ht="14.45" customHeight="1" x14ac:dyDescent="0.2">
      <c r="A962" s="821" t="s">
        <v>621</v>
      </c>
      <c r="B962" s="822" t="s">
        <v>622</v>
      </c>
      <c r="C962" s="825" t="s">
        <v>655</v>
      </c>
      <c r="D962" s="839" t="s">
        <v>656</v>
      </c>
      <c r="E962" s="825" t="s">
        <v>5685</v>
      </c>
      <c r="F962" s="839" t="s">
        <v>5686</v>
      </c>
      <c r="G962" s="825" t="s">
        <v>5797</v>
      </c>
      <c r="H962" s="825" t="s">
        <v>5798</v>
      </c>
      <c r="I962" s="831">
        <v>14720</v>
      </c>
      <c r="J962" s="831">
        <v>7</v>
      </c>
      <c r="K962" s="832">
        <v>103040</v>
      </c>
    </row>
    <row r="963" spans="1:11" ht="14.45" customHeight="1" x14ac:dyDescent="0.2">
      <c r="A963" s="821" t="s">
        <v>621</v>
      </c>
      <c r="B963" s="822" t="s">
        <v>622</v>
      </c>
      <c r="C963" s="825" t="s">
        <v>655</v>
      </c>
      <c r="D963" s="839" t="s">
        <v>656</v>
      </c>
      <c r="E963" s="825" t="s">
        <v>5685</v>
      </c>
      <c r="F963" s="839" t="s">
        <v>5686</v>
      </c>
      <c r="G963" s="825" t="s">
        <v>5799</v>
      </c>
      <c r="H963" s="825" t="s">
        <v>5800</v>
      </c>
      <c r="I963" s="831">
        <v>14720</v>
      </c>
      <c r="J963" s="831">
        <v>5</v>
      </c>
      <c r="K963" s="832">
        <v>73600</v>
      </c>
    </row>
    <row r="964" spans="1:11" ht="14.45" customHeight="1" x14ac:dyDescent="0.2">
      <c r="A964" s="821" t="s">
        <v>621</v>
      </c>
      <c r="B964" s="822" t="s">
        <v>622</v>
      </c>
      <c r="C964" s="825" t="s">
        <v>655</v>
      </c>
      <c r="D964" s="839" t="s">
        <v>656</v>
      </c>
      <c r="E964" s="825" t="s">
        <v>5685</v>
      </c>
      <c r="F964" s="839" t="s">
        <v>5686</v>
      </c>
      <c r="G964" s="825" t="s">
        <v>5801</v>
      </c>
      <c r="H964" s="825" t="s">
        <v>5802</v>
      </c>
      <c r="I964" s="831">
        <v>14720</v>
      </c>
      <c r="J964" s="831">
        <v>2</v>
      </c>
      <c r="K964" s="832">
        <v>29440</v>
      </c>
    </row>
    <row r="965" spans="1:11" ht="14.45" customHeight="1" x14ac:dyDescent="0.2">
      <c r="A965" s="821" t="s">
        <v>621</v>
      </c>
      <c r="B965" s="822" t="s">
        <v>622</v>
      </c>
      <c r="C965" s="825" t="s">
        <v>655</v>
      </c>
      <c r="D965" s="839" t="s">
        <v>656</v>
      </c>
      <c r="E965" s="825" t="s">
        <v>5685</v>
      </c>
      <c r="F965" s="839" t="s">
        <v>5686</v>
      </c>
      <c r="G965" s="825" t="s">
        <v>5803</v>
      </c>
      <c r="H965" s="825" t="s">
        <v>5804</v>
      </c>
      <c r="I965" s="831">
        <v>14720</v>
      </c>
      <c r="J965" s="831">
        <v>2</v>
      </c>
      <c r="K965" s="832">
        <v>29440</v>
      </c>
    </row>
    <row r="966" spans="1:11" ht="14.45" customHeight="1" x14ac:dyDescent="0.2">
      <c r="A966" s="821" t="s">
        <v>621</v>
      </c>
      <c r="B966" s="822" t="s">
        <v>622</v>
      </c>
      <c r="C966" s="825" t="s">
        <v>655</v>
      </c>
      <c r="D966" s="839" t="s">
        <v>656</v>
      </c>
      <c r="E966" s="825" t="s">
        <v>5685</v>
      </c>
      <c r="F966" s="839" t="s">
        <v>5686</v>
      </c>
      <c r="G966" s="825" t="s">
        <v>5805</v>
      </c>
      <c r="H966" s="825" t="s">
        <v>5806</v>
      </c>
      <c r="I966" s="831">
        <v>14720</v>
      </c>
      <c r="J966" s="831">
        <v>1</v>
      </c>
      <c r="K966" s="832">
        <v>14720</v>
      </c>
    </row>
    <row r="967" spans="1:11" ht="14.45" customHeight="1" x14ac:dyDescent="0.2">
      <c r="A967" s="821" t="s">
        <v>621</v>
      </c>
      <c r="B967" s="822" t="s">
        <v>622</v>
      </c>
      <c r="C967" s="825" t="s">
        <v>655</v>
      </c>
      <c r="D967" s="839" t="s">
        <v>656</v>
      </c>
      <c r="E967" s="825" t="s">
        <v>5685</v>
      </c>
      <c r="F967" s="839" t="s">
        <v>5686</v>
      </c>
      <c r="G967" s="825" t="s">
        <v>5807</v>
      </c>
      <c r="H967" s="825" t="s">
        <v>5808</v>
      </c>
      <c r="I967" s="831">
        <v>14720</v>
      </c>
      <c r="J967" s="831">
        <v>3</v>
      </c>
      <c r="K967" s="832">
        <v>44160</v>
      </c>
    </row>
    <row r="968" spans="1:11" ht="14.45" customHeight="1" x14ac:dyDescent="0.2">
      <c r="A968" s="821" t="s">
        <v>621</v>
      </c>
      <c r="B968" s="822" t="s">
        <v>622</v>
      </c>
      <c r="C968" s="825" t="s">
        <v>655</v>
      </c>
      <c r="D968" s="839" t="s">
        <v>656</v>
      </c>
      <c r="E968" s="825" t="s">
        <v>5685</v>
      </c>
      <c r="F968" s="839" t="s">
        <v>5686</v>
      </c>
      <c r="G968" s="825" t="s">
        <v>5809</v>
      </c>
      <c r="H968" s="825" t="s">
        <v>5810</v>
      </c>
      <c r="I968" s="831">
        <v>14720</v>
      </c>
      <c r="J968" s="831">
        <v>4</v>
      </c>
      <c r="K968" s="832">
        <v>58880</v>
      </c>
    </row>
    <row r="969" spans="1:11" ht="14.45" customHeight="1" x14ac:dyDescent="0.2">
      <c r="A969" s="821" t="s">
        <v>621</v>
      </c>
      <c r="B969" s="822" t="s">
        <v>622</v>
      </c>
      <c r="C969" s="825" t="s">
        <v>655</v>
      </c>
      <c r="D969" s="839" t="s">
        <v>656</v>
      </c>
      <c r="E969" s="825" t="s">
        <v>5685</v>
      </c>
      <c r="F969" s="839" t="s">
        <v>5686</v>
      </c>
      <c r="G969" s="825" t="s">
        <v>5811</v>
      </c>
      <c r="H969" s="825" t="s">
        <v>5812</v>
      </c>
      <c r="I969" s="831">
        <v>14720</v>
      </c>
      <c r="J969" s="831">
        <v>1</v>
      </c>
      <c r="K969" s="832">
        <v>14720</v>
      </c>
    </row>
    <row r="970" spans="1:11" ht="14.45" customHeight="1" x14ac:dyDescent="0.2">
      <c r="A970" s="821" t="s">
        <v>621</v>
      </c>
      <c r="B970" s="822" t="s">
        <v>622</v>
      </c>
      <c r="C970" s="825" t="s">
        <v>655</v>
      </c>
      <c r="D970" s="839" t="s">
        <v>656</v>
      </c>
      <c r="E970" s="825" t="s">
        <v>5685</v>
      </c>
      <c r="F970" s="839" t="s">
        <v>5686</v>
      </c>
      <c r="G970" s="825" t="s">
        <v>5813</v>
      </c>
      <c r="H970" s="825" t="s">
        <v>5814</v>
      </c>
      <c r="I970" s="831">
        <v>14720</v>
      </c>
      <c r="J970" s="831">
        <v>4</v>
      </c>
      <c r="K970" s="832">
        <v>58880</v>
      </c>
    </row>
    <row r="971" spans="1:11" ht="14.45" customHeight="1" x14ac:dyDescent="0.2">
      <c r="A971" s="821" t="s">
        <v>621</v>
      </c>
      <c r="B971" s="822" t="s">
        <v>622</v>
      </c>
      <c r="C971" s="825" t="s">
        <v>655</v>
      </c>
      <c r="D971" s="839" t="s">
        <v>656</v>
      </c>
      <c r="E971" s="825" t="s">
        <v>5685</v>
      </c>
      <c r="F971" s="839" t="s">
        <v>5686</v>
      </c>
      <c r="G971" s="825" t="s">
        <v>5815</v>
      </c>
      <c r="H971" s="825" t="s">
        <v>5816</v>
      </c>
      <c r="I971" s="831">
        <v>13915</v>
      </c>
      <c r="J971" s="831">
        <v>1</v>
      </c>
      <c r="K971" s="832">
        <v>13915</v>
      </c>
    </row>
    <row r="972" spans="1:11" ht="14.45" customHeight="1" x14ac:dyDescent="0.2">
      <c r="A972" s="821" t="s">
        <v>621</v>
      </c>
      <c r="B972" s="822" t="s">
        <v>622</v>
      </c>
      <c r="C972" s="825" t="s">
        <v>655</v>
      </c>
      <c r="D972" s="839" t="s">
        <v>656</v>
      </c>
      <c r="E972" s="825" t="s">
        <v>5685</v>
      </c>
      <c r="F972" s="839" t="s">
        <v>5686</v>
      </c>
      <c r="G972" s="825" t="s">
        <v>5817</v>
      </c>
      <c r="H972" s="825" t="s">
        <v>5818</v>
      </c>
      <c r="I972" s="831">
        <v>13915</v>
      </c>
      <c r="J972" s="831">
        <v>1</v>
      </c>
      <c r="K972" s="832">
        <v>13915</v>
      </c>
    </row>
    <row r="973" spans="1:11" ht="14.45" customHeight="1" x14ac:dyDescent="0.2">
      <c r="A973" s="821" t="s">
        <v>621</v>
      </c>
      <c r="B973" s="822" t="s">
        <v>622</v>
      </c>
      <c r="C973" s="825" t="s">
        <v>655</v>
      </c>
      <c r="D973" s="839" t="s">
        <v>656</v>
      </c>
      <c r="E973" s="825" t="s">
        <v>5685</v>
      </c>
      <c r="F973" s="839" t="s">
        <v>5686</v>
      </c>
      <c r="G973" s="825" t="s">
        <v>5819</v>
      </c>
      <c r="H973" s="825" t="s">
        <v>5820</v>
      </c>
      <c r="I973" s="831">
        <v>13915</v>
      </c>
      <c r="J973" s="831">
        <v>1</v>
      </c>
      <c r="K973" s="832">
        <v>13915</v>
      </c>
    </row>
    <row r="974" spans="1:11" ht="14.45" customHeight="1" x14ac:dyDescent="0.2">
      <c r="A974" s="821" t="s">
        <v>621</v>
      </c>
      <c r="B974" s="822" t="s">
        <v>622</v>
      </c>
      <c r="C974" s="825" t="s">
        <v>655</v>
      </c>
      <c r="D974" s="839" t="s">
        <v>656</v>
      </c>
      <c r="E974" s="825" t="s">
        <v>5685</v>
      </c>
      <c r="F974" s="839" t="s">
        <v>5686</v>
      </c>
      <c r="G974" s="825" t="s">
        <v>5821</v>
      </c>
      <c r="H974" s="825" t="s">
        <v>5822</v>
      </c>
      <c r="I974" s="831">
        <v>13915</v>
      </c>
      <c r="J974" s="831">
        <v>2</v>
      </c>
      <c r="K974" s="832">
        <v>27830</v>
      </c>
    </row>
    <row r="975" spans="1:11" ht="14.45" customHeight="1" x14ac:dyDescent="0.2">
      <c r="A975" s="821" t="s">
        <v>621</v>
      </c>
      <c r="B975" s="822" t="s">
        <v>622</v>
      </c>
      <c r="C975" s="825" t="s">
        <v>655</v>
      </c>
      <c r="D975" s="839" t="s">
        <v>656</v>
      </c>
      <c r="E975" s="825" t="s">
        <v>5685</v>
      </c>
      <c r="F975" s="839" t="s">
        <v>5686</v>
      </c>
      <c r="G975" s="825" t="s">
        <v>5823</v>
      </c>
      <c r="H975" s="825" t="s">
        <v>5824</v>
      </c>
      <c r="I975" s="831">
        <v>13915</v>
      </c>
      <c r="J975" s="831">
        <v>1</v>
      </c>
      <c r="K975" s="832">
        <v>13915</v>
      </c>
    </row>
    <row r="976" spans="1:11" ht="14.45" customHeight="1" x14ac:dyDescent="0.2">
      <c r="A976" s="821" t="s">
        <v>621</v>
      </c>
      <c r="B976" s="822" t="s">
        <v>622</v>
      </c>
      <c r="C976" s="825" t="s">
        <v>655</v>
      </c>
      <c r="D976" s="839" t="s">
        <v>656</v>
      </c>
      <c r="E976" s="825" t="s">
        <v>5685</v>
      </c>
      <c r="F976" s="839" t="s">
        <v>5686</v>
      </c>
      <c r="G976" s="825" t="s">
        <v>5825</v>
      </c>
      <c r="H976" s="825" t="s">
        <v>5826</v>
      </c>
      <c r="I976" s="831">
        <v>13915</v>
      </c>
      <c r="J976" s="831">
        <v>1</v>
      </c>
      <c r="K976" s="832">
        <v>13915</v>
      </c>
    </row>
    <row r="977" spans="1:11" ht="14.45" customHeight="1" x14ac:dyDescent="0.2">
      <c r="A977" s="821" t="s">
        <v>621</v>
      </c>
      <c r="B977" s="822" t="s">
        <v>622</v>
      </c>
      <c r="C977" s="825" t="s">
        <v>655</v>
      </c>
      <c r="D977" s="839" t="s">
        <v>656</v>
      </c>
      <c r="E977" s="825" t="s">
        <v>5685</v>
      </c>
      <c r="F977" s="839" t="s">
        <v>5686</v>
      </c>
      <c r="G977" s="825" t="s">
        <v>5827</v>
      </c>
      <c r="H977" s="825" t="s">
        <v>5828</v>
      </c>
      <c r="I977" s="831">
        <v>13915</v>
      </c>
      <c r="J977" s="831">
        <v>6</v>
      </c>
      <c r="K977" s="832">
        <v>83490</v>
      </c>
    </row>
    <row r="978" spans="1:11" ht="14.45" customHeight="1" x14ac:dyDescent="0.2">
      <c r="A978" s="821" t="s">
        <v>621</v>
      </c>
      <c r="B978" s="822" t="s">
        <v>622</v>
      </c>
      <c r="C978" s="825" t="s">
        <v>655</v>
      </c>
      <c r="D978" s="839" t="s">
        <v>656</v>
      </c>
      <c r="E978" s="825" t="s">
        <v>5685</v>
      </c>
      <c r="F978" s="839" t="s">
        <v>5686</v>
      </c>
      <c r="G978" s="825" t="s">
        <v>5829</v>
      </c>
      <c r="H978" s="825" t="s">
        <v>5830</v>
      </c>
      <c r="I978" s="831">
        <v>13915</v>
      </c>
      <c r="J978" s="831">
        <v>3</v>
      </c>
      <c r="K978" s="832">
        <v>41745</v>
      </c>
    </row>
    <row r="979" spans="1:11" ht="14.45" customHeight="1" x14ac:dyDescent="0.2">
      <c r="A979" s="821" t="s">
        <v>621</v>
      </c>
      <c r="B979" s="822" t="s">
        <v>622</v>
      </c>
      <c r="C979" s="825" t="s">
        <v>655</v>
      </c>
      <c r="D979" s="839" t="s">
        <v>656</v>
      </c>
      <c r="E979" s="825" t="s">
        <v>5685</v>
      </c>
      <c r="F979" s="839" t="s">
        <v>5686</v>
      </c>
      <c r="G979" s="825" t="s">
        <v>5831</v>
      </c>
      <c r="H979" s="825" t="s">
        <v>5832</v>
      </c>
      <c r="I979" s="831">
        <v>13915</v>
      </c>
      <c r="J979" s="831">
        <v>3</v>
      </c>
      <c r="K979" s="832">
        <v>41745</v>
      </c>
    </row>
    <row r="980" spans="1:11" ht="14.45" customHeight="1" x14ac:dyDescent="0.2">
      <c r="A980" s="821" t="s">
        <v>621</v>
      </c>
      <c r="B980" s="822" t="s">
        <v>622</v>
      </c>
      <c r="C980" s="825" t="s">
        <v>655</v>
      </c>
      <c r="D980" s="839" t="s">
        <v>656</v>
      </c>
      <c r="E980" s="825" t="s">
        <v>5685</v>
      </c>
      <c r="F980" s="839" t="s">
        <v>5686</v>
      </c>
      <c r="G980" s="825" t="s">
        <v>5833</v>
      </c>
      <c r="H980" s="825" t="s">
        <v>5834</v>
      </c>
      <c r="I980" s="831">
        <v>13915</v>
      </c>
      <c r="J980" s="831">
        <v>4</v>
      </c>
      <c r="K980" s="832">
        <v>55660</v>
      </c>
    </row>
    <row r="981" spans="1:11" ht="14.45" customHeight="1" x14ac:dyDescent="0.2">
      <c r="A981" s="821" t="s">
        <v>621</v>
      </c>
      <c r="B981" s="822" t="s">
        <v>622</v>
      </c>
      <c r="C981" s="825" t="s">
        <v>655</v>
      </c>
      <c r="D981" s="839" t="s">
        <v>656</v>
      </c>
      <c r="E981" s="825" t="s">
        <v>5685</v>
      </c>
      <c r="F981" s="839" t="s">
        <v>5686</v>
      </c>
      <c r="G981" s="825" t="s">
        <v>5835</v>
      </c>
      <c r="H981" s="825" t="s">
        <v>5836</v>
      </c>
      <c r="I981" s="831">
        <v>13915</v>
      </c>
      <c r="J981" s="831">
        <v>2</v>
      </c>
      <c r="K981" s="832">
        <v>27830</v>
      </c>
    </row>
    <row r="982" spans="1:11" ht="14.45" customHeight="1" x14ac:dyDescent="0.2">
      <c r="A982" s="821" t="s">
        <v>621</v>
      </c>
      <c r="B982" s="822" t="s">
        <v>622</v>
      </c>
      <c r="C982" s="825" t="s">
        <v>655</v>
      </c>
      <c r="D982" s="839" t="s">
        <v>656</v>
      </c>
      <c r="E982" s="825" t="s">
        <v>5685</v>
      </c>
      <c r="F982" s="839" t="s">
        <v>5686</v>
      </c>
      <c r="G982" s="825" t="s">
        <v>5837</v>
      </c>
      <c r="H982" s="825" t="s">
        <v>5838</v>
      </c>
      <c r="I982" s="831">
        <v>13915</v>
      </c>
      <c r="J982" s="831">
        <v>2</v>
      </c>
      <c r="K982" s="832">
        <v>27830</v>
      </c>
    </row>
    <row r="983" spans="1:11" ht="14.45" customHeight="1" x14ac:dyDescent="0.2">
      <c r="A983" s="821" t="s">
        <v>621</v>
      </c>
      <c r="B983" s="822" t="s">
        <v>622</v>
      </c>
      <c r="C983" s="825" t="s">
        <v>655</v>
      </c>
      <c r="D983" s="839" t="s">
        <v>656</v>
      </c>
      <c r="E983" s="825" t="s">
        <v>5685</v>
      </c>
      <c r="F983" s="839" t="s">
        <v>5686</v>
      </c>
      <c r="G983" s="825" t="s">
        <v>5839</v>
      </c>
      <c r="H983" s="825" t="s">
        <v>5840</v>
      </c>
      <c r="I983" s="831">
        <v>13915</v>
      </c>
      <c r="J983" s="831">
        <v>3</v>
      </c>
      <c r="K983" s="832">
        <v>41745</v>
      </c>
    </row>
    <row r="984" spans="1:11" ht="14.45" customHeight="1" x14ac:dyDescent="0.2">
      <c r="A984" s="821" t="s">
        <v>621</v>
      </c>
      <c r="B984" s="822" t="s">
        <v>622</v>
      </c>
      <c r="C984" s="825" t="s">
        <v>655</v>
      </c>
      <c r="D984" s="839" t="s">
        <v>656</v>
      </c>
      <c r="E984" s="825" t="s">
        <v>5685</v>
      </c>
      <c r="F984" s="839" t="s">
        <v>5686</v>
      </c>
      <c r="G984" s="825" t="s">
        <v>5841</v>
      </c>
      <c r="H984" s="825" t="s">
        <v>5842</v>
      </c>
      <c r="I984" s="831">
        <v>13915</v>
      </c>
      <c r="J984" s="831">
        <v>4</v>
      </c>
      <c r="K984" s="832">
        <v>55660</v>
      </c>
    </row>
    <row r="985" spans="1:11" ht="14.45" customHeight="1" x14ac:dyDescent="0.2">
      <c r="A985" s="821" t="s">
        <v>621</v>
      </c>
      <c r="B985" s="822" t="s">
        <v>622</v>
      </c>
      <c r="C985" s="825" t="s">
        <v>655</v>
      </c>
      <c r="D985" s="839" t="s">
        <v>656</v>
      </c>
      <c r="E985" s="825" t="s">
        <v>5685</v>
      </c>
      <c r="F985" s="839" t="s">
        <v>5686</v>
      </c>
      <c r="G985" s="825" t="s">
        <v>5843</v>
      </c>
      <c r="H985" s="825" t="s">
        <v>5844</v>
      </c>
      <c r="I985" s="831">
        <v>13915</v>
      </c>
      <c r="J985" s="831">
        <v>2</v>
      </c>
      <c r="K985" s="832">
        <v>27830</v>
      </c>
    </row>
    <row r="986" spans="1:11" ht="14.45" customHeight="1" x14ac:dyDescent="0.2">
      <c r="A986" s="821" t="s">
        <v>621</v>
      </c>
      <c r="B986" s="822" t="s">
        <v>622</v>
      </c>
      <c r="C986" s="825" t="s">
        <v>655</v>
      </c>
      <c r="D986" s="839" t="s">
        <v>656</v>
      </c>
      <c r="E986" s="825" t="s">
        <v>5685</v>
      </c>
      <c r="F986" s="839" t="s">
        <v>5686</v>
      </c>
      <c r="G986" s="825" t="s">
        <v>5845</v>
      </c>
      <c r="H986" s="825" t="s">
        <v>5846</v>
      </c>
      <c r="I986" s="831">
        <v>13915</v>
      </c>
      <c r="J986" s="831">
        <v>3</v>
      </c>
      <c r="K986" s="832">
        <v>41745</v>
      </c>
    </row>
    <row r="987" spans="1:11" ht="14.45" customHeight="1" x14ac:dyDescent="0.2">
      <c r="A987" s="821" t="s">
        <v>621</v>
      </c>
      <c r="B987" s="822" t="s">
        <v>622</v>
      </c>
      <c r="C987" s="825" t="s">
        <v>655</v>
      </c>
      <c r="D987" s="839" t="s">
        <v>656</v>
      </c>
      <c r="E987" s="825" t="s">
        <v>5685</v>
      </c>
      <c r="F987" s="839" t="s">
        <v>5686</v>
      </c>
      <c r="G987" s="825" t="s">
        <v>5847</v>
      </c>
      <c r="H987" s="825" t="s">
        <v>5848</v>
      </c>
      <c r="I987" s="831">
        <v>13915</v>
      </c>
      <c r="J987" s="831">
        <v>5</v>
      </c>
      <c r="K987" s="832">
        <v>69575</v>
      </c>
    </row>
    <row r="988" spans="1:11" ht="14.45" customHeight="1" x14ac:dyDescent="0.2">
      <c r="A988" s="821" t="s">
        <v>621</v>
      </c>
      <c r="B988" s="822" t="s">
        <v>622</v>
      </c>
      <c r="C988" s="825" t="s">
        <v>655</v>
      </c>
      <c r="D988" s="839" t="s">
        <v>656</v>
      </c>
      <c r="E988" s="825" t="s">
        <v>5685</v>
      </c>
      <c r="F988" s="839" t="s">
        <v>5686</v>
      </c>
      <c r="G988" s="825" t="s">
        <v>5849</v>
      </c>
      <c r="H988" s="825" t="s">
        <v>5850</v>
      </c>
      <c r="I988" s="831">
        <v>13915</v>
      </c>
      <c r="J988" s="831">
        <v>6</v>
      </c>
      <c r="K988" s="832">
        <v>83490</v>
      </c>
    </row>
    <row r="989" spans="1:11" ht="14.45" customHeight="1" x14ac:dyDescent="0.2">
      <c r="A989" s="821" t="s">
        <v>621</v>
      </c>
      <c r="B989" s="822" t="s">
        <v>622</v>
      </c>
      <c r="C989" s="825" t="s">
        <v>655</v>
      </c>
      <c r="D989" s="839" t="s">
        <v>656</v>
      </c>
      <c r="E989" s="825" t="s">
        <v>5685</v>
      </c>
      <c r="F989" s="839" t="s">
        <v>5686</v>
      </c>
      <c r="G989" s="825" t="s">
        <v>5851</v>
      </c>
      <c r="H989" s="825" t="s">
        <v>5852</v>
      </c>
      <c r="I989" s="831">
        <v>13915</v>
      </c>
      <c r="J989" s="831">
        <v>2</v>
      </c>
      <c r="K989" s="832">
        <v>27830</v>
      </c>
    </row>
    <row r="990" spans="1:11" ht="14.45" customHeight="1" x14ac:dyDescent="0.2">
      <c r="A990" s="821" t="s">
        <v>621</v>
      </c>
      <c r="B990" s="822" t="s">
        <v>622</v>
      </c>
      <c r="C990" s="825" t="s">
        <v>655</v>
      </c>
      <c r="D990" s="839" t="s">
        <v>656</v>
      </c>
      <c r="E990" s="825" t="s">
        <v>5685</v>
      </c>
      <c r="F990" s="839" t="s">
        <v>5686</v>
      </c>
      <c r="G990" s="825" t="s">
        <v>5853</v>
      </c>
      <c r="H990" s="825" t="s">
        <v>5854</v>
      </c>
      <c r="I990" s="831">
        <v>13915</v>
      </c>
      <c r="J990" s="831">
        <v>5</v>
      </c>
      <c r="K990" s="832">
        <v>69575</v>
      </c>
    </row>
    <row r="991" spans="1:11" ht="14.45" customHeight="1" x14ac:dyDescent="0.2">
      <c r="A991" s="821" t="s">
        <v>621</v>
      </c>
      <c r="B991" s="822" t="s">
        <v>622</v>
      </c>
      <c r="C991" s="825" t="s">
        <v>655</v>
      </c>
      <c r="D991" s="839" t="s">
        <v>656</v>
      </c>
      <c r="E991" s="825" t="s">
        <v>5685</v>
      </c>
      <c r="F991" s="839" t="s">
        <v>5686</v>
      </c>
      <c r="G991" s="825" t="s">
        <v>5855</v>
      </c>
      <c r="H991" s="825" t="s">
        <v>5856</v>
      </c>
      <c r="I991" s="831">
        <v>13915</v>
      </c>
      <c r="J991" s="831">
        <v>8</v>
      </c>
      <c r="K991" s="832">
        <v>111320</v>
      </c>
    </row>
    <row r="992" spans="1:11" ht="14.45" customHeight="1" x14ac:dyDescent="0.2">
      <c r="A992" s="821" t="s">
        <v>621</v>
      </c>
      <c r="B992" s="822" t="s">
        <v>622</v>
      </c>
      <c r="C992" s="825" t="s">
        <v>655</v>
      </c>
      <c r="D992" s="839" t="s">
        <v>656</v>
      </c>
      <c r="E992" s="825" t="s">
        <v>5685</v>
      </c>
      <c r="F992" s="839" t="s">
        <v>5686</v>
      </c>
      <c r="G992" s="825" t="s">
        <v>5857</v>
      </c>
      <c r="H992" s="825" t="s">
        <v>5858</v>
      </c>
      <c r="I992" s="831">
        <v>13915</v>
      </c>
      <c r="J992" s="831">
        <v>6</v>
      </c>
      <c r="K992" s="832">
        <v>83490</v>
      </c>
    </row>
    <row r="993" spans="1:11" ht="14.45" customHeight="1" x14ac:dyDescent="0.2">
      <c r="A993" s="821" t="s">
        <v>621</v>
      </c>
      <c r="B993" s="822" t="s">
        <v>622</v>
      </c>
      <c r="C993" s="825" t="s">
        <v>655</v>
      </c>
      <c r="D993" s="839" t="s">
        <v>656</v>
      </c>
      <c r="E993" s="825" t="s">
        <v>5685</v>
      </c>
      <c r="F993" s="839" t="s">
        <v>5686</v>
      </c>
      <c r="G993" s="825" t="s">
        <v>5859</v>
      </c>
      <c r="H993" s="825" t="s">
        <v>5860</v>
      </c>
      <c r="I993" s="831">
        <v>13915</v>
      </c>
      <c r="J993" s="831">
        <v>3</v>
      </c>
      <c r="K993" s="832">
        <v>41745</v>
      </c>
    </row>
    <row r="994" spans="1:11" ht="14.45" customHeight="1" x14ac:dyDescent="0.2">
      <c r="A994" s="821" t="s">
        <v>621</v>
      </c>
      <c r="B994" s="822" t="s">
        <v>622</v>
      </c>
      <c r="C994" s="825" t="s">
        <v>655</v>
      </c>
      <c r="D994" s="839" t="s">
        <v>656</v>
      </c>
      <c r="E994" s="825" t="s">
        <v>5685</v>
      </c>
      <c r="F994" s="839" t="s">
        <v>5686</v>
      </c>
      <c r="G994" s="825" t="s">
        <v>5861</v>
      </c>
      <c r="H994" s="825" t="s">
        <v>5862</v>
      </c>
      <c r="I994" s="831">
        <v>13915</v>
      </c>
      <c r="J994" s="831">
        <v>3</v>
      </c>
      <c r="K994" s="832">
        <v>41745</v>
      </c>
    </row>
    <row r="995" spans="1:11" ht="14.45" customHeight="1" x14ac:dyDescent="0.2">
      <c r="A995" s="821" t="s">
        <v>621</v>
      </c>
      <c r="B995" s="822" t="s">
        <v>622</v>
      </c>
      <c r="C995" s="825" t="s">
        <v>655</v>
      </c>
      <c r="D995" s="839" t="s">
        <v>656</v>
      </c>
      <c r="E995" s="825" t="s">
        <v>5685</v>
      </c>
      <c r="F995" s="839" t="s">
        <v>5686</v>
      </c>
      <c r="G995" s="825" t="s">
        <v>5863</v>
      </c>
      <c r="H995" s="825" t="s">
        <v>5864</v>
      </c>
      <c r="I995" s="831">
        <v>13915</v>
      </c>
      <c r="J995" s="831">
        <v>6</v>
      </c>
      <c r="K995" s="832">
        <v>83490</v>
      </c>
    </row>
    <row r="996" spans="1:11" ht="14.45" customHeight="1" x14ac:dyDescent="0.2">
      <c r="A996" s="821" t="s">
        <v>621</v>
      </c>
      <c r="B996" s="822" t="s">
        <v>622</v>
      </c>
      <c r="C996" s="825" t="s">
        <v>655</v>
      </c>
      <c r="D996" s="839" t="s">
        <v>656</v>
      </c>
      <c r="E996" s="825" t="s">
        <v>5685</v>
      </c>
      <c r="F996" s="839" t="s">
        <v>5686</v>
      </c>
      <c r="G996" s="825" t="s">
        <v>5865</v>
      </c>
      <c r="H996" s="825" t="s">
        <v>5866</v>
      </c>
      <c r="I996" s="831">
        <v>13915</v>
      </c>
      <c r="J996" s="831">
        <v>3</v>
      </c>
      <c r="K996" s="832">
        <v>41745</v>
      </c>
    </row>
    <row r="997" spans="1:11" ht="14.45" customHeight="1" x14ac:dyDescent="0.2">
      <c r="A997" s="821" t="s">
        <v>621</v>
      </c>
      <c r="B997" s="822" t="s">
        <v>622</v>
      </c>
      <c r="C997" s="825" t="s">
        <v>655</v>
      </c>
      <c r="D997" s="839" t="s">
        <v>656</v>
      </c>
      <c r="E997" s="825" t="s">
        <v>5685</v>
      </c>
      <c r="F997" s="839" t="s">
        <v>5686</v>
      </c>
      <c r="G997" s="825" t="s">
        <v>5867</v>
      </c>
      <c r="H997" s="825" t="s">
        <v>5868</v>
      </c>
      <c r="I997" s="831">
        <v>13915</v>
      </c>
      <c r="J997" s="831">
        <v>2</v>
      </c>
      <c r="K997" s="832">
        <v>27830</v>
      </c>
    </row>
    <row r="998" spans="1:11" ht="14.45" customHeight="1" x14ac:dyDescent="0.2">
      <c r="A998" s="821" t="s">
        <v>621</v>
      </c>
      <c r="B998" s="822" t="s">
        <v>622</v>
      </c>
      <c r="C998" s="825" t="s">
        <v>655</v>
      </c>
      <c r="D998" s="839" t="s">
        <v>656</v>
      </c>
      <c r="E998" s="825" t="s">
        <v>5685</v>
      </c>
      <c r="F998" s="839" t="s">
        <v>5686</v>
      </c>
      <c r="G998" s="825" t="s">
        <v>5869</v>
      </c>
      <c r="H998" s="825" t="s">
        <v>5870</v>
      </c>
      <c r="I998" s="831">
        <v>13915</v>
      </c>
      <c r="J998" s="831">
        <v>1</v>
      </c>
      <c r="K998" s="832">
        <v>13915</v>
      </c>
    </row>
    <row r="999" spans="1:11" ht="14.45" customHeight="1" x14ac:dyDescent="0.2">
      <c r="A999" s="821" t="s">
        <v>621</v>
      </c>
      <c r="B999" s="822" t="s">
        <v>622</v>
      </c>
      <c r="C999" s="825" t="s">
        <v>655</v>
      </c>
      <c r="D999" s="839" t="s">
        <v>656</v>
      </c>
      <c r="E999" s="825" t="s">
        <v>5685</v>
      </c>
      <c r="F999" s="839" t="s">
        <v>5686</v>
      </c>
      <c r="G999" s="825" t="s">
        <v>5871</v>
      </c>
      <c r="H999" s="825" t="s">
        <v>5872</v>
      </c>
      <c r="I999" s="831">
        <v>13915</v>
      </c>
      <c r="J999" s="831">
        <v>2</v>
      </c>
      <c r="K999" s="832">
        <v>27830</v>
      </c>
    </row>
    <row r="1000" spans="1:11" ht="14.45" customHeight="1" x14ac:dyDescent="0.2">
      <c r="A1000" s="821" t="s">
        <v>621</v>
      </c>
      <c r="B1000" s="822" t="s">
        <v>622</v>
      </c>
      <c r="C1000" s="825" t="s">
        <v>655</v>
      </c>
      <c r="D1000" s="839" t="s">
        <v>656</v>
      </c>
      <c r="E1000" s="825" t="s">
        <v>5685</v>
      </c>
      <c r="F1000" s="839" t="s">
        <v>5686</v>
      </c>
      <c r="G1000" s="825" t="s">
        <v>5873</v>
      </c>
      <c r="H1000" s="825" t="s">
        <v>5874</v>
      </c>
      <c r="I1000" s="831">
        <v>13915</v>
      </c>
      <c r="J1000" s="831">
        <v>2</v>
      </c>
      <c r="K1000" s="832">
        <v>27830</v>
      </c>
    </row>
    <row r="1001" spans="1:11" ht="14.45" customHeight="1" x14ac:dyDescent="0.2">
      <c r="A1001" s="821" t="s">
        <v>621</v>
      </c>
      <c r="B1001" s="822" t="s">
        <v>622</v>
      </c>
      <c r="C1001" s="825" t="s">
        <v>655</v>
      </c>
      <c r="D1001" s="839" t="s">
        <v>656</v>
      </c>
      <c r="E1001" s="825" t="s">
        <v>5685</v>
      </c>
      <c r="F1001" s="839" t="s">
        <v>5686</v>
      </c>
      <c r="G1001" s="825" t="s">
        <v>5875</v>
      </c>
      <c r="H1001" s="825" t="s">
        <v>5876</v>
      </c>
      <c r="I1001" s="831">
        <v>13915</v>
      </c>
      <c r="J1001" s="831">
        <v>1</v>
      </c>
      <c r="K1001" s="832">
        <v>13915</v>
      </c>
    </row>
    <row r="1002" spans="1:11" ht="14.45" customHeight="1" x14ac:dyDescent="0.2">
      <c r="A1002" s="821" t="s">
        <v>621</v>
      </c>
      <c r="B1002" s="822" t="s">
        <v>622</v>
      </c>
      <c r="C1002" s="825" t="s">
        <v>655</v>
      </c>
      <c r="D1002" s="839" t="s">
        <v>656</v>
      </c>
      <c r="E1002" s="825" t="s">
        <v>5685</v>
      </c>
      <c r="F1002" s="839" t="s">
        <v>5686</v>
      </c>
      <c r="G1002" s="825" t="s">
        <v>5877</v>
      </c>
      <c r="H1002" s="825" t="s">
        <v>5878</v>
      </c>
      <c r="I1002" s="831">
        <v>13915</v>
      </c>
      <c r="J1002" s="831">
        <v>1</v>
      </c>
      <c r="K1002" s="832">
        <v>13915</v>
      </c>
    </row>
    <row r="1003" spans="1:11" ht="14.45" customHeight="1" x14ac:dyDescent="0.2">
      <c r="A1003" s="821" t="s">
        <v>621</v>
      </c>
      <c r="B1003" s="822" t="s">
        <v>622</v>
      </c>
      <c r="C1003" s="825" t="s">
        <v>655</v>
      </c>
      <c r="D1003" s="839" t="s">
        <v>656</v>
      </c>
      <c r="E1003" s="825" t="s">
        <v>5685</v>
      </c>
      <c r="F1003" s="839" t="s">
        <v>5686</v>
      </c>
      <c r="G1003" s="825" t="s">
        <v>5879</v>
      </c>
      <c r="H1003" s="825" t="s">
        <v>5880</v>
      </c>
      <c r="I1003" s="831">
        <v>13915</v>
      </c>
      <c r="J1003" s="831">
        <v>3</v>
      </c>
      <c r="K1003" s="832">
        <v>41745</v>
      </c>
    </row>
    <row r="1004" spans="1:11" ht="14.45" customHeight="1" x14ac:dyDescent="0.2">
      <c r="A1004" s="821" t="s">
        <v>621</v>
      </c>
      <c r="B1004" s="822" t="s">
        <v>622</v>
      </c>
      <c r="C1004" s="825" t="s">
        <v>655</v>
      </c>
      <c r="D1004" s="839" t="s">
        <v>656</v>
      </c>
      <c r="E1004" s="825" t="s">
        <v>5685</v>
      </c>
      <c r="F1004" s="839" t="s">
        <v>5686</v>
      </c>
      <c r="G1004" s="825" t="s">
        <v>5881</v>
      </c>
      <c r="H1004" s="825" t="s">
        <v>5882</v>
      </c>
      <c r="I1004" s="831">
        <v>13915</v>
      </c>
      <c r="J1004" s="831">
        <v>1</v>
      </c>
      <c r="K1004" s="832">
        <v>13915</v>
      </c>
    </row>
    <row r="1005" spans="1:11" ht="14.45" customHeight="1" x14ac:dyDescent="0.2">
      <c r="A1005" s="821" t="s">
        <v>621</v>
      </c>
      <c r="B1005" s="822" t="s">
        <v>622</v>
      </c>
      <c r="C1005" s="825" t="s">
        <v>655</v>
      </c>
      <c r="D1005" s="839" t="s">
        <v>656</v>
      </c>
      <c r="E1005" s="825" t="s">
        <v>5685</v>
      </c>
      <c r="F1005" s="839" t="s">
        <v>5686</v>
      </c>
      <c r="G1005" s="825" t="s">
        <v>5883</v>
      </c>
      <c r="H1005" s="825" t="s">
        <v>5884</v>
      </c>
      <c r="I1005" s="831">
        <v>13915</v>
      </c>
      <c r="J1005" s="831">
        <v>1</v>
      </c>
      <c r="K1005" s="832">
        <v>13915</v>
      </c>
    </row>
    <row r="1006" spans="1:11" ht="14.45" customHeight="1" x14ac:dyDescent="0.2">
      <c r="A1006" s="821" t="s">
        <v>621</v>
      </c>
      <c r="B1006" s="822" t="s">
        <v>622</v>
      </c>
      <c r="C1006" s="825" t="s">
        <v>655</v>
      </c>
      <c r="D1006" s="839" t="s">
        <v>656</v>
      </c>
      <c r="E1006" s="825" t="s">
        <v>5685</v>
      </c>
      <c r="F1006" s="839" t="s">
        <v>5686</v>
      </c>
      <c r="G1006" s="825" t="s">
        <v>5885</v>
      </c>
      <c r="H1006" s="825" t="s">
        <v>5886</v>
      </c>
      <c r="I1006" s="831">
        <v>13915</v>
      </c>
      <c r="J1006" s="831">
        <v>1</v>
      </c>
      <c r="K1006" s="832">
        <v>13915</v>
      </c>
    </row>
    <row r="1007" spans="1:11" ht="14.45" customHeight="1" x14ac:dyDescent="0.2">
      <c r="A1007" s="821" t="s">
        <v>621</v>
      </c>
      <c r="B1007" s="822" t="s">
        <v>622</v>
      </c>
      <c r="C1007" s="825" t="s">
        <v>655</v>
      </c>
      <c r="D1007" s="839" t="s">
        <v>656</v>
      </c>
      <c r="E1007" s="825" t="s">
        <v>5685</v>
      </c>
      <c r="F1007" s="839" t="s">
        <v>5686</v>
      </c>
      <c r="G1007" s="825" t="s">
        <v>5887</v>
      </c>
      <c r="H1007" s="825" t="s">
        <v>5888</v>
      </c>
      <c r="I1007" s="831">
        <v>13915</v>
      </c>
      <c r="J1007" s="831">
        <v>1</v>
      </c>
      <c r="K1007" s="832">
        <v>13915</v>
      </c>
    </row>
    <row r="1008" spans="1:11" ht="14.45" customHeight="1" x14ac:dyDescent="0.2">
      <c r="A1008" s="821" t="s">
        <v>621</v>
      </c>
      <c r="B1008" s="822" t="s">
        <v>622</v>
      </c>
      <c r="C1008" s="825" t="s">
        <v>655</v>
      </c>
      <c r="D1008" s="839" t="s">
        <v>656</v>
      </c>
      <c r="E1008" s="825" t="s">
        <v>5685</v>
      </c>
      <c r="F1008" s="839" t="s">
        <v>5686</v>
      </c>
      <c r="G1008" s="825" t="s">
        <v>5889</v>
      </c>
      <c r="H1008" s="825" t="s">
        <v>5890</v>
      </c>
      <c r="I1008" s="831">
        <v>13915</v>
      </c>
      <c r="J1008" s="831">
        <v>1</v>
      </c>
      <c r="K1008" s="832">
        <v>13915</v>
      </c>
    </row>
    <row r="1009" spans="1:11" ht="14.45" customHeight="1" x14ac:dyDescent="0.2">
      <c r="A1009" s="821" t="s">
        <v>621</v>
      </c>
      <c r="B1009" s="822" t="s">
        <v>622</v>
      </c>
      <c r="C1009" s="825" t="s">
        <v>655</v>
      </c>
      <c r="D1009" s="839" t="s">
        <v>656</v>
      </c>
      <c r="E1009" s="825" t="s">
        <v>5685</v>
      </c>
      <c r="F1009" s="839" t="s">
        <v>5686</v>
      </c>
      <c r="G1009" s="825" t="s">
        <v>5891</v>
      </c>
      <c r="H1009" s="825" t="s">
        <v>5892</v>
      </c>
      <c r="I1009" s="831">
        <v>13915</v>
      </c>
      <c r="J1009" s="831">
        <v>1</v>
      </c>
      <c r="K1009" s="832">
        <v>13915</v>
      </c>
    </row>
    <row r="1010" spans="1:11" ht="14.45" customHeight="1" x14ac:dyDescent="0.2">
      <c r="A1010" s="821" t="s">
        <v>621</v>
      </c>
      <c r="B1010" s="822" t="s">
        <v>622</v>
      </c>
      <c r="C1010" s="825" t="s">
        <v>655</v>
      </c>
      <c r="D1010" s="839" t="s">
        <v>656</v>
      </c>
      <c r="E1010" s="825" t="s">
        <v>5685</v>
      </c>
      <c r="F1010" s="839" t="s">
        <v>5686</v>
      </c>
      <c r="G1010" s="825" t="s">
        <v>5893</v>
      </c>
      <c r="H1010" s="825" t="s">
        <v>5894</v>
      </c>
      <c r="I1010" s="831">
        <v>13915</v>
      </c>
      <c r="J1010" s="831">
        <v>2</v>
      </c>
      <c r="K1010" s="832">
        <v>27830</v>
      </c>
    </row>
    <row r="1011" spans="1:11" ht="14.45" customHeight="1" x14ac:dyDescent="0.2">
      <c r="A1011" s="821" t="s">
        <v>621</v>
      </c>
      <c r="B1011" s="822" t="s">
        <v>622</v>
      </c>
      <c r="C1011" s="825" t="s">
        <v>655</v>
      </c>
      <c r="D1011" s="839" t="s">
        <v>656</v>
      </c>
      <c r="E1011" s="825" t="s">
        <v>5685</v>
      </c>
      <c r="F1011" s="839" t="s">
        <v>5686</v>
      </c>
      <c r="G1011" s="825" t="s">
        <v>5895</v>
      </c>
      <c r="H1011" s="825" t="s">
        <v>5896</v>
      </c>
      <c r="I1011" s="831">
        <v>13915</v>
      </c>
      <c r="J1011" s="831">
        <v>1</v>
      </c>
      <c r="K1011" s="832">
        <v>13915</v>
      </c>
    </row>
    <row r="1012" spans="1:11" ht="14.45" customHeight="1" x14ac:dyDescent="0.2">
      <c r="A1012" s="821" t="s">
        <v>621</v>
      </c>
      <c r="B1012" s="822" t="s">
        <v>622</v>
      </c>
      <c r="C1012" s="825" t="s">
        <v>655</v>
      </c>
      <c r="D1012" s="839" t="s">
        <v>656</v>
      </c>
      <c r="E1012" s="825" t="s">
        <v>5685</v>
      </c>
      <c r="F1012" s="839" t="s">
        <v>5686</v>
      </c>
      <c r="G1012" s="825" t="s">
        <v>5897</v>
      </c>
      <c r="H1012" s="825" t="s">
        <v>5898</v>
      </c>
      <c r="I1012" s="831">
        <v>13915</v>
      </c>
      <c r="J1012" s="831">
        <v>1</v>
      </c>
      <c r="K1012" s="832">
        <v>13915</v>
      </c>
    </row>
    <row r="1013" spans="1:11" ht="14.45" customHeight="1" x14ac:dyDescent="0.2">
      <c r="A1013" s="821" t="s">
        <v>621</v>
      </c>
      <c r="B1013" s="822" t="s">
        <v>622</v>
      </c>
      <c r="C1013" s="825" t="s">
        <v>655</v>
      </c>
      <c r="D1013" s="839" t="s">
        <v>656</v>
      </c>
      <c r="E1013" s="825" t="s">
        <v>5685</v>
      </c>
      <c r="F1013" s="839" t="s">
        <v>5686</v>
      </c>
      <c r="G1013" s="825" t="s">
        <v>5899</v>
      </c>
      <c r="H1013" s="825" t="s">
        <v>5900</v>
      </c>
      <c r="I1013" s="831">
        <v>13915</v>
      </c>
      <c r="J1013" s="831">
        <v>1</v>
      </c>
      <c r="K1013" s="832">
        <v>13915</v>
      </c>
    </row>
    <row r="1014" spans="1:11" ht="14.45" customHeight="1" x14ac:dyDescent="0.2">
      <c r="A1014" s="821" t="s">
        <v>621</v>
      </c>
      <c r="B1014" s="822" t="s">
        <v>622</v>
      </c>
      <c r="C1014" s="825" t="s">
        <v>655</v>
      </c>
      <c r="D1014" s="839" t="s">
        <v>656</v>
      </c>
      <c r="E1014" s="825" t="s">
        <v>5685</v>
      </c>
      <c r="F1014" s="839" t="s">
        <v>5686</v>
      </c>
      <c r="G1014" s="825" t="s">
        <v>5901</v>
      </c>
      <c r="H1014" s="825" t="s">
        <v>5902</v>
      </c>
      <c r="I1014" s="831">
        <v>13915</v>
      </c>
      <c r="J1014" s="831">
        <v>1</v>
      </c>
      <c r="K1014" s="832">
        <v>13915</v>
      </c>
    </row>
    <row r="1015" spans="1:11" ht="14.45" customHeight="1" x14ac:dyDescent="0.2">
      <c r="A1015" s="821" t="s">
        <v>621</v>
      </c>
      <c r="B1015" s="822" t="s">
        <v>622</v>
      </c>
      <c r="C1015" s="825" t="s">
        <v>655</v>
      </c>
      <c r="D1015" s="839" t="s">
        <v>656</v>
      </c>
      <c r="E1015" s="825" t="s">
        <v>5685</v>
      </c>
      <c r="F1015" s="839" t="s">
        <v>5686</v>
      </c>
      <c r="G1015" s="825" t="s">
        <v>5903</v>
      </c>
      <c r="H1015" s="825" t="s">
        <v>5904</v>
      </c>
      <c r="I1015" s="831">
        <v>13915</v>
      </c>
      <c r="J1015" s="831">
        <v>1</v>
      </c>
      <c r="K1015" s="832">
        <v>13915</v>
      </c>
    </row>
    <row r="1016" spans="1:11" ht="14.45" customHeight="1" x14ac:dyDescent="0.2">
      <c r="A1016" s="821" t="s">
        <v>621</v>
      </c>
      <c r="B1016" s="822" t="s">
        <v>622</v>
      </c>
      <c r="C1016" s="825" t="s">
        <v>655</v>
      </c>
      <c r="D1016" s="839" t="s">
        <v>656</v>
      </c>
      <c r="E1016" s="825" t="s">
        <v>5685</v>
      </c>
      <c r="F1016" s="839" t="s">
        <v>5686</v>
      </c>
      <c r="G1016" s="825" t="s">
        <v>5905</v>
      </c>
      <c r="H1016" s="825" t="s">
        <v>5906</v>
      </c>
      <c r="I1016" s="831">
        <v>13915</v>
      </c>
      <c r="J1016" s="831">
        <v>1</v>
      </c>
      <c r="K1016" s="832">
        <v>13915</v>
      </c>
    </row>
    <row r="1017" spans="1:11" ht="14.45" customHeight="1" x14ac:dyDescent="0.2">
      <c r="A1017" s="821" t="s">
        <v>621</v>
      </c>
      <c r="B1017" s="822" t="s">
        <v>622</v>
      </c>
      <c r="C1017" s="825" t="s">
        <v>655</v>
      </c>
      <c r="D1017" s="839" t="s">
        <v>656</v>
      </c>
      <c r="E1017" s="825" t="s">
        <v>5685</v>
      </c>
      <c r="F1017" s="839" t="s">
        <v>5686</v>
      </c>
      <c r="G1017" s="825" t="s">
        <v>5907</v>
      </c>
      <c r="H1017" s="825" t="s">
        <v>5908</v>
      </c>
      <c r="I1017" s="831">
        <v>13915</v>
      </c>
      <c r="J1017" s="831">
        <v>2</v>
      </c>
      <c r="K1017" s="832">
        <v>27830</v>
      </c>
    </row>
    <row r="1018" spans="1:11" ht="14.45" customHeight="1" x14ac:dyDescent="0.2">
      <c r="A1018" s="821" t="s">
        <v>621</v>
      </c>
      <c r="B1018" s="822" t="s">
        <v>622</v>
      </c>
      <c r="C1018" s="825" t="s">
        <v>655</v>
      </c>
      <c r="D1018" s="839" t="s">
        <v>656</v>
      </c>
      <c r="E1018" s="825" t="s">
        <v>5685</v>
      </c>
      <c r="F1018" s="839" t="s">
        <v>5686</v>
      </c>
      <c r="G1018" s="825" t="s">
        <v>5909</v>
      </c>
      <c r="H1018" s="825" t="s">
        <v>5910</v>
      </c>
      <c r="I1018" s="831">
        <v>13915</v>
      </c>
      <c r="J1018" s="831">
        <v>1</v>
      </c>
      <c r="K1018" s="832">
        <v>13915</v>
      </c>
    </row>
    <row r="1019" spans="1:11" ht="14.45" customHeight="1" x14ac:dyDescent="0.2">
      <c r="A1019" s="821" t="s">
        <v>621</v>
      </c>
      <c r="B1019" s="822" t="s">
        <v>622</v>
      </c>
      <c r="C1019" s="825" t="s">
        <v>655</v>
      </c>
      <c r="D1019" s="839" t="s">
        <v>656</v>
      </c>
      <c r="E1019" s="825" t="s">
        <v>5685</v>
      </c>
      <c r="F1019" s="839" t="s">
        <v>5686</v>
      </c>
      <c r="G1019" s="825" t="s">
        <v>5911</v>
      </c>
      <c r="H1019" s="825" t="s">
        <v>5912</v>
      </c>
      <c r="I1019" s="831">
        <v>13915</v>
      </c>
      <c r="J1019" s="831">
        <v>1</v>
      </c>
      <c r="K1019" s="832">
        <v>13915</v>
      </c>
    </row>
    <row r="1020" spans="1:11" ht="14.45" customHeight="1" x14ac:dyDescent="0.2">
      <c r="A1020" s="821" t="s">
        <v>621</v>
      </c>
      <c r="B1020" s="822" t="s">
        <v>622</v>
      </c>
      <c r="C1020" s="825" t="s">
        <v>655</v>
      </c>
      <c r="D1020" s="839" t="s">
        <v>656</v>
      </c>
      <c r="E1020" s="825" t="s">
        <v>5685</v>
      </c>
      <c r="F1020" s="839" t="s">
        <v>5686</v>
      </c>
      <c r="G1020" s="825" t="s">
        <v>5913</v>
      </c>
      <c r="H1020" s="825" t="s">
        <v>5914</v>
      </c>
      <c r="I1020" s="831">
        <v>13915</v>
      </c>
      <c r="J1020" s="831">
        <v>1</v>
      </c>
      <c r="K1020" s="832">
        <v>13915</v>
      </c>
    </row>
    <row r="1021" spans="1:11" ht="14.45" customHeight="1" x14ac:dyDescent="0.2">
      <c r="A1021" s="821" t="s">
        <v>621</v>
      </c>
      <c r="B1021" s="822" t="s">
        <v>622</v>
      </c>
      <c r="C1021" s="825" t="s">
        <v>655</v>
      </c>
      <c r="D1021" s="839" t="s">
        <v>656</v>
      </c>
      <c r="E1021" s="825" t="s">
        <v>5685</v>
      </c>
      <c r="F1021" s="839" t="s">
        <v>5686</v>
      </c>
      <c r="G1021" s="825" t="s">
        <v>5915</v>
      </c>
      <c r="H1021" s="825" t="s">
        <v>5916</v>
      </c>
      <c r="I1021" s="831">
        <v>13915</v>
      </c>
      <c r="J1021" s="831">
        <v>3</v>
      </c>
      <c r="K1021" s="832">
        <v>41745</v>
      </c>
    </row>
    <row r="1022" spans="1:11" ht="14.45" customHeight="1" x14ac:dyDescent="0.2">
      <c r="A1022" s="821" t="s">
        <v>621</v>
      </c>
      <c r="B1022" s="822" t="s">
        <v>622</v>
      </c>
      <c r="C1022" s="825" t="s">
        <v>655</v>
      </c>
      <c r="D1022" s="839" t="s">
        <v>656</v>
      </c>
      <c r="E1022" s="825" t="s">
        <v>5685</v>
      </c>
      <c r="F1022" s="839" t="s">
        <v>5686</v>
      </c>
      <c r="G1022" s="825" t="s">
        <v>5917</v>
      </c>
      <c r="H1022" s="825" t="s">
        <v>5918</v>
      </c>
      <c r="I1022" s="831">
        <v>13915</v>
      </c>
      <c r="J1022" s="831">
        <v>2</v>
      </c>
      <c r="K1022" s="832">
        <v>27830</v>
      </c>
    </row>
    <row r="1023" spans="1:11" ht="14.45" customHeight="1" x14ac:dyDescent="0.2">
      <c r="A1023" s="821" t="s">
        <v>621</v>
      </c>
      <c r="B1023" s="822" t="s">
        <v>622</v>
      </c>
      <c r="C1023" s="825" t="s">
        <v>655</v>
      </c>
      <c r="D1023" s="839" t="s">
        <v>656</v>
      </c>
      <c r="E1023" s="825" t="s">
        <v>5685</v>
      </c>
      <c r="F1023" s="839" t="s">
        <v>5686</v>
      </c>
      <c r="G1023" s="825" t="s">
        <v>5919</v>
      </c>
      <c r="H1023" s="825" t="s">
        <v>5920</v>
      </c>
      <c r="I1023" s="831">
        <v>13915</v>
      </c>
      <c r="J1023" s="831">
        <v>2</v>
      </c>
      <c r="K1023" s="832">
        <v>27830</v>
      </c>
    </row>
    <row r="1024" spans="1:11" ht="14.45" customHeight="1" x14ac:dyDescent="0.2">
      <c r="A1024" s="821" t="s">
        <v>621</v>
      </c>
      <c r="B1024" s="822" t="s">
        <v>622</v>
      </c>
      <c r="C1024" s="825" t="s">
        <v>655</v>
      </c>
      <c r="D1024" s="839" t="s">
        <v>656</v>
      </c>
      <c r="E1024" s="825" t="s">
        <v>5685</v>
      </c>
      <c r="F1024" s="839" t="s">
        <v>5686</v>
      </c>
      <c r="G1024" s="825" t="s">
        <v>5921</v>
      </c>
      <c r="H1024" s="825" t="s">
        <v>5922</v>
      </c>
      <c r="I1024" s="831">
        <v>13915</v>
      </c>
      <c r="J1024" s="831">
        <v>1</v>
      </c>
      <c r="K1024" s="832">
        <v>13915</v>
      </c>
    </row>
    <row r="1025" spans="1:11" ht="14.45" customHeight="1" x14ac:dyDescent="0.2">
      <c r="A1025" s="821" t="s">
        <v>621</v>
      </c>
      <c r="B1025" s="822" t="s">
        <v>622</v>
      </c>
      <c r="C1025" s="825" t="s">
        <v>655</v>
      </c>
      <c r="D1025" s="839" t="s">
        <v>656</v>
      </c>
      <c r="E1025" s="825" t="s">
        <v>5685</v>
      </c>
      <c r="F1025" s="839" t="s">
        <v>5686</v>
      </c>
      <c r="G1025" s="825" t="s">
        <v>5923</v>
      </c>
      <c r="H1025" s="825" t="s">
        <v>5924</v>
      </c>
      <c r="I1025" s="831">
        <v>13915</v>
      </c>
      <c r="J1025" s="831">
        <v>1</v>
      </c>
      <c r="K1025" s="832">
        <v>13915</v>
      </c>
    </row>
    <row r="1026" spans="1:11" ht="14.45" customHeight="1" x14ac:dyDescent="0.2">
      <c r="A1026" s="821" t="s">
        <v>621</v>
      </c>
      <c r="B1026" s="822" t="s">
        <v>622</v>
      </c>
      <c r="C1026" s="825" t="s">
        <v>655</v>
      </c>
      <c r="D1026" s="839" t="s">
        <v>656</v>
      </c>
      <c r="E1026" s="825" t="s">
        <v>5685</v>
      </c>
      <c r="F1026" s="839" t="s">
        <v>5686</v>
      </c>
      <c r="G1026" s="825" t="s">
        <v>5925</v>
      </c>
      <c r="H1026" s="825" t="s">
        <v>5926</v>
      </c>
      <c r="I1026" s="831">
        <v>13915</v>
      </c>
      <c r="J1026" s="831">
        <v>2</v>
      </c>
      <c r="K1026" s="832">
        <v>27830</v>
      </c>
    </row>
    <row r="1027" spans="1:11" ht="14.45" customHeight="1" x14ac:dyDescent="0.2">
      <c r="A1027" s="821" t="s">
        <v>621</v>
      </c>
      <c r="B1027" s="822" t="s">
        <v>622</v>
      </c>
      <c r="C1027" s="825" t="s">
        <v>655</v>
      </c>
      <c r="D1027" s="839" t="s">
        <v>656</v>
      </c>
      <c r="E1027" s="825" t="s">
        <v>5685</v>
      </c>
      <c r="F1027" s="839" t="s">
        <v>5686</v>
      </c>
      <c r="G1027" s="825" t="s">
        <v>5927</v>
      </c>
      <c r="H1027" s="825" t="s">
        <v>5928</v>
      </c>
      <c r="I1027" s="831">
        <v>13915</v>
      </c>
      <c r="J1027" s="831">
        <v>3</v>
      </c>
      <c r="K1027" s="832">
        <v>41745</v>
      </c>
    </row>
    <row r="1028" spans="1:11" ht="14.45" customHeight="1" x14ac:dyDescent="0.2">
      <c r="A1028" s="821" t="s">
        <v>621</v>
      </c>
      <c r="B1028" s="822" t="s">
        <v>622</v>
      </c>
      <c r="C1028" s="825" t="s">
        <v>655</v>
      </c>
      <c r="D1028" s="839" t="s">
        <v>656</v>
      </c>
      <c r="E1028" s="825" t="s">
        <v>5685</v>
      </c>
      <c r="F1028" s="839" t="s">
        <v>5686</v>
      </c>
      <c r="G1028" s="825" t="s">
        <v>5929</v>
      </c>
      <c r="H1028" s="825" t="s">
        <v>5930</v>
      </c>
      <c r="I1028" s="831">
        <v>13915</v>
      </c>
      <c r="J1028" s="831">
        <v>1</v>
      </c>
      <c r="K1028" s="832">
        <v>13915</v>
      </c>
    </row>
    <row r="1029" spans="1:11" ht="14.45" customHeight="1" x14ac:dyDescent="0.2">
      <c r="A1029" s="821" t="s">
        <v>621</v>
      </c>
      <c r="B1029" s="822" t="s">
        <v>622</v>
      </c>
      <c r="C1029" s="825" t="s">
        <v>655</v>
      </c>
      <c r="D1029" s="839" t="s">
        <v>656</v>
      </c>
      <c r="E1029" s="825" t="s">
        <v>5685</v>
      </c>
      <c r="F1029" s="839" t="s">
        <v>5686</v>
      </c>
      <c r="G1029" s="825" t="s">
        <v>5931</v>
      </c>
      <c r="H1029" s="825" t="s">
        <v>5932</v>
      </c>
      <c r="I1029" s="831">
        <v>13915</v>
      </c>
      <c r="J1029" s="831">
        <v>1</v>
      </c>
      <c r="K1029" s="832">
        <v>13915</v>
      </c>
    </row>
    <row r="1030" spans="1:11" ht="14.45" customHeight="1" x14ac:dyDescent="0.2">
      <c r="A1030" s="821" t="s">
        <v>621</v>
      </c>
      <c r="B1030" s="822" t="s">
        <v>622</v>
      </c>
      <c r="C1030" s="825" t="s">
        <v>655</v>
      </c>
      <c r="D1030" s="839" t="s">
        <v>656</v>
      </c>
      <c r="E1030" s="825" t="s">
        <v>5685</v>
      </c>
      <c r="F1030" s="839" t="s">
        <v>5686</v>
      </c>
      <c r="G1030" s="825" t="s">
        <v>5933</v>
      </c>
      <c r="H1030" s="825" t="s">
        <v>5934</v>
      </c>
      <c r="I1030" s="831">
        <v>13915</v>
      </c>
      <c r="J1030" s="831">
        <v>1</v>
      </c>
      <c r="K1030" s="832">
        <v>13915</v>
      </c>
    </row>
    <row r="1031" spans="1:11" ht="14.45" customHeight="1" x14ac:dyDescent="0.2">
      <c r="A1031" s="821" t="s">
        <v>621</v>
      </c>
      <c r="B1031" s="822" t="s">
        <v>622</v>
      </c>
      <c r="C1031" s="825" t="s">
        <v>655</v>
      </c>
      <c r="D1031" s="839" t="s">
        <v>656</v>
      </c>
      <c r="E1031" s="825" t="s">
        <v>5685</v>
      </c>
      <c r="F1031" s="839" t="s">
        <v>5686</v>
      </c>
      <c r="G1031" s="825" t="s">
        <v>5935</v>
      </c>
      <c r="H1031" s="825" t="s">
        <v>5936</v>
      </c>
      <c r="I1031" s="831">
        <v>13915</v>
      </c>
      <c r="J1031" s="831">
        <v>3</v>
      </c>
      <c r="K1031" s="832">
        <v>41745</v>
      </c>
    </row>
    <row r="1032" spans="1:11" ht="14.45" customHeight="1" x14ac:dyDescent="0.2">
      <c r="A1032" s="821" t="s">
        <v>621</v>
      </c>
      <c r="B1032" s="822" t="s">
        <v>622</v>
      </c>
      <c r="C1032" s="825" t="s">
        <v>655</v>
      </c>
      <c r="D1032" s="839" t="s">
        <v>656</v>
      </c>
      <c r="E1032" s="825" t="s">
        <v>5685</v>
      </c>
      <c r="F1032" s="839" t="s">
        <v>5686</v>
      </c>
      <c r="G1032" s="825" t="s">
        <v>5937</v>
      </c>
      <c r="H1032" s="825" t="s">
        <v>5938</v>
      </c>
      <c r="I1032" s="831">
        <v>13915</v>
      </c>
      <c r="J1032" s="831">
        <v>1</v>
      </c>
      <c r="K1032" s="832">
        <v>13915</v>
      </c>
    </row>
    <row r="1033" spans="1:11" ht="14.45" customHeight="1" x14ac:dyDescent="0.2">
      <c r="A1033" s="821" t="s">
        <v>621</v>
      </c>
      <c r="B1033" s="822" t="s">
        <v>622</v>
      </c>
      <c r="C1033" s="825" t="s">
        <v>655</v>
      </c>
      <c r="D1033" s="839" t="s">
        <v>656</v>
      </c>
      <c r="E1033" s="825" t="s">
        <v>4837</v>
      </c>
      <c r="F1033" s="839" t="s">
        <v>4838</v>
      </c>
      <c r="G1033" s="825" t="s">
        <v>4883</v>
      </c>
      <c r="H1033" s="825" t="s">
        <v>4884</v>
      </c>
      <c r="I1033" s="831">
        <v>16.389999389648438</v>
      </c>
      <c r="J1033" s="831">
        <v>50</v>
      </c>
      <c r="K1033" s="832">
        <v>819.5</v>
      </c>
    </row>
    <row r="1034" spans="1:11" ht="14.45" customHeight="1" x14ac:dyDescent="0.2">
      <c r="A1034" s="821" t="s">
        <v>621</v>
      </c>
      <c r="B1034" s="822" t="s">
        <v>622</v>
      </c>
      <c r="C1034" s="825" t="s">
        <v>655</v>
      </c>
      <c r="D1034" s="839" t="s">
        <v>656</v>
      </c>
      <c r="E1034" s="825" t="s">
        <v>4837</v>
      </c>
      <c r="F1034" s="839" t="s">
        <v>4838</v>
      </c>
      <c r="G1034" s="825" t="s">
        <v>5147</v>
      </c>
      <c r="H1034" s="825" t="s">
        <v>5148</v>
      </c>
      <c r="I1034" s="831">
        <v>302.5</v>
      </c>
      <c r="J1034" s="831">
        <v>100</v>
      </c>
      <c r="K1034" s="832">
        <v>30250</v>
      </c>
    </row>
    <row r="1035" spans="1:11" ht="14.45" customHeight="1" thickBot="1" x14ac:dyDescent="0.25">
      <c r="A1035" s="813" t="s">
        <v>621</v>
      </c>
      <c r="B1035" s="814" t="s">
        <v>622</v>
      </c>
      <c r="C1035" s="817" t="s">
        <v>655</v>
      </c>
      <c r="D1035" s="840" t="s">
        <v>656</v>
      </c>
      <c r="E1035" s="817" t="s">
        <v>4837</v>
      </c>
      <c r="F1035" s="840" t="s">
        <v>4838</v>
      </c>
      <c r="G1035" s="817" t="s">
        <v>5149</v>
      </c>
      <c r="H1035" s="817" t="s">
        <v>5150</v>
      </c>
      <c r="I1035" s="833">
        <v>511.82998657226563</v>
      </c>
      <c r="J1035" s="833">
        <v>20</v>
      </c>
      <c r="K1035" s="834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BD4BC0D2-9783-4305-B1F9-16C7BA25B23C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2021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3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6" t="s">
        <v>228</v>
      </c>
      <c r="L5" s="495" t="s">
        <v>229</v>
      </c>
      <c r="M5" s="495" t="s">
        <v>286</v>
      </c>
      <c r="N5" s="494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2">
        <f ca="1">SUM(Tabulka[01 uv_sk])/2</f>
        <v>134.93333333333337</v>
      </c>
      <c r="D6" s="490"/>
      <c r="E6" s="490"/>
      <c r="F6" s="489"/>
      <c r="G6" s="491">
        <f ca="1">SUM(Tabulka[05 h_vram])/2</f>
        <v>60864.05</v>
      </c>
      <c r="H6" s="490">
        <f ca="1">SUM(Tabulka[06 h_naduv])/2</f>
        <v>4942.25</v>
      </c>
      <c r="I6" s="490">
        <f ca="1">SUM(Tabulka[07 h_nadzk])/2</f>
        <v>2916.48</v>
      </c>
      <c r="J6" s="489">
        <f ca="1">SUM(Tabulka[08 h_oon])/2</f>
        <v>1850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419469</v>
      </c>
      <c r="N6" s="490">
        <f ca="1">SUM(Tabulka[12 m_oc])/2</f>
        <v>419469</v>
      </c>
      <c r="O6" s="489">
        <f ca="1">SUM(Tabulka[13 m_sk])/2</f>
        <v>49461893</v>
      </c>
      <c r="P6" s="488">
        <f ca="1">SUM(Tabulka[14_vzsk])/2</f>
        <v>9700</v>
      </c>
      <c r="Q6" s="488">
        <f ca="1">SUM(Tabulka[15_vzpl])/2</f>
        <v>38549.853372434023</v>
      </c>
      <c r="R6" s="487">
        <f ca="1">IF(Q6=0,0,P6/Q6)</f>
        <v>0.25162222813890683</v>
      </c>
      <c r="S6" s="486">
        <f ca="1">Q6-P6</f>
        <v>28849.853372434023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30.233333333333331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14990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2111.5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2184.1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218293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218293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17159282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21049.85337243402</v>
      </c>
      <c r="R8" s="470">
        <f ca="1">IF(Tabulka[[#This Row],[15_vzpl]]=0,"",Tabulka[[#This Row],[14_vzsk]]/Tabulka[[#This Row],[15_vzpl]])</f>
        <v>0</v>
      </c>
      <c r="S8" s="469">
        <f ca="1">IF(Tabulka[[#This Row],[15_vzpl]]-Tabulka[[#This Row],[14_vzsk]]=0,"",Tabulka[[#This Row],[15_vzpl]]-Tabulka[[#This Row],[14_vzsk]])</f>
        <v>21049.85337243402</v>
      </c>
    </row>
    <row r="9" spans="1:19" x14ac:dyDescent="0.25">
      <c r="A9" s="468">
        <v>99</v>
      </c>
      <c r="B9" s="467" t="s">
        <v>5947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1244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1957770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21049.85337243402</v>
      </c>
      <c r="R9" s="470">
        <f ca="1">IF(Tabulka[[#This Row],[15_vzpl]]=0,"",Tabulka[[#This Row],[14_vzsk]]/Tabulka[[#This Row],[15_vzpl]])</f>
        <v>0</v>
      </c>
      <c r="S9" s="469">
        <f ca="1">IF(Tabulka[[#This Row],[15_vzpl]]-Tabulka[[#This Row],[14_vzsk]]=0,"",Tabulka[[#This Row],[15_vzpl]]-Tabulka[[#This Row],[14_vzsk]])</f>
        <v>21049.85337243402</v>
      </c>
    </row>
    <row r="10" spans="1:19" x14ac:dyDescent="0.25">
      <c r="A10" s="468">
        <v>100</v>
      </c>
      <c r="B10" s="467" t="s">
        <v>5948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4.5999999999999996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2262.3999999999996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400.5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486.4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36206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36206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1895766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5949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23.133333333333336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11483.600000000002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1476.5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1477.7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182087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182087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13305746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5940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311360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420</v>
      </c>
      <c r="B13" s="467" t="s">
        <v>5950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304346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521</v>
      </c>
      <c r="B14" s="467" t="s">
        <v>5951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7014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 t="s">
        <v>5941</v>
      </c>
      <c r="B15" s="467"/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97.916666666666671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42969.25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2714.75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732.38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183760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183760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31579823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9700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5" s="470">
        <f ca="1">IF(Tabulka[[#This Row],[15_vzpl]]=0,"",Tabulka[[#This Row],[14_vzsk]]/Tabulka[[#This Row],[15_vzpl]])</f>
        <v>0.55428571428571427</v>
      </c>
      <c r="S15" s="469">
        <f ca="1">IF(Tabulka[[#This Row],[15_vzpl]]-Tabulka[[#This Row],[14_vzsk]]=0,"",Tabulka[[#This Row],[15_vzpl]]-Tabulka[[#This Row],[14_vzsk]])</f>
        <v>7800</v>
      </c>
    </row>
    <row r="16" spans="1:19" x14ac:dyDescent="0.25">
      <c r="A16" s="468">
        <v>303</v>
      </c>
      <c r="B16" s="467" t="s">
        <v>5952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7709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415.88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37014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37014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9113532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9700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6" s="470">
        <f ca="1">IF(Tabulka[[#This Row],[15_vzpl]]=0,"",Tabulka[[#This Row],[14_vzsk]]/Tabulka[[#This Row],[15_vzpl]])</f>
        <v>0.55428571428571427</v>
      </c>
      <c r="S16" s="469">
        <f ca="1">IF(Tabulka[[#This Row],[15_vzpl]]-Tabulka[[#This Row],[14_vzsk]]=0,"",Tabulka[[#This Row],[15_vzpl]]-Tabulka[[#This Row],[14_vzsk]])</f>
        <v>7800</v>
      </c>
    </row>
    <row r="17" spans="1:19" x14ac:dyDescent="0.25">
      <c r="A17" s="468">
        <v>304</v>
      </c>
      <c r="B17" s="467" t="s">
        <v>5953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39.083333333333336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16912.75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316.5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65506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65506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8674915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305</v>
      </c>
      <c r="B18" s="467" t="s">
        <v>5954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16.333333333333332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7677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523.25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63042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63042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5215646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418</v>
      </c>
      <c r="B19" s="467" t="s">
        <v>5955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214000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424</v>
      </c>
      <c r="B20" s="467" t="s">
        <v>5956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1820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181.5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637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6498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6498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1884993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524</v>
      </c>
      <c r="B21" s="467" t="s">
        <v>5957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257022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636</v>
      </c>
      <c r="B22" s="467" t="s">
        <v>5958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1346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326216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642</v>
      </c>
      <c r="B23" s="467" t="s">
        <v>5959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7504.5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937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5893499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 t="s">
        <v>5942</v>
      </c>
      <c r="B24" s="467"/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4.7833333333333341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1896.8000000000002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411428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>
        <v>30</v>
      </c>
      <c r="B25" s="467" t="s">
        <v>5960</v>
      </c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4.7833333333333341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1896.8000000000002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411428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295</v>
      </c>
    </row>
    <row r="27" spans="1:19" x14ac:dyDescent="0.25">
      <c r="A27" s="222" t="s">
        <v>201</v>
      </c>
    </row>
    <row r="28" spans="1:19" x14ac:dyDescent="0.25">
      <c r="A28" s="223" t="s">
        <v>265</v>
      </c>
    </row>
    <row r="29" spans="1:19" x14ac:dyDescent="0.25">
      <c r="A29" s="460" t="s">
        <v>264</v>
      </c>
    </row>
    <row r="30" spans="1:19" x14ac:dyDescent="0.25">
      <c r="A30" s="373" t="s">
        <v>233</v>
      </c>
    </row>
    <row r="31" spans="1:19" x14ac:dyDescent="0.25">
      <c r="A31" s="375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94352764-8EA7-438E-8AE1-BED9427A5616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148319.27849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26357.759969999999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0.92589270385963141</v>
      </c>
      <c r="E8" s="285">
        <f t="shared" si="0"/>
        <v>1.0287696709551459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0.32188750789972614</v>
      </c>
      <c r="E9" s="285">
        <f>IF(C9=0,0,D9/C9)</f>
        <v>1.0729583596657539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0.33185251696535478</v>
      </c>
      <c r="E11" s="285">
        <f t="shared" si="0"/>
        <v>0.55308752827559138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0.96021431353771824</v>
      </c>
      <c r="E12" s="285">
        <f t="shared" si="0"/>
        <v>1.2002678919221477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81914.679880000011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31839.066639999997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154688.18548999997</v>
      </c>
      <c r="D18" s="303">
        <f ca="1">IF(ISERROR(VLOOKUP("Výnosy celkem",INDIRECT("HI!$A:$G"),5,0)),0,VLOOKUP("Výnosy celkem",INDIRECT("HI!$A:$G"),5,0))</f>
        <v>117026.10208</v>
      </c>
      <c r="E18" s="304">
        <f t="shared" ref="E18:E31" ca="1" si="1">IF(C18=0,0,D18/C18)</f>
        <v>0.75652902456190041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22248.74548999999</v>
      </c>
      <c r="D19" s="284">
        <f ca="1">IF(ISERROR(VLOOKUP("Ambulance *",INDIRECT("HI!$A:$G"),5,0)),0,VLOOKUP("Ambulance *",INDIRECT("HI!$A:$G"),5,0))</f>
        <v>2823.6620800000051</v>
      </c>
      <c r="E19" s="285">
        <f t="shared" ca="1" si="1"/>
        <v>0.12691331658538407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0.12691331658538407</v>
      </c>
      <c r="E20" s="285">
        <f t="shared" si="1"/>
        <v>0.12691331658538407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0.15772737923611935</v>
      </c>
      <c r="E23" s="285">
        <f t="shared" si="1"/>
        <v>0.18556162263072865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132439.43999999997</v>
      </c>
      <c r="D24" s="284">
        <f ca="1">IF(ISERROR(VLOOKUP("Hospitalizace *",INDIRECT("HI!$A:$G"),5,0)),0,VLOOKUP("Hospitalizace *",INDIRECT("HI!$A:$G"),5,0))</f>
        <v>114202.43999999999</v>
      </c>
      <c r="E24" s="285">
        <f ca="1">IF(C24=0,0,D24/C24)</f>
        <v>0.86229932714907287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0.86229932714907287</v>
      </c>
      <c r="E25" s="285">
        <f t="shared" si="1"/>
        <v>0.86229932714907287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1.0501982138520527</v>
      </c>
      <c r="E26" s="285">
        <f t="shared" si="1"/>
        <v>1.0501982138520527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0.79458795194385312</v>
      </c>
      <c r="E27" s="285">
        <f t="shared" si="1"/>
        <v>0.79458795194385312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0.87056883759274528</v>
      </c>
      <c r="E29" s="285">
        <f t="shared" si="1"/>
        <v>0.9163882500976267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0.67108753315649872</v>
      </c>
      <c r="E30" s="285">
        <f t="shared" si="1"/>
        <v>0.67108753315649872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0.67459865429814569</v>
      </c>
      <c r="D31" s="289">
        <f>IF(ISERROR(VLOOKUP("Celkem:",'ZV Vyžád.'!$A:$M,7,0)),"",VLOOKUP("Celkem:",'ZV Vyžád.'!$A:$M,7,0))</f>
        <v>0.38775091897722735</v>
      </c>
      <c r="E31" s="285">
        <f t="shared" si="1"/>
        <v>0.57478756666160935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99983DE-D25D-424B-91E9-6886325D9FA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5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5946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30.199999999999996</v>
      </c>
      <c r="F4" s="497"/>
      <c r="G4" s="497"/>
      <c r="H4" s="497"/>
      <c r="I4" s="497">
        <v>4929.6000000000004</v>
      </c>
      <c r="J4" s="497">
        <v>680.3</v>
      </c>
      <c r="K4" s="497">
        <v>768.4</v>
      </c>
      <c r="L4" s="497"/>
      <c r="M4" s="497"/>
      <c r="N4" s="497"/>
      <c r="O4" s="497">
        <v>750</v>
      </c>
      <c r="P4" s="497">
        <v>750</v>
      </c>
      <c r="Q4" s="497">
        <v>5434048</v>
      </c>
      <c r="R4" s="497"/>
      <c r="S4" s="497">
        <v>7016.6177908113395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2.5</v>
      </c>
      <c r="I5">
        <v>396</v>
      </c>
      <c r="J5">
        <v>80</v>
      </c>
      <c r="K5">
        <v>60</v>
      </c>
      <c r="Q5">
        <v>489608</v>
      </c>
      <c r="S5">
        <v>7016.6177908113395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4.5999999999999996</v>
      </c>
      <c r="I6">
        <v>772.8</v>
      </c>
      <c r="J6">
        <v>124.80000000000001</v>
      </c>
      <c r="K6">
        <v>168</v>
      </c>
      <c r="Q6">
        <v>678079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23.099999999999998</v>
      </c>
      <c r="I7">
        <v>3760.8000000000006</v>
      </c>
      <c r="J7">
        <v>475.5</v>
      </c>
      <c r="K7">
        <v>540.4</v>
      </c>
      <c r="O7">
        <v>750</v>
      </c>
      <c r="P7">
        <v>750</v>
      </c>
      <c r="Q7">
        <v>4266361</v>
      </c>
    </row>
    <row r="8" spans="1:19" x14ac:dyDescent="0.25">
      <c r="A8" s="504" t="s">
        <v>215</v>
      </c>
      <c r="B8" s="503">
        <v>5</v>
      </c>
      <c r="C8">
        <v>1</v>
      </c>
      <c r="D8" t="s">
        <v>5940</v>
      </c>
      <c r="E8">
        <v>2</v>
      </c>
      <c r="I8">
        <v>336</v>
      </c>
      <c r="J8">
        <v>20</v>
      </c>
      <c r="Q8">
        <v>105589</v>
      </c>
    </row>
    <row r="9" spans="1:19" x14ac:dyDescent="0.25">
      <c r="A9" s="502" t="s">
        <v>216</v>
      </c>
      <c r="B9" s="501">
        <v>6</v>
      </c>
      <c r="C9">
        <v>1</v>
      </c>
      <c r="D9">
        <v>420</v>
      </c>
      <c r="E9">
        <v>2</v>
      </c>
      <c r="I9">
        <v>336</v>
      </c>
      <c r="J9">
        <v>20</v>
      </c>
      <c r="Q9">
        <v>105589</v>
      </c>
    </row>
    <row r="10" spans="1:19" x14ac:dyDescent="0.25">
      <c r="A10" s="504" t="s">
        <v>217</v>
      </c>
      <c r="B10" s="503">
        <v>7</v>
      </c>
      <c r="C10">
        <v>1</v>
      </c>
      <c r="D10" t="s">
        <v>5941</v>
      </c>
      <c r="E10">
        <v>97.25</v>
      </c>
      <c r="I10">
        <v>14035</v>
      </c>
      <c r="J10">
        <v>840</v>
      </c>
      <c r="K10">
        <v>157.5</v>
      </c>
      <c r="L10">
        <v>556</v>
      </c>
      <c r="O10">
        <v>46688</v>
      </c>
      <c r="P10">
        <v>46688</v>
      </c>
      <c r="Q10">
        <v>10386156</v>
      </c>
      <c r="R10">
        <v>4850</v>
      </c>
      <c r="S10">
        <v>5833.333333333333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19.5</v>
      </c>
      <c r="I11">
        <v>2714.75</v>
      </c>
      <c r="J11">
        <v>154.5</v>
      </c>
      <c r="K11">
        <v>104.25</v>
      </c>
      <c r="L11">
        <v>48</v>
      </c>
      <c r="O11">
        <v>5986</v>
      </c>
      <c r="P11">
        <v>5986</v>
      </c>
      <c r="Q11">
        <v>3012786</v>
      </c>
      <c r="R11">
        <v>4850</v>
      </c>
      <c r="S11">
        <v>5833.333333333333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38.75</v>
      </c>
      <c r="I12">
        <v>5574</v>
      </c>
      <c r="J12">
        <v>373</v>
      </c>
      <c r="K12">
        <v>53.25</v>
      </c>
      <c r="O12">
        <v>26060</v>
      </c>
      <c r="P12">
        <v>26060</v>
      </c>
      <c r="Q12">
        <v>2899421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16</v>
      </c>
      <c r="I13">
        <v>2413.5</v>
      </c>
      <c r="J13">
        <v>154</v>
      </c>
      <c r="O13">
        <v>2706</v>
      </c>
      <c r="P13">
        <v>2706</v>
      </c>
      <c r="Q13">
        <v>1708234</v>
      </c>
    </row>
    <row r="14" spans="1:19" x14ac:dyDescent="0.25">
      <c r="A14" s="504" t="s">
        <v>221</v>
      </c>
      <c r="B14" s="503">
        <v>11</v>
      </c>
      <c r="C14">
        <v>1</v>
      </c>
      <c r="D14">
        <v>418</v>
      </c>
      <c r="L14">
        <v>60</v>
      </c>
      <c r="Q14">
        <v>53000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4</v>
      </c>
      <c r="I15">
        <v>543</v>
      </c>
      <c r="J15">
        <v>62.5</v>
      </c>
      <c r="L15">
        <v>168</v>
      </c>
      <c r="O15">
        <v>1936</v>
      </c>
      <c r="P15">
        <v>1936</v>
      </c>
      <c r="Q15">
        <v>588895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95901</v>
      </c>
    </row>
    <row r="17" spans="3:19" x14ac:dyDescent="0.25">
      <c r="C17">
        <v>1</v>
      </c>
      <c r="D17">
        <v>636</v>
      </c>
      <c r="E17">
        <v>3</v>
      </c>
      <c r="I17">
        <v>452</v>
      </c>
      <c r="J17">
        <v>24</v>
      </c>
      <c r="O17">
        <v>10000</v>
      </c>
      <c r="P17">
        <v>10000</v>
      </c>
      <c r="Q17">
        <v>110884</v>
      </c>
    </row>
    <row r="18" spans="3:19" x14ac:dyDescent="0.25">
      <c r="C18">
        <v>1</v>
      </c>
      <c r="D18">
        <v>642</v>
      </c>
      <c r="E18">
        <v>16</v>
      </c>
      <c r="I18">
        <v>2337.75</v>
      </c>
      <c r="J18">
        <v>72</v>
      </c>
      <c r="L18">
        <v>280</v>
      </c>
      <c r="Q18">
        <v>1917035</v>
      </c>
    </row>
    <row r="19" spans="3:19" x14ac:dyDescent="0.25">
      <c r="C19">
        <v>1</v>
      </c>
      <c r="D19" t="s">
        <v>5942</v>
      </c>
      <c r="E19">
        <v>4.45</v>
      </c>
      <c r="I19">
        <v>543.6</v>
      </c>
      <c r="Q19">
        <v>119152</v>
      </c>
    </row>
    <row r="20" spans="3:19" x14ac:dyDescent="0.25">
      <c r="C20">
        <v>1</v>
      </c>
      <c r="D20">
        <v>30</v>
      </c>
      <c r="E20">
        <v>4.45</v>
      </c>
      <c r="I20">
        <v>543.6</v>
      </c>
      <c r="Q20">
        <v>119152</v>
      </c>
    </row>
    <row r="21" spans="3:19" x14ac:dyDescent="0.25">
      <c r="C21" t="s">
        <v>5943</v>
      </c>
      <c r="E21">
        <v>133.89999999999998</v>
      </c>
      <c r="I21">
        <v>19844.199999999997</v>
      </c>
      <c r="J21">
        <v>1540.3</v>
      </c>
      <c r="K21">
        <v>925.9</v>
      </c>
      <c r="L21">
        <v>556</v>
      </c>
      <c r="O21">
        <v>47438</v>
      </c>
      <c r="P21">
        <v>47438</v>
      </c>
      <c r="Q21">
        <v>16044945</v>
      </c>
      <c r="R21">
        <v>4850</v>
      </c>
      <c r="S21">
        <v>12849.951124144673</v>
      </c>
    </row>
    <row r="22" spans="3:19" x14ac:dyDescent="0.25">
      <c r="C22">
        <v>2</v>
      </c>
      <c r="D22" t="s">
        <v>266</v>
      </c>
      <c r="E22">
        <v>30.25</v>
      </c>
      <c r="I22">
        <v>4800</v>
      </c>
      <c r="J22">
        <v>605</v>
      </c>
      <c r="K22">
        <v>689.1</v>
      </c>
      <c r="O22">
        <v>217543</v>
      </c>
      <c r="P22">
        <v>217543</v>
      </c>
      <c r="Q22">
        <v>5371691</v>
      </c>
      <c r="S22">
        <v>7016.6177908113395</v>
      </c>
    </row>
    <row r="23" spans="3:19" x14ac:dyDescent="0.25">
      <c r="C23">
        <v>2</v>
      </c>
      <c r="D23">
        <v>99</v>
      </c>
      <c r="E23">
        <v>2.5</v>
      </c>
      <c r="I23">
        <v>400</v>
      </c>
      <c r="J23">
        <v>64.5</v>
      </c>
      <c r="K23">
        <v>80</v>
      </c>
      <c r="Q23">
        <v>459652</v>
      </c>
      <c r="S23">
        <v>7016.6177908113395</v>
      </c>
    </row>
    <row r="24" spans="3:19" x14ac:dyDescent="0.25">
      <c r="C24">
        <v>2</v>
      </c>
      <c r="D24">
        <v>100</v>
      </c>
      <c r="E24">
        <v>4.5999999999999996</v>
      </c>
      <c r="I24">
        <v>736</v>
      </c>
      <c r="J24">
        <v>113.5</v>
      </c>
      <c r="K24">
        <v>160</v>
      </c>
      <c r="O24">
        <v>36206</v>
      </c>
      <c r="P24">
        <v>36206</v>
      </c>
      <c r="Q24">
        <v>612146</v>
      </c>
    </row>
    <row r="25" spans="3:19" x14ac:dyDescent="0.25">
      <c r="C25">
        <v>2</v>
      </c>
      <c r="D25">
        <v>101</v>
      </c>
      <c r="E25">
        <v>23.15</v>
      </c>
      <c r="I25">
        <v>3664</v>
      </c>
      <c r="J25">
        <v>427</v>
      </c>
      <c r="K25">
        <v>449.1</v>
      </c>
      <c r="O25">
        <v>181337</v>
      </c>
      <c r="P25">
        <v>181337</v>
      </c>
      <c r="Q25">
        <v>4299893</v>
      </c>
    </row>
    <row r="26" spans="3:19" x14ac:dyDescent="0.25">
      <c r="C26">
        <v>2</v>
      </c>
      <c r="D26" t="s">
        <v>5940</v>
      </c>
      <c r="E26">
        <v>2</v>
      </c>
      <c r="I26">
        <v>312</v>
      </c>
      <c r="J26">
        <v>24</v>
      </c>
      <c r="Q26">
        <v>103212</v>
      </c>
    </row>
    <row r="27" spans="3:19" x14ac:dyDescent="0.25">
      <c r="C27">
        <v>2</v>
      </c>
      <c r="D27">
        <v>420</v>
      </c>
      <c r="E27">
        <v>2</v>
      </c>
      <c r="I27">
        <v>312</v>
      </c>
      <c r="J27">
        <v>24</v>
      </c>
      <c r="Q27">
        <v>99705</v>
      </c>
    </row>
    <row r="28" spans="3:19" x14ac:dyDescent="0.25">
      <c r="C28">
        <v>2</v>
      </c>
      <c r="D28">
        <v>521</v>
      </c>
      <c r="Q28">
        <v>3507</v>
      </c>
    </row>
    <row r="29" spans="3:19" x14ac:dyDescent="0.25">
      <c r="C29">
        <v>2</v>
      </c>
      <c r="D29" t="s">
        <v>5941</v>
      </c>
      <c r="E29">
        <v>98.25</v>
      </c>
      <c r="I29">
        <v>13241.5</v>
      </c>
      <c r="J29">
        <v>838.75</v>
      </c>
      <c r="K29">
        <v>242.63</v>
      </c>
      <c r="L29">
        <v>514</v>
      </c>
      <c r="O29">
        <v>71508</v>
      </c>
      <c r="P29">
        <v>71508</v>
      </c>
      <c r="Q29">
        <v>9814671</v>
      </c>
      <c r="S29">
        <v>5833.333333333333</v>
      </c>
    </row>
    <row r="30" spans="3:19" x14ac:dyDescent="0.25">
      <c r="C30">
        <v>2</v>
      </c>
      <c r="D30">
        <v>303</v>
      </c>
      <c r="E30">
        <v>20.5</v>
      </c>
      <c r="I30">
        <v>2608</v>
      </c>
      <c r="J30">
        <v>155</v>
      </c>
      <c r="K30">
        <v>149.63</v>
      </c>
      <c r="L30">
        <v>48</v>
      </c>
      <c r="O30">
        <v>14556</v>
      </c>
      <c r="P30">
        <v>14556</v>
      </c>
      <c r="Q30">
        <v>2907388</v>
      </c>
      <c r="S30">
        <v>5833.333333333333</v>
      </c>
    </row>
    <row r="31" spans="3:19" x14ac:dyDescent="0.25">
      <c r="C31">
        <v>2</v>
      </c>
      <c r="D31">
        <v>304</v>
      </c>
      <c r="E31">
        <v>38.75</v>
      </c>
      <c r="I31">
        <v>5033.25</v>
      </c>
      <c r="J31">
        <v>431</v>
      </c>
      <c r="K31">
        <v>93</v>
      </c>
      <c r="O31">
        <v>19461</v>
      </c>
      <c r="P31">
        <v>19461</v>
      </c>
      <c r="Q31">
        <v>2616704</v>
      </c>
    </row>
    <row r="32" spans="3:19" x14ac:dyDescent="0.25">
      <c r="C32">
        <v>2</v>
      </c>
      <c r="D32">
        <v>305</v>
      </c>
      <c r="E32">
        <v>16</v>
      </c>
      <c r="I32">
        <v>2321.5</v>
      </c>
      <c r="J32">
        <v>124.75</v>
      </c>
      <c r="O32">
        <v>32335</v>
      </c>
      <c r="P32">
        <v>32335</v>
      </c>
      <c r="Q32">
        <v>1612641</v>
      </c>
    </row>
    <row r="33" spans="3:19" x14ac:dyDescent="0.25">
      <c r="C33">
        <v>2</v>
      </c>
      <c r="D33">
        <v>418</v>
      </c>
      <c r="L33">
        <v>60</v>
      </c>
      <c r="Q33">
        <v>90250</v>
      </c>
    </row>
    <row r="34" spans="3:19" x14ac:dyDescent="0.25">
      <c r="C34">
        <v>2</v>
      </c>
      <c r="D34">
        <v>424</v>
      </c>
      <c r="E34">
        <v>4</v>
      </c>
      <c r="I34">
        <v>576</v>
      </c>
      <c r="J34">
        <v>56</v>
      </c>
      <c r="L34">
        <v>113</v>
      </c>
      <c r="O34">
        <v>3456</v>
      </c>
      <c r="P34">
        <v>3456</v>
      </c>
      <c r="Q34">
        <v>513194</v>
      </c>
    </row>
    <row r="35" spans="3:19" x14ac:dyDescent="0.25">
      <c r="C35">
        <v>2</v>
      </c>
      <c r="D35">
        <v>524</v>
      </c>
      <c r="Q35">
        <v>52662</v>
      </c>
    </row>
    <row r="36" spans="3:19" x14ac:dyDescent="0.25">
      <c r="C36">
        <v>2</v>
      </c>
      <c r="D36">
        <v>636</v>
      </c>
      <c r="E36">
        <v>3</v>
      </c>
      <c r="I36">
        <v>396</v>
      </c>
      <c r="J36">
        <v>36</v>
      </c>
      <c r="O36">
        <v>1700</v>
      </c>
      <c r="P36">
        <v>1700</v>
      </c>
      <c r="Q36">
        <v>113019</v>
      </c>
    </row>
    <row r="37" spans="3:19" x14ac:dyDescent="0.25">
      <c r="C37">
        <v>2</v>
      </c>
      <c r="D37">
        <v>642</v>
      </c>
      <c r="E37">
        <v>16</v>
      </c>
      <c r="I37">
        <v>2306.75</v>
      </c>
      <c r="J37">
        <v>36</v>
      </c>
      <c r="L37">
        <v>293</v>
      </c>
      <c r="Q37">
        <v>1908813</v>
      </c>
    </row>
    <row r="38" spans="3:19" x14ac:dyDescent="0.25">
      <c r="C38">
        <v>2</v>
      </c>
      <c r="D38" t="s">
        <v>5942</v>
      </c>
      <c r="E38">
        <v>4.45</v>
      </c>
      <c r="I38">
        <v>537.6</v>
      </c>
      <c r="J38">
        <v>22</v>
      </c>
      <c r="O38">
        <v>17416</v>
      </c>
      <c r="P38">
        <v>17416</v>
      </c>
      <c r="Q38">
        <v>142970</v>
      </c>
    </row>
    <row r="39" spans="3:19" x14ac:dyDescent="0.25">
      <c r="C39">
        <v>2</v>
      </c>
      <c r="D39">
        <v>30</v>
      </c>
      <c r="E39">
        <v>4.45</v>
      </c>
      <c r="I39">
        <v>537.6</v>
      </c>
      <c r="J39">
        <v>22</v>
      </c>
      <c r="O39">
        <v>17416</v>
      </c>
      <c r="P39">
        <v>17416</v>
      </c>
      <c r="Q39">
        <v>142970</v>
      </c>
    </row>
    <row r="40" spans="3:19" x14ac:dyDescent="0.25">
      <c r="C40" t="s">
        <v>5944</v>
      </c>
      <c r="E40">
        <v>134.94999999999999</v>
      </c>
      <c r="I40">
        <v>18891.099999999999</v>
      </c>
      <c r="J40">
        <v>1489.75</v>
      </c>
      <c r="K40">
        <v>931.73</v>
      </c>
      <c r="L40">
        <v>514</v>
      </c>
      <c r="O40">
        <v>306467</v>
      </c>
      <c r="P40">
        <v>306467</v>
      </c>
      <c r="Q40">
        <v>15432544</v>
      </c>
      <c r="S40">
        <v>12849.951124144673</v>
      </c>
    </row>
    <row r="41" spans="3:19" x14ac:dyDescent="0.25">
      <c r="C41">
        <v>3</v>
      </c>
      <c r="D41" t="s">
        <v>266</v>
      </c>
      <c r="E41">
        <v>30.25</v>
      </c>
      <c r="I41">
        <v>5260.4</v>
      </c>
      <c r="J41">
        <v>826.2</v>
      </c>
      <c r="K41">
        <v>726.6</v>
      </c>
      <c r="Q41">
        <v>6353543</v>
      </c>
      <c r="S41">
        <v>7016.6177908113395</v>
      </c>
    </row>
    <row r="42" spans="3:19" x14ac:dyDescent="0.25">
      <c r="C42">
        <v>3</v>
      </c>
      <c r="D42">
        <v>99</v>
      </c>
      <c r="E42">
        <v>2.5</v>
      </c>
      <c r="I42">
        <v>448</v>
      </c>
      <c r="J42">
        <v>90</v>
      </c>
      <c r="K42">
        <v>80</v>
      </c>
      <c r="Q42">
        <v>1008510</v>
      </c>
      <c r="S42">
        <v>7016.6177908113395</v>
      </c>
    </row>
    <row r="43" spans="3:19" x14ac:dyDescent="0.25">
      <c r="C43">
        <v>3</v>
      </c>
      <c r="D43">
        <v>100</v>
      </c>
      <c r="E43">
        <v>4.5999999999999996</v>
      </c>
      <c r="I43">
        <v>753.59999999999991</v>
      </c>
      <c r="J43">
        <v>162.19999999999999</v>
      </c>
      <c r="K43">
        <v>158.4</v>
      </c>
      <c r="Q43">
        <v>605541</v>
      </c>
    </row>
    <row r="44" spans="3:19" x14ac:dyDescent="0.25">
      <c r="C44">
        <v>3</v>
      </c>
      <c r="D44">
        <v>101</v>
      </c>
      <c r="E44">
        <v>23.15</v>
      </c>
      <c r="I44">
        <v>4058.8</v>
      </c>
      <c r="J44">
        <v>574</v>
      </c>
      <c r="K44">
        <v>488.2</v>
      </c>
      <c r="Q44">
        <v>4739492</v>
      </c>
    </row>
    <row r="45" spans="3:19" x14ac:dyDescent="0.25">
      <c r="C45">
        <v>3</v>
      </c>
      <c r="D45" t="s">
        <v>5940</v>
      </c>
      <c r="E45">
        <v>2</v>
      </c>
      <c r="I45">
        <v>360</v>
      </c>
      <c r="J45">
        <v>24</v>
      </c>
      <c r="Q45">
        <v>102559</v>
      </c>
    </row>
    <row r="46" spans="3:19" x14ac:dyDescent="0.25">
      <c r="C46">
        <v>3</v>
      </c>
      <c r="D46">
        <v>420</v>
      </c>
      <c r="E46">
        <v>2</v>
      </c>
      <c r="I46">
        <v>360</v>
      </c>
      <c r="J46">
        <v>24</v>
      </c>
      <c r="Q46">
        <v>99052</v>
      </c>
    </row>
    <row r="47" spans="3:19" x14ac:dyDescent="0.25">
      <c r="C47">
        <v>3</v>
      </c>
      <c r="D47">
        <v>521</v>
      </c>
      <c r="Q47">
        <v>3507</v>
      </c>
    </row>
    <row r="48" spans="3:19" x14ac:dyDescent="0.25">
      <c r="C48">
        <v>3</v>
      </c>
      <c r="D48" t="s">
        <v>5941</v>
      </c>
      <c r="E48">
        <v>98.25</v>
      </c>
      <c r="I48">
        <v>15692.75</v>
      </c>
      <c r="J48">
        <v>1036</v>
      </c>
      <c r="K48">
        <v>332.25</v>
      </c>
      <c r="L48">
        <v>780</v>
      </c>
      <c r="O48">
        <v>65564</v>
      </c>
      <c r="P48">
        <v>65564</v>
      </c>
      <c r="Q48">
        <v>11378996</v>
      </c>
      <c r="R48">
        <v>4850</v>
      </c>
      <c r="S48">
        <v>5833.333333333333</v>
      </c>
    </row>
    <row r="49" spans="3:19" x14ac:dyDescent="0.25">
      <c r="C49">
        <v>3</v>
      </c>
      <c r="D49">
        <v>303</v>
      </c>
      <c r="E49">
        <v>18.5</v>
      </c>
      <c r="I49">
        <v>2386.25</v>
      </c>
      <c r="J49">
        <v>172.5</v>
      </c>
      <c r="K49">
        <v>162</v>
      </c>
      <c r="O49">
        <v>16472</v>
      </c>
      <c r="P49">
        <v>16472</v>
      </c>
      <c r="Q49">
        <v>3193358</v>
      </c>
      <c r="R49">
        <v>4850</v>
      </c>
      <c r="S49">
        <v>5833.333333333333</v>
      </c>
    </row>
    <row r="50" spans="3:19" x14ac:dyDescent="0.25">
      <c r="C50">
        <v>3</v>
      </c>
      <c r="D50">
        <v>304</v>
      </c>
      <c r="E50">
        <v>39.75</v>
      </c>
      <c r="I50">
        <v>6305.5</v>
      </c>
      <c r="J50">
        <v>496</v>
      </c>
      <c r="K50">
        <v>170.25</v>
      </c>
      <c r="O50">
        <v>19985</v>
      </c>
      <c r="P50">
        <v>19985</v>
      </c>
      <c r="Q50">
        <v>3158790</v>
      </c>
    </row>
    <row r="51" spans="3:19" x14ac:dyDescent="0.25">
      <c r="C51">
        <v>3</v>
      </c>
      <c r="D51">
        <v>305</v>
      </c>
      <c r="E51">
        <v>17</v>
      </c>
      <c r="I51">
        <v>2942</v>
      </c>
      <c r="J51">
        <v>244.5</v>
      </c>
      <c r="O51">
        <v>28001</v>
      </c>
      <c r="P51">
        <v>28001</v>
      </c>
      <c r="Q51">
        <v>1894771</v>
      </c>
    </row>
    <row r="52" spans="3:19" x14ac:dyDescent="0.25">
      <c r="C52">
        <v>3</v>
      </c>
      <c r="D52">
        <v>418</v>
      </c>
      <c r="L52">
        <v>60</v>
      </c>
      <c r="Q52">
        <v>70750</v>
      </c>
    </row>
    <row r="53" spans="3:19" x14ac:dyDescent="0.25">
      <c r="C53">
        <v>3</v>
      </c>
      <c r="D53">
        <v>424</v>
      </c>
      <c r="E53">
        <v>4</v>
      </c>
      <c r="I53">
        <v>701</v>
      </c>
      <c r="J53">
        <v>63</v>
      </c>
      <c r="L53">
        <v>356</v>
      </c>
      <c r="O53">
        <v>1106</v>
      </c>
      <c r="P53">
        <v>1106</v>
      </c>
      <c r="Q53">
        <v>782904</v>
      </c>
    </row>
    <row r="54" spans="3:19" x14ac:dyDescent="0.25">
      <c r="C54">
        <v>3</v>
      </c>
      <c r="D54">
        <v>524</v>
      </c>
      <c r="Q54">
        <v>108459</v>
      </c>
    </row>
    <row r="55" spans="3:19" x14ac:dyDescent="0.25">
      <c r="C55">
        <v>3</v>
      </c>
      <c r="D55">
        <v>636</v>
      </c>
      <c r="E55">
        <v>3</v>
      </c>
      <c r="I55">
        <v>498</v>
      </c>
      <c r="J55">
        <v>12</v>
      </c>
      <c r="Q55">
        <v>102313</v>
      </c>
    </row>
    <row r="56" spans="3:19" x14ac:dyDescent="0.25">
      <c r="C56">
        <v>3</v>
      </c>
      <c r="D56">
        <v>642</v>
      </c>
      <c r="E56">
        <v>16</v>
      </c>
      <c r="I56">
        <v>2860</v>
      </c>
      <c r="J56">
        <v>48</v>
      </c>
      <c r="L56">
        <v>364</v>
      </c>
      <c r="Q56">
        <v>2067651</v>
      </c>
    </row>
    <row r="57" spans="3:19" x14ac:dyDescent="0.25">
      <c r="C57">
        <v>3</v>
      </c>
      <c r="D57" t="s">
        <v>5942</v>
      </c>
      <c r="E57">
        <v>5.45</v>
      </c>
      <c r="I57">
        <v>815.6</v>
      </c>
      <c r="J57">
        <v>26</v>
      </c>
      <c r="Q57">
        <v>149306</v>
      </c>
    </row>
    <row r="58" spans="3:19" x14ac:dyDescent="0.25">
      <c r="C58">
        <v>3</v>
      </c>
      <c r="D58">
        <v>30</v>
      </c>
      <c r="E58">
        <v>5.45</v>
      </c>
      <c r="I58">
        <v>815.6</v>
      </c>
      <c r="J58">
        <v>26</v>
      </c>
      <c r="Q58">
        <v>149306</v>
      </c>
    </row>
    <row r="59" spans="3:19" x14ac:dyDescent="0.25">
      <c r="C59" t="s">
        <v>5945</v>
      </c>
      <c r="E59">
        <v>135.94999999999999</v>
      </c>
      <c r="I59">
        <v>22128.75</v>
      </c>
      <c r="J59">
        <v>1912.2</v>
      </c>
      <c r="K59">
        <v>1058.8499999999999</v>
      </c>
      <c r="L59">
        <v>780</v>
      </c>
      <c r="O59">
        <v>65564</v>
      </c>
      <c r="P59">
        <v>65564</v>
      </c>
      <c r="Q59">
        <v>17984404</v>
      </c>
      <c r="R59">
        <v>4850</v>
      </c>
      <c r="S59">
        <v>12849.951124144673</v>
      </c>
    </row>
  </sheetData>
  <hyperlinks>
    <hyperlink ref="A2" location="Obsah!A1" display="Zpět na Obsah  KL 01  1.-4.měsíc" xr:uid="{8748591A-B011-4553-B9C7-67DBBE966BF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5966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27142650.919999957</v>
      </c>
      <c r="C3" s="343">
        <f t="shared" ref="C3:Z3" si="0">SUBTOTAL(9,C6:C1048576)</f>
        <v>0</v>
      </c>
      <c r="D3" s="343"/>
      <c r="E3" s="343">
        <f>SUBTOTAL(9,E6:E1048576)/4</f>
        <v>22248745.489999991</v>
      </c>
      <c r="F3" s="343"/>
      <c r="G3" s="343">
        <f t="shared" si="0"/>
        <v>0</v>
      </c>
      <c r="H3" s="343">
        <f>SUBTOTAL(9,H6:H1048576)/4</f>
        <v>2823662.0800000052</v>
      </c>
      <c r="I3" s="346">
        <f>IF(B3&lt;&gt;0,H3/B3,"")</f>
        <v>0.10403044596942448</v>
      </c>
      <c r="J3" s="344">
        <f>IF(E3&lt;&gt;0,H3/E3,"")</f>
        <v>0.12691331658538407</v>
      </c>
      <c r="K3" s="345">
        <f t="shared" si="0"/>
        <v>193968104.82000002</v>
      </c>
      <c r="L3" s="345"/>
      <c r="M3" s="343">
        <f t="shared" si="0"/>
        <v>0</v>
      </c>
      <c r="N3" s="343">
        <f t="shared" si="0"/>
        <v>172010215.17999995</v>
      </c>
      <c r="O3" s="343"/>
      <c r="P3" s="343">
        <f t="shared" si="0"/>
        <v>0</v>
      </c>
      <c r="Q3" s="343">
        <f t="shared" si="0"/>
        <v>773598.55999999109</v>
      </c>
      <c r="R3" s="346">
        <f>IF(K3&lt;&gt;0,Q3/K3,"")</f>
        <v>3.988277148543988E-3</v>
      </c>
      <c r="S3" s="346">
        <f>IF(N3&lt;&gt;0,Q3/N3,"")</f>
        <v>4.4973989433735638E-3</v>
      </c>
      <c r="T3" s="342">
        <f t="shared" si="0"/>
        <v>36375129.100000001</v>
      </c>
      <c r="U3" s="345"/>
      <c r="V3" s="343">
        <f t="shared" si="0"/>
        <v>0</v>
      </c>
      <c r="W3" s="343">
        <f t="shared" si="0"/>
        <v>45018773.440000005</v>
      </c>
      <c r="X3" s="343"/>
      <c r="Y3" s="343">
        <f t="shared" si="0"/>
        <v>0</v>
      </c>
      <c r="Z3" s="343">
        <f t="shared" si="0"/>
        <v>38800821.739999995</v>
      </c>
      <c r="AA3" s="346">
        <f>IF(T3&lt;&gt;0,Z3/T3,"")</f>
        <v>1.0666854716400167</v>
      </c>
      <c r="AB3" s="344">
        <f>IF(W3&lt;&gt;0,Z3/W3,"")</f>
        <v>0.86188091711811843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5961</v>
      </c>
      <c r="B6" s="847">
        <v>27142650.919999927</v>
      </c>
      <c r="C6" s="848"/>
      <c r="D6" s="848"/>
      <c r="E6" s="847">
        <v>22248745.48999998</v>
      </c>
      <c r="F6" s="848"/>
      <c r="G6" s="848"/>
      <c r="H6" s="847">
        <v>2823662.0800000047</v>
      </c>
      <c r="I6" s="848"/>
      <c r="J6" s="848"/>
      <c r="K6" s="847">
        <v>96984052.410000011</v>
      </c>
      <c r="L6" s="848"/>
      <c r="M6" s="848"/>
      <c r="N6" s="847">
        <v>86005107.589999974</v>
      </c>
      <c r="O6" s="848"/>
      <c r="P6" s="848"/>
      <c r="Q6" s="847">
        <v>386799.27999999555</v>
      </c>
      <c r="R6" s="848"/>
      <c r="S6" s="848"/>
      <c r="T6" s="847">
        <v>18187564.550000001</v>
      </c>
      <c r="U6" s="848"/>
      <c r="V6" s="848"/>
      <c r="W6" s="847">
        <v>22509386.720000003</v>
      </c>
      <c r="X6" s="848"/>
      <c r="Y6" s="848"/>
      <c r="Z6" s="847">
        <v>19400410.869999997</v>
      </c>
      <c r="AA6" s="848"/>
      <c r="AB6" s="849"/>
    </row>
    <row r="7" spans="1:28" ht="14.45" customHeight="1" x14ac:dyDescent="0.25">
      <c r="A7" s="856" t="s">
        <v>5962</v>
      </c>
      <c r="B7" s="850">
        <v>5787</v>
      </c>
      <c r="C7" s="851"/>
      <c r="D7" s="851"/>
      <c r="E7" s="850"/>
      <c r="F7" s="851"/>
      <c r="G7" s="851"/>
      <c r="H7" s="850"/>
      <c r="I7" s="851"/>
      <c r="J7" s="851"/>
      <c r="K7" s="850"/>
      <c r="L7" s="851"/>
      <c r="M7" s="851"/>
      <c r="N7" s="850"/>
      <c r="O7" s="851"/>
      <c r="P7" s="851"/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5963</v>
      </c>
      <c r="B8" s="850">
        <v>406343.32999999996</v>
      </c>
      <c r="C8" s="851"/>
      <c r="D8" s="851"/>
      <c r="E8" s="850">
        <v>274034.01</v>
      </c>
      <c r="F8" s="851"/>
      <c r="G8" s="851"/>
      <c r="H8" s="850">
        <v>34621.119999999995</v>
      </c>
      <c r="I8" s="851"/>
      <c r="J8" s="851"/>
      <c r="K8" s="850"/>
      <c r="L8" s="851"/>
      <c r="M8" s="851"/>
      <c r="N8" s="850">
        <v>0</v>
      </c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5964</v>
      </c>
      <c r="B9" s="850">
        <v>26730520.589999929</v>
      </c>
      <c r="C9" s="851"/>
      <c r="D9" s="851"/>
      <c r="E9" s="850">
        <v>21974711.479999978</v>
      </c>
      <c r="F9" s="851"/>
      <c r="G9" s="851"/>
      <c r="H9" s="850">
        <v>2787533.8500000047</v>
      </c>
      <c r="I9" s="851"/>
      <c r="J9" s="851"/>
      <c r="K9" s="850">
        <v>96984052.410000011</v>
      </c>
      <c r="L9" s="851"/>
      <c r="M9" s="851"/>
      <c r="N9" s="850">
        <v>86005107.589999974</v>
      </c>
      <c r="O9" s="851"/>
      <c r="P9" s="851"/>
      <c r="Q9" s="850">
        <v>386799.27999999555</v>
      </c>
      <c r="R9" s="851"/>
      <c r="S9" s="851"/>
      <c r="T9" s="850">
        <v>18187564.550000001</v>
      </c>
      <c r="U9" s="851"/>
      <c r="V9" s="851"/>
      <c r="W9" s="850">
        <v>22509386.720000003</v>
      </c>
      <c r="X9" s="851"/>
      <c r="Y9" s="851"/>
      <c r="Z9" s="850">
        <v>19400410.869999997</v>
      </c>
      <c r="AA9" s="851"/>
      <c r="AB9" s="852"/>
    </row>
    <row r="10" spans="1:28" ht="14.45" customHeight="1" thickBot="1" x14ac:dyDescent="0.3">
      <c r="A10" s="857" t="s">
        <v>5965</v>
      </c>
      <c r="B10" s="853"/>
      <c r="C10" s="854"/>
      <c r="D10" s="854"/>
      <c r="E10" s="853"/>
      <c r="F10" s="854"/>
      <c r="G10" s="854"/>
      <c r="H10" s="853">
        <v>1507.1100000000001</v>
      </c>
      <c r="I10" s="854"/>
      <c r="J10" s="854"/>
      <c r="K10" s="853"/>
      <c r="L10" s="854"/>
      <c r="M10" s="854"/>
      <c r="N10" s="853"/>
      <c r="O10" s="854"/>
      <c r="P10" s="854"/>
      <c r="Q10" s="853"/>
      <c r="R10" s="854"/>
      <c r="S10" s="854"/>
      <c r="T10" s="853"/>
      <c r="U10" s="854"/>
      <c r="V10" s="854"/>
      <c r="W10" s="853"/>
      <c r="X10" s="854"/>
      <c r="Y10" s="854"/>
      <c r="Z10" s="853"/>
      <c r="AA10" s="854"/>
      <c r="AB10" s="855"/>
    </row>
    <row r="11" spans="1:28" ht="14.45" customHeight="1" thickBot="1" x14ac:dyDescent="0.25"/>
    <row r="12" spans="1:28" ht="14.45" customHeight="1" x14ac:dyDescent="0.25">
      <c r="A12" s="846" t="s">
        <v>642</v>
      </c>
      <c r="B12" s="847"/>
      <c r="C12" s="848"/>
      <c r="D12" s="848"/>
      <c r="E12" s="847"/>
      <c r="F12" s="848"/>
      <c r="G12" s="848"/>
      <c r="H12" s="847">
        <v>514</v>
      </c>
      <c r="I12" s="848"/>
      <c r="J12" s="849"/>
    </row>
    <row r="13" spans="1:28" ht="14.45" customHeight="1" x14ac:dyDescent="0.25">
      <c r="A13" s="856" t="s">
        <v>5967</v>
      </c>
      <c r="B13" s="850"/>
      <c r="C13" s="851"/>
      <c r="D13" s="851"/>
      <c r="E13" s="850"/>
      <c r="F13" s="851"/>
      <c r="G13" s="851"/>
      <c r="H13" s="850">
        <v>514</v>
      </c>
      <c r="I13" s="851"/>
      <c r="J13" s="852"/>
    </row>
    <row r="14" spans="1:28" ht="14.45" customHeight="1" x14ac:dyDescent="0.25">
      <c r="A14" s="858" t="s">
        <v>646</v>
      </c>
      <c r="B14" s="859">
        <v>27023149.259999994</v>
      </c>
      <c r="C14" s="860"/>
      <c r="D14" s="860"/>
      <c r="E14" s="859">
        <v>22062921.789999999</v>
      </c>
      <c r="F14" s="860"/>
      <c r="G14" s="860"/>
      <c r="H14" s="859">
        <v>2716734.7300000056</v>
      </c>
      <c r="I14" s="860"/>
      <c r="J14" s="861"/>
    </row>
    <row r="15" spans="1:28" ht="14.45" customHeight="1" x14ac:dyDescent="0.25">
      <c r="A15" s="856" t="s">
        <v>5968</v>
      </c>
      <c r="B15" s="850">
        <v>7735283.3399999999</v>
      </c>
      <c r="C15" s="851"/>
      <c r="D15" s="851"/>
      <c r="E15" s="850">
        <v>18588.440000000002</v>
      </c>
      <c r="F15" s="851"/>
      <c r="G15" s="851"/>
      <c r="H15" s="850">
        <v>3645</v>
      </c>
      <c r="I15" s="851"/>
      <c r="J15" s="852"/>
    </row>
    <row r="16" spans="1:28" ht="14.45" customHeight="1" x14ac:dyDescent="0.25">
      <c r="A16" s="856" t="s">
        <v>5967</v>
      </c>
      <c r="B16" s="850">
        <v>19287865.919999994</v>
      </c>
      <c r="C16" s="851"/>
      <c r="D16" s="851"/>
      <c r="E16" s="850">
        <v>22044333.349999998</v>
      </c>
      <c r="F16" s="851"/>
      <c r="G16" s="851"/>
      <c r="H16" s="850">
        <v>2713089.7300000056</v>
      </c>
      <c r="I16" s="851"/>
      <c r="J16" s="852"/>
    </row>
    <row r="17" spans="1:10" ht="14.45" customHeight="1" x14ac:dyDescent="0.25">
      <c r="A17" s="858" t="s">
        <v>652</v>
      </c>
      <c r="B17" s="859">
        <v>16612</v>
      </c>
      <c r="C17" s="860"/>
      <c r="D17" s="860"/>
      <c r="E17" s="859">
        <v>39543</v>
      </c>
      <c r="F17" s="860"/>
      <c r="G17" s="860"/>
      <c r="H17" s="859">
        <v>279.56</v>
      </c>
      <c r="I17" s="860"/>
      <c r="J17" s="861"/>
    </row>
    <row r="18" spans="1:10" ht="14.45" customHeight="1" x14ac:dyDescent="0.25">
      <c r="A18" s="856" t="s">
        <v>5968</v>
      </c>
      <c r="B18" s="850"/>
      <c r="C18" s="851"/>
      <c r="D18" s="851"/>
      <c r="E18" s="850">
        <v>19190</v>
      </c>
      <c r="F18" s="851"/>
      <c r="G18" s="851"/>
      <c r="H18" s="850"/>
      <c r="I18" s="851"/>
      <c r="J18" s="852"/>
    </row>
    <row r="19" spans="1:10" ht="14.45" customHeight="1" x14ac:dyDescent="0.25">
      <c r="A19" s="856" t="s">
        <v>5967</v>
      </c>
      <c r="B19" s="850">
        <v>16612</v>
      </c>
      <c r="C19" s="851"/>
      <c r="D19" s="851"/>
      <c r="E19" s="850">
        <v>20352.999999999996</v>
      </c>
      <c r="F19" s="851"/>
      <c r="G19" s="851"/>
      <c r="H19" s="850">
        <v>279.56</v>
      </c>
      <c r="I19" s="851"/>
      <c r="J19" s="852"/>
    </row>
    <row r="20" spans="1:10" ht="14.45" customHeight="1" x14ac:dyDescent="0.25">
      <c r="A20" s="858" t="s">
        <v>655</v>
      </c>
      <c r="B20" s="859">
        <v>102889.66</v>
      </c>
      <c r="C20" s="860"/>
      <c r="D20" s="860"/>
      <c r="E20" s="859">
        <v>146280.69999999998</v>
      </c>
      <c r="F20" s="860"/>
      <c r="G20" s="860"/>
      <c r="H20" s="859">
        <v>105140.68</v>
      </c>
      <c r="I20" s="860"/>
      <c r="J20" s="861"/>
    </row>
    <row r="21" spans="1:10" ht="14.45" customHeight="1" x14ac:dyDescent="0.25">
      <c r="A21" s="856" t="s">
        <v>5968</v>
      </c>
      <c r="B21" s="850"/>
      <c r="C21" s="851"/>
      <c r="D21" s="851"/>
      <c r="E21" s="850"/>
      <c r="F21" s="851"/>
      <c r="G21" s="851"/>
      <c r="H21" s="850">
        <v>18540</v>
      </c>
      <c r="I21" s="851"/>
      <c r="J21" s="852"/>
    </row>
    <row r="22" spans="1:10" ht="14.45" customHeight="1" x14ac:dyDescent="0.25">
      <c r="A22" s="856" t="s">
        <v>5967</v>
      </c>
      <c r="B22" s="850">
        <v>102889.66</v>
      </c>
      <c r="C22" s="851"/>
      <c r="D22" s="851"/>
      <c r="E22" s="850">
        <v>146280.69999999998</v>
      </c>
      <c r="F22" s="851"/>
      <c r="G22" s="851"/>
      <c r="H22" s="850">
        <v>86600.68</v>
      </c>
      <c r="I22" s="851"/>
      <c r="J22" s="852"/>
    </row>
    <row r="23" spans="1:10" ht="14.45" customHeight="1" x14ac:dyDescent="0.25">
      <c r="A23" s="858" t="s">
        <v>664</v>
      </c>
      <c r="B23" s="859"/>
      <c r="C23" s="860"/>
      <c r="D23" s="860"/>
      <c r="E23" s="859"/>
      <c r="F23" s="860"/>
      <c r="G23" s="860"/>
      <c r="H23" s="859">
        <v>993.11</v>
      </c>
      <c r="I23" s="860"/>
      <c r="J23" s="861"/>
    </row>
    <row r="24" spans="1:10" ht="14.45" customHeight="1" thickBot="1" x14ac:dyDescent="0.3">
      <c r="A24" s="857" t="s">
        <v>5967</v>
      </c>
      <c r="B24" s="853"/>
      <c r="C24" s="854"/>
      <c r="D24" s="854"/>
      <c r="E24" s="853"/>
      <c r="F24" s="854"/>
      <c r="G24" s="854"/>
      <c r="H24" s="853">
        <v>993.11</v>
      </c>
      <c r="I24" s="854"/>
      <c r="J24" s="855"/>
    </row>
    <row r="25" spans="1:10" ht="14.45" customHeight="1" x14ac:dyDescent="0.2">
      <c r="A25" s="786" t="s">
        <v>295</v>
      </c>
    </row>
    <row r="26" spans="1:10" ht="14.45" customHeight="1" x14ac:dyDescent="0.2">
      <c r="A26" s="787" t="s">
        <v>2691</v>
      </c>
    </row>
    <row r="27" spans="1:10" ht="14.45" customHeight="1" x14ac:dyDescent="0.2">
      <c r="A27" s="786" t="s">
        <v>5969</v>
      </c>
    </row>
    <row r="28" spans="1:10" ht="14.45" customHeight="1" x14ac:dyDescent="0.2">
      <c r="A28" s="786" t="s">
        <v>5970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47B3F2AF-9B64-4A59-A327-FF647E6FDBF9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5987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51163</v>
      </c>
      <c r="C3" s="403">
        <f t="shared" si="0"/>
        <v>43413</v>
      </c>
      <c r="D3" s="437">
        <f t="shared" si="0"/>
        <v>5605</v>
      </c>
      <c r="E3" s="345">
        <f t="shared" si="0"/>
        <v>27142650.919999994</v>
      </c>
      <c r="F3" s="343">
        <f t="shared" si="0"/>
        <v>22248745.489999998</v>
      </c>
      <c r="G3" s="404">
        <f t="shared" si="0"/>
        <v>2823662.0800000005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2693</v>
      </c>
      <c r="B6" s="225">
        <v>1069</v>
      </c>
      <c r="C6" s="225">
        <v>1376</v>
      </c>
      <c r="D6" s="225">
        <v>95</v>
      </c>
      <c r="E6" s="863">
        <v>425919.01</v>
      </c>
      <c r="F6" s="863">
        <v>630095.33000000007</v>
      </c>
      <c r="G6" s="864">
        <v>95476.78</v>
      </c>
    </row>
    <row r="7" spans="1:7" ht="14.45" customHeight="1" x14ac:dyDescent="0.2">
      <c r="A7" s="836" t="s">
        <v>5968</v>
      </c>
      <c r="B7" s="831">
        <v>5568</v>
      </c>
      <c r="C7" s="831">
        <v>293</v>
      </c>
      <c r="D7" s="831">
        <v>54</v>
      </c>
      <c r="E7" s="865">
        <v>7735283.3399999999</v>
      </c>
      <c r="F7" s="865">
        <v>37778.44</v>
      </c>
      <c r="G7" s="866">
        <v>22185</v>
      </c>
    </row>
    <row r="8" spans="1:7" ht="14.45" customHeight="1" x14ac:dyDescent="0.2">
      <c r="A8" s="836" t="s">
        <v>5971</v>
      </c>
      <c r="B8" s="831">
        <v>25</v>
      </c>
      <c r="C8" s="831">
        <v>8</v>
      </c>
      <c r="D8" s="831"/>
      <c r="E8" s="865">
        <v>13198.33</v>
      </c>
      <c r="F8" s="865">
        <v>4044.67</v>
      </c>
      <c r="G8" s="866"/>
    </row>
    <row r="9" spans="1:7" ht="14.45" customHeight="1" x14ac:dyDescent="0.2">
      <c r="A9" s="836" t="s">
        <v>5972</v>
      </c>
      <c r="B9" s="831">
        <v>448</v>
      </c>
      <c r="C9" s="831">
        <v>319</v>
      </c>
      <c r="D9" s="831">
        <v>134</v>
      </c>
      <c r="E9" s="865">
        <v>431424</v>
      </c>
      <c r="F9" s="865">
        <v>308473</v>
      </c>
      <c r="G9" s="866">
        <v>131588</v>
      </c>
    </row>
    <row r="10" spans="1:7" ht="14.45" customHeight="1" x14ac:dyDescent="0.2">
      <c r="A10" s="836" t="s">
        <v>2695</v>
      </c>
      <c r="B10" s="831">
        <v>2501</v>
      </c>
      <c r="C10" s="831">
        <v>1748</v>
      </c>
      <c r="D10" s="831">
        <v>179</v>
      </c>
      <c r="E10" s="865">
        <v>1965930.6600000001</v>
      </c>
      <c r="F10" s="865">
        <v>1309701.23</v>
      </c>
      <c r="G10" s="866">
        <v>138181</v>
      </c>
    </row>
    <row r="11" spans="1:7" ht="14.45" customHeight="1" x14ac:dyDescent="0.2">
      <c r="A11" s="836" t="s">
        <v>2696</v>
      </c>
      <c r="B11" s="831">
        <v>1656</v>
      </c>
      <c r="C11" s="831">
        <v>1042</v>
      </c>
      <c r="D11" s="831">
        <v>27</v>
      </c>
      <c r="E11" s="865">
        <v>533603.34</v>
      </c>
      <c r="F11" s="865">
        <v>347440.10000000003</v>
      </c>
      <c r="G11" s="866">
        <v>4533.5599999999995</v>
      </c>
    </row>
    <row r="12" spans="1:7" ht="14.45" customHeight="1" x14ac:dyDescent="0.2">
      <c r="A12" s="836" t="s">
        <v>2697</v>
      </c>
      <c r="B12" s="831">
        <v>400</v>
      </c>
      <c r="C12" s="831">
        <v>847</v>
      </c>
      <c r="D12" s="831">
        <v>153</v>
      </c>
      <c r="E12" s="865">
        <v>120177.32</v>
      </c>
      <c r="F12" s="865">
        <v>259107.1</v>
      </c>
      <c r="G12" s="866">
        <v>152259.46</v>
      </c>
    </row>
    <row r="13" spans="1:7" ht="14.45" customHeight="1" x14ac:dyDescent="0.2">
      <c r="A13" s="836" t="s">
        <v>2698</v>
      </c>
      <c r="B13" s="831">
        <v>2232</v>
      </c>
      <c r="C13" s="831">
        <v>1697</v>
      </c>
      <c r="D13" s="831">
        <v>236</v>
      </c>
      <c r="E13" s="865">
        <v>1307071.98</v>
      </c>
      <c r="F13" s="865">
        <v>1043638.11</v>
      </c>
      <c r="G13" s="866">
        <v>115821.48</v>
      </c>
    </row>
    <row r="14" spans="1:7" ht="14.45" customHeight="1" x14ac:dyDescent="0.2">
      <c r="A14" s="836" t="s">
        <v>5973</v>
      </c>
      <c r="B14" s="831"/>
      <c r="C14" s="831">
        <v>2</v>
      </c>
      <c r="D14" s="831"/>
      <c r="E14" s="865"/>
      <c r="F14" s="865">
        <v>76</v>
      </c>
      <c r="G14" s="866"/>
    </row>
    <row r="15" spans="1:7" ht="14.45" customHeight="1" x14ac:dyDescent="0.2">
      <c r="A15" s="836" t="s">
        <v>2700</v>
      </c>
      <c r="B15" s="831">
        <v>3647</v>
      </c>
      <c r="C15" s="831">
        <v>3602</v>
      </c>
      <c r="D15" s="831">
        <v>538</v>
      </c>
      <c r="E15" s="865">
        <v>589742.25000000012</v>
      </c>
      <c r="F15" s="865">
        <v>654837.47000000044</v>
      </c>
      <c r="G15" s="866">
        <v>92168.69</v>
      </c>
    </row>
    <row r="16" spans="1:7" ht="14.45" customHeight="1" x14ac:dyDescent="0.2">
      <c r="A16" s="836" t="s">
        <v>2701</v>
      </c>
      <c r="B16" s="831">
        <v>7564</v>
      </c>
      <c r="C16" s="831">
        <v>6970</v>
      </c>
      <c r="D16" s="831">
        <v>1178</v>
      </c>
      <c r="E16" s="865">
        <v>869700.68</v>
      </c>
      <c r="F16" s="865">
        <v>849351.90000000014</v>
      </c>
      <c r="G16" s="866">
        <v>152071.66999999998</v>
      </c>
    </row>
    <row r="17" spans="1:7" ht="14.45" customHeight="1" x14ac:dyDescent="0.2">
      <c r="A17" s="836" t="s">
        <v>2702</v>
      </c>
      <c r="B17" s="831">
        <v>366</v>
      </c>
      <c r="C17" s="831">
        <v>370</v>
      </c>
      <c r="D17" s="831">
        <v>39</v>
      </c>
      <c r="E17" s="865">
        <v>260867.6</v>
      </c>
      <c r="F17" s="865">
        <v>418861.01999999996</v>
      </c>
      <c r="G17" s="866">
        <v>49949.679999999993</v>
      </c>
    </row>
    <row r="18" spans="1:7" ht="14.45" customHeight="1" x14ac:dyDescent="0.2">
      <c r="A18" s="836" t="s">
        <v>2703</v>
      </c>
      <c r="B18" s="831">
        <v>1328</v>
      </c>
      <c r="C18" s="831">
        <v>1438</v>
      </c>
      <c r="D18" s="831">
        <v>127</v>
      </c>
      <c r="E18" s="865">
        <v>666973</v>
      </c>
      <c r="F18" s="865">
        <v>838242.34</v>
      </c>
      <c r="G18" s="866">
        <v>93694.569999999992</v>
      </c>
    </row>
    <row r="19" spans="1:7" ht="14.45" customHeight="1" x14ac:dyDescent="0.2">
      <c r="A19" s="836" t="s">
        <v>5974</v>
      </c>
      <c r="B19" s="831">
        <v>1</v>
      </c>
      <c r="C19" s="831">
        <v>17</v>
      </c>
      <c r="D19" s="831">
        <v>2</v>
      </c>
      <c r="E19" s="865">
        <v>628</v>
      </c>
      <c r="F19" s="865">
        <v>8378.6699999999983</v>
      </c>
      <c r="G19" s="866">
        <v>239.56</v>
      </c>
    </row>
    <row r="20" spans="1:7" ht="14.45" customHeight="1" x14ac:dyDescent="0.2">
      <c r="A20" s="836" t="s">
        <v>2704</v>
      </c>
      <c r="B20" s="831">
        <v>480</v>
      </c>
      <c r="C20" s="831">
        <v>816</v>
      </c>
      <c r="D20" s="831">
        <v>52</v>
      </c>
      <c r="E20" s="865">
        <v>325337</v>
      </c>
      <c r="F20" s="865">
        <v>860420.24</v>
      </c>
      <c r="G20" s="866">
        <v>64091.229999999996</v>
      </c>
    </row>
    <row r="21" spans="1:7" ht="14.45" customHeight="1" x14ac:dyDescent="0.2">
      <c r="A21" s="836" t="s">
        <v>2705</v>
      </c>
      <c r="B21" s="831">
        <v>1775</v>
      </c>
      <c r="C21" s="831">
        <v>1759</v>
      </c>
      <c r="D21" s="831">
        <v>109</v>
      </c>
      <c r="E21" s="865">
        <v>941062.23000000021</v>
      </c>
      <c r="F21" s="865">
        <v>1489757.82</v>
      </c>
      <c r="G21" s="866">
        <v>84425.79</v>
      </c>
    </row>
    <row r="22" spans="1:7" ht="14.45" customHeight="1" x14ac:dyDescent="0.2">
      <c r="A22" s="836" t="s">
        <v>5975</v>
      </c>
      <c r="B22" s="831">
        <v>152</v>
      </c>
      <c r="C22" s="831"/>
      <c r="D22" s="831"/>
      <c r="E22" s="865">
        <v>16622</v>
      </c>
      <c r="F22" s="865"/>
      <c r="G22" s="866"/>
    </row>
    <row r="23" spans="1:7" ht="14.45" customHeight="1" x14ac:dyDescent="0.2">
      <c r="A23" s="836" t="s">
        <v>5976</v>
      </c>
      <c r="B23" s="831"/>
      <c r="C23" s="831">
        <v>4</v>
      </c>
      <c r="D23" s="831"/>
      <c r="E23" s="865"/>
      <c r="F23" s="865">
        <v>584.33000000000004</v>
      </c>
      <c r="G23" s="866"/>
    </row>
    <row r="24" spans="1:7" ht="14.45" customHeight="1" x14ac:dyDescent="0.2">
      <c r="A24" s="836" t="s">
        <v>2706</v>
      </c>
      <c r="B24" s="831">
        <v>1475</v>
      </c>
      <c r="C24" s="831">
        <v>1385</v>
      </c>
      <c r="D24" s="831">
        <v>218</v>
      </c>
      <c r="E24" s="865">
        <v>466424.64000000007</v>
      </c>
      <c r="F24" s="865">
        <v>709636.05</v>
      </c>
      <c r="G24" s="866">
        <v>42475.360000000001</v>
      </c>
    </row>
    <row r="25" spans="1:7" ht="14.45" customHeight="1" x14ac:dyDescent="0.2">
      <c r="A25" s="836" t="s">
        <v>2707</v>
      </c>
      <c r="B25" s="831">
        <v>1070</v>
      </c>
      <c r="C25" s="831">
        <v>2036</v>
      </c>
      <c r="D25" s="831">
        <v>116</v>
      </c>
      <c r="E25" s="865">
        <v>1155004.3299999998</v>
      </c>
      <c r="F25" s="865">
        <v>2292828.34</v>
      </c>
      <c r="G25" s="866">
        <v>105095.56999999999</v>
      </c>
    </row>
    <row r="26" spans="1:7" ht="14.45" customHeight="1" x14ac:dyDescent="0.2">
      <c r="A26" s="836" t="s">
        <v>2708</v>
      </c>
      <c r="B26" s="831">
        <v>775</v>
      </c>
      <c r="C26" s="831">
        <v>678</v>
      </c>
      <c r="D26" s="831">
        <v>29</v>
      </c>
      <c r="E26" s="865">
        <v>506620.31999999995</v>
      </c>
      <c r="F26" s="865">
        <v>549044.77999999991</v>
      </c>
      <c r="G26" s="866">
        <v>12059.679999999998</v>
      </c>
    </row>
    <row r="27" spans="1:7" ht="14.45" customHeight="1" x14ac:dyDescent="0.2">
      <c r="A27" s="836" t="s">
        <v>5977</v>
      </c>
      <c r="B27" s="831"/>
      <c r="C27" s="831"/>
      <c r="D27" s="831">
        <v>1</v>
      </c>
      <c r="E27" s="865"/>
      <c r="F27" s="865"/>
      <c r="G27" s="866">
        <v>40</v>
      </c>
    </row>
    <row r="28" spans="1:7" ht="14.45" customHeight="1" x14ac:dyDescent="0.2">
      <c r="A28" s="836" t="s">
        <v>5978</v>
      </c>
      <c r="B28" s="831">
        <v>1</v>
      </c>
      <c r="C28" s="831"/>
      <c r="D28" s="831"/>
      <c r="E28" s="865">
        <v>38</v>
      </c>
      <c r="F28" s="865"/>
      <c r="G28" s="866"/>
    </row>
    <row r="29" spans="1:7" ht="14.45" customHeight="1" x14ac:dyDescent="0.2">
      <c r="A29" s="836" t="s">
        <v>2710</v>
      </c>
      <c r="B29" s="831">
        <v>62</v>
      </c>
      <c r="C29" s="831">
        <v>24</v>
      </c>
      <c r="D29" s="831"/>
      <c r="E29" s="865">
        <v>41080.33</v>
      </c>
      <c r="F29" s="865">
        <v>17179</v>
      </c>
      <c r="G29" s="866"/>
    </row>
    <row r="30" spans="1:7" ht="14.45" customHeight="1" x14ac:dyDescent="0.2">
      <c r="A30" s="836" t="s">
        <v>2711</v>
      </c>
      <c r="B30" s="831">
        <v>1764</v>
      </c>
      <c r="C30" s="831">
        <v>2197</v>
      </c>
      <c r="D30" s="831">
        <v>113</v>
      </c>
      <c r="E30" s="865">
        <v>1182524.0299999998</v>
      </c>
      <c r="F30" s="865">
        <v>1826965.01</v>
      </c>
      <c r="G30" s="866">
        <v>98817.790000000008</v>
      </c>
    </row>
    <row r="31" spans="1:7" ht="14.45" customHeight="1" x14ac:dyDescent="0.2">
      <c r="A31" s="836" t="s">
        <v>2712</v>
      </c>
      <c r="B31" s="831">
        <v>1575</v>
      </c>
      <c r="C31" s="831">
        <v>1843</v>
      </c>
      <c r="D31" s="831">
        <v>416</v>
      </c>
      <c r="E31" s="865">
        <v>674378.67000000016</v>
      </c>
      <c r="F31" s="865">
        <v>1009869.11</v>
      </c>
      <c r="G31" s="866">
        <v>238163.77999999997</v>
      </c>
    </row>
    <row r="32" spans="1:7" ht="14.45" customHeight="1" x14ac:dyDescent="0.2">
      <c r="A32" s="836" t="s">
        <v>5979</v>
      </c>
      <c r="B32" s="831"/>
      <c r="C32" s="831">
        <v>1</v>
      </c>
      <c r="D32" s="831"/>
      <c r="E32" s="865"/>
      <c r="F32" s="865">
        <v>76</v>
      </c>
      <c r="G32" s="866"/>
    </row>
    <row r="33" spans="1:7" ht="14.45" customHeight="1" x14ac:dyDescent="0.2">
      <c r="A33" s="836" t="s">
        <v>2713</v>
      </c>
      <c r="B33" s="831">
        <v>56</v>
      </c>
      <c r="C33" s="831">
        <v>259</v>
      </c>
      <c r="D33" s="831">
        <v>34</v>
      </c>
      <c r="E33" s="865">
        <v>68389</v>
      </c>
      <c r="F33" s="865">
        <v>354461.89</v>
      </c>
      <c r="G33" s="866">
        <v>45872</v>
      </c>
    </row>
    <row r="34" spans="1:7" ht="14.45" customHeight="1" x14ac:dyDescent="0.2">
      <c r="A34" s="836" t="s">
        <v>2714</v>
      </c>
      <c r="B34" s="831">
        <v>83</v>
      </c>
      <c r="C34" s="831">
        <v>76</v>
      </c>
      <c r="D34" s="831">
        <v>9</v>
      </c>
      <c r="E34" s="865">
        <v>120927</v>
      </c>
      <c r="F34" s="865">
        <v>106503</v>
      </c>
      <c r="G34" s="866">
        <v>13223</v>
      </c>
    </row>
    <row r="35" spans="1:7" ht="14.45" customHeight="1" x14ac:dyDescent="0.2">
      <c r="A35" s="836" t="s">
        <v>5980</v>
      </c>
      <c r="B35" s="831">
        <v>1</v>
      </c>
      <c r="C35" s="831"/>
      <c r="D35" s="831"/>
      <c r="E35" s="865">
        <v>38</v>
      </c>
      <c r="F35" s="865"/>
      <c r="G35" s="866"/>
    </row>
    <row r="36" spans="1:7" ht="14.45" customHeight="1" x14ac:dyDescent="0.2">
      <c r="A36" s="836" t="s">
        <v>2715</v>
      </c>
      <c r="B36" s="831">
        <v>216</v>
      </c>
      <c r="C36" s="831">
        <v>206</v>
      </c>
      <c r="D36" s="831">
        <v>61</v>
      </c>
      <c r="E36" s="865">
        <v>117644.01</v>
      </c>
      <c r="F36" s="865">
        <v>100796.67</v>
      </c>
      <c r="G36" s="866">
        <v>29447</v>
      </c>
    </row>
    <row r="37" spans="1:7" ht="14.45" customHeight="1" x14ac:dyDescent="0.2">
      <c r="A37" s="836" t="s">
        <v>5981</v>
      </c>
      <c r="B37" s="831">
        <v>125</v>
      </c>
      <c r="C37" s="831">
        <v>4</v>
      </c>
      <c r="D37" s="831"/>
      <c r="E37" s="865">
        <v>182901</v>
      </c>
      <c r="F37" s="865">
        <v>5902</v>
      </c>
      <c r="G37" s="866"/>
    </row>
    <row r="38" spans="1:7" ht="14.45" customHeight="1" x14ac:dyDescent="0.2">
      <c r="A38" s="836" t="s">
        <v>2716</v>
      </c>
      <c r="B38" s="831">
        <v>72</v>
      </c>
      <c r="C38" s="831">
        <v>83</v>
      </c>
      <c r="D38" s="831">
        <v>9</v>
      </c>
      <c r="E38" s="865">
        <v>86444.33</v>
      </c>
      <c r="F38" s="865">
        <v>92332.919999999984</v>
      </c>
      <c r="G38" s="866">
        <v>27415</v>
      </c>
    </row>
    <row r="39" spans="1:7" ht="14.45" customHeight="1" x14ac:dyDescent="0.2">
      <c r="A39" s="836" t="s">
        <v>2717</v>
      </c>
      <c r="B39" s="831">
        <v>5</v>
      </c>
      <c r="C39" s="831">
        <v>298</v>
      </c>
      <c r="D39" s="831">
        <v>294</v>
      </c>
      <c r="E39" s="865">
        <v>713.33</v>
      </c>
      <c r="F39" s="865">
        <v>50650.629999999983</v>
      </c>
      <c r="G39" s="866">
        <v>49623.77</v>
      </c>
    </row>
    <row r="40" spans="1:7" ht="14.45" customHeight="1" x14ac:dyDescent="0.2">
      <c r="A40" s="836" t="s">
        <v>2718</v>
      </c>
      <c r="B40" s="831">
        <v>140</v>
      </c>
      <c r="C40" s="831">
        <v>132</v>
      </c>
      <c r="D40" s="831">
        <v>29</v>
      </c>
      <c r="E40" s="865">
        <v>211398.33000000002</v>
      </c>
      <c r="F40" s="865">
        <v>199970.56</v>
      </c>
      <c r="G40" s="866">
        <v>62069.56</v>
      </c>
    </row>
    <row r="41" spans="1:7" ht="14.45" customHeight="1" x14ac:dyDescent="0.2">
      <c r="A41" s="836" t="s">
        <v>2719</v>
      </c>
      <c r="B41" s="831">
        <v>1474</v>
      </c>
      <c r="C41" s="831">
        <v>860</v>
      </c>
      <c r="D41" s="831">
        <v>27</v>
      </c>
      <c r="E41" s="865">
        <v>653243.92999999947</v>
      </c>
      <c r="F41" s="865">
        <v>379532.37999999995</v>
      </c>
      <c r="G41" s="866">
        <v>5768.68</v>
      </c>
    </row>
    <row r="42" spans="1:7" ht="14.45" customHeight="1" x14ac:dyDescent="0.2">
      <c r="A42" s="836" t="s">
        <v>2720</v>
      </c>
      <c r="B42" s="831">
        <v>784</v>
      </c>
      <c r="C42" s="831">
        <v>481</v>
      </c>
      <c r="D42" s="831">
        <v>242</v>
      </c>
      <c r="E42" s="865">
        <v>105448.66</v>
      </c>
      <c r="F42" s="865">
        <v>176114.8</v>
      </c>
      <c r="G42" s="866">
        <v>291900.88999999996</v>
      </c>
    </row>
    <row r="43" spans="1:7" ht="14.45" customHeight="1" x14ac:dyDescent="0.2">
      <c r="A43" s="836" t="s">
        <v>2721</v>
      </c>
      <c r="B43" s="831">
        <v>1353</v>
      </c>
      <c r="C43" s="831">
        <v>1433</v>
      </c>
      <c r="D43" s="831">
        <v>183</v>
      </c>
      <c r="E43" s="865">
        <v>354497.33</v>
      </c>
      <c r="F43" s="865">
        <v>401472.3299999999</v>
      </c>
      <c r="G43" s="866">
        <v>23787.460000000003</v>
      </c>
    </row>
    <row r="44" spans="1:7" ht="14.45" customHeight="1" x14ac:dyDescent="0.2">
      <c r="A44" s="836" t="s">
        <v>2722</v>
      </c>
      <c r="B44" s="831">
        <v>826</v>
      </c>
      <c r="C44" s="831">
        <v>883</v>
      </c>
      <c r="D44" s="831">
        <v>15</v>
      </c>
      <c r="E44" s="865">
        <v>633298.33000000007</v>
      </c>
      <c r="F44" s="865">
        <v>668582.33000000007</v>
      </c>
      <c r="G44" s="866">
        <v>3373.9</v>
      </c>
    </row>
    <row r="45" spans="1:7" ht="14.45" customHeight="1" x14ac:dyDescent="0.2">
      <c r="A45" s="836" t="s">
        <v>2723</v>
      </c>
      <c r="B45" s="831"/>
      <c r="C45" s="831">
        <v>29</v>
      </c>
      <c r="D45" s="831"/>
      <c r="E45" s="865"/>
      <c r="F45" s="865">
        <v>10739.66</v>
      </c>
      <c r="G45" s="866"/>
    </row>
    <row r="46" spans="1:7" ht="14.45" customHeight="1" x14ac:dyDescent="0.2">
      <c r="A46" s="836" t="s">
        <v>2724</v>
      </c>
      <c r="B46" s="831">
        <v>27</v>
      </c>
      <c r="C46" s="831">
        <v>20</v>
      </c>
      <c r="D46" s="831">
        <v>4</v>
      </c>
      <c r="E46" s="865">
        <v>33714</v>
      </c>
      <c r="F46" s="865">
        <v>41335.56</v>
      </c>
      <c r="G46" s="866">
        <v>10238.56</v>
      </c>
    </row>
    <row r="47" spans="1:7" ht="14.45" customHeight="1" x14ac:dyDescent="0.2">
      <c r="A47" s="836" t="s">
        <v>2725</v>
      </c>
      <c r="B47" s="831">
        <v>755</v>
      </c>
      <c r="C47" s="831">
        <v>565</v>
      </c>
      <c r="D47" s="831">
        <v>14</v>
      </c>
      <c r="E47" s="865">
        <v>277253.65000000002</v>
      </c>
      <c r="F47" s="865">
        <v>210841.33</v>
      </c>
      <c r="G47" s="866">
        <v>9595.6700000000019</v>
      </c>
    </row>
    <row r="48" spans="1:7" ht="14.45" customHeight="1" x14ac:dyDescent="0.2">
      <c r="A48" s="836" t="s">
        <v>2726</v>
      </c>
      <c r="B48" s="831">
        <v>53</v>
      </c>
      <c r="C48" s="831">
        <v>33</v>
      </c>
      <c r="D48" s="831">
        <v>14</v>
      </c>
      <c r="E48" s="865">
        <v>28948.33</v>
      </c>
      <c r="F48" s="865">
        <v>14857.789999999999</v>
      </c>
      <c r="G48" s="866">
        <v>2585.79</v>
      </c>
    </row>
    <row r="49" spans="1:7" ht="14.45" customHeight="1" x14ac:dyDescent="0.2">
      <c r="A49" s="836" t="s">
        <v>2727</v>
      </c>
      <c r="B49" s="831">
        <v>426</v>
      </c>
      <c r="C49" s="831">
        <v>556</v>
      </c>
      <c r="D49" s="831">
        <v>100</v>
      </c>
      <c r="E49" s="865">
        <v>497573.67000000004</v>
      </c>
      <c r="F49" s="865">
        <v>750998.89000000013</v>
      </c>
      <c r="G49" s="866">
        <v>144071.56</v>
      </c>
    </row>
    <row r="50" spans="1:7" ht="14.45" customHeight="1" x14ac:dyDescent="0.2">
      <c r="A50" s="836" t="s">
        <v>5982</v>
      </c>
      <c r="B50" s="831">
        <v>3</v>
      </c>
      <c r="C50" s="831"/>
      <c r="D50" s="831">
        <v>2</v>
      </c>
      <c r="E50" s="865">
        <v>438.33</v>
      </c>
      <c r="F50" s="865"/>
      <c r="G50" s="866">
        <v>757</v>
      </c>
    </row>
    <row r="51" spans="1:7" ht="14.45" customHeight="1" x14ac:dyDescent="0.2">
      <c r="A51" s="836" t="s">
        <v>2728</v>
      </c>
      <c r="B51" s="831">
        <v>2070</v>
      </c>
      <c r="C51" s="831">
        <v>1439</v>
      </c>
      <c r="D51" s="831">
        <v>241</v>
      </c>
      <c r="E51" s="865">
        <v>1235084.2500000007</v>
      </c>
      <c r="F51" s="865">
        <v>859031.3</v>
      </c>
      <c r="G51" s="866">
        <v>174331.11999999997</v>
      </c>
    </row>
    <row r="52" spans="1:7" ht="14.45" customHeight="1" x14ac:dyDescent="0.2">
      <c r="A52" s="836" t="s">
        <v>5983</v>
      </c>
      <c r="B52" s="831">
        <v>252</v>
      </c>
      <c r="C52" s="831"/>
      <c r="D52" s="831"/>
      <c r="E52" s="865">
        <v>367477</v>
      </c>
      <c r="F52" s="865"/>
      <c r="G52" s="866"/>
    </row>
    <row r="53" spans="1:7" ht="14.45" customHeight="1" x14ac:dyDescent="0.2">
      <c r="A53" s="836" t="s">
        <v>5984</v>
      </c>
      <c r="B53" s="831"/>
      <c r="C53" s="831"/>
      <c r="D53" s="831">
        <v>2</v>
      </c>
      <c r="E53" s="865"/>
      <c r="F53" s="865"/>
      <c r="G53" s="866">
        <v>3029</v>
      </c>
    </row>
    <row r="54" spans="1:7" ht="14.45" customHeight="1" x14ac:dyDescent="0.2">
      <c r="A54" s="836" t="s">
        <v>2729</v>
      </c>
      <c r="B54" s="831">
        <v>1732</v>
      </c>
      <c r="C54" s="831">
        <v>1423</v>
      </c>
      <c r="D54" s="831">
        <v>238</v>
      </c>
      <c r="E54" s="865">
        <v>289122.34999999998</v>
      </c>
      <c r="F54" s="865">
        <v>224637.56000000003</v>
      </c>
      <c r="G54" s="866">
        <v>39722.22</v>
      </c>
    </row>
    <row r="55" spans="1:7" ht="14.45" customHeight="1" x14ac:dyDescent="0.2">
      <c r="A55" s="836" t="s">
        <v>2730</v>
      </c>
      <c r="B55" s="831">
        <v>477</v>
      </c>
      <c r="C55" s="831">
        <v>466</v>
      </c>
      <c r="D55" s="831">
        <v>48</v>
      </c>
      <c r="E55" s="865">
        <v>415961.67</v>
      </c>
      <c r="F55" s="865">
        <v>493188.67</v>
      </c>
      <c r="G55" s="866">
        <v>63642.559999999998</v>
      </c>
    </row>
    <row r="56" spans="1:7" ht="14.45" customHeight="1" x14ac:dyDescent="0.2">
      <c r="A56" s="836" t="s">
        <v>2731</v>
      </c>
      <c r="B56" s="831">
        <v>825</v>
      </c>
      <c r="C56" s="831">
        <v>515</v>
      </c>
      <c r="D56" s="831">
        <v>105</v>
      </c>
      <c r="E56" s="865">
        <v>103487.66</v>
      </c>
      <c r="F56" s="865">
        <v>81758.540000000008</v>
      </c>
      <c r="G56" s="866">
        <v>16287.79</v>
      </c>
    </row>
    <row r="57" spans="1:7" ht="14.45" customHeight="1" x14ac:dyDescent="0.2">
      <c r="A57" s="836" t="s">
        <v>5985</v>
      </c>
      <c r="B57" s="831">
        <v>2151</v>
      </c>
      <c r="C57" s="831">
        <v>1775</v>
      </c>
      <c r="D57" s="831"/>
      <c r="E57" s="865">
        <v>659188.66</v>
      </c>
      <c r="F57" s="865">
        <v>803301.43</v>
      </c>
      <c r="G57" s="866"/>
    </row>
    <row r="58" spans="1:7" ht="14.45" customHeight="1" x14ac:dyDescent="0.2">
      <c r="A58" s="836" t="s">
        <v>2732</v>
      </c>
      <c r="B58" s="831"/>
      <c r="C58" s="831">
        <v>1</v>
      </c>
      <c r="D58" s="831">
        <v>3</v>
      </c>
      <c r="E58" s="865"/>
      <c r="F58" s="865">
        <v>38</v>
      </c>
      <c r="G58" s="866">
        <v>279.56</v>
      </c>
    </row>
    <row r="59" spans="1:7" ht="14.45" customHeight="1" x14ac:dyDescent="0.2">
      <c r="A59" s="836" t="s">
        <v>2733</v>
      </c>
      <c r="B59" s="831">
        <v>792</v>
      </c>
      <c r="C59" s="831">
        <v>819</v>
      </c>
      <c r="D59" s="831">
        <v>115</v>
      </c>
      <c r="E59" s="865">
        <v>139374.05999999997</v>
      </c>
      <c r="F59" s="865">
        <v>251389.94000000006</v>
      </c>
      <c r="G59" s="866">
        <v>113301.34</v>
      </c>
    </row>
    <row r="60" spans="1:7" ht="14.45" customHeight="1" x14ac:dyDescent="0.2">
      <c r="A60" s="836" t="s">
        <v>5986</v>
      </c>
      <c r="B60" s="831"/>
      <c r="C60" s="831">
        <v>1</v>
      </c>
      <c r="D60" s="831"/>
      <c r="E60" s="865"/>
      <c r="F60" s="865">
        <v>38</v>
      </c>
      <c r="G60" s="866"/>
    </row>
    <row r="61" spans="1:7" ht="14.45" customHeight="1" thickBot="1" x14ac:dyDescent="0.25">
      <c r="A61" s="869" t="s">
        <v>2735</v>
      </c>
      <c r="B61" s="833">
        <v>531</v>
      </c>
      <c r="C61" s="833">
        <v>584</v>
      </c>
      <c r="D61" s="833"/>
      <c r="E61" s="867">
        <v>330472.98000000004</v>
      </c>
      <c r="F61" s="867">
        <v>503883.25</v>
      </c>
      <c r="G61" s="868"/>
    </row>
    <row r="62" spans="1:7" ht="14.45" customHeight="1" x14ac:dyDescent="0.2">
      <c r="A62" s="786" t="s">
        <v>295</v>
      </c>
    </row>
    <row r="63" spans="1:7" ht="14.45" customHeight="1" x14ac:dyDescent="0.2">
      <c r="A63" s="787" t="s">
        <v>2691</v>
      </c>
    </row>
    <row r="64" spans="1:7" ht="14.45" customHeight="1" x14ac:dyDescent="0.2">
      <c r="A64" s="786" t="s">
        <v>5969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6F9878A-6781-4A3F-9DA8-9555D8FAE19A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9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6253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64925.25</v>
      </c>
      <c r="H3" s="208">
        <f t="shared" si="0"/>
        <v>142314267.87999994</v>
      </c>
      <c r="I3" s="78"/>
      <c r="J3" s="78"/>
      <c r="K3" s="208">
        <f t="shared" si="0"/>
        <v>54516.58</v>
      </c>
      <c r="L3" s="208">
        <f t="shared" si="0"/>
        <v>130763239.80000001</v>
      </c>
      <c r="M3" s="78"/>
      <c r="N3" s="78"/>
      <c r="O3" s="208">
        <f t="shared" si="0"/>
        <v>7332.25</v>
      </c>
      <c r="P3" s="208">
        <f t="shared" si="0"/>
        <v>22610872.23</v>
      </c>
      <c r="Q3" s="79">
        <f>IF(L3=0,0,P3/L3)</f>
        <v>0.17291459178116814</v>
      </c>
      <c r="R3" s="209">
        <f>IF(O3=0,0,P3/O3)</f>
        <v>3083.7563135463192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5988</v>
      </c>
      <c r="C6" s="807" t="s">
        <v>642</v>
      </c>
      <c r="D6" s="807" t="s">
        <v>5989</v>
      </c>
      <c r="E6" s="807" t="s">
        <v>5990</v>
      </c>
      <c r="F6" s="807" t="s">
        <v>5991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514</v>
      </c>
      <c r="Q6" s="812"/>
      <c r="R6" s="830">
        <v>514</v>
      </c>
    </row>
    <row r="7" spans="1:18" ht="14.45" customHeight="1" x14ac:dyDescent="0.2">
      <c r="A7" s="821"/>
      <c r="B7" s="822" t="s">
        <v>5988</v>
      </c>
      <c r="C7" s="822" t="s">
        <v>664</v>
      </c>
      <c r="D7" s="822" t="s">
        <v>5989</v>
      </c>
      <c r="E7" s="822" t="s">
        <v>5990</v>
      </c>
      <c r="F7" s="822" t="s">
        <v>5991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514</v>
      </c>
      <c r="Q7" s="827"/>
      <c r="R7" s="832">
        <v>514</v>
      </c>
    </row>
    <row r="8" spans="1:18" ht="14.45" customHeight="1" x14ac:dyDescent="0.2">
      <c r="A8" s="821"/>
      <c r="B8" s="822" t="s">
        <v>5988</v>
      </c>
      <c r="C8" s="822" t="s">
        <v>664</v>
      </c>
      <c r="D8" s="822" t="s">
        <v>5989</v>
      </c>
      <c r="E8" s="822" t="s">
        <v>5992</v>
      </c>
      <c r="F8" s="822" t="s">
        <v>5993</v>
      </c>
      <c r="G8" s="831"/>
      <c r="H8" s="831"/>
      <c r="I8" s="822"/>
      <c r="J8" s="822"/>
      <c r="K8" s="831"/>
      <c r="L8" s="831"/>
      <c r="M8" s="822"/>
      <c r="N8" s="822"/>
      <c r="O8" s="831">
        <v>2</v>
      </c>
      <c r="P8" s="831">
        <v>91.11</v>
      </c>
      <c r="Q8" s="827"/>
      <c r="R8" s="832">
        <v>45.555</v>
      </c>
    </row>
    <row r="9" spans="1:18" ht="14.45" customHeight="1" x14ac:dyDescent="0.2">
      <c r="A9" s="821"/>
      <c r="B9" s="822" t="s">
        <v>5988</v>
      </c>
      <c r="C9" s="822" t="s">
        <v>664</v>
      </c>
      <c r="D9" s="822" t="s">
        <v>5989</v>
      </c>
      <c r="E9" s="822" t="s">
        <v>5994</v>
      </c>
      <c r="F9" s="822" t="s">
        <v>5995</v>
      </c>
      <c r="G9" s="831"/>
      <c r="H9" s="831"/>
      <c r="I9" s="822"/>
      <c r="J9" s="822"/>
      <c r="K9" s="831"/>
      <c r="L9" s="831"/>
      <c r="M9" s="822"/>
      <c r="N9" s="822"/>
      <c r="O9" s="831">
        <v>1</v>
      </c>
      <c r="P9" s="831">
        <v>388</v>
      </c>
      <c r="Q9" s="827"/>
      <c r="R9" s="832">
        <v>388</v>
      </c>
    </row>
    <row r="10" spans="1:18" ht="14.45" customHeight="1" x14ac:dyDescent="0.2">
      <c r="A10" s="821" t="s">
        <v>5996</v>
      </c>
      <c r="B10" s="822" t="s">
        <v>5997</v>
      </c>
      <c r="C10" s="822" t="s">
        <v>652</v>
      </c>
      <c r="D10" s="822" t="s">
        <v>5989</v>
      </c>
      <c r="E10" s="822" t="s">
        <v>5998</v>
      </c>
      <c r="F10" s="822" t="s">
        <v>5999</v>
      </c>
      <c r="G10" s="831">
        <v>1</v>
      </c>
      <c r="H10" s="831">
        <v>5787</v>
      </c>
      <c r="I10" s="822"/>
      <c r="J10" s="822">
        <v>5787</v>
      </c>
      <c r="K10" s="831"/>
      <c r="L10" s="831"/>
      <c r="M10" s="822"/>
      <c r="N10" s="822"/>
      <c r="O10" s="831"/>
      <c r="P10" s="831"/>
      <c r="Q10" s="827"/>
      <c r="R10" s="832"/>
    </row>
    <row r="11" spans="1:18" ht="14.45" customHeight="1" x14ac:dyDescent="0.2">
      <c r="A11" s="821" t="s">
        <v>5996</v>
      </c>
      <c r="B11" s="822" t="s">
        <v>6000</v>
      </c>
      <c r="C11" s="822" t="s">
        <v>646</v>
      </c>
      <c r="D11" s="822" t="s">
        <v>2679</v>
      </c>
      <c r="E11" s="822" t="s">
        <v>6001</v>
      </c>
      <c r="F11" s="822" t="s">
        <v>6002</v>
      </c>
      <c r="G11" s="831"/>
      <c r="H11" s="831"/>
      <c r="I11" s="822"/>
      <c r="J11" s="822"/>
      <c r="K11" s="831">
        <v>0</v>
      </c>
      <c r="L11" s="831">
        <v>0</v>
      </c>
      <c r="M11" s="822"/>
      <c r="N11" s="822"/>
      <c r="O11" s="831"/>
      <c r="P11" s="831"/>
      <c r="Q11" s="827"/>
      <c r="R11" s="832"/>
    </row>
    <row r="12" spans="1:18" ht="14.45" customHeight="1" x14ac:dyDescent="0.2">
      <c r="A12" s="821" t="s">
        <v>5996</v>
      </c>
      <c r="B12" s="822" t="s">
        <v>6000</v>
      </c>
      <c r="C12" s="822" t="s">
        <v>646</v>
      </c>
      <c r="D12" s="822" t="s">
        <v>5989</v>
      </c>
      <c r="E12" s="822" t="s">
        <v>6003</v>
      </c>
      <c r="F12" s="822" t="s">
        <v>6004</v>
      </c>
      <c r="G12" s="831">
        <v>3</v>
      </c>
      <c r="H12" s="831">
        <v>366</v>
      </c>
      <c r="I12" s="822"/>
      <c r="J12" s="822">
        <v>122</v>
      </c>
      <c r="K12" s="831"/>
      <c r="L12" s="831"/>
      <c r="M12" s="822"/>
      <c r="N12" s="822"/>
      <c r="O12" s="831"/>
      <c r="P12" s="831"/>
      <c r="Q12" s="827"/>
      <c r="R12" s="832"/>
    </row>
    <row r="13" spans="1:18" ht="14.45" customHeight="1" x14ac:dyDescent="0.2">
      <c r="A13" s="821" t="s">
        <v>5996</v>
      </c>
      <c r="B13" s="822" t="s">
        <v>6000</v>
      </c>
      <c r="C13" s="822" t="s">
        <v>646</v>
      </c>
      <c r="D13" s="822" t="s">
        <v>5989</v>
      </c>
      <c r="E13" s="822" t="s">
        <v>6005</v>
      </c>
      <c r="F13" s="822" t="s">
        <v>6006</v>
      </c>
      <c r="G13" s="831">
        <v>11</v>
      </c>
      <c r="H13" s="831">
        <v>418</v>
      </c>
      <c r="I13" s="822"/>
      <c r="J13" s="822">
        <v>38</v>
      </c>
      <c r="K13" s="831">
        <v>14</v>
      </c>
      <c r="L13" s="831">
        <v>532</v>
      </c>
      <c r="M13" s="822"/>
      <c r="N13" s="822">
        <v>38</v>
      </c>
      <c r="O13" s="831">
        <v>2</v>
      </c>
      <c r="P13" s="831">
        <v>80</v>
      </c>
      <c r="Q13" s="827"/>
      <c r="R13" s="832">
        <v>40</v>
      </c>
    </row>
    <row r="14" spans="1:18" ht="14.45" customHeight="1" x14ac:dyDescent="0.2">
      <c r="A14" s="821" t="s">
        <v>5996</v>
      </c>
      <c r="B14" s="822" t="s">
        <v>6000</v>
      </c>
      <c r="C14" s="822" t="s">
        <v>646</v>
      </c>
      <c r="D14" s="822" t="s">
        <v>5989</v>
      </c>
      <c r="E14" s="822" t="s">
        <v>6007</v>
      </c>
      <c r="F14" s="822" t="s">
        <v>6008</v>
      </c>
      <c r="G14" s="831">
        <v>2</v>
      </c>
      <c r="H14" s="831">
        <v>388</v>
      </c>
      <c r="I14" s="822"/>
      <c r="J14" s="822">
        <v>194</v>
      </c>
      <c r="K14" s="831">
        <v>1</v>
      </c>
      <c r="L14" s="831">
        <v>195</v>
      </c>
      <c r="M14" s="822"/>
      <c r="N14" s="822">
        <v>195</v>
      </c>
      <c r="O14" s="831"/>
      <c r="P14" s="831"/>
      <c r="Q14" s="827"/>
      <c r="R14" s="832"/>
    </row>
    <row r="15" spans="1:18" ht="14.45" customHeight="1" x14ac:dyDescent="0.2">
      <c r="A15" s="821" t="s">
        <v>5996</v>
      </c>
      <c r="B15" s="822" t="s">
        <v>6000</v>
      </c>
      <c r="C15" s="822" t="s">
        <v>646</v>
      </c>
      <c r="D15" s="822" t="s">
        <v>5989</v>
      </c>
      <c r="E15" s="822" t="s">
        <v>6009</v>
      </c>
      <c r="F15" s="822" t="s">
        <v>6010</v>
      </c>
      <c r="G15" s="831">
        <v>4</v>
      </c>
      <c r="H15" s="831">
        <v>1388</v>
      </c>
      <c r="I15" s="822"/>
      <c r="J15" s="822">
        <v>347</v>
      </c>
      <c r="K15" s="831"/>
      <c r="L15" s="831"/>
      <c r="M15" s="822"/>
      <c r="N15" s="822"/>
      <c r="O15" s="831"/>
      <c r="P15" s="831"/>
      <c r="Q15" s="827"/>
      <c r="R15" s="832"/>
    </row>
    <row r="16" spans="1:18" ht="14.45" customHeight="1" x14ac:dyDescent="0.2">
      <c r="A16" s="821" t="s">
        <v>5996</v>
      </c>
      <c r="B16" s="822" t="s">
        <v>6000</v>
      </c>
      <c r="C16" s="822" t="s">
        <v>646</v>
      </c>
      <c r="D16" s="822" t="s">
        <v>5989</v>
      </c>
      <c r="E16" s="822" t="s">
        <v>6011</v>
      </c>
      <c r="F16" s="822" t="s">
        <v>6012</v>
      </c>
      <c r="G16" s="831">
        <v>406</v>
      </c>
      <c r="H16" s="831">
        <v>356062</v>
      </c>
      <c r="I16" s="822"/>
      <c r="J16" s="822">
        <v>877</v>
      </c>
      <c r="K16" s="831">
        <v>265</v>
      </c>
      <c r="L16" s="831">
        <v>233465</v>
      </c>
      <c r="M16" s="822"/>
      <c r="N16" s="822">
        <v>881</v>
      </c>
      <c r="O16" s="831">
        <v>30</v>
      </c>
      <c r="P16" s="831">
        <v>27690</v>
      </c>
      <c r="Q16" s="827"/>
      <c r="R16" s="832">
        <v>923</v>
      </c>
    </row>
    <row r="17" spans="1:18" ht="14.45" customHeight="1" x14ac:dyDescent="0.2">
      <c r="A17" s="821" t="s">
        <v>5996</v>
      </c>
      <c r="B17" s="822" t="s">
        <v>6000</v>
      </c>
      <c r="C17" s="822" t="s">
        <v>646</v>
      </c>
      <c r="D17" s="822" t="s">
        <v>5989</v>
      </c>
      <c r="E17" s="822" t="s">
        <v>5990</v>
      </c>
      <c r="F17" s="822" t="s">
        <v>5991</v>
      </c>
      <c r="G17" s="831">
        <v>3</v>
      </c>
      <c r="H17" s="831">
        <v>1422</v>
      </c>
      <c r="I17" s="822"/>
      <c r="J17" s="822">
        <v>474</v>
      </c>
      <c r="K17" s="831">
        <v>0</v>
      </c>
      <c r="L17" s="831">
        <v>0</v>
      </c>
      <c r="M17" s="822"/>
      <c r="N17" s="822"/>
      <c r="O17" s="831"/>
      <c r="P17" s="831"/>
      <c r="Q17" s="827"/>
      <c r="R17" s="832"/>
    </row>
    <row r="18" spans="1:18" ht="14.45" customHeight="1" x14ac:dyDescent="0.2">
      <c r="A18" s="821" t="s">
        <v>5996</v>
      </c>
      <c r="B18" s="822" t="s">
        <v>6000</v>
      </c>
      <c r="C18" s="822" t="s">
        <v>646</v>
      </c>
      <c r="D18" s="822" t="s">
        <v>5989</v>
      </c>
      <c r="E18" s="822" t="s">
        <v>5992</v>
      </c>
      <c r="F18" s="822" t="s">
        <v>5993</v>
      </c>
      <c r="G18" s="831">
        <v>148</v>
      </c>
      <c r="H18" s="831">
        <v>4933.33</v>
      </c>
      <c r="I18" s="822"/>
      <c r="J18" s="822">
        <v>33.333310810810808</v>
      </c>
      <c r="K18" s="831">
        <v>124</v>
      </c>
      <c r="L18" s="831">
        <v>4720.0099999999993</v>
      </c>
      <c r="M18" s="822"/>
      <c r="N18" s="822">
        <v>38.064596774193539</v>
      </c>
      <c r="O18" s="831">
        <v>20</v>
      </c>
      <c r="P18" s="831">
        <v>911.12</v>
      </c>
      <c r="Q18" s="827"/>
      <c r="R18" s="832">
        <v>45.555999999999997</v>
      </c>
    </row>
    <row r="19" spans="1:18" ht="14.45" customHeight="1" x14ac:dyDescent="0.2">
      <c r="A19" s="821" t="s">
        <v>5996</v>
      </c>
      <c r="B19" s="822" t="s">
        <v>6000</v>
      </c>
      <c r="C19" s="822" t="s">
        <v>646</v>
      </c>
      <c r="D19" s="822" t="s">
        <v>5989</v>
      </c>
      <c r="E19" s="822" t="s">
        <v>6013</v>
      </c>
      <c r="F19" s="822" t="s">
        <v>6014</v>
      </c>
      <c r="G19" s="831">
        <v>2</v>
      </c>
      <c r="H19" s="831">
        <v>1414</v>
      </c>
      <c r="I19" s="822"/>
      <c r="J19" s="822">
        <v>707</v>
      </c>
      <c r="K19" s="831"/>
      <c r="L19" s="831"/>
      <c r="M19" s="822"/>
      <c r="N19" s="822"/>
      <c r="O19" s="831">
        <v>1</v>
      </c>
      <c r="P19" s="831">
        <v>768</v>
      </c>
      <c r="Q19" s="827"/>
      <c r="R19" s="832">
        <v>768</v>
      </c>
    </row>
    <row r="20" spans="1:18" ht="14.45" customHeight="1" x14ac:dyDescent="0.2">
      <c r="A20" s="821" t="s">
        <v>5996</v>
      </c>
      <c r="B20" s="822" t="s">
        <v>6000</v>
      </c>
      <c r="C20" s="822" t="s">
        <v>646</v>
      </c>
      <c r="D20" s="822" t="s">
        <v>5989</v>
      </c>
      <c r="E20" s="822" t="s">
        <v>6015</v>
      </c>
      <c r="F20" s="822" t="s">
        <v>6016</v>
      </c>
      <c r="G20" s="831">
        <v>4</v>
      </c>
      <c r="H20" s="831">
        <v>948</v>
      </c>
      <c r="I20" s="822"/>
      <c r="J20" s="822">
        <v>237</v>
      </c>
      <c r="K20" s="831">
        <v>1</v>
      </c>
      <c r="L20" s="831">
        <v>239</v>
      </c>
      <c r="M20" s="822"/>
      <c r="N20" s="822">
        <v>239</v>
      </c>
      <c r="O20" s="831">
        <v>2</v>
      </c>
      <c r="P20" s="831">
        <v>516</v>
      </c>
      <c r="Q20" s="827"/>
      <c r="R20" s="832">
        <v>258</v>
      </c>
    </row>
    <row r="21" spans="1:18" ht="14.45" customHeight="1" x14ac:dyDescent="0.2">
      <c r="A21" s="821" t="s">
        <v>5996</v>
      </c>
      <c r="B21" s="822" t="s">
        <v>6000</v>
      </c>
      <c r="C21" s="822" t="s">
        <v>646</v>
      </c>
      <c r="D21" s="822" t="s">
        <v>5989</v>
      </c>
      <c r="E21" s="822" t="s">
        <v>6017</v>
      </c>
      <c r="F21" s="822" t="s">
        <v>6018</v>
      </c>
      <c r="G21" s="831"/>
      <c r="H21" s="831"/>
      <c r="I21" s="822"/>
      <c r="J21" s="822"/>
      <c r="K21" s="831">
        <v>2</v>
      </c>
      <c r="L21" s="831">
        <v>152</v>
      </c>
      <c r="M21" s="822"/>
      <c r="N21" s="822">
        <v>76</v>
      </c>
      <c r="O21" s="831"/>
      <c r="P21" s="831"/>
      <c r="Q21" s="827"/>
      <c r="R21" s="832"/>
    </row>
    <row r="22" spans="1:18" ht="14.45" customHeight="1" x14ac:dyDescent="0.2">
      <c r="A22" s="821" t="s">
        <v>5996</v>
      </c>
      <c r="B22" s="822" t="s">
        <v>6000</v>
      </c>
      <c r="C22" s="822" t="s">
        <v>646</v>
      </c>
      <c r="D22" s="822" t="s">
        <v>5989</v>
      </c>
      <c r="E22" s="822" t="s">
        <v>6019</v>
      </c>
      <c r="F22" s="822" t="s">
        <v>6020</v>
      </c>
      <c r="G22" s="831">
        <v>72</v>
      </c>
      <c r="H22" s="831">
        <v>25776</v>
      </c>
      <c r="I22" s="822"/>
      <c r="J22" s="822">
        <v>358</v>
      </c>
      <c r="K22" s="831">
        <v>67</v>
      </c>
      <c r="L22" s="831">
        <v>24120</v>
      </c>
      <c r="M22" s="822"/>
      <c r="N22" s="822">
        <v>360</v>
      </c>
      <c r="O22" s="831">
        <v>7</v>
      </c>
      <c r="P22" s="831">
        <v>2716</v>
      </c>
      <c r="Q22" s="827"/>
      <c r="R22" s="832">
        <v>388</v>
      </c>
    </row>
    <row r="23" spans="1:18" ht="14.45" customHeight="1" x14ac:dyDescent="0.2">
      <c r="A23" s="821" t="s">
        <v>5996</v>
      </c>
      <c r="B23" s="822" t="s">
        <v>6000</v>
      </c>
      <c r="C23" s="822" t="s">
        <v>646</v>
      </c>
      <c r="D23" s="822" t="s">
        <v>5989</v>
      </c>
      <c r="E23" s="822" t="s">
        <v>2754</v>
      </c>
      <c r="F23" s="822" t="s">
        <v>6021</v>
      </c>
      <c r="G23" s="831">
        <v>66</v>
      </c>
      <c r="H23" s="831">
        <v>11814</v>
      </c>
      <c r="I23" s="822"/>
      <c r="J23" s="822">
        <v>179</v>
      </c>
      <c r="K23" s="831">
        <v>55</v>
      </c>
      <c r="L23" s="831">
        <v>9900</v>
      </c>
      <c r="M23" s="822"/>
      <c r="N23" s="822">
        <v>180</v>
      </c>
      <c r="O23" s="831">
        <v>10</v>
      </c>
      <c r="P23" s="831">
        <v>1940</v>
      </c>
      <c r="Q23" s="827"/>
      <c r="R23" s="832">
        <v>194</v>
      </c>
    </row>
    <row r="24" spans="1:18" ht="14.45" customHeight="1" x14ac:dyDescent="0.2">
      <c r="A24" s="821" t="s">
        <v>5996</v>
      </c>
      <c r="B24" s="822" t="s">
        <v>6000</v>
      </c>
      <c r="C24" s="822" t="s">
        <v>646</v>
      </c>
      <c r="D24" s="822" t="s">
        <v>5989</v>
      </c>
      <c r="E24" s="822" t="s">
        <v>6022</v>
      </c>
      <c r="F24" s="822" t="s">
        <v>6023</v>
      </c>
      <c r="G24" s="831">
        <v>2</v>
      </c>
      <c r="H24" s="831">
        <v>1414</v>
      </c>
      <c r="I24" s="822"/>
      <c r="J24" s="822">
        <v>707</v>
      </c>
      <c r="K24" s="831">
        <v>1</v>
      </c>
      <c r="L24" s="831">
        <v>711</v>
      </c>
      <c r="M24" s="822"/>
      <c r="N24" s="822">
        <v>711</v>
      </c>
      <c r="O24" s="831"/>
      <c r="P24" s="831"/>
      <c r="Q24" s="827"/>
      <c r="R24" s="832"/>
    </row>
    <row r="25" spans="1:18" ht="14.45" customHeight="1" x14ac:dyDescent="0.2">
      <c r="A25" s="821" t="s">
        <v>5996</v>
      </c>
      <c r="B25" s="822" t="s">
        <v>6024</v>
      </c>
      <c r="C25" s="822" t="s">
        <v>646</v>
      </c>
      <c r="D25" s="822" t="s">
        <v>2679</v>
      </c>
      <c r="E25" s="822" t="s">
        <v>6025</v>
      </c>
      <c r="F25" s="822" t="s">
        <v>6026</v>
      </c>
      <c r="G25" s="831">
        <v>1</v>
      </c>
      <c r="H25" s="831">
        <v>2611.8200000000002</v>
      </c>
      <c r="I25" s="822"/>
      <c r="J25" s="822">
        <v>2611.8200000000002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5996</v>
      </c>
      <c r="B26" s="822" t="s">
        <v>6024</v>
      </c>
      <c r="C26" s="822" t="s">
        <v>646</v>
      </c>
      <c r="D26" s="822" t="s">
        <v>2679</v>
      </c>
      <c r="E26" s="822" t="s">
        <v>6027</v>
      </c>
      <c r="F26" s="822" t="s">
        <v>6028</v>
      </c>
      <c r="G26" s="831">
        <v>17.5</v>
      </c>
      <c r="H26" s="831">
        <v>985.61</v>
      </c>
      <c r="I26" s="822"/>
      <c r="J26" s="822">
        <v>56.320571428571427</v>
      </c>
      <c r="K26" s="831">
        <v>0.5</v>
      </c>
      <c r="L26" s="831">
        <v>49.05</v>
      </c>
      <c r="M26" s="822"/>
      <c r="N26" s="822">
        <v>98.1</v>
      </c>
      <c r="O26" s="831"/>
      <c r="P26" s="831"/>
      <c r="Q26" s="827"/>
      <c r="R26" s="832"/>
    </row>
    <row r="27" spans="1:18" ht="14.45" customHeight="1" x14ac:dyDescent="0.2">
      <c r="A27" s="821" t="s">
        <v>5996</v>
      </c>
      <c r="B27" s="822" t="s">
        <v>6024</v>
      </c>
      <c r="C27" s="822" t="s">
        <v>646</v>
      </c>
      <c r="D27" s="822" t="s">
        <v>2679</v>
      </c>
      <c r="E27" s="822" t="s">
        <v>6029</v>
      </c>
      <c r="F27" s="822" t="s">
        <v>6030</v>
      </c>
      <c r="G27" s="831">
        <v>179</v>
      </c>
      <c r="H27" s="831">
        <v>1298583.3799999999</v>
      </c>
      <c r="I27" s="822"/>
      <c r="J27" s="822">
        <v>7254.6557541899438</v>
      </c>
      <c r="K27" s="831">
        <v>6</v>
      </c>
      <c r="L27" s="831">
        <v>44144.34</v>
      </c>
      <c r="M27" s="822"/>
      <c r="N27" s="822">
        <v>7357.3899999999994</v>
      </c>
      <c r="O27" s="831"/>
      <c r="P27" s="831"/>
      <c r="Q27" s="827"/>
      <c r="R27" s="832"/>
    </row>
    <row r="28" spans="1:18" ht="14.45" customHeight="1" x14ac:dyDescent="0.2">
      <c r="A28" s="821" t="s">
        <v>5996</v>
      </c>
      <c r="B28" s="822" t="s">
        <v>6024</v>
      </c>
      <c r="C28" s="822" t="s">
        <v>646</v>
      </c>
      <c r="D28" s="822" t="s">
        <v>2679</v>
      </c>
      <c r="E28" s="822" t="s">
        <v>6031</v>
      </c>
      <c r="F28" s="822" t="s">
        <v>1728</v>
      </c>
      <c r="G28" s="831">
        <v>3110</v>
      </c>
      <c r="H28" s="831">
        <v>8897.7000000000007</v>
      </c>
      <c r="I28" s="822"/>
      <c r="J28" s="822">
        <v>2.8609967845659168</v>
      </c>
      <c r="K28" s="831">
        <v>1700</v>
      </c>
      <c r="L28" s="831">
        <v>4701</v>
      </c>
      <c r="M28" s="822"/>
      <c r="N28" s="822">
        <v>2.7652941176470587</v>
      </c>
      <c r="O28" s="831"/>
      <c r="P28" s="831"/>
      <c r="Q28" s="827"/>
      <c r="R28" s="832"/>
    </row>
    <row r="29" spans="1:18" ht="14.45" customHeight="1" x14ac:dyDescent="0.2">
      <c r="A29" s="821" t="s">
        <v>5996</v>
      </c>
      <c r="B29" s="822" t="s">
        <v>6024</v>
      </c>
      <c r="C29" s="822" t="s">
        <v>646</v>
      </c>
      <c r="D29" s="822" t="s">
        <v>2679</v>
      </c>
      <c r="E29" s="822" t="s">
        <v>6031</v>
      </c>
      <c r="F29" s="822"/>
      <c r="G29" s="831">
        <v>4380</v>
      </c>
      <c r="H29" s="831">
        <v>11417.600000000002</v>
      </c>
      <c r="I29" s="822"/>
      <c r="J29" s="822">
        <v>2.6067579908675804</v>
      </c>
      <c r="K29" s="831">
        <v>1700</v>
      </c>
      <c r="L29" s="831">
        <v>4701.0000000000009</v>
      </c>
      <c r="M29" s="822"/>
      <c r="N29" s="822">
        <v>2.7652941176470596</v>
      </c>
      <c r="O29" s="831"/>
      <c r="P29" s="831"/>
      <c r="Q29" s="827"/>
      <c r="R29" s="832"/>
    </row>
    <row r="30" spans="1:18" ht="14.45" customHeight="1" x14ac:dyDescent="0.2">
      <c r="A30" s="821" t="s">
        <v>5996</v>
      </c>
      <c r="B30" s="822" t="s">
        <v>6024</v>
      </c>
      <c r="C30" s="822" t="s">
        <v>646</v>
      </c>
      <c r="D30" s="822" t="s">
        <v>2679</v>
      </c>
      <c r="E30" s="822" t="s">
        <v>6032</v>
      </c>
      <c r="F30" s="822" t="s">
        <v>3586</v>
      </c>
      <c r="G30" s="831">
        <v>15</v>
      </c>
      <c r="H30" s="831">
        <v>668.48</v>
      </c>
      <c r="I30" s="822"/>
      <c r="J30" s="822">
        <v>44.565333333333335</v>
      </c>
      <c r="K30" s="831">
        <v>22</v>
      </c>
      <c r="L30" s="831">
        <v>387.58000000000004</v>
      </c>
      <c r="M30" s="822"/>
      <c r="N30" s="822">
        <v>17.617272727272731</v>
      </c>
      <c r="O30" s="831">
        <v>3</v>
      </c>
      <c r="P30" s="831">
        <v>133.83999999999997</v>
      </c>
      <c r="Q30" s="827"/>
      <c r="R30" s="832">
        <v>44.613333333333323</v>
      </c>
    </row>
    <row r="31" spans="1:18" ht="14.45" customHeight="1" x14ac:dyDescent="0.2">
      <c r="A31" s="821" t="s">
        <v>5996</v>
      </c>
      <c r="B31" s="822" t="s">
        <v>6024</v>
      </c>
      <c r="C31" s="822" t="s">
        <v>646</v>
      </c>
      <c r="D31" s="822" t="s">
        <v>2679</v>
      </c>
      <c r="E31" s="822" t="s">
        <v>6033</v>
      </c>
      <c r="F31" s="822" t="s">
        <v>6034</v>
      </c>
      <c r="G31" s="831">
        <v>6</v>
      </c>
      <c r="H31" s="831">
        <v>383724</v>
      </c>
      <c r="I31" s="822"/>
      <c r="J31" s="822">
        <v>63954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 t="s">
        <v>5996</v>
      </c>
      <c r="B32" s="822" t="s">
        <v>6024</v>
      </c>
      <c r="C32" s="822" t="s">
        <v>646</v>
      </c>
      <c r="D32" s="822" t="s">
        <v>2679</v>
      </c>
      <c r="E32" s="822" t="s">
        <v>6035</v>
      </c>
      <c r="F32" s="822" t="s">
        <v>6036</v>
      </c>
      <c r="G32" s="831">
        <v>4</v>
      </c>
      <c r="H32" s="831">
        <v>550745.68000000005</v>
      </c>
      <c r="I32" s="822"/>
      <c r="J32" s="822">
        <v>137686.42000000001</v>
      </c>
      <c r="K32" s="831"/>
      <c r="L32" s="831"/>
      <c r="M32" s="822"/>
      <c r="N32" s="822"/>
      <c r="O32" s="831"/>
      <c r="P32" s="831"/>
      <c r="Q32" s="827"/>
      <c r="R32" s="832"/>
    </row>
    <row r="33" spans="1:18" ht="14.45" customHeight="1" x14ac:dyDescent="0.2">
      <c r="A33" s="821" t="s">
        <v>5996</v>
      </c>
      <c r="B33" s="822" t="s">
        <v>6024</v>
      </c>
      <c r="C33" s="822" t="s">
        <v>646</v>
      </c>
      <c r="D33" s="822" t="s">
        <v>2679</v>
      </c>
      <c r="E33" s="822" t="s">
        <v>6037</v>
      </c>
      <c r="F33" s="822" t="s">
        <v>6036</v>
      </c>
      <c r="G33" s="831">
        <v>250</v>
      </c>
      <c r="H33" s="831">
        <v>66218375.089999989</v>
      </c>
      <c r="I33" s="822"/>
      <c r="J33" s="822">
        <v>264873.50035999995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5996</v>
      </c>
      <c r="B34" s="822" t="s">
        <v>6024</v>
      </c>
      <c r="C34" s="822" t="s">
        <v>646</v>
      </c>
      <c r="D34" s="822" t="s">
        <v>2679</v>
      </c>
      <c r="E34" s="822" t="s">
        <v>6038</v>
      </c>
      <c r="F34" s="822" t="s">
        <v>2202</v>
      </c>
      <c r="G34" s="831"/>
      <c r="H34" s="831"/>
      <c r="I34" s="822"/>
      <c r="J34" s="822"/>
      <c r="K34" s="831">
        <v>0.2</v>
      </c>
      <c r="L34" s="831">
        <v>13.16</v>
      </c>
      <c r="M34" s="822"/>
      <c r="N34" s="822">
        <v>65.8</v>
      </c>
      <c r="O34" s="831"/>
      <c r="P34" s="831"/>
      <c r="Q34" s="827"/>
      <c r="R34" s="832"/>
    </row>
    <row r="35" spans="1:18" ht="14.45" customHeight="1" x14ac:dyDescent="0.2">
      <c r="A35" s="821" t="s">
        <v>5996</v>
      </c>
      <c r="B35" s="822" t="s">
        <v>6024</v>
      </c>
      <c r="C35" s="822" t="s">
        <v>646</v>
      </c>
      <c r="D35" s="822" t="s">
        <v>2679</v>
      </c>
      <c r="E35" s="822" t="s">
        <v>6039</v>
      </c>
      <c r="F35" s="822" t="s">
        <v>6040</v>
      </c>
      <c r="G35" s="831">
        <v>339</v>
      </c>
      <c r="H35" s="831">
        <v>9042562.4399999995</v>
      </c>
      <c r="I35" s="822"/>
      <c r="J35" s="822">
        <v>26674.225486725663</v>
      </c>
      <c r="K35" s="831">
        <v>446</v>
      </c>
      <c r="L35" s="831">
        <v>7044655.1799999997</v>
      </c>
      <c r="M35" s="822"/>
      <c r="N35" s="822">
        <v>15795.190986547084</v>
      </c>
      <c r="O35" s="831">
        <v>85</v>
      </c>
      <c r="P35" s="831">
        <v>1244051.4999999998</v>
      </c>
      <c r="Q35" s="827"/>
      <c r="R35" s="832">
        <v>14635.899999999998</v>
      </c>
    </row>
    <row r="36" spans="1:18" ht="14.45" customHeight="1" x14ac:dyDescent="0.2">
      <c r="A36" s="821" t="s">
        <v>5996</v>
      </c>
      <c r="B36" s="822" t="s">
        <v>6024</v>
      </c>
      <c r="C36" s="822" t="s">
        <v>646</v>
      </c>
      <c r="D36" s="822" t="s">
        <v>2679</v>
      </c>
      <c r="E36" s="822" t="s">
        <v>6041</v>
      </c>
      <c r="F36" s="822" t="s">
        <v>6042</v>
      </c>
      <c r="G36" s="831">
        <v>40</v>
      </c>
      <c r="H36" s="831">
        <v>1068758</v>
      </c>
      <c r="I36" s="822"/>
      <c r="J36" s="822">
        <v>26718.95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5996</v>
      </c>
      <c r="B37" s="822" t="s">
        <v>6024</v>
      </c>
      <c r="C37" s="822" t="s">
        <v>646</v>
      </c>
      <c r="D37" s="822" t="s">
        <v>2679</v>
      </c>
      <c r="E37" s="822" t="s">
        <v>6043</v>
      </c>
      <c r="F37" s="822" t="s">
        <v>6044</v>
      </c>
      <c r="G37" s="831">
        <v>9</v>
      </c>
      <c r="H37" s="831">
        <v>210914.58</v>
      </c>
      <c r="I37" s="822"/>
      <c r="J37" s="822">
        <v>23434.953333333331</v>
      </c>
      <c r="K37" s="831"/>
      <c r="L37" s="831"/>
      <c r="M37" s="822"/>
      <c r="N37" s="822"/>
      <c r="O37" s="831">
        <v>6</v>
      </c>
      <c r="P37" s="831">
        <v>88735.32</v>
      </c>
      <c r="Q37" s="827"/>
      <c r="R37" s="832">
        <v>14789.220000000001</v>
      </c>
    </row>
    <row r="38" spans="1:18" ht="14.45" customHeight="1" x14ac:dyDescent="0.2">
      <c r="A38" s="821" t="s">
        <v>5996</v>
      </c>
      <c r="B38" s="822" t="s">
        <v>6024</v>
      </c>
      <c r="C38" s="822" t="s">
        <v>646</v>
      </c>
      <c r="D38" s="822" t="s">
        <v>2679</v>
      </c>
      <c r="E38" s="822" t="s">
        <v>6045</v>
      </c>
      <c r="F38" s="822" t="s">
        <v>6046</v>
      </c>
      <c r="G38" s="831">
        <v>6</v>
      </c>
      <c r="H38" s="831">
        <v>383155.20000000001</v>
      </c>
      <c r="I38" s="822"/>
      <c r="J38" s="822">
        <v>63859.200000000004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5996</v>
      </c>
      <c r="B39" s="822" t="s">
        <v>6024</v>
      </c>
      <c r="C39" s="822" t="s">
        <v>646</v>
      </c>
      <c r="D39" s="822" t="s">
        <v>2679</v>
      </c>
      <c r="E39" s="822" t="s">
        <v>6047</v>
      </c>
      <c r="F39" s="822" t="s">
        <v>6048</v>
      </c>
      <c r="G39" s="831">
        <v>48</v>
      </c>
      <c r="H39" s="831">
        <v>2686068</v>
      </c>
      <c r="I39" s="822"/>
      <c r="J39" s="822">
        <v>55959.75</v>
      </c>
      <c r="K39" s="831">
        <v>21</v>
      </c>
      <c r="L39" s="831">
        <v>1339217.3999999999</v>
      </c>
      <c r="M39" s="822"/>
      <c r="N39" s="822">
        <v>63772.257142857139</v>
      </c>
      <c r="O39" s="831"/>
      <c r="P39" s="831"/>
      <c r="Q39" s="827"/>
      <c r="R39" s="832"/>
    </row>
    <row r="40" spans="1:18" ht="14.45" customHeight="1" x14ac:dyDescent="0.2">
      <c r="A40" s="821" t="s">
        <v>5996</v>
      </c>
      <c r="B40" s="822" t="s">
        <v>6024</v>
      </c>
      <c r="C40" s="822" t="s">
        <v>646</v>
      </c>
      <c r="D40" s="822" t="s">
        <v>2679</v>
      </c>
      <c r="E40" s="822" t="s">
        <v>6049</v>
      </c>
      <c r="F40" s="822" t="s">
        <v>6050</v>
      </c>
      <c r="G40" s="831">
        <v>24</v>
      </c>
      <c r="H40" s="831">
        <v>1534896</v>
      </c>
      <c r="I40" s="822"/>
      <c r="J40" s="822">
        <v>63954</v>
      </c>
      <c r="K40" s="831">
        <v>36</v>
      </c>
      <c r="L40" s="831">
        <v>2106650.4</v>
      </c>
      <c r="M40" s="822"/>
      <c r="N40" s="822">
        <v>58518.066666666666</v>
      </c>
      <c r="O40" s="831">
        <v>3</v>
      </c>
      <c r="P40" s="831">
        <v>191858.7</v>
      </c>
      <c r="Q40" s="827"/>
      <c r="R40" s="832">
        <v>63952.9</v>
      </c>
    </row>
    <row r="41" spans="1:18" ht="14.45" customHeight="1" x14ac:dyDescent="0.2">
      <c r="A41" s="821" t="s">
        <v>5996</v>
      </c>
      <c r="B41" s="822" t="s">
        <v>6024</v>
      </c>
      <c r="C41" s="822" t="s">
        <v>646</v>
      </c>
      <c r="D41" s="822" t="s">
        <v>2679</v>
      </c>
      <c r="E41" s="822" t="s">
        <v>6051</v>
      </c>
      <c r="F41" s="822" t="s">
        <v>6052</v>
      </c>
      <c r="G41" s="831">
        <v>301</v>
      </c>
      <c r="H41" s="831">
        <v>2213271.06</v>
      </c>
      <c r="I41" s="822"/>
      <c r="J41" s="822">
        <v>7353.06</v>
      </c>
      <c r="K41" s="831">
        <v>587</v>
      </c>
      <c r="L41" s="831">
        <v>4351586.7100000009</v>
      </c>
      <c r="M41" s="822"/>
      <c r="N41" s="822">
        <v>7413.2652640545157</v>
      </c>
      <c r="O41" s="831">
        <v>120.5</v>
      </c>
      <c r="P41" s="831">
        <v>886043.73</v>
      </c>
      <c r="Q41" s="827"/>
      <c r="R41" s="832">
        <v>7353.0599999999995</v>
      </c>
    </row>
    <row r="42" spans="1:18" ht="14.45" customHeight="1" x14ac:dyDescent="0.2">
      <c r="A42" s="821" t="s">
        <v>5996</v>
      </c>
      <c r="B42" s="822" t="s">
        <v>6024</v>
      </c>
      <c r="C42" s="822" t="s">
        <v>646</v>
      </c>
      <c r="D42" s="822" t="s">
        <v>2679</v>
      </c>
      <c r="E42" s="822" t="s">
        <v>6053</v>
      </c>
      <c r="F42" s="822" t="s">
        <v>2019</v>
      </c>
      <c r="G42" s="831">
        <v>3160</v>
      </c>
      <c r="H42" s="831">
        <v>4896013.8</v>
      </c>
      <c r="I42" s="822"/>
      <c r="J42" s="822">
        <v>1549.3714556962025</v>
      </c>
      <c r="K42" s="831">
        <v>2350</v>
      </c>
      <c r="L42" s="831">
        <v>3633570</v>
      </c>
      <c r="M42" s="822"/>
      <c r="N42" s="822">
        <v>1546.2</v>
      </c>
      <c r="O42" s="831">
        <v>590</v>
      </c>
      <c r="P42" s="831">
        <v>960502.3</v>
      </c>
      <c r="Q42" s="827"/>
      <c r="R42" s="832">
        <v>1627.97</v>
      </c>
    </row>
    <row r="43" spans="1:18" ht="14.45" customHeight="1" x14ac:dyDescent="0.2">
      <c r="A43" s="821" t="s">
        <v>5996</v>
      </c>
      <c r="B43" s="822" t="s">
        <v>6024</v>
      </c>
      <c r="C43" s="822" t="s">
        <v>646</v>
      </c>
      <c r="D43" s="822" t="s">
        <v>2679</v>
      </c>
      <c r="E43" s="822" t="s">
        <v>6054</v>
      </c>
      <c r="F43" s="822" t="s">
        <v>6042</v>
      </c>
      <c r="G43" s="831">
        <v>30</v>
      </c>
      <c r="H43" s="831">
        <v>791184</v>
      </c>
      <c r="I43" s="822"/>
      <c r="J43" s="822">
        <v>26372.799999999999</v>
      </c>
      <c r="K43" s="831"/>
      <c r="L43" s="831"/>
      <c r="M43" s="822"/>
      <c r="N43" s="822"/>
      <c r="O43" s="831"/>
      <c r="P43" s="831"/>
      <c r="Q43" s="827"/>
      <c r="R43" s="832"/>
    </row>
    <row r="44" spans="1:18" ht="14.45" customHeight="1" x14ac:dyDescent="0.2">
      <c r="A44" s="821" t="s">
        <v>5996</v>
      </c>
      <c r="B44" s="822" t="s">
        <v>6024</v>
      </c>
      <c r="C44" s="822" t="s">
        <v>646</v>
      </c>
      <c r="D44" s="822" t="s">
        <v>2679</v>
      </c>
      <c r="E44" s="822" t="s">
        <v>6055</v>
      </c>
      <c r="F44" s="822" t="s">
        <v>6036</v>
      </c>
      <c r="G44" s="831">
        <v>7</v>
      </c>
      <c r="H44" s="831">
        <v>1863422.32</v>
      </c>
      <c r="I44" s="822"/>
      <c r="J44" s="822">
        <v>266203.18857142859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 t="s">
        <v>5996</v>
      </c>
      <c r="B45" s="822" t="s">
        <v>6024</v>
      </c>
      <c r="C45" s="822" t="s">
        <v>646</v>
      </c>
      <c r="D45" s="822" t="s">
        <v>2679</v>
      </c>
      <c r="E45" s="822" t="s">
        <v>6056</v>
      </c>
      <c r="F45" s="822" t="s">
        <v>6036</v>
      </c>
      <c r="G45" s="831">
        <v>1</v>
      </c>
      <c r="H45" s="831">
        <v>128211.87</v>
      </c>
      <c r="I45" s="822"/>
      <c r="J45" s="822">
        <v>128211.87</v>
      </c>
      <c r="K45" s="831"/>
      <c r="L45" s="831"/>
      <c r="M45" s="822"/>
      <c r="N45" s="822"/>
      <c r="O45" s="831"/>
      <c r="P45" s="831"/>
      <c r="Q45" s="827"/>
      <c r="R45" s="832"/>
    </row>
    <row r="46" spans="1:18" ht="14.45" customHeight="1" x14ac:dyDescent="0.2">
      <c r="A46" s="821" t="s">
        <v>5996</v>
      </c>
      <c r="B46" s="822" t="s">
        <v>6024</v>
      </c>
      <c r="C46" s="822" t="s">
        <v>646</v>
      </c>
      <c r="D46" s="822" t="s">
        <v>2679</v>
      </c>
      <c r="E46" s="822" t="s">
        <v>6057</v>
      </c>
      <c r="F46" s="822" t="s">
        <v>6058</v>
      </c>
      <c r="G46" s="831">
        <v>90</v>
      </c>
      <c r="H46" s="831">
        <v>754650</v>
      </c>
      <c r="I46" s="822"/>
      <c r="J46" s="822">
        <v>8385</v>
      </c>
      <c r="K46" s="831">
        <v>126</v>
      </c>
      <c r="L46" s="831">
        <v>1056510</v>
      </c>
      <c r="M46" s="822"/>
      <c r="N46" s="822">
        <v>8385</v>
      </c>
      <c r="O46" s="831">
        <v>15</v>
      </c>
      <c r="P46" s="831">
        <v>125775</v>
      </c>
      <c r="Q46" s="827"/>
      <c r="R46" s="832">
        <v>8385</v>
      </c>
    </row>
    <row r="47" spans="1:18" ht="14.45" customHeight="1" x14ac:dyDescent="0.2">
      <c r="A47" s="821" t="s">
        <v>5996</v>
      </c>
      <c r="B47" s="822" t="s">
        <v>6024</v>
      </c>
      <c r="C47" s="822" t="s">
        <v>646</v>
      </c>
      <c r="D47" s="822" t="s">
        <v>2679</v>
      </c>
      <c r="E47" s="822" t="s">
        <v>6059</v>
      </c>
      <c r="F47" s="822" t="s">
        <v>6060</v>
      </c>
      <c r="G47" s="831"/>
      <c r="H47" s="831"/>
      <c r="I47" s="822"/>
      <c r="J47" s="822"/>
      <c r="K47" s="831">
        <v>0.05</v>
      </c>
      <c r="L47" s="831">
        <v>6.08</v>
      </c>
      <c r="M47" s="822"/>
      <c r="N47" s="822">
        <v>121.6</v>
      </c>
      <c r="O47" s="831"/>
      <c r="P47" s="831"/>
      <c r="Q47" s="827"/>
      <c r="R47" s="832"/>
    </row>
    <row r="48" spans="1:18" ht="14.45" customHeight="1" x14ac:dyDescent="0.2">
      <c r="A48" s="821" t="s">
        <v>5996</v>
      </c>
      <c r="B48" s="822" t="s">
        <v>6024</v>
      </c>
      <c r="C48" s="822" t="s">
        <v>646</v>
      </c>
      <c r="D48" s="822" t="s">
        <v>2679</v>
      </c>
      <c r="E48" s="822" t="s">
        <v>6061</v>
      </c>
      <c r="F48" s="822" t="s">
        <v>6058</v>
      </c>
      <c r="G48" s="831">
        <v>15</v>
      </c>
      <c r="H48" s="831">
        <v>125775</v>
      </c>
      <c r="I48" s="822"/>
      <c r="J48" s="822">
        <v>8385</v>
      </c>
      <c r="K48" s="831">
        <v>63</v>
      </c>
      <c r="L48" s="831">
        <v>528255</v>
      </c>
      <c r="M48" s="822"/>
      <c r="N48" s="822">
        <v>8385</v>
      </c>
      <c r="O48" s="831">
        <v>12</v>
      </c>
      <c r="P48" s="831">
        <v>100620</v>
      </c>
      <c r="Q48" s="827"/>
      <c r="R48" s="832">
        <v>8385</v>
      </c>
    </row>
    <row r="49" spans="1:18" ht="14.45" customHeight="1" x14ac:dyDescent="0.2">
      <c r="A49" s="821" t="s">
        <v>5996</v>
      </c>
      <c r="B49" s="822" t="s">
        <v>6024</v>
      </c>
      <c r="C49" s="822" t="s">
        <v>646</v>
      </c>
      <c r="D49" s="822" t="s">
        <v>2679</v>
      </c>
      <c r="E49" s="822" t="s">
        <v>6001</v>
      </c>
      <c r="F49" s="822" t="s">
        <v>6002</v>
      </c>
      <c r="G49" s="831">
        <v>407</v>
      </c>
      <c r="H49" s="831">
        <v>6502660.9899999993</v>
      </c>
      <c r="I49" s="822"/>
      <c r="J49" s="822">
        <v>15977.054029484028</v>
      </c>
      <c r="K49" s="831">
        <v>661.06</v>
      </c>
      <c r="L49" s="831">
        <v>2957191.89</v>
      </c>
      <c r="M49" s="822"/>
      <c r="N49" s="822">
        <v>4473.409206426044</v>
      </c>
      <c r="O49" s="831">
        <v>161</v>
      </c>
      <c r="P49" s="831">
        <v>2381064.42</v>
      </c>
      <c r="Q49" s="827"/>
      <c r="R49" s="832">
        <v>14789.22</v>
      </c>
    </row>
    <row r="50" spans="1:18" ht="14.45" customHeight="1" x14ac:dyDescent="0.2">
      <c r="A50" s="821" t="s">
        <v>5996</v>
      </c>
      <c r="B50" s="822" t="s">
        <v>6024</v>
      </c>
      <c r="C50" s="822" t="s">
        <v>646</v>
      </c>
      <c r="D50" s="822" t="s">
        <v>2679</v>
      </c>
      <c r="E50" s="822" t="s">
        <v>6062</v>
      </c>
      <c r="F50" s="822" t="s">
        <v>2657</v>
      </c>
      <c r="G50" s="831">
        <v>21</v>
      </c>
      <c r="H50" s="831">
        <v>4550610.42</v>
      </c>
      <c r="I50" s="822"/>
      <c r="J50" s="822">
        <v>216695.73428571428</v>
      </c>
      <c r="K50" s="831">
        <v>29</v>
      </c>
      <c r="L50" s="831">
        <v>6280719.7999999998</v>
      </c>
      <c r="M50" s="822"/>
      <c r="N50" s="822">
        <v>216576.54482758621</v>
      </c>
      <c r="O50" s="831">
        <v>2</v>
      </c>
      <c r="P50" s="831">
        <v>433058</v>
      </c>
      <c r="Q50" s="827"/>
      <c r="R50" s="832">
        <v>216529</v>
      </c>
    </row>
    <row r="51" spans="1:18" ht="14.45" customHeight="1" x14ac:dyDescent="0.2">
      <c r="A51" s="821" t="s">
        <v>5996</v>
      </c>
      <c r="B51" s="822" t="s">
        <v>6024</v>
      </c>
      <c r="C51" s="822" t="s">
        <v>646</v>
      </c>
      <c r="D51" s="822" t="s">
        <v>2679</v>
      </c>
      <c r="E51" s="822" t="s">
        <v>6063</v>
      </c>
      <c r="F51" s="822" t="s">
        <v>2000</v>
      </c>
      <c r="G51" s="831">
        <v>602</v>
      </c>
      <c r="H51" s="831">
        <v>656447.97</v>
      </c>
      <c r="I51" s="822"/>
      <c r="J51" s="822">
        <v>1090.4451328903654</v>
      </c>
      <c r="K51" s="831">
        <v>1156.02</v>
      </c>
      <c r="L51" s="831">
        <v>1884336.53</v>
      </c>
      <c r="M51" s="822"/>
      <c r="N51" s="822">
        <v>1630.0207003339044</v>
      </c>
      <c r="O51" s="831">
        <v>237</v>
      </c>
      <c r="P51" s="831">
        <v>235369.43999999997</v>
      </c>
      <c r="Q51" s="827"/>
      <c r="R51" s="832">
        <v>993.11999999999989</v>
      </c>
    </row>
    <row r="52" spans="1:18" ht="14.45" customHeight="1" x14ac:dyDescent="0.2">
      <c r="A52" s="821" t="s">
        <v>5996</v>
      </c>
      <c r="B52" s="822" t="s">
        <v>6024</v>
      </c>
      <c r="C52" s="822" t="s">
        <v>646</v>
      </c>
      <c r="D52" s="822" t="s">
        <v>2679</v>
      </c>
      <c r="E52" s="822" t="s">
        <v>6064</v>
      </c>
      <c r="F52" s="822" t="s">
        <v>2657</v>
      </c>
      <c r="G52" s="831">
        <v>7</v>
      </c>
      <c r="H52" s="831">
        <v>1034172.6000000001</v>
      </c>
      <c r="I52" s="822"/>
      <c r="J52" s="822">
        <v>147738.94285714286</v>
      </c>
      <c r="K52" s="831">
        <v>36</v>
      </c>
      <c r="L52" s="831">
        <v>3343573.6500000004</v>
      </c>
      <c r="M52" s="822"/>
      <c r="N52" s="822">
        <v>92877.045833333337</v>
      </c>
      <c r="O52" s="831">
        <v>4</v>
      </c>
      <c r="P52" s="831">
        <v>371193.59999999998</v>
      </c>
      <c r="Q52" s="827"/>
      <c r="R52" s="832">
        <v>92798.399999999994</v>
      </c>
    </row>
    <row r="53" spans="1:18" ht="14.45" customHeight="1" x14ac:dyDescent="0.2">
      <c r="A53" s="821" t="s">
        <v>5996</v>
      </c>
      <c r="B53" s="822" t="s">
        <v>6024</v>
      </c>
      <c r="C53" s="822" t="s">
        <v>646</v>
      </c>
      <c r="D53" s="822" t="s">
        <v>2679</v>
      </c>
      <c r="E53" s="822" t="s">
        <v>6065</v>
      </c>
      <c r="F53" s="822" t="s">
        <v>2657</v>
      </c>
      <c r="G53" s="831">
        <v>19</v>
      </c>
      <c r="H53" s="831">
        <v>1763169.6</v>
      </c>
      <c r="I53" s="822"/>
      <c r="J53" s="822">
        <v>92798.400000000009</v>
      </c>
      <c r="K53" s="831">
        <v>78</v>
      </c>
      <c r="L53" s="831">
        <v>7238275.2000000002</v>
      </c>
      <c r="M53" s="822"/>
      <c r="N53" s="822">
        <v>92798.400000000009</v>
      </c>
      <c r="O53" s="831">
        <v>21</v>
      </c>
      <c r="P53" s="831">
        <v>1948766.4</v>
      </c>
      <c r="Q53" s="827"/>
      <c r="R53" s="832">
        <v>92798.399999999994</v>
      </c>
    </row>
    <row r="54" spans="1:18" ht="14.45" customHeight="1" x14ac:dyDescent="0.2">
      <c r="A54" s="821" t="s">
        <v>5996</v>
      </c>
      <c r="B54" s="822" t="s">
        <v>6024</v>
      </c>
      <c r="C54" s="822" t="s">
        <v>646</v>
      </c>
      <c r="D54" s="822" t="s">
        <v>2679</v>
      </c>
      <c r="E54" s="822" t="s">
        <v>6066</v>
      </c>
      <c r="F54" s="822" t="s">
        <v>2657</v>
      </c>
      <c r="G54" s="831">
        <v>7</v>
      </c>
      <c r="H54" s="831">
        <v>653127.78</v>
      </c>
      <c r="I54" s="822"/>
      <c r="J54" s="822">
        <v>93303.968571428573</v>
      </c>
      <c r="K54" s="831">
        <v>7</v>
      </c>
      <c r="L54" s="831">
        <v>649588.80000000005</v>
      </c>
      <c r="M54" s="822"/>
      <c r="N54" s="822">
        <v>92798.400000000009</v>
      </c>
      <c r="O54" s="831"/>
      <c r="P54" s="831"/>
      <c r="Q54" s="827"/>
      <c r="R54" s="832"/>
    </row>
    <row r="55" spans="1:18" ht="14.45" customHeight="1" x14ac:dyDescent="0.2">
      <c r="A55" s="821" t="s">
        <v>5996</v>
      </c>
      <c r="B55" s="822" t="s">
        <v>6024</v>
      </c>
      <c r="C55" s="822" t="s">
        <v>646</v>
      </c>
      <c r="D55" s="822" t="s">
        <v>2679</v>
      </c>
      <c r="E55" s="822" t="s">
        <v>6067</v>
      </c>
      <c r="F55" s="822" t="s">
        <v>2657</v>
      </c>
      <c r="G55" s="831">
        <v>13</v>
      </c>
      <c r="H55" s="831">
        <v>1207440.8399999999</v>
      </c>
      <c r="I55" s="822"/>
      <c r="J55" s="822">
        <v>92880.064615384603</v>
      </c>
      <c r="K55" s="831">
        <v>26</v>
      </c>
      <c r="L55" s="831">
        <v>2412758.4000000004</v>
      </c>
      <c r="M55" s="822"/>
      <c r="N55" s="822">
        <v>92798.400000000009</v>
      </c>
      <c r="O55" s="831">
        <v>21</v>
      </c>
      <c r="P55" s="831">
        <v>1948766.4</v>
      </c>
      <c r="Q55" s="827"/>
      <c r="R55" s="832">
        <v>92798.399999999994</v>
      </c>
    </row>
    <row r="56" spans="1:18" ht="14.45" customHeight="1" x14ac:dyDescent="0.2">
      <c r="A56" s="821" t="s">
        <v>5996</v>
      </c>
      <c r="B56" s="822" t="s">
        <v>6024</v>
      </c>
      <c r="C56" s="822" t="s">
        <v>646</v>
      </c>
      <c r="D56" s="822" t="s">
        <v>2679</v>
      </c>
      <c r="E56" s="822" t="s">
        <v>6068</v>
      </c>
      <c r="F56" s="822"/>
      <c r="G56" s="831">
        <v>9</v>
      </c>
      <c r="H56" s="831">
        <v>103765.73999999999</v>
      </c>
      <c r="I56" s="822"/>
      <c r="J56" s="822">
        <v>11529.526666666665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5996</v>
      </c>
      <c r="B57" s="822" t="s">
        <v>6024</v>
      </c>
      <c r="C57" s="822" t="s">
        <v>646</v>
      </c>
      <c r="D57" s="822" t="s">
        <v>2679</v>
      </c>
      <c r="E57" s="822" t="s">
        <v>6068</v>
      </c>
      <c r="F57" s="822" t="s">
        <v>6044</v>
      </c>
      <c r="G57" s="831">
        <v>0</v>
      </c>
      <c r="H57" s="831">
        <v>0</v>
      </c>
      <c r="I57" s="822"/>
      <c r="J57" s="822"/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5996</v>
      </c>
      <c r="B58" s="822" t="s">
        <v>6024</v>
      </c>
      <c r="C58" s="822" t="s">
        <v>646</v>
      </c>
      <c r="D58" s="822" t="s">
        <v>2679</v>
      </c>
      <c r="E58" s="822" t="s">
        <v>6069</v>
      </c>
      <c r="F58" s="822" t="s">
        <v>2657</v>
      </c>
      <c r="G58" s="831">
        <v>12</v>
      </c>
      <c r="H58" s="831">
        <v>1113580.8</v>
      </c>
      <c r="I58" s="822"/>
      <c r="J58" s="822">
        <v>92798.400000000009</v>
      </c>
      <c r="K58" s="831">
        <v>20</v>
      </c>
      <c r="L58" s="831">
        <v>1856321.79</v>
      </c>
      <c r="M58" s="822"/>
      <c r="N58" s="822">
        <v>92816.089500000002</v>
      </c>
      <c r="O58" s="831">
        <v>3</v>
      </c>
      <c r="P58" s="831">
        <v>278395.2</v>
      </c>
      <c r="Q58" s="827"/>
      <c r="R58" s="832">
        <v>92798.400000000009</v>
      </c>
    </row>
    <row r="59" spans="1:18" ht="14.45" customHeight="1" x14ac:dyDescent="0.2">
      <c r="A59" s="821" t="s">
        <v>5996</v>
      </c>
      <c r="B59" s="822" t="s">
        <v>6024</v>
      </c>
      <c r="C59" s="822" t="s">
        <v>646</v>
      </c>
      <c r="D59" s="822" t="s">
        <v>2679</v>
      </c>
      <c r="E59" s="822" t="s">
        <v>6070</v>
      </c>
      <c r="F59" s="822" t="s">
        <v>2552</v>
      </c>
      <c r="G59" s="831"/>
      <c r="H59" s="831"/>
      <c r="I59" s="822"/>
      <c r="J59" s="822"/>
      <c r="K59" s="831"/>
      <c r="L59" s="831"/>
      <c r="M59" s="822"/>
      <c r="N59" s="822"/>
      <c r="O59" s="831">
        <v>1</v>
      </c>
      <c r="P59" s="831">
        <v>98.11</v>
      </c>
      <c r="Q59" s="827"/>
      <c r="R59" s="832">
        <v>98.11</v>
      </c>
    </row>
    <row r="60" spans="1:18" ht="14.45" customHeight="1" x14ac:dyDescent="0.2">
      <c r="A60" s="821" t="s">
        <v>5996</v>
      </c>
      <c r="B60" s="822" t="s">
        <v>6024</v>
      </c>
      <c r="C60" s="822" t="s">
        <v>646</v>
      </c>
      <c r="D60" s="822" t="s">
        <v>2679</v>
      </c>
      <c r="E60" s="822" t="s">
        <v>6071</v>
      </c>
      <c r="F60" s="822" t="s">
        <v>2657</v>
      </c>
      <c r="G60" s="831">
        <v>9</v>
      </c>
      <c r="H60" s="831">
        <v>835185.60000000009</v>
      </c>
      <c r="I60" s="822"/>
      <c r="J60" s="822">
        <v>92798.400000000009</v>
      </c>
      <c r="K60" s="831">
        <v>43</v>
      </c>
      <c r="L60" s="831">
        <v>3990331.2</v>
      </c>
      <c r="M60" s="822"/>
      <c r="N60" s="822">
        <v>92798.400000000009</v>
      </c>
      <c r="O60" s="831">
        <v>18</v>
      </c>
      <c r="P60" s="831">
        <v>1670371.2000000002</v>
      </c>
      <c r="Q60" s="827"/>
      <c r="R60" s="832">
        <v>92798.400000000009</v>
      </c>
    </row>
    <row r="61" spans="1:18" ht="14.45" customHeight="1" x14ac:dyDescent="0.2">
      <c r="A61" s="821" t="s">
        <v>5996</v>
      </c>
      <c r="B61" s="822" t="s">
        <v>6024</v>
      </c>
      <c r="C61" s="822" t="s">
        <v>646</v>
      </c>
      <c r="D61" s="822" t="s">
        <v>2679</v>
      </c>
      <c r="E61" s="822" t="s">
        <v>6072</v>
      </c>
      <c r="F61" s="822" t="s">
        <v>1728</v>
      </c>
      <c r="G61" s="831"/>
      <c r="H61" s="831"/>
      <c r="I61" s="822"/>
      <c r="J61" s="822"/>
      <c r="K61" s="831">
        <v>193</v>
      </c>
      <c r="L61" s="831">
        <v>275734.67</v>
      </c>
      <c r="M61" s="822"/>
      <c r="N61" s="822">
        <v>1428.6770466321243</v>
      </c>
      <c r="O61" s="831">
        <v>81</v>
      </c>
      <c r="P61" s="831">
        <v>116998.95000000003</v>
      </c>
      <c r="Q61" s="827"/>
      <c r="R61" s="832">
        <v>1444.4314814814818</v>
      </c>
    </row>
    <row r="62" spans="1:18" ht="14.45" customHeight="1" x14ac:dyDescent="0.2">
      <c r="A62" s="821" t="s">
        <v>5996</v>
      </c>
      <c r="B62" s="822" t="s">
        <v>6024</v>
      </c>
      <c r="C62" s="822" t="s">
        <v>646</v>
      </c>
      <c r="D62" s="822" t="s">
        <v>2679</v>
      </c>
      <c r="E62" s="822" t="s">
        <v>6073</v>
      </c>
      <c r="F62" s="822" t="s">
        <v>2011</v>
      </c>
      <c r="G62" s="831">
        <v>29</v>
      </c>
      <c r="H62" s="831">
        <v>2209599.9</v>
      </c>
      <c r="I62" s="822"/>
      <c r="J62" s="822">
        <v>76193.099999999991</v>
      </c>
      <c r="K62" s="831">
        <v>804</v>
      </c>
      <c r="L62" s="831">
        <v>55515300.279999994</v>
      </c>
      <c r="M62" s="822"/>
      <c r="N62" s="822">
        <v>69048.880945273617</v>
      </c>
      <c r="O62" s="831">
        <v>105</v>
      </c>
      <c r="P62" s="831">
        <v>6374340</v>
      </c>
      <c r="Q62" s="827"/>
      <c r="R62" s="832">
        <v>60708</v>
      </c>
    </row>
    <row r="63" spans="1:18" ht="14.45" customHeight="1" x14ac:dyDescent="0.2">
      <c r="A63" s="821" t="s">
        <v>5996</v>
      </c>
      <c r="B63" s="822" t="s">
        <v>6024</v>
      </c>
      <c r="C63" s="822" t="s">
        <v>646</v>
      </c>
      <c r="D63" s="822" t="s">
        <v>2679</v>
      </c>
      <c r="E63" s="822" t="s">
        <v>6074</v>
      </c>
      <c r="F63" s="822" t="s">
        <v>1739</v>
      </c>
      <c r="G63" s="831"/>
      <c r="H63" s="831"/>
      <c r="I63" s="822"/>
      <c r="J63" s="822"/>
      <c r="K63" s="831">
        <v>4</v>
      </c>
      <c r="L63" s="831">
        <v>6713.48</v>
      </c>
      <c r="M63" s="822"/>
      <c r="N63" s="822">
        <v>1678.37</v>
      </c>
      <c r="O63" s="831">
        <v>3</v>
      </c>
      <c r="P63" s="831">
        <v>5035.1099999999997</v>
      </c>
      <c r="Q63" s="827"/>
      <c r="R63" s="832">
        <v>1678.37</v>
      </c>
    </row>
    <row r="64" spans="1:18" ht="14.45" customHeight="1" x14ac:dyDescent="0.2">
      <c r="A64" s="821" t="s">
        <v>5996</v>
      </c>
      <c r="B64" s="822" t="s">
        <v>6024</v>
      </c>
      <c r="C64" s="822" t="s">
        <v>646</v>
      </c>
      <c r="D64" s="822" t="s">
        <v>2679</v>
      </c>
      <c r="E64" s="822" t="s">
        <v>6075</v>
      </c>
      <c r="F64" s="822" t="s">
        <v>2019</v>
      </c>
      <c r="G64" s="831"/>
      <c r="H64" s="831"/>
      <c r="I64" s="822"/>
      <c r="J64" s="822"/>
      <c r="K64" s="831">
        <v>900</v>
      </c>
      <c r="L64" s="831">
        <v>1416111</v>
      </c>
      <c r="M64" s="822"/>
      <c r="N64" s="822">
        <v>1573.4566666666667</v>
      </c>
      <c r="O64" s="831">
        <v>200</v>
      </c>
      <c r="P64" s="831">
        <v>309240</v>
      </c>
      <c r="Q64" s="827"/>
      <c r="R64" s="832">
        <v>1546.2</v>
      </c>
    </row>
    <row r="65" spans="1:18" ht="14.45" customHeight="1" x14ac:dyDescent="0.2">
      <c r="A65" s="821" t="s">
        <v>5996</v>
      </c>
      <c r="B65" s="822" t="s">
        <v>6024</v>
      </c>
      <c r="C65" s="822" t="s">
        <v>646</v>
      </c>
      <c r="D65" s="822" t="s">
        <v>2679</v>
      </c>
      <c r="E65" s="822" t="s">
        <v>6076</v>
      </c>
      <c r="F65" s="822" t="s">
        <v>2202</v>
      </c>
      <c r="G65" s="831"/>
      <c r="H65" s="831"/>
      <c r="I65" s="822"/>
      <c r="J65" s="822"/>
      <c r="K65" s="831">
        <v>2</v>
      </c>
      <c r="L65" s="831">
        <v>5842.82</v>
      </c>
      <c r="M65" s="822"/>
      <c r="N65" s="822">
        <v>2921.41</v>
      </c>
      <c r="O65" s="831"/>
      <c r="P65" s="831"/>
      <c r="Q65" s="827"/>
      <c r="R65" s="832"/>
    </row>
    <row r="66" spans="1:18" ht="14.45" customHeight="1" x14ac:dyDescent="0.2">
      <c r="A66" s="821" t="s">
        <v>5996</v>
      </c>
      <c r="B66" s="822" t="s">
        <v>6024</v>
      </c>
      <c r="C66" s="822" t="s">
        <v>646</v>
      </c>
      <c r="D66" s="822" t="s">
        <v>2679</v>
      </c>
      <c r="E66" s="822" t="s">
        <v>6077</v>
      </c>
      <c r="F66" s="822" t="s">
        <v>2552</v>
      </c>
      <c r="G66" s="831"/>
      <c r="H66" s="831"/>
      <c r="I66" s="822"/>
      <c r="J66" s="822"/>
      <c r="K66" s="831">
        <v>1.5</v>
      </c>
      <c r="L66" s="831">
        <v>109.11</v>
      </c>
      <c r="M66" s="822"/>
      <c r="N66" s="822">
        <v>72.739999999999995</v>
      </c>
      <c r="O66" s="831"/>
      <c r="P66" s="831"/>
      <c r="Q66" s="827"/>
      <c r="R66" s="832"/>
    </row>
    <row r="67" spans="1:18" ht="14.45" customHeight="1" x14ac:dyDescent="0.2">
      <c r="A67" s="821" t="s">
        <v>5996</v>
      </c>
      <c r="B67" s="822" t="s">
        <v>6024</v>
      </c>
      <c r="C67" s="822" t="s">
        <v>646</v>
      </c>
      <c r="D67" s="822" t="s">
        <v>6078</v>
      </c>
      <c r="E67" s="822" t="s">
        <v>6079</v>
      </c>
      <c r="F67" s="822" t="s">
        <v>6080</v>
      </c>
      <c r="G67" s="831">
        <v>564</v>
      </c>
      <c r="H67" s="831">
        <v>132185.64000000001</v>
      </c>
      <c r="I67" s="822"/>
      <c r="J67" s="822">
        <v>234.3717021276596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5996</v>
      </c>
      <c r="B68" s="822" t="s">
        <v>6024</v>
      </c>
      <c r="C68" s="822" t="s">
        <v>646</v>
      </c>
      <c r="D68" s="822" t="s">
        <v>5989</v>
      </c>
      <c r="E68" s="822" t="s">
        <v>6081</v>
      </c>
      <c r="F68" s="822" t="s">
        <v>6082</v>
      </c>
      <c r="G68" s="831">
        <v>3</v>
      </c>
      <c r="H68" s="831">
        <v>93</v>
      </c>
      <c r="I68" s="822"/>
      <c r="J68" s="822">
        <v>31</v>
      </c>
      <c r="K68" s="831">
        <v>2</v>
      </c>
      <c r="L68" s="831">
        <v>62</v>
      </c>
      <c r="M68" s="822"/>
      <c r="N68" s="822">
        <v>31</v>
      </c>
      <c r="O68" s="831"/>
      <c r="P68" s="831"/>
      <c r="Q68" s="827"/>
      <c r="R68" s="832"/>
    </row>
    <row r="69" spans="1:18" ht="14.45" customHeight="1" x14ac:dyDescent="0.2">
      <c r="A69" s="821" t="s">
        <v>5996</v>
      </c>
      <c r="B69" s="822" t="s">
        <v>6024</v>
      </c>
      <c r="C69" s="822" t="s">
        <v>646</v>
      </c>
      <c r="D69" s="822" t="s">
        <v>5989</v>
      </c>
      <c r="E69" s="822" t="s">
        <v>6003</v>
      </c>
      <c r="F69" s="822" t="s">
        <v>6004</v>
      </c>
      <c r="G69" s="831">
        <v>45</v>
      </c>
      <c r="H69" s="831">
        <v>5490</v>
      </c>
      <c r="I69" s="822"/>
      <c r="J69" s="822">
        <v>122</v>
      </c>
      <c r="K69" s="831">
        <v>23</v>
      </c>
      <c r="L69" s="831">
        <v>2829</v>
      </c>
      <c r="M69" s="822"/>
      <c r="N69" s="822">
        <v>123</v>
      </c>
      <c r="O69" s="831">
        <v>3</v>
      </c>
      <c r="P69" s="831">
        <v>399</v>
      </c>
      <c r="Q69" s="827"/>
      <c r="R69" s="832">
        <v>133</v>
      </c>
    </row>
    <row r="70" spans="1:18" ht="14.45" customHeight="1" x14ac:dyDescent="0.2">
      <c r="A70" s="821" t="s">
        <v>5996</v>
      </c>
      <c r="B70" s="822" t="s">
        <v>6024</v>
      </c>
      <c r="C70" s="822" t="s">
        <v>646</v>
      </c>
      <c r="D70" s="822" t="s">
        <v>5989</v>
      </c>
      <c r="E70" s="822" t="s">
        <v>6083</v>
      </c>
      <c r="F70" s="822" t="s">
        <v>6084</v>
      </c>
      <c r="G70" s="831">
        <v>419</v>
      </c>
      <c r="H70" s="831">
        <v>63269</v>
      </c>
      <c r="I70" s="822"/>
      <c r="J70" s="822">
        <v>151</v>
      </c>
      <c r="K70" s="831">
        <v>355</v>
      </c>
      <c r="L70" s="831">
        <v>54315</v>
      </c>
      <c r="M70" s="822"/>
      <c r="N70" s="822">
        <v>153</v>
      </c>
      <c r="O70" s="831">
        <v>51</v>
      </c>
      <c r="P70" s="831">
        <v>8058</v>
      </c>
      <c r="Q70" s="827"/>
      <c r="R70" s="832">
        <v>158</v>
      </c>
    </row>
    <row r="71" spans="1:18" ht="14.45" customHeight="1" x14ac:dyDescent="0.2">
      <c r="A71" s="821" t="s">
        <v>5996</v>
      </c>
      <c r="B71" s="822" t="s">
        <v>6024</v>
      </c>
      <c r="C71" s="822" t="s">
        <v>646</v>
      </c>
      <c r="D71" s="822" t="s">
        <v>5989</v>
      </c>
      <c r="E71" s="822" t="s">
        <v>6005</v>
      </c>
      <c r="F71" s="822" t="s">
        <v>6006</v>
      </c>
      <c r="G71" s="831">
        <v>4243</v>
      </c>
      <c r="H71" s="831">
        <v>161234</v>
      </c>
      <c r="I71" s="822"/>
      <c r="J71" s="822">
        <v>38</v>
      </c>
      <c r="K71" s="831">
        <v>4034</v>
      </c>
      <c r="L71" s="831">
        <v>153292</v>
      </c>
      <c r="M71" s="822"/>
      <c r="N71" s="822">
        <v>38</v>
      </c>
      <c r="O71" s="831">
        <v>782</v>
      </c>
      <c r="P71" s="831">
        <v>31280</v>
      </c>
      <c r="Q71" s="827"/>
      <c r="R71" s="832">
        <v>40</v>
      </c>
    </row>
    <row r="72" spans="1:18" ht="14.45" customHeight="1" x14ac:dyDescent="0.2">
      <c r="A72" s="821" t="s">
        <v>5996</v>
      </c>
      <c r="B72" s="822" t="s">
        <v>6024</v>
      </c>
      <c r="C72" s="822" t="s">
        <v>646</v>
      </c>
      <c r="D72" s="822" t="s">
        <v>5989</v>
      </c>
      <c r="E72" s="822" t="s">
        <v>6085</v>
      </c>
      <c r="F72" s="822" t="s">
        <v>6086</v>
      </c>
      <c r="G72" s="831"/>
      <c r="H72" s="831"/>
      <c r="I72" s="822"/>
      <c r="J72" s="822"/>
      <c r="K72" s="831">
        <v>1</v>
      </c>
      <c r="L72" s="831">
        <v>5</v>
      </c>
      <c r="M72" s="822"/>
      <c r="N72" s="822">
        <v>5</v>
      </c>
      <c r="O72" s="831"/>
      <c r="P72" s="831"/>
      <c r="Q72" s="827"/>
      <c r="R72" s="832"/>
    </row>
    <row r="73" spans="1:18" ht="14.45" customHeight="1" x14ac:dyDescent="0.2">
      <c r="A73" s="821" t="s">
        <v>5996</v>
      </c>
      <c r="B73" s="822" t="s">
        <v>6024</v>
      </c>
      <c r="C73" s="822" t="s">
        <v>646</v>
      </c>
      <c r="D73" s="822" t="s">
        <v>5989</v>
      </c>
      <c r="E73" s="822" t="s">
        <v>6087</v>
      </c>
      <c r="F73" s="822" t="s">
        <v>6088</v>
      </c>
      <c r="G73" s="831">
        <v>1379</v>
      </c>
      <c r="H73" s="831">
        <v>974953</v>
      </c>
      <c r="I73" s="822"/>
      <c r="J73" s="822">
        <v>707</v>
      </c>
      <c r="K73" s="831">
        <v>1122</v>
      </c>
      <c r="L73" s="831">
        <v>797742</v>
      </c>
      <c r="M73" s="822"/>
      <c r="N73" s="822">
        <v>711</v>
      </c>
      <c r="O73" s="831">
        <v>91</v>
      </c>
      <c r="P73" s="831">
        <v>69888</v>
      </c>
      <c r="Q73" s="827"/>
      <c r="R73" s="832">
        <v>768</v>
      </c>
    </row>
    <row r="74" spans="1:18" ht="14.45" customHeight="1" x14ac:dyDescent="0.2">
      <c r="A74" s="821" t="s">
        <v>5996</v>
      </c>
      <c r="B74" s="822" t="s">
        <v>6024</v>
      </c>
      <c r="C74" s="822" t="s">
        <v>646</v>
      </c>
      <c r="D74" s="822" t="s">
        <v>5989</v>
      </c>
      <c r="E74" s="822" t="s">
        <v>6089</v>
      </c>
      <c r="F74" s="822" t="s">
        <v>6090</v>
      </c>
      <c r="G74" s="831">
        <v>4759</v>
      </c>
      <c r="H74" s="831">
        <v>675778</v>
      </c>
      <c r="I74" s="822"/>
      <c r="J74" s="822">
        <v>142</v>
      </c>
      <c r="K74" s="831">
        <v>3836</v>
      </c>
      <c r="L74" s="831">
        <v>548548</v>
      </c>
      <c r="M74" s="822"/>
      <c r="N74" s="822">
        <v>143</v>
      </c>
      <c r="O74" s="831">
        <v>478</v>
      </c>
      <c r="P74" s="831">
        <v>73134</v>
      </c>
      <c r="Q74" s="827"/>
      <c r="R74" s="832">
        <v>153</v>
      </c>
    </row>
    <row r="75" spans="1:18" ht="14.45" customHeight="1" x14ac:dyDescent="0.2">
      <c r="A75" s="821" t="s">
        <v>5996</v>
      </c>
      <c r="B75" s="822" t="s">
        <v>6024</v>
      </c>
      <c r="C75" s="822" t="s">
        <v>646</v>
      </c>
      <c r="D75" s="822" t="s">
        <v>5989</v>
      </c>
      <c r="E75" s="822" t="s">
        <v>6091</v>
      </c>
      <c r="F75" s="822" t="s">
        <v>6092</v>
      </c>
      <c r="G75" s="831">
        <v>597</v>
      </c>
      <c r="H75" s="831">
        <v>374916</v>
      </c>
      <c r="I75" s="822"/>
      <c r="J75" s="822">
        <v>628</v>
      </c>
      <c r="K75" s="831">
        <v>422</v>
      </c>
      <c r="L75" s="831">
        <v>266704</v>
      </c>
      <c r="M75" s="822"/>
      <c r="N75" s="822">
        <v>632</v>
      </c>
      <c r="O75" s="831">
        <v>18</v>
      </c>
      <c r="P75" s="831">
        <v>12132</v>
      </c>
      <c r="Q75" s="827"/>
      <c r="R75" s="832">
        <v>674</v>
      </c>
    </row>
    <row r="76" spans="1:18" ht="14.45" customHeight="1" x14ac:dyDescent="0.2">
      <c r="A76" s="821" t="s">
        <v>5996</v>
      </c>
      <c r="B76" s="822" t="s">
        <v>6024</v>
      </c>
      <c r="C76" s="822" t="s">
        <v>646</v>
      </c>
      <c r="D76" s="822" t="s">
        <v>5989</v>
      </c>
      <c r="E76" s="822" t="s">
        <v>6093</v>
      </c>
      <c r="F76" s="822" t="s">
        <v>6094</v>
      </c>
      <c r="G76" s="831">
        <v>219</v>
      </c>
      <c r="H76" s="831">
        <v>148701</v>
      </c>
      <c r="I76" s="822"/>
      <c r="J76" s="822">
        <v>679</v>
      </c>
      <c r="K76" s="831">
        <v>153</v>
      </c>
      <c r="L76" s="831">
        <v>104499</v>
      </c>
      <c r="M76" s="822"/>
      <c r="N76" s="822">
        <v>683</v>
      </c>
      <c r="O76" s="831">
        <v>7</v>
      </c>
      <c r="P76" s="831">
        <v>5005</v>
      </c>
      <c r="Q76" s="827"/>
      <c r="R76" s="832">
        <v>715</v>
      </c>
    </row>
    <row r="77" spans="1:18" ht="14.45" customHeight="1" x14ac:dyDescent="0.2">
      <c r="A77" s="821" t="s">
        <v>5996</v>
      </c>
      <c r="B77" s="822" t="s">
        <v>6024</v>
      </c>
      <c r="C77" s="822" t="s">
        <v>646</v>
      </c>
      <c r="D77" s="822" t="s">
        <v>5989</v>
      </c>
      <c r="E77" s="822" t="s">
        <v>6095</v>
      </c>
      <c r="F77" s="822" t="s">
        <v>6096</v>
      </c>
      <c r="G77" s="831">
        <v>1645</v>
      </c>
      <c r="H77" s="831">
        <v>1584135</v>
      </c>
      <c r="I77" s="822"/>
      <c r="J77" s="822">
        <v>963</v>
      </c>
      <c r="K77" s="831">
        <v>1420</v>
      </c>
      <c r="L77" s="831">
        <v>1373140</v>
      </c>
      <c r="M77" s="822"/>
      <c r="N77" s="822">
        <v>967</v>
      </c>
      <c r="O77" s="831">
        <v>194</v>
      </c>
      <c r="P77" s="831">
        <v>190508</v>
      </c>
      <c r="Q77" s="827"/>
      <c r="R77" s="832">
        <v>982</v>
      </c>
    </row>
    <row r="78" spans="1:18" ht="14.45" customHeight="1" x14ac:dyDescent="0.2">
      <c r="A78" s="821" t="s">
        <v>5996</v>
      </c>
      <c r="B78" s="822" t="s">
        <v>6024</v>
      </c>
      <c r="C78" s="822" t="s">
        <v>646</v>
      </c>
      <c r="D78" s="822" t="s">
        <v>5989</v>
      </c>
      <c r="E78" s="822" t="s">
        <v>6097</v>
      </c>
      <c r="F78" s="822" t="s">
        <v>6098</v>
      </c>
      <c r="G78" s="831">
        <v>68</v>
      </c>
      <c r="H78" s="831">
        <v>29580</v>
      </c>
      <c r="I78" s="822"/>
      <c r="J78" s="822">
        <v>435</v>
      </c>
      <c r="K78" s="831">
        <v>75</v>
      </c>
      <c r="L78" s="831">
        <v>32775</v>
      </c>
      <c r="M78" s="822"/>
      <c r="N78" s="822">
        <v>437</v>
      </c>
      <c r="O78" s="831">
        <v>16</v>
      </c>
      <c r="P78" s="831">
        <v>7296</v>
      </c>
      <c r="Q78" s="827"/>
      <c r="R78" s="832">
        <v>456</v>
      </c>
    </row>
    <row r="79" spans="1:18" ht="14.45" customHeight="1" x14ac:dyDescent="0.2">
      <c r="A79" s="821" t="s">
        <v>5996</v>
      </c>
      <c r="B79" s="822" t="s">
        <v>6024</v>
      </c>
      <c r="C79" s="822" t="s">
        <v>646</v>
      </c>
      <c r="D79" s="822" t="s">
        <v>5989</v>
      </c>
      <c r="E79" s="822" t="s">
        <v>6099</v>
      </c>
      <c r="F79" s="822" t="s">
        <v>6100</v>
      </c>
      <c r="G79" s="831">
        <v>20</v>
      </c>
      <c r="H79" s="831">
        <v>20260</v>
      </c>
      <c r="I79" s="822"/>
      <c r="J79" s="822">
        <v>1013</v>
      </c>
      <c r="K79" s="831">
        <v>25</v>
      </c>
      <c r="L79" s="831">
        <v>25400</v>
      </c>
      <c r="M79" s="822"/>
      <c r="N79" s="822">
        <v>1016</v>
      </c>
      <c r="O79" s="831">
        <v>2</v>
      </c>
      <c r="P79" s="831">
        <v>2090</v>
      </c>
      <c r="Q79" s="827"/>
      <c r="R79" s="832">
        <v>1045</v>
      </c>
    </row>
    <row r="80" spans="1:18" ht="14.45" customHeight="1" x14ac:dyDescent="0.2">
      <c r="A80" s="821" t="s">
        <v>5996</v>
      </c>
      <c r="B80" s="822" t="s">
        <v>6024</v>
      </c>
      <c r="C80" s="822" t="s">
        <v>646</v>
      </c>
      <c r="D80" s="822" t="s">
        <v>5989</v>
      </c>
      <c r="E80" s="822" t="s">
        <v>6101</v>
      </c>
      <c r="F80" s="822" t="s">
        <v>6102</v>
      </c>
      <c r="G80" s="831">
        <v>4762</v>
      </c>
      <c r="H80" s="831">
        <v>8923988</v>
      </c>
      <c r="I80" s="822"/>
      <c r="J80" s="822">
        <v>1874</v>
      </c>
      <c r="K80" s="831">
        <v>3889</v>
      </c>
      <c r="L80" s="831">
        <v>7303542</v>
      </c>
      <c r="M80" s="822"/>
      <c r="N80" s="822">
        <v>1878</v>
      </c>
      <c r="O80" s="831">
        <v>459</v>
      </c>
      <c r="P80" s="831">
        <v>882198</v>
      </c>
      <c r="Q80" s="827"/>
      <c r="R80" s="832">
        <v>1922</v>
      </c>
    </row>
    <row r="81" spans="1:18" ht="14.45" customHeight="1" x14ac:dyDescent="0.2">
      <c r="A81" s="821" t="s">
        <v>5996</v>
      </c>
      <c r="B81" s="822" t="s">
        <v>6024</v>
      </c>
      <c r="C81" s="822" t="s">
        <v>646</v>
      </c>
      <c r="D81" s="822" t="s">
        <v>5989</v>
      </c>
      <c r="E81" s="822" t="s">
        <v>6103</v>
      </c>
      <c r="F81" s="822" t="s">
        <v>6104</v>
      </c>
      <c r="G81" s="831">
        <v>11</v>
      </c>
      <c r="H81" s="831">
        <v>23419</v>
      </c>
      <c r="I81" s="822"/>
      <c r="J81" s="822">
        <v>2129</v>
      </c>
      <c r="K81" s="831">
        <v>14</v>
      </c>
      <c r="L81" s="831">
        <v>29876</v>
      </c>
      <c r="M81" s="822"/>
      <c r="N81" s="822">
        <v>2134</v>
      </c>
      <c r="O81" s="831">
        <v>1</v>
      </c>
      <c r="P81" s="831">
        <v>2179</v>
      </c>
      <c r="Q81" s="827"/>
      <c r="R81" s="832">
        <v>2179</v>
      </c>
    </row>
    <row r="82" spans="1:18" ht="14.45" customHeight="1" x14ac:dyDescent="0.2">
      <c r="A82" s="821" t="s">
        <v>5996</v>
      </c>
      <c r="B82" s="822" t="s">
        <v>6024</v>
      </c>
      <c r="C82" s="822" t="s">
        <v>646</v>
      </c>
      <c r="D82" s="822" t="s">
        <v>5989</v>
      </c>
      <c r="E82" s="822" t="s">
        <v>6105</v>
      </c>
      <c r="F82" s="822" t="s">
        <v>6106</v>
      </c>
      <c r="G82" s="831">
        <v>4893</v>
      </c>
      <c r="H82" s="831">
        <v>5230617</v>
      </c>
      <c r="I82" s="822"/>
      <c r="J82" s="822">
        <v>1069</v>
      </c>
      <c r="K82" s="831">
        <v>3997</v>
      </c>
      <c r="L82" s="831">
        <v>4288781</v>
      </c>
      <c r="M82" s="822"/>
      <c r="N82" s="822">
        <v>1073</v>
      </c>
      <c r="O82" s="831">
        <v>478</v>
      </c>
      <c r="P82" s="831">
        <v>529146</v>
      </c>
      <c r="Q82" s="827"/>
      <c r="R82" s="832">
        <v>1107</v>
      </c>
    </row>
    <row r="83" spans="1:18" ht="14.45" customHeight="1" x14ac:dyDescent="0.2">
      <c r="A83" s="821" t="s">
        <v>5996</v>
      </c>
      <c r="B83" s="822" t="s">
        <v>6024</v>
      </c>
      <c r="C83" s="822" t="s">
        <v>646</v>
      </c>
      <c r="D83" s="822" t="s">
        <v>5989</v>
      </c>
      <c r="E83" s="822" t="s">
        <v>6107</v>
      </c>
      <c r="F83" s="822" t="s">
        <v>6108</v>
      </c>
      <c r="G83" s="831">
        <v>11</v>
      </c>
      <c r="H83" s="831">
        <v>21846</v>
      </c>
      <c r="I83" s="822"/>
      <c r="J83" s="822">
        <v>1986</v>
      </c>
      <c r="K83" s="831">
        <v>14</v>
      </c>
      <c r="L83" s="831">
        <v>27874</v>
      </c>
      <c r="M83" s="822"/>
      <c r="N83" s="822">
        <v>1991</v>
      </c>
      <c r="O83" s="831">
        <v>1</v>
      </c>
      <c r="P83" s="831">
        <v>2036</v>
      </c>
      <c r="Q83" s="827"/>
      <c r="R83" s="832">
        <v>2036</v>
      </c>
    </row>
    <row r="84" spans="1:18" ht="14.45" customHeight="1" x14ac:dyDescent="0.2">
      <c r="A84" s="821" t="s">
        <v>5996</v>
      </c>
      <c r="B84" s="822" t="s">
        <v>6024</v>
      </c>
      <c r="C84" s="822" t="s">
        <v>646</v>
      </c>
      <c r="D84" s="822" t="s">
        <v>5989</v>
      </c>
      <c r="E84" s="822" t="s">
        <v>6109</v>
      </c>
      <c r="F84" s="822" t="s">
        <v>6110</v>
      </c>
      <c r="G84" s="831">
        <v>1324</v>
      </c>
      <c r="H84" s="831">
        <v>1229996</v>
      </c>
      <c r="I84" s="822"/>
      <c r="J84" s="822">
        <v>929</v>
      </c>
      <c r="K84" s="831">
        <v>927</v>
      </c>
      <c r="L84" s="831">
        <v>864891</v>
      </c>
      <c r="M84" s="822"/>
      <c r="N84" s="822">
        <v>933</v>
      </c>
      <c r="O84" s="831">
        <v>92</v>
      </c>
      <c r="P84" s="831">
        <v>91080</v>
      </c>
      <c r="Q84" s="827"/>
      <c r="R84" s="832">
        <v>990</v>
      </c>
    </row>
    <row r="85" spans="1:18" ht="14.45" customHeight="1" x14ac:dyDescent="0.2">
      <c r="A85" s="821" t="s">
        <v>5996</v>
      </c>
      <c r="B85" s="822" t="s">
        <v>6024</v>
      </c>
      <c r="C85" s="822" t="s">
        <v>646</v>
      </c>
      <c r="D85" s="822" t="s">
        <v>5989</v>
      </c>
      <c r="E85" s="822" t="s">
        <v>5998</v>
      </c>
      <c r="F85" s="822" t="s">
        <v>5999</v>
      </c>
      <c r="G85" s="831">
        <v>6</v>
      </c>
      <c r="H85" s="831">
        <v>34722</v>
      </c>
      <c r="I85" s="822"/>
      <c r="J85" s="822">
        <v>5787</v>
      </c>
      <c r="K85" s="831">
        <v>8</v>
      </c>
      <c r="L85" s="831">
        <v>46344</v>
      </c>
      <c r="M85" s="822"/>
      <c r="N85" s="822">
        <v>5793</v>
      </c>
      <c r="O85" s="831">
        <v>9</v>
      </c>
      <c r="P85" s="831">
        <v>52668</v>
      </c>
      <c r="Q85" s="827"/>
      <c r="R85" s="832">
        <v>5852</v>
      </c>
    </row>
    <row r="86" spans="1:18" ht="14.45" customHeight="1" x14ac:dyDescent="0.2">
      <c r="A86" s="821" t="s">
        <v>5996</v>
      </c>
      <c r="B86" s="822" t="s">
        <v>6024</v>
      </c>
      <c r="C86" s="822" t="s">
        <v>646</v>
      </c>
      <c r="D86" s="822" t="s">
        <v>5989</v>
      </c>
      <c r="E86" s="822" t="s">
        <v>6111</v>
      </c>
      <c r="F86" s="822" t="s">
        <v>6112</v>
      </c>
      <c r="G86" s="831">
        <v>191</v>
      </c>
      <c r="H86" s="831">
        <v>61502</v>
      </c>
      <c r="I86" s="822"/>
      <c r="J86" s="822">
        <v>322</v>
      </c>
      <c r="K86" s="831">
        <v>160</v>
      </c>
      <c r="L86" s="831">
        <v>51840</v>
      </c>
      <c r="M86" s="822"/>
      <c r="N86" s="822">
        <v>324</v>
      </c>
      <c r="O86" s="831">
        <v>27</v>
      </c>
      <c r="P86" s="831">
        <v>9153</v>
      </c>
      <c r="Q86" s="827"/>
      <c r="R86" s="832">
        <v>339</v>
      </c>
    </row>
    <row r="87" spans="1:18" ht="14.45" customHeight="1" x14ac:dyDescent="0.2">
      <c r="A87" s="821" t="s">
        <v>5996</v>
      </c>
      <c r="B87" s="822" t="s">
        <v>6024</v>
      </c>
      <c r="C87" s="822" t="s">
        <v>646</v>
      </c>
      <c r="D87" s="822" t="s">
        <v>5989</v>
      </c>
      <c r="E87" s="822" t="s">
        <v>6113</v>
      </c>
      <c r="F87" s="822" t="s">
        <v>6114</v>
      </c>
      <c r="G87" s="831"/>
      <c r="H87" s="831"/>
      <c r="I87" s="822"/>
      <c r="J87" s="822"/>
      <c r="K87" s="831">
        <v>1</v>
      </c>
      <c r="L87" s="831">
        <v>473</v>
      </c>
      <c r="M87" s="822"/>
      <c r="N87" s="822">
        <v>473</v>
      </c>
      <c r="O87" s="831"/>
      <c r="P87" s="831"/>
      <c r="Q87" s="827"/>
      <c r="R87" s="832"/>
    </row>
    <row r="88" spans="1:18" ht="14.45" customHeight="1" x14ac:dyDescent="0.2">
      <c r="A88" s="821" t="s">
        <v>5996</v>
      </c>
      <c r="B88" s="822" t="s">
        <v>6024</v>
      </c>
      <c r="C88" s="822" t="s">
        <v>646</v>
      </c>
      <c r="D88" s="822" t="s">
        <v>5989</v>
      </c>
      <c r="E88" s="822" t="s">
        <v>6011</v>
      </c>
      <c r="F88" s="822" t="s">
        <v>6012</v>
      </c>
      <c r="G88" s="831">
        <v>16</v>
      </c>
      <c r="H88" s="831">
        <v>14032</v>
      </c>
      <c r="I88" s="822"/>
      <c r="J88" s="822">
        <v>877</v>
      </c>
      <c r="K88" s="831">
        <v>15</v>
      </c>
      <c r="L88" s="831">
        <v>13215</v>
      </c>
      <c r="M88" s="822"/>
      <c r="N88" s="822">
        <v>881</v>
      </c>
      <c r="O88" s="831">
        <v>2</v>
      </c>
      <c r="P88" s="831">
        <v>1846</v>
      </c>
      <c r="Q88" s="827"/>
      <c r="R88" s="832">
        <v>923</v>
      </c>
    </row>
    <row r="89" spans="1:18" ht="14.45" customHeight="1" x14ac:dyDescent="0.2">
      <c r="A89" s="821" t="s">
        <v>5996</v>
      </c>
      <c r="B89" s="822" t="s">
        <v>6024</v>
      </c>
      <c r="C89" s="822" t="s">
        <v>646</v>
      </c>
      <c r="D89" s="822" t="s">
        <v>5989</v>
      </c>
      <c r="E89" s="822" t="s">
        <v>6115</v>
      </c>
      <c r="F89" s="822" t="s">
        <v>6116</v>
      </c>
      <c r="G89" s="831">
        <v>659</v>
      </c>
      <c r="H89" s="831">
        <v>0</v>
      </c>
      <c r="I89" s="822"/>
      <c r="J89" s="822">
        <v>0</v>
      </c>
      <c r="K89" s="831">
        <v>792</v>
      </c>
      <c r="L89" s="831">
        <v>0</v>
      </c>
      <c r="M89" s="822"/>
      <c r="N89" s="822">
        <v>0</v>
      </c>
      <c r="O89" s="831">
        <v>132</v>
      </c>
      <c r="P89" s="831">
        <v>0</v>
      </c>
      <c r="Q89" s="827"/>
      <c r="R89" s="832">
        <v>0</v>
      </c>
    </row>
    <row r="90" spans="1:18" ht="14.45" customHeight="1" x14ac:dyDescent="0.2">
      <c r="A90" s="821" t="s">
        <v>5996</v>
      </c>
      <c r="B90" s="822" t="s">
        <v>6024</v>
      </c>
      <c r="C90" s="822" t="s">
        <v>646</v>
      </c>
      <c r="D90" s="822" t="s">
        <v>5989</v>
      </c>
      <c r="E90" s="822" t="s">
        <v>6117</v>
      </c>
      <c r="F90" s="822" t="s">
        <v>6118</v>
      </c>
      <c r="G90" s="831">
        <v>45</v>
      </c>
      <c r="H90" s="831">
        <v>0</v>
      </c>
      <c r="I90" s="822"/>
      <c r="J90" s="822">
        <v>0</v>
      </c>
      <c r="K90" s="831">
        <v>29</v>
      </c>
      <c r="L90" s="831">
        <v>0</v>
      </c>
      <c r="M90" s="822"/>
      <c r="N90" s="822">
        <v>0</v>
      </c>
      <c r="O90" s="831">
        <v>16</v>
      </c>
      <c r="P90" s="831">
        <v>0</v>
      </c>
      <c r="Q90" s="827"/>
      <c r="R90" s="832">
        <v>0</v>
      </c>
    </row>
    <row r="91" spans="1:18" ht="14.45" customHeight="1" x14ac:dyDescent="0.2">
      <c r="A91" s="821" t="s">
        <v>5996</v>
      </c>
      <c r="B91" s="822" t="s">
        <v>6024</v>
      </c>
      <c r="C91" s="822" t="s">
        <v>646</v>
      </c>
      <c r="D91" s="822" t="s">
        <v>5989</v>
      </c>
      <c r="E91" s="822" t="s">
        <v>6119</v>
      </c>
      <c r="F91" s="822" t="s">
        <v>6120</v>
      </c>
      <c r="G91" s="831">
        <v>4</v>
      </c>
      <c r="H91" s="831">
        <v>2892</v>
      </c>
      <c r="I91" s="822"/>
      <c r="J91" s="822">
        <v>723</v>
      </c>
      <c r="K91" s="831">
        <v>2</v>
      </c>
      <c r="L91" s="831">
        <v>1450</v>
      </c>
      <c r="M91" s="822"/>
      <c r="N91" s="822">
        <v>725</v>
      </c>
      <c r="O91" s="831">
        <v>5</v>
      </c>
      <c r="P91" s="831">
        <v>3700</v>
      </c>
      <c r="Q91" s="827"/>
      <c r="R91" s="832">
        <v>740</v>
      </c>
    </row>
    <row r="92" spans="1:18" ht="14.45" customHeight="1" x14ac:dyDescent="0.2">
      <c r="A92" s="821" t="s">
        <v>5996</v>
      </c>
      <c r="B92" s="822" t="s">
        <v>6024</v>
      </c>
      <c r="C92" s="822" t="s">
        <v>646</v>
      </c>
      <c r="D92" s="822" t="s">
        <v>5989</v>
      </c>
      <c r="E92" s="822" t="s">
        <v>5992</v>
      </c>
      <c r="F92" s="822" t="s">
        <v>5993</v>
      </c>
      <c r="G92" s="831">
        <v>9262</v>
      </c>
      <c r="H92" s="831">
        <v>308732.92999999959</v>
      </c>
      <c r="I92" s="822"/>
      <c r="J92" s="822">
        <v>33.333289786223233</v>
      </c>
      <c r="K92" s="831">
        <v>8156</v>
      </c>
      <c r="L92" s="831">
        <v>303166.0999999998</v>
      </c>
      <c r="M92" s="822"/>
      <c r="N92" s="822">
        <v>37.170929377145633</v>
      </c>
      <c r="O92" s="831">
        <v>841</v>
      </c>
      <c r="P92" s="831">
        <v>38312.61000000003</v>
      </c>
      <c r="Q92" s="827"/>
      <c r="R92" s="832">
        <v>45.556016646849024</v>
      </c>
    </row>
    <row r="93" spans="1:18" ht="14.45" customHeight="1" x14ac:dyDescent="0.2">
      <c r="A93" s="821" t="s">
        <v>5996</v>
      </c>
      <c r="B93" s="822" t="s">
        <v>6024</v>
      </c>
      <c r="C93" s="822" t="s">
        <v>646</v>
      </c>
      <c r="D93" s="822" t="s">
        <v>5989</v>
      </c>
      <c r="E93" s="822" t="s">
        <v>6121</v>
      </c>
      <c r="F93" s="822" t="s">
        <v>6122</v>
      </c>
      <c r="G93" s="831">
        <v>2018</v>
      </c>
      <c r="H93" s="831">
        <v>76684</v>
      </c>
      <c r="I93" s="822"/>
      <c r="J93" s="822">
        <v>38</v>
      </c>
      <c r="K93" s="831">
        <v>1458</v>
      </c>
      <c r="L93" s="831">
        <v>55404</v>
      </c>
      <c r="M93" s="822"/>
      <c r="N93" s="822">
        <v>38</v>
      </c>
      <c r="O93" s="831">
        <v>236</v>
      </c>
      <c r="P93" s="831">
        <v>9204</v>
      </c>
      <c r="Q93" s="827"/>
      <c r="R93" s="832">
        <v>39</v>
      </c>
    </row>
    <row r="94" spans="1:18" ht="14.45" customHeight="1" x14ac:dyDescent="0.2">
      <c r="A94" s="821" t="s">
        <v>5996</v>
      </c>
      <c r="B94" s="822" t="s">
        <v>6024</v>
      </c>
      <c r="C94" s="822" t="s">
        <v>646</v>
      </c>
      <c r="D94" s="822" t="s">
        <v>5989</v>
      </c>
      <c r="E94" s="822" t="s">
        <v>6123</v>
      </c>
      <c r="F94" s="822" t="s">
        <v>6124</v>
      </c>
      <c r="G94" s="831">
        <v>0</v>
      </c>
      <c r="H94" s="831">
        <v>0</v>
      </c>
      <c r="I94" s="822"/>
      <c r="J94" s="822"/>
      <c r="K94" s="831"/>
      <c r="L94" s="831"/>
      <c r="M94" s="822"/>
      <c r="N94" s="822"/>
      <c r="O94" s="831"/>
      <c r="P94" s="831"/>
      <c r="Q94" s="827"/>
      <c r="R94" s="832"/>
    </row>
    <row r="95" spans="1:18" ht="14.45" customHeight="1" x14ac:dyDescent="0.2">
      <c r="A95" s="821" t="s">
        <v>5996</v>
      </c>
      <c r="B95" s="822" t="s">
        <v>6024</v>
      </c>
      <c r="C95" s="822" t="s">
        <v>646</v>
      </c>
      <c r="D95" s="822" t="s">
        <v>5989</v>
      </c>
      <c r="E95" s="822" t="s">
        <v>6125</v>
      </c>
      <c r="F95" s="822" t="s">
        <v>6126</v>
      </c>
      <c r="G95" s="831">
        <v>77</v>
      </c>
      <c r="H95" s="831">
        <v>6699</v>
      </c>
      <c r="I95" s="822"/>
      <c r="J95" s="822">
        <v>87</v>
      </c>
      <c r="K95" s="831">
        <v>50</v>
      </c>
      <c r="L95" s="831">
        <v>4400</v>
      </c>
      <c r="M95" s="822"/>
      <c r="N95" s="822">
        <v>88</v>
      </c>
      <c r="O95" s="831">
        <v>8</v>
      </c>
      <c r="P95" s="831">
        <v>744</v>
      </c>
      <c r="Q95" s="827"/>
      <c r="R95" s="832">
        <v>93</v>
      </c>
    </row>
    <row r="96" spans="1:18" ht="14.45" customHeight="1" x14ac:dyDescent="0.2">
      <c r="A96" s="821" t="s">
        <v>5996</v>
      </c>
      <c r="B96" s="822" t="s">
        <v>6024</v>
      </c>
      <c r="C96" s="822" t="s">
        <v>646</v>
      </c>
      <c r="D96" s="822" t="s">
        <v>5989</v>
      </c>
      <c r="E96" s="822" t="s">
        <v>6127</v>
      </c>
      <c r="F96" s="822" t="s">
        <v>6128</v>
      </c>
      <c r="G96" s="831">
        <v>9</v>
      </c>
      <c r="H96" s="831">
        <v>297</v>
      </c>
      <c r="I96" s="822"/>
      <c r="J96" s="822">
        <v>33</v>
      </c>
      <c r="K96" s="831">
        <v>1</v>
      </c>
      <c r="L96" s="831">
        <v>33</v>
      </c>
      <c r="M96" s="822"/>
      <c r="N96" s="822">
        <v>33</v>
      </c>
      <c r="O96" s="831"/>
      <c r="P96" s="831"/>
      <c r="Q96" s="827"/>
      <c r="R96" s="832"/>
    </row>
    <row r="97" spans="1:18" ht="14.45" customHeight="1" x14ac:dyDescent="0.2">
      <c r="A97" s="821" t="s">
        <v>5996</v>
      </c>
      <c r="B97" s="822" t="s">
        <v>6024</v>
      </c>
      <c r="C97" s="822" t="s">
        <v>646</v>
      </c>
      <c r="D97" s="822" t="s">
        <v>5989</v>
      </c>
      <c r="E97" s="822" t="s">
        <v>6129</v>
      </c>
      <c r="F97" s="822" t="s">
        <v>6130</v>
      </c>
      <c r="G97" s="831">
        <v>651</v>
      </c>
      <c r="H97" s="831">
        <v>1314369</v>
      </c>
      <c r="I97" s="822"/>
      <c r="J97" s="822">
        <v>2019</v>
      </c>
      <c r="K97" s="831">
        <v>542</v>
      </c>
      <c r="L97" s="831">
        <v>1095924</v>
      </c>
      <c r="M97" s="822"/>
      <c r="N97" s="822">
        <v>2022</v>
      </c>
      <c r="O97" s="831">
        <v>43</v>
      </c>
      <c r="P97" s="831">
        <v>88236</v>
      </c>
      <c r="Q97" s="827"/>
      <c r="R97" s="832">
        <v>2052</v>
      </c>
    </row>
    <row r="98" spans="1:18" ht="14.45" customHeight="1" x14ac:dyDescent="0.2">
      <c r="A98" s="821" t="s">
        <v>5996</v>
      </c>
      <c r="B98" s="822" t="s">
        <v>6024</v>
      </c>
      <c r="C98" s="822" t="s">
        <v>646</v>
      </c>
      <c r="D98" s="822" t="s">
        <v>5989</v>
      </c>
      <c r="E98" s="822" t="s">
        <v>6131</v>
      </c>
      <c r="F98" s="822" t="s">
        <v>6132</v>
      </c>
      <c r="G98" s="831">
        <v>2</v>
      </c>
      <c r="H98" s="831">
        <v>0</v>
      </c>
      <c r="I98" s="822"/>
      <c r="J98" s="822">
        <v>0</v>
      </c>
      <c r="K98" s="831">
        <v>13</v>
      </c>
      <c r="L98" s="831">
        <v>0</v>
      </c>
      <c r="M98" s="822"/>
      <c r="N98" s="822">
        <v>0</v>
      </c>
      <c r="O98" s="831">
        <v>5</v>
      </c>
      <c r="P98" s="831">
        <v>0</v>
      </c>
      <c r="Q98" s="827"/>
      <c r="R98" s="832">
        <v>0</v>
      </c>
    </row>
    <row r="99" spans="1:18" ht="14.45" customHeight="1" x14ac:dyDescent="0.2">
      <c r="A99" s="821" t="s">
        <v>5996</v>
      </c>
      <c r="B99" s="822" t="s">
        <v>6024</v>
      </c>
      <c r="C99" s="822" t="s">
        <v>646</v>
      </c>
      <c r="D99" s="822" t="s">
        <v>5989</v>
      </c>
      <c r="E99" s="822" t="s">
        <v>6133</v>
      </c>
      <c r="F99" s="822" t="s">
        <v>6134</v>
      </c>
      <c r="G99" s="831">
        <v>359</v>
      </c>
      <c r="H99" s="831">
        <v>110931</v>
      </c>
      <c r="I99" s="822"/>
      <c r="J99" s="822">
        <v>309</v>
      </c>
      <c r="K99" s="831">
        <v>294</v>
      </c>
      <c r="L99" s="831">
        <v>91140</v>
      </c>
      <c r="M99" s="822"/>
      <c r="N99" s="822">
        <v>310</v>
      </c>
      <c r="O99" s="831">
        <v>39</v>
      </c>
      <c r="P99" s="831">
        <v>12636</v>
      </c>
      <c r="Q99" s="827"/>
      <c r="R99" s="832">
        <v>324</v>
      </c>
    </row>
    <row r="100" spans="1:18" ht="14.45" customHeight="1" x14ac:dyDescent="0.2">
      <c r="A100" s="821" t="s">
        <v>5996</v>
      </c>
      <c r="B100" s="822" t="s">
        <v>6024</v>
      </c>
      <c r="C100" s="822" t="s">
        <v>646</v>
      </c>
      <c r="D100" s="822" t="s">
        <v>5989</v>
      </c>
      <c r="E100" s="822" t="s">
        <v>6135</v>
      </c>
      <c r="F100" s="822" t="s">
        <v>6136</v>
      </c>
      <c r="G100" s="831">
        <v>766</v>
      </c>
      <c r="H100" s="831">
        <v>268100</v>
      </c>
      <c r="I100" s="822"/>
      <c r="J100" s="822">
        <v>350</v>
      </c>
      <c r="K100" s="831">
        <v>543</v>
      </c>
      <c r="L100" s="831">
        <v>192222</v>
      </c>
      <c r="M100" s="822"/>
      <c r="N100" s="822">
        <v>354</v>
      </c>
      <c r="O100" s="831">
        <v>88</v>
      </c>
      <c r="P100" s="831">
        <v>32296</v>
      </c>
      <c r="Q100" s="827"/>
      <c r="R100" s="832">
        <v>367</v>
      </c>
    </row>
    <row r="101" spans="1:18" ht="14.45" customHeight="1" x14ac:dyDescent="0.2">
      <c r="A101" s="821" t="s">
        <v>5996</v>
      </c>
      <c r="B101" s="822" t="s">
        <v>6024</v>
      </c>
      <c r="C101" s="822" t="s">
        <v>646</v>
      </c>
      <c r="D101" s="822" t="s">
        <v>5989</v>
      </c>
      <c r="E101" s="822" t="s">
        <v>6013</v>
      </c>
      <c r="F101" s="822" t="s">
        <v>6014</v>
      </c>
      <c r="G101" s="831">
        <v>0</v>
      </c>
      <c r="H101" s="831">
        <v>0</v>
      </c>
      <c r="I101" s="822"/>
      <c r="J101" s="822"/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5996</v>
      </c>
      <c r="B102" s="822" t="s">
        <v>6024</v>
      </c>
      <c r="C102" s="822" t="s">
        <v>646</v>
      </c>
      <c r="D102" s="822" t="s">
        <v>5989</v>
      </c>
      <c r="E102" s="822" t="s">
        <v>6137</v>
      </c>
      <c r="F102" s="822" t="s">
        <v>6138</v>
      </c>
      <c r="G102" s="831">
        <v>1</v>
      </c>
      <c r="H102" s="831">
        <v>135</v>
      </c>
      <c r="I102" s="822"/>
      <c r="J102" s="822">
        <v>135</v>
      </c>
      <c r="K102" s="831">
        <v>2</v>
      </c>
      <c r="L102" s="831">
        <v>274</v>
      </c>
      <c r="M102" s="822"/>
      <c r="N102" s="822">
        <v>137</v>
      </c>
      <c r="O102" s="831"/>
      <c r="P102" s="831"/>
      <c r="Q102" s="827"/>
      <c r="R102" s="832"/>
    </row>
    <row r="103" spans="1:18" ht="14.45" customHeight="1" x14ac:dyDescent="0.2">
      <c r="A103" s="821" t="s">
        <v>5996</v>
      </c>
      <c r="B103" s="822" t="s">
        <v>6024</v>
      </c>
      <c r="C103" s="822" t="s">
        <v>646</v>
      </c>
      <c r="D103" s="822" t="s">
        <v>5989</v>
      </c>
      <c r="E103" s="822" t="s">
        <v>6017</v>
      </c>
      <c r="F103" s="822" t="s">
        <v>6018</v>
      </c>
      <c r="G103" s="831">
        <v>150</v>
      </c>
      <c r="H103" s="831">
        <v>11250</v>
      </c>
      <c r="I103" s="822"/>
      <c r="J103" s="822">
        <v>75</v>
      </c>
      <c r="K103" s="831">
        <v>422</v>
      </c>
      <c r="L103" s="831">
        <v>32072</v>
      </c>
      <c r="M103" s="822"/>
      <c r="N103" s="822">
        <v>76</v>
      </c>
      <c r="O103" s="831">
        <v>148</v>
      </c>
      <c r="P103" s="831">
        <v>11988</v>
      </c>
      <c r="Q103" s="827"/>
      <c r="R103" s="832">
        <v>81</v>
      </c>
    </row>
    <row r="104" spans="1:18" ht="14.45" customHeight="1" x14ac:dyDescent="0.2">
      <c r="A104" s="821" t="s">
        <v>5996</v>
      </c>
      <c r="B104" s="822" t="s">
        <v>6024</v>
      </c>
      <c r="C104" s="822" t="s">
        <v>646</v>
      </c>
      <c r="D104" s="822" t="s">
        <v>5989</v>
      </c>
      <c r="E104" s="822" t="s">
        <v>5994</v>
      </c>
      <c r="F104" s="822" t="s">
        <v>5995</v>
      </c>
      <c r="G104" s="831">
        <v>5604</v>
      </c>
      <c r="H104" s="831">
        <v>2006232</v>
      </c>
      <c r="I104" s="822"/>
      <c r="J104" s="822">
        <v>358</v>
      </c>
      <c r="K104" s="831">
        <v>5259</v>
      </c>
      <c r="L104" s="831">
        <v>1893240</v>
      </c>
      <c r="M104" s="822"/>
      <c r="N104" s="822">
        <v>360</v>
      </c>
      <c r="O104" s="831">
        <v>597</v>
      </c>
      <c r="P104" s="831">
        <v>231636</v>
      </c>
      <c r="Q104" s="827"/>
      <c r="R104" s="832">
        <v>388</v>
      </c>
    </row>
    <row r="105" spans="1:18" ht="14.45" customHeight="1" x14ac:dyDescent="0.2">
      <c r="A105" s="821" t="s">
        <v>5996</v>
      </c>
      <c r="B105" s="822" t="s">
        <v>6024</v>
      </c>
      <c r="C105" s="822" t="s">
        <v>646</v>
      </c>
      <c r="D105" s="822" t="s">
        <v>5989</v>
      </c>
      <c r="E105" s="822" t="s">
        <v>6139</v>
      </c>
      <c r="F105" s="822" t="s">
        <v>6140</v>
      </c>
      <c r="G105" s="831">
        <v>4</v>
      </c>
      <c r="H105" s="831">
        <v>1068</v>
      </c>
      <c r="I105" s="822"/>
      <c r="J105" s="822">
        <v>267</v>
      </c>
      <c r="K105" s="831">
        <v>2</v>
      </c>
      <c r="L105" s="831">
        <v>536</v>
      </c>
      <c r="M105" s="822"/>
      <c r="N105" s="822">
        <v>268</v>
      </c>
      <c r="O105" s="831">
        <v>5</v>
      </c>
      <c r="P105" s="831">
        <v>1380</v>
      </c>
      <c r="Q105" s="827"/>
      <c r="R105" s="832">
        <v>276</v>
      </c>
    </row>
    <row r="106" spans="1:18" ht="14.45" customHeight="1" x14ac:dyDescent="0.2">
      <c r="A106" s="821" t="s">
        <v>5996</v>
      </c>
      <c r="B106" s="822" t="s">
        <v>6024</v>
      </c>
      <c r="C106" s="822" t="s">
        <v>646</v>
      </c>
      <c r="D106" s="822" t="s">
        <v>5989</v>
      </c>
      <c r="E106" s="822" t="s">
        <v>6141</v>
      </c>
      <c r="F106" s="822" t="s">
        <v>6142</v>
      </c>
      <c r="G106" s="831">
        <v>47</v>
      </c>
      <c r="H106" s="831">
        <v>10622</v>
      </c>
      <c r="I106" s="822"/>
      <c r="J106" s="822">
        <v>226</v>
      </c>
      <c r="K106" s="831">
        <v>3</v>
      </c>
      <c r="L106" s="831">
        <v>684</v>
      </c>
      <c r="M106" s="822"/>
      <c r="N106" s="822">
        <v>228</v>
      </c>
      <c r="O106" s="831">
        <v>1</v>
      </c>
      <c r="P106" s="831">
        <v>243</v>
      </c>
      <c r="Q106" s="827"/>
      <c r="R106" s="832">
        <v>243</v>
      </c>
    </row>
    <row r="107" spans="1:18" ht="14.45" customHeight="1" x14ac:dyDescent="0.2">
      <c r="A107" s="821" t="s">
        <v>5996</v>
      </c>
      <c r="B107" s="822" t="s">
        <v>6024</v>
      </c>
      <c r="C107" s="822" t="s">
        <v>646</v>
      </c>
      <c r="D107" s="822" t="s">
        <v>5989</v>
      </c>
      <c r="E107" s="822" t="s">
        <v>6143</v>
      </c>
      <c r="F107" s="822" t="s">
        <v>6144</v>
      </c>
      <c r="G107" s="831">
        <v>0</v>
      </c>
      <c r="H107" s="831">
        <v>0</v>
      </c>
      <c r="I107" s="822"/>
      <c r="J107" s="822"/>
      <c r="K107" s="831">
        <v>1</v>
      </c>
      <c r="L107" s="831">
        <v>0</v>
      </c>
      <c r="M107" s="822"/>
      <c r="N107" s="822">
        <v>0</v>
      </c>
      <c r="O107" s="831"/>
      <c r="P107" s="831"/>
      <c r="Q107" s="827"/>
      <c r="R107" s="832"/>
    </row>
    <row r="108" spans="1:18" ht="14.45" customHeight="1" x14ac:dyDescent="0.2">
      <c r="A108" s="821" t="s">
        <v>5996</v>
      </c>
      <c r="B108" s="822" t="s">
        <v>6024</v>
      </c>
      <c r="C108" s="822" t="s">
        <v>646</v>
      </c>
      <c r="D108" s="822" t="s">
        <v>5989</v>
      </c>
      <c r="E108" s="822" t="s">
        <v>6145</v>
      </c>
      <c r="F108" s="822" t="s">
        <v>6146</v>
      </c>
      <c r="G108" s="831">
        <v>2373</v>
      </c>
      <c r="H108" s="831">
        <v>424767</v>
      </c>
      <c r="I108" s="822"/>
      <c r="J108" s="822">
        <v>179</v>
      </c>
      <c r="K108" s="831">
        <v>1863</v>
      </c>
      <c r="L108" s="831">
        <v>335340</v>
      </c>
      <c r="M108" s="822"/>
      <c r="N108" s="822">
        <v>180</v>
      </c>
      <c r="O108" s="831">
        <v>158</v>
      </c>
      <c r="P108" s="831">
        <v>30652</v>
      </c>
      <c r="Q108" s="827"/>
      <c r="R108" s="832">
        <v>194</v>
      </c>
    </row>
    <row r="109" spans="1:18" ht="14.45" customHeight="1" x14ac:dyDescent="0.2">
      <c r="A109" s="821" t="s">
        <v>5996</v>
      </c>
      <c r="B109" s="822" t="s">
        <v>6024</v>
      </c>
      <c r="C109" s="822" t="s">
        <v>646</v>
      </c>
      <c r="D109" s="822" t="s">
        <v>5989</v>
      </c>
      <c r="E109" s="822" t="s">
        <v>6147</v>
      </c>
      <c r="F109" s="822" t="s">
        <v>6148</v>
      </c>
      <c r="G109" s="831">
        <v>3329</v>
      </c>
      <c r="H109" s="831">
        <v>2303668</v>
      </c>
      <c r="I109" s="822"/>
      <c r="J109" s="822">
        <v>692</v>
      </c>
      <c r="K109" s="831">
        <v>2298</v>
      </c>
      <c r="L109" s="831">
        <v>1599408</v>
      </c>
      <c r="M109" s="822"/>
      <c r="N109" s="822">
        <v>696</v>
      </c>
      <c r="O109" s="831">
        <v>284</v>
      </c>
      <c r="P109" s="831">
        <v>208456</v>
      </c>
      <c r="Q109" s="827"/>
      <c r="R109" s="832">
        <v>734</v>
      </c>
    </row>
    <row r="110" spans="1:18" ht="14.45" customHeight="1" x14ac:dyDescent="0.2">
      <c r="A110" s="821" t="s">
        <v>5996</v>
      </c>
      <c r="B110" s="822" t="s">
        <v>6024</v>
      </c>
      <c r="C110" s="822" t="s">
        <v>646</v>
      </c>
      <c r="D110" s="822" t="s">
        <v>5989</v>
      </c>
      <c r="E110" s="822" t="s">
        <v>6149</v>
      </c>
      <c r="F110" s="822" t="s">
        <v>6114</v>
      </c>
      <c r="G110" s="831">
        <v>48</v>
      </c>
      <c r="H110" s="831">
        <v>17040</v>
      </c>
      <c r="I110" s="822"/>
      <c r="J110" s="822">
        <v>355</v>
      </c>
      <c r="K110" s="831">
        <v>23</v>
      </c>
      <c r="L110" s="831">
        <v>8234</v>
      </c>
      <c r="M110" s="822"/>
      <c r="N110" s="822">
        <v>358</v>
      </c>
      <c r="O110" s="831">
        <v>3</v>
      </c>
      <c r="P110" s="831">
        <v>1122</v>
      </c>
      <c r="Q110" s="827"/>
      <c r="R110" s="832">
        <v>374</v>
      </c>
    </row>
    <row r="111" spans="1:18" ht="14.45" customHeight="1" x14ac:dyDescent="0.2">
      <c r="A111" s="821" t="s">
        <v>5996</v>
      </c>
      <c r="B111" s="822" t="s">
        <v>6024</v>
      </c>
      <c r="C111" s="822" t="s">
        <v>646</v>
      </c>
      <c r="D111" s="822" t="s">
        <v>5989</v>
      </c>
      <c r="E111" s="822" t="s">
        <v>6150</v>
      </c>
      <c r="F111" s="822" t="s">
        <v>6151</v>
      </c>
      <c r="G111" s="831">
        <v>164</v>
      </c>
      <c r="H111" s="831">
        <v>82000</v>
      </c>
      <c r="I111" s="822"/>
      <c r="J111" s="822">
        <v>500</v>
      </c>
      <c r="K111" s="831">
        <v>160</v>
      </c>
      <c r="L111" s="831">
        <v>80320</v>
      </c>
      <c r="M111" s="822"/>
      <c r="N111" s="822">
        <v>502</v>
      </c>
      <c r="O111" s="831">
        <v>13</v>
      </c>
      <c r="P111" s="831">
        <v>6669</v>
      </c>
      <c r="Q111" s="827"/>
      <c r="R111" s="832">
        <v>513</v>
      </c>
    </row>
    <row r="112" spans="1:18" ht="14.45" customHeight="1" x14ac:dyDescent="0.2">
      <c r="A112" s="821" t="s">
        <v>5996</v>
      </c>
      <c r="B112" s="822" t="s">
        <v>6024</v>
      </c>
      <c r="C112" s="822" t="s">
        <v>646</v>
      </c>
      <c r="D112" s="822" t="s">
        <v>5989</v>
      </c>
      <c r="E112" s="822" t="s">
        <v>6152</v>
      </c>
      <c r="F112" s="822" t="s">
        <v>6153</v>
      </c>
      <c r="G112" s="831">
        <v>30</v>
      </c>
      <c r="H112" s="831">
        <v>12060</v>
      </c>
      <c r="I112" s="822"/>
      <c r="J112" s="822">
        <v>402</v>
      </c>
      <c r="K112" s="831">
        <v>45</v>
      </c>
      <c r="L112" s="831">
        <v>18180</v>
      </c>
      <c r="M112" s="822"/>
      <c r="N112" s="822">
        <v>404</v>
      </c>
      <c r="O112" s="831">
        <v>1</v>
      </c>
      <c r="P112" s="831">
        <v>423</v>
      </c>
      <c r="Q112" s="827"/>
      <c r="R112" s="832">
        <v>423</v>
      </c>
    </row>
    <row r="113" spans="1:18" ht="14.45" customHeight="1" x14ac:dyDescent="0.2">
      <c r="A113" s="821" t="s">
        <v>5996</v>
      </c>
      <c r="B113" s="822" t="s">
        <v>6024</v>
      </c>
      <c r="C113" s="822" t="s">
        <v>646</v>
      </c>
      <c r="D113" s="822" t="s">
        <v>5989</v>
      </c>
      <c r="E113" s="822" t="s">
        <v>6154</v>
      </c>
      <c r="F113" s="822" t="s">
        <v>6155</v>
      </c>
      <c r="G113" s="831">
        <v>187</v>
      </c>
      <c r="H113" s="831">
        <v>80410</v>
      </c>
      <c r="I113" s="822"/>
      <c r="J113" s="822">
        <v>430</v>
      </c>
      <c r="K113" s="831">
        <v>152</v>
      </c>
      <c r="L113" s="831">
        <v>65664</v>
      </c>
      <c r="M113" s="822"/>
      <c r="N113" s="822">
        <v>432</v>
      </c>
      <c r="O113" s="831">
        <v>26</v>
      </c>
      <c r="P113" s="831">
        <v>11622</v>
      </c>
      <c r="Q113" s="827"/>
      <c r="R113" s="832">
        <v>447</v>
      </c>
    </row>
    <row r="114" spans="1:18" ht="14.45" customHeight="1" x14ac:dyDescent="0.2">
      <c r="A114" s="821" t="s">
        <v>5996</v>
      </c>
      <c r="B114" s="822" t="s">
        <v>6024</v>
      </c>
      <c r="C114" s="822" t="s">
        <v>646</v>
      </c>
      <c r="D114" s="822" t="s">
        <v>5989</v>
      </c>
      <c r="E114" s="822" t="s">
        <v>6156</v>
      </c>
      <c r="F114" s="822" t="s">
        <v>6157</v>
      </c>
      <c r="G114" s="831">
        <v>3</v>
      </c>
      <c r="H114" s="831">
        <v>318</v>
      </c>
      <c r="I114" s="822"/>
      <c r="J114" s="822">
        <v>106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5996</v>
      </c>
      <c r="B115" s="822" t="s">
        <v>6024</v>
      </c>
      <c r="C115" s="822" t="s">
        <v>646</v>
      </c>
      <c r="D115" s="822" t="s">
        <v>5989</v>
      </c>
      <c r="E115" s="822" t="s">
        <v>6158</v>
      </c>
      <c r="F115" s="822" t="s">
        <v>6159</v>
      </c>
      <c r="G115" s="831"/>
      <c r="H115" s="831"/>
      <c r="I115" s="822"/>
      <c r="J115" s="822"/>
      <c r="K115" s="831">
        <v>48</v>
      </c>
      <c r="L115" s="831">
        <v>11232</v>
      </c>
      <c r="M115" s="822"/>
      <c r="N115" s="822">
        <v>234</v>
      </c>
      <c r="O115" s="831">
        <v>53</v>
      </c>
      <c r="P115" s="831">
        <v>12402</v>
      </c>
      <c r="Q115" s="827"/>
      <c r="R115" s="832">
        <v>234</v>
      </c>
    </row>
    <row r="116" spans="1:18" ht="14.45" customHeight="1" x14ac:dyDescent="0.2">
      <c r="A116" s="821" t="s">
        <v>5996</v>
      </c>
      <c r="B116" s="822" t="s">
        <v>6024</v>
      </c>
      <c r="C116" s="822" t="s">
        <v>646</v>
      </c>
      <c r="D116" s="822" t="s">
        <v>5989</v>
      </c>
      <c r="E116" s="822" t="s">
        <v>6160</v>
      </c>
      <c r="F116" s="822" t="s">
        <v>6159</v>
      </c>
      <c r="G116" s="831"/>
      <c r="H116" s="831"/>
      <c r="I116" s="822"/>
      <c r="J116" s="822"/>
      <c r="K116" s="831">
        <v>83</v>
      </c>
      <c r="L116" s="831">
        <v>9711</v>
      </c>
      <c r="M116" s="822"/>
      <c r="N116" s="822">
        <v>117</v>
      </c>
      <c r="O116" s="831">
        <v>76</v>
      </c>
      <c r="P116" s="831">
        <v>8892</v>
      </c>
      <c r="Q116" s="827"/>
      <c r="R116" s="832">
        <v>117</v>
      </c>
    </row>
    <row r="117" spans="1:18" ht="14.45" customHeight="1" x14ac:dyDescent="0.2">
      <c r="A117" s="821" t="s">
        <v>5996</v>
      </c>
      <c r="B117" s="822" t="s">
        <v>6024</v>
      </c>
      <c r="C117" s="822" t="s">
        <v>646</v>
      </c>
      <c r="D117" s="822" t="s">
        <v>5989</v>
      </c>
      <c r="E117" s="822" t="s">
        <v>6161</v>
      </c>
      <c r="F117" s="822"/>
      <c r="G117" s="831"/>
      <c r="H117" s="831"/>
      <c r="I117" s="822"/>
      <c r="J117" s="822"/>
      <c r="K117" s="831"/>
      <c r="L117" s="831"/>
      <c r="M117" s="822"/>
      <c r="N117" s="822"/>
      <c r="O117" s="831">
        <v>8</v>
      </c>
      <c r="P117" s="831">
        <v>1404</v>
      </c>
      <c r="Q117" s="827"/>
      <c r="R117" s="832">
        <v>175.5</v>
      </c>
    </row>
    <row r="118" spans="1:18" ht="14.45" customHeight="1" x14ac:dyDescent="0.2">
      <c r="A118" s="821" t="s">
        <v>5996</v>
      </c>
      <c r="B118" s="822" t="s">
        <v>6024</v>
      </c>
      <c r="C118" s="822" t="s">
        <v>646</v>
      </c>
      <c r="D118" s="822" t="s">
        <v>5989</v>
      </c>
      <c r="E118" s="822" t="s">
        <v>6162</v>
      </c>
      <c r="F118" s="822" t="s">
        <v>6163</v>
      </c>
      <c r="G118" s="831"/>
      <c r="H118" s="831"/>
      <c r="I118" s="822"/>
      <c r="J118" s="822"/>
      <c r="K118" s="831">
        <v>21</v>
      </c>
      <c r="L118" s="831">
        <v>4106.68</v>
      </c>
      <c r="M118" s="822"/>
      <c r="N118" s="822">
        <v>195.55619047619049</v>
      </c>
      <c r="O118" s="831"/>
      <c r="P118" s="831"/>
      <c r="Q118" s="827"/>
      <c r="R118" s="832"/>
    </row>
    <row r="119" spans="1:18" ht="14.45" customHeight="1" x14ac:dyDescent="0.2">
      <c r="A119" s="821" t="s">
        <v>5996</v>
      </c>
      <c r="B119" s="822" t="s">
        <v>6024</v>
      </c>
      <c r="C119" s="822" t="s">
        <v>652</v>
      </c>
      <c r="D119" s="822" t="s">
        <v>2679</v>
      </c>
      <c r="E119" s="822" t="s">
        <v>6051</v>
      </c>
      <c r="F119" s="822" t="s">
        <v>6052</v>
      </c>
      <c r="G119" s="831"/>
      <c r="H119" s="831"/>
      <c r="I119" s="822"/>
      <c r="J119" s="822"/>
      <c r="K119" s="831">
        <v>30</v>
      </c>
      <c r="L119" s="831">
        <v>220591.8</v>
      </c>
      <c r="M119" s="822"/>
      <c r="N119" s="822">
        <v>7353.0599999999995</v>
      </c>
      <c r="O119" s="831">
        <v>6</v>
      </c>
      <c r="P119" s="831">
        <v>44118.36</v>
      </c>
      <c r="Q119" s="827"/>
      <c r="R119" s="832">
        <v>7353.06</v>
      </c>
    </row>
    <row r="120" spans="1:18" ht="14.45" customHeight="1" x14ac:dyDescent="0.2">
      <c r="A120" s="821" t="s">
        <v>5996</v>
      </c>
      <c r="B120" s="822" t="s">
        <v>6024</v>
      </c>
      <c r="C120" s="822" t="s">
        <v>652</v>
      </c>
      <c r="D120" s="822" t="s">
        <v>2679</v>
      </c>
      <c r="E120" s="822" t="s">
        <v>6057</v>
      </c>
      <c r="F120" s="822" t="s">
        <v>6058</v>
      </c>
      <c r="G120" s="831"/>
      <c r="H120" s="831"/>
      <c r="I120" s="822"/>
      <c r="J120" s="822"/>
      <c r="K120" s="831">
        <v>6</v>
      </c>
      <c r="L120" s="831">
        <v>50310</v>
      </c>
      <c r="M120" s="822"/>
      <c r="N120" s="822">
        <v>8385</v>
      </c>
      <c r="O120" s="831"/>
      <c r="P120" s="831"/>
      <c r="Q120" s="827"/>
      <c r="R120" s="832"/>
    </row>
    <row r="121" spans="1:18" ht="14.45" customHeight="1" x14ac:dyDescent="0.2">
      <c r="A121" s="821" t="s">
        <v>5996</v>
      </c>
      <c r="B121" s="822" t="s">
        <v>6024</v>
      </c>
      <c r="C121" s="822" t="s">
        <v>652</v>
      </c>
      <c r="D121" s="822" t="s">
        <v>6078</v>
      </c>
      <c r="E121" s="822" t="s">
        <v>6164</v>
      </c>
      <c r="F121" s="822" t="s">
        <v>6165</v>
      </c>
      <c r="G121" s="831">
        <v>1</v>
      </c>
      <c r="H121" s="831">
        <v>72269.899999999994</v>
      </c>
      <c r="I121" s="822"/>
      <c r="J121" s="822">
        <v>72269.899999999994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5996</v>
      </c>
      <c r="B122" s="822" t="s">
        <v>6024</v>
      </c>
      <c r="C122" s="822" t="s">
        <v>652</v>
      </c>
      <c r="D122" s="822" t="s">
        <v>6078</v>
      </c>
      <c r="E122" s="822" t="s">
        <v>6166</v>
      </c>
      <c r="F122" s="822" t="s">
        <v>6167</v>
      </c>
      <c r="G122" s="831"/>
      <c r="H122" s="831"/>
      <c r="I122" s="822"/>
      <c r="J122" s="822"/>
      <c r="K122" s="831">
        <v>6</v>
      </c>
      <c r="L122" s="831">
        <v>6684</v>
      </c>
      <c r="M122" s="822"/>
      <c r="N122" s="822">
        <v>1114</v>
      </c>
      <c r="O122" s="831"/>
      <c r="P122" s="831"/>
      <c r="Q122" s="827"/>
      <c r="R122" s="832"/>
    </row>
    <row r="123" spans="1:18" ht="14.45" customHeight="1" x14ac:dyDescent="0.2">
      <c r="A123" s="821" t="s">
        <v>5996</v>
      </c>
      <c r="B123" s="822" t="s">
        <v>6024</v>
      </c>
      <c r="C123" s="822" t="s">
        <v>652</v>
      </c>
      <c r="D123" s="822" t="s">
        <v>6078</v>
      </c>
      <c r="E123" s="822" t="s">
        <v>6168</v>
      </c>
      <c r="F123" s="822" t="s">
        <v>6169</v>
      </c>
      <c r="G123" s="831"/>
      <c r="H123" s="831"/>
      <c r="I123" s="822"/>
      <c r="J123" s="822"/>
      <c r="K123" s="831">
        <v>1</v>
      </c>
      <c r="L123" s="831">
        <v>52026</v>
      </c>
      <c r="M123" s="822"/>
      <c r="N123" s="822">
        <v>52026</v>
      </c>
      <c r="O123" s="831"/>
      <c r="P123" s="831"/>
      <c r="Q123" s="827"/>
      <c r="R123" s="832"/>
    </row>
    <row r="124" spans="1:18" ht="14.45" customHeight="1" x14ac:dyDescent="0.2">
      <c r="A124" s="821" t="s">
        <v>5996</v>
      </c>
      <c r="B124" s="822" t="s">
        <v>6024</v>
      </c>
      <c r="C124" s="822" t="s">
        <v>652</v>
      </c>
      <c r="D124" s="822" t="s">
        <v>6078</v>
      </c>
      <c r="E124" s="822" t="s">
        <v>6170</v>
      </c>
      <c r="F124" s="822" t="s">
        <v>6171</v>
      </c>
      <c r="G124" s="831">
        <v>1</v>
      </c>
      <c r="H124" s="831">
        <v>55913</v>
      </c>
      <c r="I124" s="822"/>
      <c r="J124" s="822">
        <v>55913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5996</v>
      </c>
      <c r="B125" s="822" t="s">
        <v>6024</v>
      </c>
      <c r="C125" s="822" t="s">
        <v>652</v>
      </c>
      <c r="D125" s="822" t="s">
        <v>6078</v>
      </c>
      <c r="E125" s="822" t="s">
        <v>6172</v>
      </c>
      <c r="F125" s="822" t="s">
        <v>6173</v>
      </c>
      <c r="G125" s="831"/>
      <c r="H125" s="831"/>
      <c r="I125" s="822"/>
      <c r="J125" s="822"/>
      <c r="K125" s="831">
        <v>2</v>
      </c>
      <c r="L125" s="831">
        <v>104052</v>
      </c>
      <c r="M125" s="822"/>
      <c r="N125" s="822">
        <v>52026</v>
      </c>
      <c r="O125" s="831"/>
      <c r="P125" s="831"/>
      <c r="Q125" s="827"/>
      <c r="R125" s="832"/>
    </row>
    <row r="126" spans="1:18" ht="14.45" customHeight="1" x14ac:dyDescent="0.2">
      <c r="A126" s="821" t="s">
        <v>5996</v>
      </c>
      <c r="B126" s="822" t="s">
        <v>6024</v>
      </c>
      <c r="C126" s="822" t="s">
        <v>652</v>
      </c>
      <c r="D126" s="822" t="s">
        <v>5989</v>
      </c>
      <c r="E126" s="822" t="s">
        <v>6005</v>
      </c>
      <c r="F126" s="822" t="s">
        <v>6006</v>
      </c>
      <c r="G126" s="831"/>
      <c r="H126" s="831"/>
      <c r="I126" s="822"/>
      <c r="J126" s="822"/>
      <c r="K126" s="831">
        <v>4</v>
      </c>
      <c r="L126" s="831">
        <v>152</v>
      </c>
      <c r="M126" s="822"/>
      <c r="N126" s="822">
        <v>38</v>
      </c>
      <c r="O126" s="831">
        <v>1</v>
      </c>
      <c r="P126" s="831">
        <v>40</v>
      </c>
      <c r="Q126" s="827"/>
      <c r="R126" s="832">
        <v>40</v>
      </c>
    </row>
    <row r="127" spans="1:18" ht="14.45" customHeight="1" x14ac:dyDescent="0.2">
      <c r="A127" s="821" t="s">
        <v>5996</v>
      </c>
      <c r="B127" s="822" t="s">
        <v>6024</v>
      </c>
      <c r="C127" s="822" t="s">
        <v>652</v>
      </c>
      <c r="D127" s="822" t="s">
        <v>5989</v>
      </c>
      <c r="E127" s="822" t="s">
        <v>6087</v>
      </c>
      <c r="F127" s="822" t="s">
        <v>6088</v>
      </c>
      <c r="G127" s="831"/>
      <c r="H127" s="831"/>
      <c r="I127" s="822"/>
      <c r="J127" s="822"/>
      <c r="K127" s="831">
        <v>3</v>
      </c>
      <c r="L127" s="831">
        <v>2133</v>
      </c>
      <c r="M127" s="822"/>
      <c r="N127" s="822">
        <v>711</v>
      </c>
      <c r="O127" s="831"/>
      <c r="P127" s="831"/>
      <c r="Q127" s="827"/>
      <c r="R127" s="832"/>
    </row>
    <row r="128" spans="1:18" ht="14.45" customHeight="1" x14ac:dyDescent="0.2">
      <c r="A128" s="821" t="s">
        <v>5996</v>
      </c>
      <c r="B128" s="822" t="s">
        <v>6024</v>
      </c>
      <c r="C128" s="822" t="s">
        <v>652</v>
      </c>
      <c r="D128" s="822" t="s">
        <v>5989</v>
      </c>
      <c r="E128" s="822" t="s">
        <v>6174</v>
      </c>
      <c r="F128" s="822" t="s">
        <v>6175</v>
      </c>
      <c r="G128" s="831"/>
      <c r="H128" s="831"/>
      <c r="I128" s="822"/>
      <c r="J128" s="822"/>
      <c r="K128" s="831">
        <v>3</v>
      </c>
      <c r="L128" s="831">
        <v>28728</v>
      </c>
      <c r="M128" s="822"/>
      <c r="N128" s="822">
        <v>9576</v>
      </c>
      <c r="O128" s="831"/>
      <c r="P128" s="831"/>
      <c r="Q128" s="827"/>
      <c r="R128" s="832"/>
    </row>
    <row r="129" spans="1:18" ht="14.45" customHeight="1" x14ac:dyDescent="0.2">
      <c r="A129" s="821" t="s">
        <v>5996</v>
      </c>
      <c r="B129" s="822" t="s">
        <v>6024</v>
      </c>
      <c r="C129" s="822" t="s">
        <v>652</v>
      </c>
      <c r="D129" s="822" t="s">
        <v>5989</v>
      </c>
      <c r="E129" s="822" t="s">
        <v>6176</v>
      </c>
      <c r="F129" s="822" t="s">
        <v>6177</v>
      </c>
      <c r="G129" s="831">
        <v>1</v>
      </c>
      <c r="H129" s="831">
        <v>5082</v>
      </c>
      <c r="I129" s="822"/>
      <c r="J129" s="822">
        <v>5082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5996</v>
      </c>
      <c r="B130" s="822" t="s">
        <v>6024</v>
      </c>
      <c r="C130" s="822" t="s">
        <v>652</v>
      </c>
      <c r="D130" s="822" t="s">
        <v>5989</v>
      </c>
      <c r="E130" s="822" t="s">
        <v>6115</v>
      </c>
      <c r="F130" s="822" t="s">
        <v>6116</v>
      </c>
      <c r="G130" s="831"/>
      <c r="H130" s="831"/>
      <c r="I130" s="822"/>
      <c r="J130" s="822"/>
      <c r="K130" s="831">
        <v>9</v>
      </c>
      <c r="L130" s="831">
        <v>0</v>
      </c>
      <c r="M130" s="822"/>
      <c r="N130" s="822">
        <v>0</v>
      </c>
      <c r="O130" s="831">
        <v>1</v>
      </c>
      <c r="P130" s="831">
        <v>0</v>
      </c>
      <c r="Q130" s="827"/>
      <c r="R130" s="832">
        <v>0</v>
      </c>
    </row>
    <row r="131" spans="1:18" ht="14.45" customHeight="1" x14ac:dyDescent="0.2">
      <c r="A131" s="821" t="s">
        <v>5996</v>
      </c>
      <c r="B131" s="822" t="s">
        <v>6024</v>
      </c>
      <c r="C131" s="822" t="s">
        <v>652</v>
      </c>
      <c r="D131" s="822" t="s">
        <v>5989</v>
      </c>
      <c r="E131" s="822" t="s">
        <v>6117</v>
      </c>
      <c r="F131" s="822" t="s">
        <v>6118</v>
      </c>
      <c r="G131" s="831"/>
      <c r="H131" s="831"/>
      <c r="I131" s="822"/>
      <c r="J131" s="822"/>
      <c r="K131" s="831">
        <v>4</v>
      </c>
      <c r="L131" s="831">
        <v>0</v>
      </c>
      <c r="M131" s="822"/>
      <c r="N131" s="822">
        <v>0</v>
      </c>
      <c r="O131" s="831">
        <v>1</v>
      </c>
      <c r="P131" s="831">
        <v>0</v>
      </c>
      <c r="Q131" s="827"/>
      <c r="R131" s="832">
        <v>0</v>
      </c>
    </row>
    <row r="132" spans="1:18" ht="14.45" customHeight="1" x14ac:dyDescent="0.2">
      <c r="A132" s="821" t="s">
        <v>5996</v>
      </c>
      <c r="B132" s="822" t="s">
        <v>6024</v>
      </c>
      <c r="C132" s="822" t="s">
        <v>652</v>
      </c>
      <c r="D132" s="822" t="s">
        <v>5989</v>
      </c>
      <c r="E132" s="822" t="s">
        <v>5992</v>
      </c>
      <c r="F132" s="822" t="s">
        <v>5993</v>
      </c>
      <c r="G132" s="831"/>
      <c r="H132" s="831"/>
      <c r="I132" s="822"/>
      <c r="J132" s="822"/>
      <c r="K132" s="831">
        <v>29</v>
      </c>
      <c r="L132" s="831">
        <v>1150</v>
      </c>
      <c r="M132" s="822"/>
      <c r="N132" s="822">
        <v>39.655172413793103</v>
      </c>
      <c r="O132" s="831">
        <v>1</v>
      </c>
      <c r="P132" s="831">
        <v>45.56</v>
      </c>
      <c r="Q132" s="827"/>
      <c r="R132" s="832">
        <v>45.56</v>
      </c>
    </row>
    <row r="133" spans="1:18" ht="14.45" customHeight="1" x14ac:dyDescent="0.2">
      <c r="A133" s="821" t="s">
        <v>5996</v>
      </c>
      <c r="B133" s="822" t="s">
        <v>6024</v>
      </c>
      <c r="C133" s="822" t="s">
        <v>652</v>
      </c>
      <c r="D133" s="822" t="s">
        <v>5989</v>
      </c>
      <c r="E133" s="822" t="s">
        <v>6125</v>
      </c>
      <c r="F133" s="822" t="s">
        <v>6126</v>
      </c>
      <c r="G133" s="831">
        <v>1</v>
      </c>
      <c r="H133" s="831">
        <v>87</v>
      </c>
      <c r="I133" s="822"/>
      <c r="J133" s="822">
        <v>87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5996</v>
      </c>
      <c r="B134" s="822" t="s">
        <v>6024</v>
      </c>
      <c r="C134" s="822" t="s">
        <v>652</v>
      </c>
      <c r="D134" s="822" t="s">
        <v>5989</v>
      </c>
      <c r="E134" s="822" t="s">
        <v>5994</v>
      </c>
      <c r="F134" s="822" t="s">
        <v>5995</v>
      </c>
      <c r="G134" s="831"/>
      <c r="H134" s="831"/>
      <c r="I134" s="822"/>
      <c r="J134" s="822"/>
      <c r="K134" s="831">
        <v>14</v>
      </c>
      <c r="L134" s="831">
        <v>5040</v>
      </c>
      <c r="M134" s="822"/>
      <c r="N134" s="822">
        <v>360</v>
      </c>
      <c r="O134" s="831"/>
      <c r="P134" s="831"/>
      <c r="Q134" s="827"/>
      <c r="R134" s="832"/>
    </row>
    <row r="135" spans="1:18" ht="14.45" customHeight="1" x14ac:dyDescent="0.2">
      <c r="A135" s="821" t="s">
        <v>5996</v>
      </c>
      <c r="B135" s="822" t="s">
        <v>6024</v>
      </c>
      <c r="C135" s="822" t="s">
        <v>652</v>
      </c>
      <c r="D135" s="822" t="s">
        <v>5989</v>
      </c>
      <c r="E135" s="822" t="s">
        <v>6145</v>
      </c>
      <c r="F135" s="822" t="s">
        <v>6146</v>
      </c>
      <c r="G135" s="831"/>
      <c r="H135" s="831"/>
      <c r="I135" s="822"/>
      <c r="J135" s="822"/>
      <c r="K135" s="831">
        <v>13</v>
      </c>
      <c r="L135" s="831">
        <v>2340</v>
      </c>
      <c r="M135" s="822"/>
      <c r="N135" s="822">
        <v>180</v>
      </c>
      <c r="O135" s="831">
        <v>1</v>
      </c>
      <c r="P135" s="831">
        <v>194</v>
      </c>
      <c r="Q135" s="827"/>
      <c r="R135" s="832">
        <v>194</v>
      </c>
    </row>
    <row r="136" spans="1:18" ht="14.45" customHeight="1" x14ac:dyDescent="0.2">
      <c r="A136" s="821" t="s">
        <v>5996</v>
      </c>
      <c r="B136" s="822" t="s">
        <v>6024</v>
      </c>
      <c r="C136" s="822" t="s">
        <v>652</v>
      </c>
      <c r="D136" s="822" t="s">
        <v>5989</v>
      </c>
      <c r="E136" s="822" t="s">
        <v>6178</v>
      </c>
      <c r="F136" s="822" t="s">
        <v>6179</v>
      </c>
      <c r="G136" s="831">
        <v>2</v>
      </c>
      <c r="H136" s="831">
        <v>5656</v>
      </c>
      <c r="I136" s="822"/>
      <c r="J136" s="822">
        <v>2828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5996</v>
      </c>
      <c r="B137" s="822" t="s">
        <v>6024</v>
      </c>
      <c r="C137" s="822" t="s">
        <v>652</v>
      </c>
      <c r="D137" s="822" t="s">
        <v>5989</v>
      </c>
      <c r="E137" s="822" t="s">
        <v>6180</v>
      </c>
      <c r="F137" s="822" t="s">
        <v>6181</v>
      </c>
      <c r="G137" s="831">
        <v>1</v>
      </c>
      <c r="H137" s="831">
        <v>0</v>
      </c>
      <c r="I137" s="822"/>
      <c r="J137" s="822">
        <v>0</v>
      </c>
      <c r="K137" s="831">
        <v>3</v>
      </c>
      <c r="L137" s="831">
        <v>0</v>
      </c>
      <c r="M137" s="822"/>
      <c r="N137" s="822">
        <v>0</v>
      </c>
      <c r="O137" s="831"/>
      <c r="P137" s="831"/>
      <c r="Q137" s="827"/>
      <c r="R137" s="832"/>
    </row>
    <row r="138" spans="1:18" ht="14.45" customHeight="1" x14ac:dyDescent="0.2">
      <c r="A138" s="821" t="s">
        <v>5996</v>
      </c>
      <c r="B138" s="822" t="s">
        <v>6024</v>
      </c>
      <c r="C138" s="822" t="s">
        <v>655</v>
      </c>
      <c r="D138" s="822" t="s">
        <v>2679</v>
      </c>
      <c r="E138" s="822" t="s">
        <v>6182</v>
      </c>
      <c r="F138" s="822" t="s">
        <v>6183</v>
      </c>
      <c r="G138" s="831">
        <v>2.25</v>
      </c>
      <c r="H138" s="831">
        <v>1474.92</v>
      </c>
      <c r="I138" s="822"/>
      <c r="J138" s="822">
        <v>655.52</v>
      </c>
      <c r="K138" s="831">
        <v>0.5</v>
      </c>
      <c r="L138" s="831">
        <v>327.76</v>
      </c>
      <c r="M138" s="822"/>
      <c r="N138" s="822">
        <v>655.52</v>
      </c>
      <c r="O138" s="831"/>
      <c r="P138" s="831"/>
      <c r="Q138" s="827"/>
      <c r="R138" s="832"/>
    </row>
    <row r="139" spans="1:18" ht="14.45" customHeight="1" x14ac:dyDescent="0.2">
      <c r="A139" s="821" t="s">
        <v>5996</v>
      </c>
      <c r="B139" s="822" t="s">
        <v>6024</v>
      </c>
      <c r="C139" s="822" t="s">
        <v>655</v>
      </c>
      <c r="D139" s="822" t="s">
        <v>2679</v>
      </c>
      <c r="E139" s="822" t="s">
        <v>6182</v>
      </c>
      <c r="F139" s="822" t="s">
        <v>6184</v>
      </c>
      <c r="G139" s="831">
        <v>0.5</v>
      </c>
      <c r="H139" s="831">
        <v>327.76</v>
      </c>
      <c r="I139" s="822"/>
      <c r="J139" s="822">
        <v>655.52</v>
      </c>
      <c r="K139" s="831">
        <v>3.75</v>
      </c>
      <c r="L139" s="831">
        <v>3039.96</v>
      </c>
      <c r="M139" s="822"/>
      <c r="N139" s="822">
        <v>810.65600000000006</v>
      </c>
      <c r="O139" s="831">
        <v>3.75</v>
      </c>
      <c r="P139" s="831">
        <v>2458.1999999999998</v>
      </c>
      <c r="Q139" s="827"/>
      <c r="R139" s="832">
        <v>655.52</v>
      </c>
    </row>
    <row r="140" spans="1:18" ht="14.45" customHeight="1" x14ac:dyDescent="0.2">
      <c r="A140" s="821" t="s">
        <v>5996</v>
      </c>
      <c r="B140" s="822" t="s">
        <v>6024</v>
      </c>
      <c r="C140" s="822" t="s">
        <v>655</v>
      </c>
      <c r="D140" s="822" t="s">
        <v>6078</v>
      </c>
      <c r="E140" s="822" t="s">
        <v>6185</v>
      </c>
      <c r="F140" s="822" t="s">
        <v>6186</v>
      </c>
      <c r="G140" s="831">
        <v>3</v>
      </c>
      <c r="H140" s="831">
        <v>2639.76</v>
      </c>
      <c r="I140" s="822"/>
      <c r="J140" s="822">
        <v>879.92000000000007</v>
      </c>
      <c r="K140" s="831"/>
      <c r="L140" s="831"/>
      <c r="M140" s="822"/>
      <c r="N140" s="822"/>
      <c r="O140" s="831">
        <v>1</v>
      </c>
      <c r="P140" s="831">
        <v>879.92</v>
      </c>
      <c r="Q140" s="827"/>
      <c r="R140" s="832">
        <v>879.92</v>
      </c>
    </row>
    <row r="141" spans="1:18" ht="14.45" customHeight="1" x14ac:dyDescent="0.2">
      <c r="A141" s="821" t="s">
        <v>5996</v>
      </c>
      <c r="B141" s="822" t="s">
        <v>6024</v>
      </c>
      <c r="C141" s="822" t="s">
        <v>655</v>
      </c>
      <c r="D141" s="822" t="s">
        <v>6078</v>
      </c>
      <c r="E141" s="822" t="s">
        <v>6187</v>
      </c>
      <c r="F141" s="822" t="s">
        <v>6188</v>
      </c>
      <c r="G141" s="831">
        <v>1</v>
      </c>
      <c r="H141" s="831">
        <v>2491.94</v>
      </c>
      <c r="I141" s="822"/>
      <c r="J141" s="822">
        <v>2491.94</v>
      </c>
      <c r="K141" s="831">
        <v>2</v>
      </c>
      <c r="L141" s="831">
        <v>4983.88</v>
      </c>
      <c r="M141" s="822"/>
      <c r="N141" s="822">
        <v>2491.94</v>
      </c>
      <c r="O141" s="831">
        <v>1</v>
      </c>
      <c r="P141" s="831">
        <v>2491.94</v>
      </c>
      <c r="Q141" s="827"/>
      <c r="R141" s="832">
        <v>2491.94</v>
      </c>
    </row>
    <row r="142" spans="1:18" ht="14.45" customHeight="1" x14ac:dyDescent="0.2">
      <c r="A142" s="821" t="s">
        <v>5996</v>
      </c>
      <c r="B142" s="822" t="s">
        <v>6024</v>
      </c>
      <c r="C142" s="822" t="s">
        <v>655</v>
      </c>
      <c r="D142" s="822" t="s">
        <v>6078</v>
      </c>
      <c r="E142" s="822" t="s">
        <v>6189</v>
      </c>
      <c r="F142" s="822" t="s">
        <v>6190</v>
      </c>
      <c r="G142" s="831">
        <v>1</v>
      </c>
      <c r="H142" s="831">
        <v>2900.98</v>
      </c>
      <c r="I142" s="822"/>
      <c r="J142" s="822">
        <v>2900.98</v>
      </c>
      <c r="K142" s="831">
        <v>7</v>
      </c>
      <c r="L142" s="831">
        <v>20306.86</v>
      </c>
      <c r="M142" s="822"/>
      <c r="N142" s="822">
        <v>2900.98</v>
      </c>
      <c r="O142" s="831"/>
      <c r="P142" s="831"/>
      <c r="Q142" s="827"/>
      <c r="R142" s="832"/>
    </row>
    <row r="143" spans="1:18" ht="14.45" customHeight="1" x14ac:dyDescent="0.2">
      <c r="A143" s="821" t="s">
        <v>5996</v>
      </c>
      <c r="B143" s="822" t="s">
        <v>6024</v>
      </c>
      <c r="C143" s="822" t="s">
        <v>655</v>
      </c>
      <c r="D143" s="822" t="s">
        <v>6078</v>
      </c>
      <c r="E143" s="822" t="s">
        <v>6191</v>
      </c>
      <c r="F143" s="822" t="s">
        <v>6192</v>
      </c>
      <c r="G143" s="831">
        <v>1</v>
      </c>
      <c r="H143" s="831">
        <v>1498.12</v>
      </c>
      <c r="I143" s="822"/>
      <c r="J143" s="822">
        <v>1498.12</v>
      </c>
      <c r="K143" s="831">
        <v>1</v>
      </c>
      <c r="L143" s="831">
        <v>1454.19</v>
      </c>
      <c r="M143" s="822"/>
      <c r="N143" s="822">
        <v>1454.19</v>
      </c>
      <c r="O143" s="831">
        <v>2</v>
      </c>
      <c r="P143" s="831">
        <v>2448.77</v>
      </c>
      <c r="Q143" s="827"/>
      <c r="R143" s="832">
        <v>1224.385</v>
      </c>
    </row>
    <row r="144" spans="1:18" ht="14.45" customHeight="1" x14ac:dyDescent="0.2">
      <c r="A144" s="821" t="s">
        <v>5996</v>
      </c>
      <c r="B144" s="822" t="s">
        <v>6024</v>
      </c>
      <c r="C144" s="822" t="s">
        <v>655</v>
      </c>
      <c r="D144" s="822" t="s">
        <v>6078</v>
      </c>
      <c r="E144" s="822" t="s">
        <v>6193</v>
      </c>
      <c r="F144" s="822" t="s">
        <v>6194</v>
      </c>
      <c r="G144" s="831">
        <v>4</v>
      </c>
      <c r="H144" s="831">
        <v>5082</v>
      </c>
      <c r="I144" s="822"/>
      <c r="J144" s="822">
        <v>1270.5</v>
      </c>
      <c r="K144" s="831">
        <v>3</v>
      </c>
      <c r="L144" s="831">
        <v>4044.36</v>
      </c>
      <c r="M144" s="822"/>
      <c r="N144" s="822">
        <v>1348.1200000000001</v>
      </c>
      <c r="O144" s="831">
        <v>3</v>
      </c>
      <c r="P144" s="831">
        <v>4356</v>
      </c>
      <c r="Q144" s="827"/>
      <c r="R144" s="832">
        <v>1452</v>
      </c>
    </row>
    <row r="145" spans="1:18" ht="14.45" customHeight="1" x14ac:dyDescent="0.2">
      <c r="A145" s="821" t="s">
        <v>5996</v>
      </c>
      <c r="B145" s="822" t="s">
        <v>6024</v>
      </c>
      <c r="C145" s="822" t="s">
        <v>655</v>
      </c>
      <c r="D145" s="822" t="s">
        <v>6078</v>
      </c>
      <c r="E145" s="822" t="s">
        <v>6195</v>
      </c>
      <c r="F145" s="822" t="s">
        <v>6196</v>
      </c>
      <c r="G145" s="831"/>
      <c r="H145" s="831"/>
      <c r="I145" s="822"/>
      <c r="J145" s="822"/>
      <c r="K145" s="831">
        <v>4</v>
      </c>
      <c r="L145" s="831">
        <v>13339.84</v>
      </c>
      <c r="M145" s="822"/>
      <c r="N145" s="822">
        <v>3334.96</v>
      </c>
      <c r="O145" s="831"/>
      <c r="P145" s="831"/>
      <c r="Q145" s="827"/>
      <c r="R145" s="832"/>
    </row>
    <row r="146" spans="1:18" ht="14.45" customHeight="1" x14ac:dyDescent="0.2">
      <c r="A146" s="821" t="s">
        <v>5996</v>
      </c>
      <c r="B146" s="822" t="s">
        <v>6024</v>
      </c>
      <c r="C146" s="822" t="s">
        <v>655</v>
      </c>
      <c r="D146" s="822" t="s">
        <v>6078</v>
      </c>
      <c r="E146" s="822" t="s">
        <v>6197</v>
      </c>
      <c r="F146" s="822" t="s">
        <v>6198</v>
      </c>
      <c r="G146" s="831">
        <v>3</v>
      </c>
      <c r="H146" s="831">
        <v>3150</v>
      </c>
      <c r="I146" s="822"/>
      <c r="J146" s="822">
        <v>1050</v>
      </c>
      <c r="K146" s="831">
        <v>2</v>
      </c>
      <c r="L146" s="831">
        <v>2100</v>
      </c>
      <c r="M146" s="822"/>
      <c r="N146" s="822">
        <v>1050</v>
      </c>
      <c r="O146" s="831">
        <v>4</v>
      </c>
      <c r="P146" s="831">
        <v>4200</v>
      </c>
      <c r="Q146" s="827"/>
      <c r="R146" s="832">
        <v>1050</v>
      </c>
    </row>
    <row r="147" spans="1:18" ht="14.45" customHeight="1" x14ac:dyDescent="0.2">
      <c r="A147" s="821" t="s">
        <v>5996</v>
      </c>
      <c r="B147" s="822" t="s">
        <v>6024</v>
      </c>
      <c r="C147" s="822" t="s">
        <v>655</v>
      </c>
      <c r="D147" s="822" t="s">
        <v>6078</v>
      </c>
      <c r="E147" s="822" t="s">
        <v>6199</v>
      </c>
      <c r="F147" s="822" t="s">
        <v>6200</v>
      </c>
      <c r="G147" s="831">
        <v>2</v>
      </c>
      <c r="H147" s="831">
        <v>3036.72</v>
      </c>
      <c r="I147" s="822"/>
      <c r="J147" s="822">
        <v>1518.36</v>
      </c>
      <c r="K147" s="831">
        <v>1</v>
      </c>
      <c r="L147" s="831">
        <v>1607.3</v>
      </c>
      <c r="M147" s="822"/>
      <c r="N147" s="822">
        <v>1607.3</v>
      </c>
      <c r="O147" s="831">
        <v>1</v>
      </c>
      <c r="P147" s="831">
        <v>2620.7800000000002</v>
      </c>
      <c r="Q147" s="827"/>
      <c r="R147" s="832">
        <v>2620.7800000000002</v>
      </c>
    </row>
    <row r="148" spans="1:18" ht="14.45" customHeight="1" x14ac:dyDescent="0.2">
      <c r="A148" s="821" t="s">
        <v>5996</v>
      </c>
      <c r="B148" s="822" t="s">
        <v>6024</v>
      </c>
      <c r="C148" s="822" t="s">
        <v>655</v>
      </c>
      <c r="D148" s="822" t="s">
        <v>6078</v>
      </c>
      <c r="E148" s="822" t="s">
        <v>6201</v>
      </c>
      <c r="F148" s="822" t="s">
        <v>6202</v>
      </c>
      <c r="G148" s="831"/>
      <c r="H148" s="831"/>
      <c r="I148" s="822"/>
      <c r="J148" s="822"/>
      <c r="K148" s="831">
        <v>4</v>
      </c>
      <c r="L148" s="831">
        <v>25395.040000000001</v>
      </c>
      <c r="M148" s="822"/>
      <c r="N148" s="822">
        <v>6348.76</v>
      </c>
      <c r="O148" s="831">
        <v>2</v>
      </c>
      <c r="P148" s="831">
        <v>9559</v>
      </c>
      <c r="Q148" s="827"/>
      <c r="R148" s="832">
        <v>4779.5</v>
      </c>
    </row>
    <row r="149" spans="1:18" ht="14.45" customHeight="1" x14ac:dyDescent="0.2">
      <c r="A149" s="821" t="s">
        <v>5996</v>
      </c>
      <c r="B149" s="822" t="s">
        <v>6024</v>
      </c>
      <c r="C149" s="822" t="s">
        <v>655</v>
      </c>
      <c r="D149" s="822" t="s">
        <v>6078</v>
      </c>
      <c r="E149" s="822" t="s">
        <v>6203</v>
      </c>
      <c r="F149" s="822" t="s">
        <v>6204</v>
      </c>
      <c r="G149" s="831"/>
      <c r="H149" s="831"/>
      <c r="I149" s="822"/>
      <c r="J149" s="822"/>
      <c r="K149" s="831"/>
      <c r="L149" s="831"/>
      <c r="M149" s="822"/>
      <c r="N149" s="822"/>
      <c r="O149" s="831">
        <v>1</v>
      </c>
      <c r="P149" s="831">
        <v>11436.36</v>
      </c>
      <c r="Q149" s="827"/>
      <c r="R149" s="832">
        <v>11436.36</v>
      </c>
    </row>
    <row r="150" spans="1:18" ht="14.45" customHeight="1" x14ac:dyDescent="0.2">
      <c r="A150" s="821" t="s">
        <v>5996</v>
      </c>
      <c r="B150" s="822" t="s">
        <v>6024</v>
      </c>
      <c r="C150" s="822" t="s">
        <v>655</v>
      </c>
      <c r="D150" s="822" t="s">
        <v>6078</v>
      </c>
      <c r="E150" s="822" t="s">
        <v>6205</v>
      </c>
      <c r="F150" s="822" t="s">
        <v>6206</v>
      </c>
      <c r="G150" s="831">
        <v>2</v>
      </c>
      <c r="H150" s="831">
        <v>29900</v>
      </c>
      <c r="I150" s="822"/>
      <c r="J150" s="822">
        <v>14950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5996</v>
      </c>
      <c r="B151" s="822" t="s">
        <v>6024</v>
      </c>
      <c r="C151" s="822" t="s">
        <v>655</v>
      </c>
      <c r="D151" s="822" t="s">
        <v>6078</v>
      </c>
      <c r="E151" s="822" t="s">
        <v>6205</v>
      </c>
      <c r="F151" s="822" t="s">
        <v>6207</v>
      </c>
      <c r="G151" s="831"/>
      <c r="H151" s="831"/>
      <c r="I151" s="822"/>
      <c r="J151" s="822"/>
      <c r="K151" s="831">
        <v>3</v>
      </c>
      <c r="L151" s="831">
        <v>44823.4</v>
      </c>
      <c r="M151" s="822"/>
      <c r="N151" s="822">
        <v>14941.133333333333</v>
      </c>
      <c r="O151" s="831"/>
      <c r="P151" s="831"/>
      <c r="Q151" s="827"/>
      <c r="R151" s="832"/>
    </row>
    <row r="152" spans="1:18" ht="14.45" customHeight="1" x14ac:dyDescent="0.2">
      <c r="A152" s="821" t="s">
        <v>5996</v>
      </c>
      <c r="B152" s="822" t="s">
        <v>6024</v>
      </c>
      <c r="C152" s="822" t="s">
        <v>655</v>
      </c>
      <c r="D152" s="822" t="s">
        <v>6078</v>
      </c>
      <c r="E152" s="822" t="s">
        <v>6208</v>
      </c>
      <c r="F152" s="822" t="s">
        <v>6209</v>
      </c>
      <c r="G152" s="831">
        <v>1</v>
      </c>
      <c r="H152" s="831">
        <v>13995.5</v>
      </c>
      <c r="I152" s="822"/>
      <c r="J152" s="822">
        <v>13995.5</v>
      </c>
      <c r="K152" s="831"/>
      <c r="L152" s="831"/>
      <c r="M152" s="822"/>
      <c r="N152" s="822"/>
      <c r="O152" s="831"/>
      <c r="P152" s="831"/>
      <c r="Q152" s="827"/>
      <c r="R152" s="832"/>
    </row>
    <row r="153" spans="1:18" ht="14.45" customHeight="1" x14ac:dyDescent="0.2">
      <c r="A153" s="821" t="s">
        <v>5996</v>
      </c>
      <c r="B153" s="822" t="s">
        <v>6024</v>
      </c>
      <c r="C153" s="822" t="s">
        <v>655</v>
      </c>
      <c r="D153" s="822" t="s">
        <v>6078</v>
      </c>
      <c r="E153" s="822" t="s">
        <v>6210</v>
      </c>
      <c r="F153" s="822" t="s">
        <v>6211</v>
      </c>
      <c r="G153" s="831"/>
      <c r="H153" s="831"/>
      <c r="I153" s="822"/>
      <c r="J153" s="822"/>
      <c r="K153" s="831"/>
      <c r="L153" s="831"/>
      <c r="M153" s="822"/>
      <c r="N153" s="822"/>
      <c r="O153" s="831">
        <v>1</v>
      </c>
      <c r="P153" s="831">
        <v>8337.5</v>
      </c>
      <c r="Q153" s="827"/>
      <c r="R153" s="832">
        <v>8337.5</v>
      </c>
    </row>
    <row r="154" spans="1:18" ht="14.45" customHeight="1" x14ac:dyDescent="0.2">
      <c r="A154" s="821" t="s">
        <v>5996</v>
      </c>
      <c r="B154" s="822" t="s">
        <v>6024</v>
      </c>
      <c r="C154" s="822" t="s">
        <v>655</v>
      </c>
      <c r="D154" s="822" t="s">
        <v>6078</v>
      </c>
      <c r="E154" s="822" t="s">
        <v>6212</v>
      </c>
      <c r="F154" s="822" t="s">
        <v>6213</v>
      </c>
      <c r="G154" s="831">
        <v>2</v>
      </c>
      <c r="H154" s="831">
        <v>8305.6</v>
      </c>
      <c r="I154" s="822"/>
      <c r="J154" s="822">
        <v>4152.8</v>
      </c>
      <c r="K154" s="831"/>
      <c r="L154" s="831"/>
      <c r="M154" s="822"/>
      <c r="N154" s="822"/>
      <c r="O154" s="831"/>
      <c r="P154" s="831"/>
      <c r="Q154" s="827"/>
      <c r="R154" s="832"/>
    </row>
    <row r="155" spans="1:18" ht="14.45" customHeight="1" x14ac:dyDescent="0.2">
      <c r="A155" s="821" t="s">
        <v>5996</v>
      </c>
      <c r="B155" s="822" t="s">
        <v>6024</v>
      </c>
      <c r="C155" s="822" t="s">
        <v>655</v>
      </c>
      <c r="D155" s="822" t="s">
        <v>6078</v>
      </c>
      <c r="E155" s="822" t="s">
        <v>6214</v>
      </c>
      <c r="F155" s="822" t="s">
        <v>6215</v>
      </c>
      <c r="G155" s="831">
        <v>2</v>
      </c>
      <c r="H155" s="831">
        <v>3795.18</v>
      </c>
      <c r="I155" s="822"/>
      <c r="J155" s="822">
        <v>1897.59</v>
      </c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5996</v>
      </c>
      <c r="B156" s="822" t="s">
        <v>6024</v>
      </c>
      <c r="C156" s="822" t="s">
        <v>655</v>
      </c>
      <c r="D156" s="822" t="s">
        <v>6078</v>
      </c>
      <c r="E156" s="822" t="s">
        <v>6216</v>
      </c>
      <c r="F156" s="822" t="s">
        <v>6217</v>
      </c>
      <c r="G156" s="831">
        <v>1</v>
      </c>
      <c r="H156" s="831">
        <v>10296.07</v>
      </c>
      <c r="I156" s="822"/>
      <c r="J156" s="822">
        <v>10296.07</v>
      </c>
      <c r="K156" s="831"/>
      <c r="L156" s="831"/>
      <c r="M156" s="822"/>
      <c r="N156" s="822"/>
      <c r="O156" s="831"/>
      <c r="P156" s="831"/>
      <c r="Q156" s="827"/>
      <c r="R156" s="832"/>
    </row>
    <row r="157" spans="1:18" ht="14.45" customHeight="1" x14ac:dyDescent="0.2">
      <c r="A157" s="821" t="s">
        <v>5996</v>
      </c>
      <c r="B157" s="822" t="s">
        <v>6024</v>
      </c>
      <c r="C157" s="822" t="s">
        <v>655</v>
      </c>
      <c r="D157" s="822" t="s">
        <v>6078</v>
      </c>
      <c r="E157" s="822" t="s">
        <v>6218</v>
      </c>
      <c r="F157" s="822" t="s">
        <v>6219</v>
      </c>
      <c r="G157" s="831">
        <v>3</v>
      </c>
      <c r="H157" s="831">
        <v>17700</v>
      </c>
      <c r="I157" s="822"/>
      <c r="J157" s="822">
        <v>5900</v>
      </c>
      <c r="K157" s="831"/>
      <c r="L157" s="831"/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5996</v>
      </c>
      <c r="B158" s="822" t="s">
        <v>6024</v>
      </c>
      <c r="C158" s="822" t="s">
        <v>655</v>
      </c>
      <c r="D158" s="822" t="s">
        <v>6078</v>
      </c>
      <c r="E158" s="822" t="s">
        <v>6220</v>
      </c>
      <c r="F158" s="822" t="s">
        <v>6221</v>
      </c>
      <c r="G158" s="831"/>
      <c r="H158" s="831"/>
      <c r="I158" s="822"/>
      <c r="J158" s="822"/>
      <c r="K158" s="831">
        <v>1</v>
      </c>
      <c r="L158" s="831">
        <v>3509</v>
      </c>
      <c r="M158" s="822"/>
      <c r="N158" s="822">
        <v>3509</v>
      </c>
      <c r="O158" s="831"/>
      <c r="P158" s="831"/>
      <c r="Q158" s="827"/>
      <c r="R158" s="832"/>
    </row>
    <row r="159" spans="1:18" ht="14.45" customHeight="1" x14ac:dyDescent="0.2">
      <c r="A159" s="821" t="s">
        <v>5996</v>
      </c>
      <c r="B159" s="822" t="s">
        <v>6024</v>
      </c>
      <c r="C159" s="822" t="s">
        <v>655</v>
      </c>
      <c r="D159" s="822" t="s">
        <v>6078</v>
      </c>
      <c r="E159" s="822" t="s">
        <v>6222</v>
      </c>
      <c r="F159" s="822" t="s">
        <v>6223</v>
      </c>
      <c r="G159" s="831"/>
      <c r="H159" s="831"/>
      <c r="I159" s="822"/>
      <c r="J159" s="822"/>
      <c r="K159" s="831">
        <v>4</v>
      </c>
      <c r="L159" s="831">
        <v>1571.4</v>
      </c>
      <c r="M159" s="822"/>
      <c r="N159" s="822">
        <v>392.85</v>
      </c>
      <c r="O159" s="831">
        <v>6</v>
      </c>
      <c r="P159" s="831">
        <v>2357.1</v>
      </c>
      <c r="Q159" s="827"/>
      <c r="R159" s="832">
        <v>392.84999999999997</v>
      </c>
    </row>
    <row r="160" spans="1:18" ht="14.45" customHeight="1" x14ac:dyDescent="0.2">
      <c r="A160" s="821" t="s">
        <v>5996</v>
      </c>
      <c r="B160" s="822" t="s">
        <v>6024</v>
      </c>
      <c r="C160" s="822" t="s">
        <v>655</v>
      </c>
      <c r="D160" s="822" t="s">
        <v>6078</v>
      </c>
      <c r="E160" s="822" t="s">
        <v>6224</v>
      </c>
      <c r="F160" s="822" t="s">
        <v>6225</v>
      </c>
      <c r="G160" s="831"/>
      <c r="H160" s="831"/>
      <c r="I160" s="822"/>
      <c r="J160" s="822"/>
      <c r="K160" s="831"/>
      <c r="L160" s="831"/>
      <c r="M160" s="822"/>
      <c r="N160" s="822"/>
      <c r="O160" s="831">
        <v>1</v>
      </c>
      <c r="P160" s="831">
        <v>16300</v>
      </c>
      <c r="Q160" s="827"/>
      <c r="R160" s="832">
        <v>16300</v>
      </c>
    </row>
    <row r="161" spans="1:18" ht="14.45" customHeight="1" x14ac:dyDescent="0.2">
      <c r="A161" s="821" t="s">
        <v>5996</v>
      </c>
      <c r="B161" s="822" t="s">
        <v>6024</v>
      </c>
      <c r="C161" s="822" t="s">
        <v>655</v>
      </c>
      <c r="D161" s="822" t="s">
        <v>6078</v>
      </c>
      <c r="E161" s="822" t="s">
        <v>6226</v>
      </c>
      <c r="F161" s="822" t="s">
        <v>6227</v>
      </c>
      <c r="G161" s="831"/>
      <c r="H161" s="831"/>
      <c r="I161" s="822"/>
      <c r="J161" s="822"/>
      <c r="K161" s="831">
        <v>4</v>
      </c>
      <c r="L161" s="831">
        <v>6972</v>
      </c>
      <c r="M161" s="822"/>
      <c r="N161" s="822">
        <v>1743</v>
      </c>
      <c r="O161" s="831">
        <v>3</v>
      </c>
      <c r="P161" s="831">
        <v>5229</v>
      </c>
      <c r="Q161" s="827"/>
      <c r="R161" s="832">
        <v>1743</v>
      </c>
    </row>
    <row r="162" spans="1:18" ht="14.45" customHeight="1" x14ac:dyDescent="0.2">
      <c r="A162" s="821" t="s">
        <v>5996</v>
      </c>
      <c r="B162" s="822" t="s">
        <v>6024</v>
      </c>
      <c r="C162" s="822" t="s">
        <v>655</v>
      </c>
      <c r="D162" s="822" t="s">
        <v>5989</v>
      </c>
      <c r="E162" s="822" t="s">
        <v>6005</v>
      </c>
      <c r="F162" s="822" t="s">
        <v>6006</v>
      </c>
      <c r="G162" s="831">
        <v>4</v>
      </c>
      <c r="H162" s="831">
        <v>152</v>
      </c>
      <c r="I162" s="822"/>
      <c r="J162" s="822">
        <v>38</v>
      </c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5996</v>
      </c>
      <c r="B163" s="822" t="s">
        <v>6024</v>
      </c>
      <c r="C163" s="822" t="s">
        <v>655</v>
      </c>
      <c r="D163" s="822" t="s">
        <v>5989</v>
      </c>
      <c r="E163" s="822" t="s">
        <v>5998</v>
      </c>
      <c r="F163" s="822" t="s">
        <v>5999</v>
      </c>
      <c r="G163" s="831">
        <v>5</v>
      </c>
      <c r="H163" s="831">
        <v>28935</v>
      </c>
      <c r="I163" s="822"/>
      <c r="J163" s="822">
        <v>5787</v>
      </c>
      <c r="K163" s="831">
        <v>10</v>
      </c>
      <c r="L163" s="831">
        <v>57930</v>
      </c>
      <c r="M163" s="822"/>
      <c r="N163" s="822">
        <v>5793</v>
      </c>
      <c r="O163" s="831">
        <v>1</v>
      </c>
      <c r="P163" s="831">
        <v>5852</v>
      </c>
      <c r="Q163" s="827"/>
      <c r="R163" s="832">
        <v>5852</v>
      </c>
    </row>
    <row r="164" spans="1:18" ht="14.45" customHeight="1" x14ac:dyDescent="0.2">
      <c r="A164" s="821" t="s">
        <v>5996</v>
      </c>
      <c r="B164" s="822" t="s">
        <v>6024</v>
      </c>
      <c r="C164" s="822" t="s">
        <v>655</v>
      </c>
      <c r="D164" s="822" t="s">
        <v>5989</v>
      </c>
      <c r="E164" s="822" t="s">
        <v>6228</v>
      </c>
      <c r="F164" s="822" t="s">
        <v>6229</v>
      </c>
      <c r="G164" s="831">
        <v>4</v>
      </c>
      <c r="H164" s="831">
        <v>35268</v>
      </c>
      <c r="I164" s="822"/>
      <c r="J164" s="822">
        <v>8817</v>
      </c>
      <c r="K164" s="831">
        <v>5</v>
      </c>
      <c r="L164" s="831">
        <v>44115</v>
      </c>
      <c r="M164" s="822"/>
      <c r="N164" s="822">
        <v>8823</v>
      </c>
      <c r="O164" s="831">
        <v>7</v>
      </c>
      <c r="P164" s="831">
        <v>62174</v>
      </c>
      <c r="Q164" s="827"/>
      <c r="R164" s="832">
        <v>8882</v>
      </c>
    </row>
    <row r="165" spans="1:18" ht="14.45" customHeight="1" x14ac:dyDescent="0.2">
      <c r="A165" s="821" t="s">
        <v>5996</v>
      </c>
      <c r="B165" s="822" t="s">
        <v>6024</v>
      </c>
      <c r="C165" s="822" t="s">
        <v>655</v>
      </c>
      <c r="D165" s="822" t="s">
        <v>5989</v>
      </c>
      <c r="E165" s="822" t="s">
        <v>6230</v>
      </c>
      <c r="F165" s="822" t="s">
        <v>6231</v>
      </c>
      <c r="G165" s="831">
        <v>3</v>
      </c>
      <c r="H165" s="831">
        <v>0</v>
      </c>
      <c r="I165" s="822"/>
      <c r="J165" s="822">
        <v>0</v>
      </c>
      <c r="K165" s="831">
        <v>2</v>
      </c>
      <c r="L165" s="831">
        <v>0</v>
      </c>
      <c r="M165" s="822"/>
      <c r="N165" s="822">
        <v>0</v>
      </c>
      <c r="O165" s="831">
        <v>2</v>
      </c>
      <c r="P165" s="831">
        <v>0</v>
      </c>
      <c r="Q165" s="827"/>
      <c r="R165" s="832">
        <v>0</v>
      </c>
    </row>
    <row r="166" spans="1:18" ht="14.45" customHeight="1" x14ac:dyDescent="0.2">
      <c r="A166" s="821" t="s">
        <v>5996</v>
      </c>
      <c r="B166" s="822" t="s">
        <v>6024</v>
      </c>
      <c r="C166" s="822" t="s">
        <v>655</v>
      </c>
      <c r="D166" s="822" t="s">
        <v>5989</v>
      </c>
      <c r="E166" s="822" t="s">
        <v>6119</v>
      </c>
      <c r="F166" s="822" t="s">
        <v>6120</v>
      </c>
      <c r="G166" s="831">
        <v>1</v>
      </c>
      <c r="H166" s="831">
        <v>723</v>
      </c>
      <c r="I166" s="822"/>
      <c r="J166" s="822">
        <v>723</v>
      </c>
      <c r="K166" s="831"/>
      <c r="L166" s="831"/>
      <c r="M166" s="822"/>
      <c r="N166" s="822"/>
      <c r="O166" s="831"/>
      <c r="P166" s="831"/>
      <c r="Q166" s="827"/>
      <c r="R166" s="832"/>
    </row>
    <row r="167" spans="1:18" ht="14.45" customHeight="1" x14ac:dyDescent="0.2">
      <c r="A167" s="821" t="s">
        <v>5996</v>
      </c>
      <c r="B167" s="822" t="s">
        <v>6024</v>
      </c>
      <c r="C167" s="822" t="s">
        <v>655</v>
      </c>
      <c r="D167" s="822" t="s">
        <v>5989</v>
      </c>
      <c r="E167" s="822" t="s">
        <v>5992</v>
      </c>
      <c r="F167" s="822" t="s">
        <v>5993</v>
      </c>
      <c r="G167" s="831">
        <v>2</v>
      </c>
      <c r="H167" s="831">
        <v>66.66</v>
      </c>
      <c r="I167" s="822"/>
      <c r="J167" s="822">
        <v>33.33</v>
      </c>
      <c r="K167" s="831">
        <v>11</v>
      </c>
      <c r="L167" s="831">
        <v>476.70000000000005</v>
      </c>
      <c r="M167" s="822"/>
      <c r="N167" s="822">
        <v>43.336363636363643</v>
      </c>
      <c r="O167" s="831">
        <v>3</v>
      </c>
      <c r="P167" s="831">
        <v>136.68</v>
      </c>
      <c r="Q167" s="827"/>
      <c r="R167" s="832">
        <v>45.56</v>
      </c>
    </row>
    <row r="168" spans="1:18" ht="14.45" customHeight="1" x14ac:dyDescent="0.2">
      <c r="A168" s="821" t="s">
        <v>5996</v>
      </c>
      <c r="B168" s="822" t="s">
        <v>6024</v>
      </c>
      <c r="C168" s="822" t="s">
        <v>655</v>
      </c>
      <c r="D168" s="822" t="s">
        <v>5989</v>
      </c>
      <c r="E168" s="822" t="s">
        <v>6125</v>
      </c>
      <c r="F168" s="822" t="s">
        <v>6126</v>
      </c>
      <c r="G168" s="831">
        <v>1</v>
      </c>
      <c r="H168" s="831">
        <v>87</v>
      </c>
      <c r="I168" s="822"/>
      <c r="J168" s="822">
        <v>87</v>
      </c>
      <c r="K168" s="831"/>
      <c r="L168" s="831"/>
      <c r="M168" s="822"/>
      <c r="N168" s="822"/>
      <c r="O168" s="831"/>
      <c r="P168" s="831"/>
      <c r="Q168" s="827"/>
      <c r="R168" s="832"/>
    </row>
    <row r="169" spans="1:18" ht="14.45" customHeight="1" x14ac:dyDescent="0.2">
      <c r="A169" s="821" t="s">
        <v>5996</v>
      </c>
      <c r="B169" s="822" t="s">
        <v>6024</v>
      </c>
      <c r="C169" s="822" t="s">
        <v>655</v>
      </c>
      <c r="D169" s="822" t="s">
        <v>5989</v>
      </c>
      <c r="E169" s="822" t="s">
        <v>5994</v>
      </c>
      <c r="F169" s="822" t="s">
        <v>5995</v>
      </c>
      <c r="G169" s="831">
        <v>5</v>
      </c>
      <c r="H169" s="831">
        <v>1790</v>
      </c>
      <c r="I169" s="822"/>
      <c r="J169" s="822">
        <v>358</v>
      </c>
      <c r="K169" s="831">
        <v>13</v>
      </c>
      <c r="L169" s="831">
        <v>4680</v>
      </c>
      <c r="M169" s="822"/>
      <c r="N169" s="822">
        <v>360</v>
      </c>
      <c r="O169" s="831">
        <v>7</v>
      </c>
      <c r="P169" s="831">
        <v>2716</v>
      </c>
      <c r="Q169" s="827"/>
      <c r="R169" s="832">
        <v>388</v>
      </c>
    </row>
    <row r="170" spans="1:18" ht="14.45" customHeight="1" x14ac:dyDescent="0.2">
      <c r="A170" s="821" t="s">
        <v>5996</v>
      </c>
      <c r="B170" s="822" t="s">
        <v>6024</v>
      </c>
      <c r="C170" s="822" t="s">
        <v>655</v>
      </c>
      <c r="D170" s="822" t="s">
        <v>5989</v>
      </c>
      <c r="E170" s="822" t="s">
        <v>6232</v>
      </c>
      <c r="F170" s="822" t="s">
        <v>6233</v>
      </c>
      <c r="G170" s="831"/>
      <c r="H170" s="831"/>
      <c r="I170" s="822"/>
      <c r="J170" s="822"/>
      <c r="K170" s="831">
        <v>1</v>
      </c>
      <c r="L170" s="831">
        <v>15143</v>
      </c>
      <c r="M170" s="822"/>
      <c r="N170" s="822">
        <v>15143</v>
      </c>
      <c r="O170" s="831"/>
      <c r="P170" s="831"/>
      <c r="Q170" s="827"/>
      <c r="R170" s="832"/>
    </row>
    <row r="171" spans="1:18" ht="14.45" customHeight="1" x14ac:dyDescent="0.2">
      <c r="A171" s="821" t="s">
        <v>5996</v>
      </c>
      <c r="B171" s="822" t="s">
        <v>6024</v>
      </c>
      <c r="C171" s="822" t="s">
        <v>655</v>
      </c>
      <c r="D171" s="822" t="s">
        <v>5989</v>
      </c>
      <c r="E171" s="822" t="s">
        <v>6234</v>
      </c>
      <c r="F171" s="822" t="s">
        <v>6235</v>
      </c>
      <c r="G171" s="831"/>
      <c r="H171" s="831"/>
      <c r="I171" s="822"/>
      <c r="J171" s="822"/>
      <c r="K171" s="831"/>
      <c r="L171" s="831"/>
      <c r="M171" s="822"/>
      <c r="N171" s="822"/>
      <c r="O171" s="831">
        <v>1</v>
      </c>
      <c r="P171" s="831">
        <v>0</v>
      </c>
      <c r="Q171" s="827"/>
      <c r="R171" s="832">
        <v>0</v>
      </c>
    </row>
    <row r="172" spans="1:18" ht="14.45" customHeight="1" x14ac:dyDescent="0.2">
      <c r="A172" s="821" t="s">
        <v>5996</v>
      </c>
      <c r="B172" s="822" t="s">
        <v>6024</v>
      </c>
      <c r="C172" s="822" t="s">
        <v>655</v>
      </c>
      <c r="D172" s="822" t="s">
        <v>5989</v>
      </c>
      <c r="E172" s="822" t="s">
        <v>6236</v>
      </c>
      <c r="F172" s="822" t="s">
        <v>6237</v>
      </c>
      <c r="G172" s="831">
        <v>3</v>
      </c>
      <c r="H172" s="831">
        <v>29970</v>
      </c>
      <c r="I172" s="822"/>
      <c r="J172" s="822">
        <v>9990</v>
      </c>
      <c r="K172" s="831">
        <v>2</v>
      </c>
      <c r="L172" s="831">
        <v>19998</v>
      </c>
      <c r="M172" s="822"/>
      <c r="N172" s="822">
        <v>9999</v>
      </c>
      <c r="O172" s="831">
        <v>3</v>
      </c>
      <c r="P172" s="831">
        <v>30264</v>
      </c>
      <c r="Q172" s="827"/>
      <c r="R172" s="832">
        <v>10088</v>
      </c>
    </row>
    <row r="173" spans="1:18" ht="14.45" customHeight="1" x14ac:dyDescent="0.2">
      <c r="A173" s="821" t="s">
        <v>5996</v>
      </c>
      <c r="B173" s="822" t="s">
        <v>6024</v>
      </c>
      <c r="C173" s="822" t="s">
        <v>655</v>
      </c>
      <c r="D173" s="822" t="s">
        <v>5989</v>
      </c>
      <c r="E173" s="822" t="s">
        <v>6238</v>
      </c>
      <c r="F173" s="822" t="s">
        <v>6239</v>
      </c>
      <c r="G173" s="831">
        <v>3</v>
      </c>
      <c r="H173" s="831">
        <v>5898</v>
      </c>
      <c r="I173" s="822"/>
      <c r="J173" s="822">
        <v>1966</v>
      </c>
      <c r="K173" s="831">
        <v>2</v>
      </c>
      <c r="L173" s="831">
        <v>3938</v>
      </c>
      <c r="M173" s="822"/>
      <c r="N173" s="822">
        <v>1969</v>
      </c>
      <c r="O173" s="831">
        <v>2</v>
      </c>
      <c r="P173" s="831">
        <v>3998</v>
      </c>
      <c r="Q173" s="827"/>
      <c r="R173" s="832">
        <v>1999</v>
      </c>
    </row>
    <row r="174" spans="1:18" ht="14.45" customHeight="1" x14ac:dyDescent="0.2">
      <c r="A174" s="821" t="s">
        <v>5996</v>
      </c>
      <c r="B174" s="822" t="s">
        <v>6024</v>
      </c>
      <c r="C174" s="822" t="s">
        <v>6240</v>
      </c>
      <c r="D174" s="822" t="s">
        <v>2679</v>
      </c>
      <c r="E174" s="822" t="s">
        <v>6029</v>
      </c>
      <c r="F174" s="822" t="s">
        <v>6241</v>
      </c>
      <c r="G174" s="831">
        <v>0</v>
      </c>
      <c r="H174" s="831">
        <v>8.7311491370201111E-11</v>
      </c>
      <c r="I174" s="822"/>
      <c r="J174" s="822"/>
      <c r="K174" s="831">
        <v>0</v>
      </c>
      <c r="L174" s="831">
        <v>0</v>
      </c>
      <c r="M174" s="822"/>
      <c r="N174" s="822"/>
      <c r="O174" s="831"/>
      <c r="P174" s="831"/>
      <c r="Q174" s="827"/>
      <c r="R174" s="832"/>
    </row>
    <row r="175" spans="1:18" ht="14.45" customHeight="1" x14ac:dyDescent="0.2">
      <c r="A175" s="821" t="s">
        <v>5996</v>
      </c>
      <c r="B175" s="822" t="s">
        <v>6024</v>
      </c>
      <c r="C175" s="822" t="s">
        <v>6240</v>
      </c>
      <c r="D175" s="822" t="s">
        <v>2679</v>
      </c>
      <c r="E175" s="822" t="s">
        <v>6035</v>
      </c>
      <c r="F175" s="822" t="s">
        <v>6242</v>
      </c>
      <c r="G175" s="831">
        <v>0</v>
      </c>
      <c r="H175" s="831">
        <v>0</v>
      </c>
      <c r="I175" s="822"/>
      <c r="J175" s="822"/>
      <c r="K175" s="831"/>
      <c r="L175" s="831"/>
      <c r="M175" s="822"/>
      <c r="N175" s="822"/>
      <c r="O175" s="831"/>
      <c r="P175" s="831"/>
      <c r="Q175" s="827"/>
      <c r="R175" s="832"/>
    </row>
    <row r="176" spans="1:18" ht="14.45" customHeight="1" x14ac:dyDescent="0.2">
      <c r="A176" s="821" t="s">
        <v>5996</v>
      </c>
      <c r="B176" s="822" t="s">
        <v>6024</v>
      </c>
      <c r="C176" s="822" t="s">
        <v>6240</v>
      </c>
      <c r="D176" s="822" t="s">
        <v>2679</v>
      </c>
      <c r="E176" s="822" t="s">
        <v>6037</v>
      </c>
      <c r="F176" s="822" t="s">
        <v>6242</v>
      </c>
      <c r="G176" s="831">
        <v>0</v>
      </c>
      <c r="H176" s="831">
        <v>0</v>
      </c>
      <c r="I176" s="822"/>
      <c r="J176" s="822"/>
      <c r="K176" s="831"/>
      <c r="L176" s="831"/>
      <c r="M176" s="822"/>
      <c r="N176" s="822"/>
      <c r="O176" s="831"/>
      <c r="P176" s="831"/>
      <c r="Q176" s="827"/>
      <c r="R176" s="832"/>
    </row>
    <row r="177" spans="1:18" ht="14.45" customHeight="1" x14ac:dyDescent="0.2">
      <c r="A177" s="821" t="s">
        <v>5996</v>
      </c>
      <c r="B177" s="822" t="s">
        <v>6024</v>
      </c>
      <c r="C177" s="822" t="s">
        <v>6240</v>
      </c>
      <c r="D177" s="822" t="s">
        <v>2679</v>
      </c>
      <c r="E177" s="822" t="s">
        <v>6039</v>
      </c>
      <c r="F177" s="822" t="s">
        <v>6243</v>
      </c>
      <c r="G177" s="831">
        <v>0</v>
      </c>
      <c r="H177" s="831">
        <v>-1.4551915228366852E-10</v>
      </c>
      <c r="I177" s="822"/>
      <c r="J177" s="822"/>
      <c r="K177" s="831">
        <v>0</v>
      </c>
      <c r="L177" s="831">
        <v>-1.1641532182693481E-10</v>
      </c>
      <c r="M177" s="822"/>
      <c r="N177" s="822"/>
      <c r="O177" s="831">
        <v>0</v>
      </c>
      <c r="P177" s="831">
        <v>-1.4551915228366852E-10</v>
      </c>
      <c r="Q177" s="827"/>
      <c r="R177" s="832"/>
    </row>
    <row r="178" spans="1:18" ht="14.45" customHeight="1" x14ac:dyDescent="0.2">
      <c r="A178" s="821" t="s">
        <v>5996</v>
      </c>
      <c r="B178" s="822" t="s">
        <v>6024</v>
      </c>
      <c r="C178" s="822" t="s">
        <v>6240</v>
      </c>
      <c r="D178" s="822" t="s">
        <v>2679</v>
      </c>
      <c r="E178" s="822" t="s">
        <v>6041</v>
      </c>
      <c r="F178" s="822" t="s">
        <v>6244</v>
      </c>
      <c r="G178" s="831">
        <v>0</v>
      </c>
      <c r="H178" s="831">
        <v>0</v>
      </c>
      <c r="I178" s="822"/>
      <c r="J178" s="822"/>
      <c r="K178" s="831"/>
      <c r="L178" s="831"/>
      <c r="M178" s="822"/>
      <c r="N178" s="822"/>
      <c r="O178" s="831"/>
      <c r="P178" s="831"/>
      <c r="Q178" s="827"/>
      <c r="R178" s="832"/>
    </row>
    <row r="179" spans="1:18" ht="14.45" customHeight="1" x14ac:dyDescent="0.2">
      <c r="A179" s="821" t="s">
        <v>5996</v>
      </c>
      <c r="B179" s="822" t="s">
        <v>6024</v>
      </c>
      <c r="C179" s="822" t="s">
        <v>6240</v>
      </c>
      <c r="D179" s="822" t="s">
        <v>2679</v>
      </c>
      <c r="E179" s="822" t="s">
        <v>6043</v>
      </c>
      <c r="F179" s="822" t="s">
        <v>6245</v>
      </c>
      <c r="G179" s="831">
        <v>0</v>
      </c>
      <c r="H179" s="831">
        <v>0</v>
      </c>
      <c r="I179" s="822"/>
      <c r="J179" s="822"/>
      <c r="K179" s="831"/>
      <c r="L179" s="831"/>
      <c r="M179" s="822"/>
      <c r="N179" s="822"/>
      <c r="O179" s="831">
        <v>0</v>
      </c>
      <c r="P179" s="831">
        <v>0</v>
      </c>
      <c r="Q179" s="827"/>
      <c r="R179" s="832"/>
    </row>
    <row r="180" spans="1:18" ht="14.45" customHeight="1" x14ac:dyDescent="0.2">
      <c r="A180" s="821" t="s">
        <v>5996</v>
      </c>
      <c r="B180" s="822" t="s">
        <v>6024</v>
      </c>
      <c r="C180" s="822" t="s">
        <v>6240</v>
      </c>
      <c r="D180" s="822" t="s">
        <v>2679</v>
      </c>
      <c r="E180" s="822" t="s">
        <v>6045</v>
      </c>
      <c r="F180" s="822" t="s">
        <v>6246</v>
      </c>
      <c r="G180" s="831">
        <v>0</v>
      </c>
      <c r="H180" s="831">
        <v>0</v>
      </c>
      <c r="I180" s="822"/>
      <c r="J180" s="822"/>
      <c r="K180" s="831"/>
      <c r="L180" s="831"/>
      <c r="M180" s="822"/>
      <c r="N180" s="822"/>
      <c r="O180" s="831"/>
      <c r="P180" s="831"/>
      <c r="Q180" s="827"/>
      <c r="R180" s="832"/>
    </row>
    <row r="181" spans="1:18" ht="14.45" customHeight="1" x14ac:dyDescent="0.2">
      <c r="A181" s="821" t="s">
        <v>5996</v>
      </c>
      <c r="B181" s="822" t="s">
        <v>6024</v>
      </c>
      <c r="C181" s="822" t="s">
        <v>6240</v>
      </c>
      <c r="D181" s="822" t="s">
        <v>2679</v>
      </c>
      <c r="E181" s="822" t="s">
        <v>6051</v>
      </c>
      <c r="F181" s="822" t="s">
        <v>6247</v>
      </c>
      <c r="G181" s="831">
        <v>0</v>
      </c>
      <c r="H181" s="831">
        <v>-4.3655745685100555E-11</v>
      </c>
      <c r="I181" s="822"/>
      <c r="J181" s="822"/>
      <c r="K181" s="831">
        <v>0</v>
      </c>
      <c r="L181" s="831">
        <v>5.8207660913467407E-11</v>
      </c>
      <c r="M181" s="822"/>
      <c r="N181" s="822"/>
      <c r="O181" s="831">
        <v>0</v>
      </c>
      <c r="P181" s="831">
        <v>-2.0372681319713593E-10</v>
      </c>
      <c r="Q181" s="827"/>
      <c r="R181" s="832"/>
    </row>
    <row r="182" spans="1:18" ht="14.45" customHeight="1" x14ac:dyDescent="0.2">
      <c r="A182" s="821" t="s">
        <v>5996</v>
      </c>
      <c r="B182" s="822" t="s">
        <v>6024</v>
      </c>
      <c r="C182" s="822" t="s">
        <v>6240</v>
      </c>
      <c r="D182" s="822" t="s">
        <v>2679</v>
      </c>
      <c r="E182" s="822" t="s">
        <v>6053</v>
      </c>
      <c r="F182" s="822" t="s">
        <v>6248</v>
      </c>
      <c r="G182" s="831">
        <v>0</v>
      </c>
      <c r="H182" s="831">
        <v>0</v>
      </c>
      <c r="I182" s="822"/>
      <c r="J182" s="822"/>
      <c r="K182" s="831">
        <v>0</v>
      </c>
      <c r="L182" s="831">
        <v>0</v>
      </c>
      <c r="M182" s="822"/>
      <c r="N182" s="822"/>
      <c r="O182" s="831">
        <v>0</v>
      </c>
      <c r="P182" s="831">
        <v>0</v>
      </c>
      <c r="Q182" s="827"/>
      <c r="R182" s="832"/>
    </row>
    <row r="183" spans="1:18" ht="14.45" customHeight="1" x14ac:dyDescent="0.2">
      <c r="A183" s="821" t="s">
        <v>5996</v>
      </c>
      <c r="B183" s="822" t="s">
        <v>6024</v>
      </c>
      <c r="C183" s="822" t="s">
        <v>6240</v>
      </c>
      <c r="D183" s="822" t="s">
        <v>2679</v>
      </c>
      <c r="E183" s="822" t="s">
        <v>6054</v>
      </c>
      <c r="F183" s="822" t="s">
        <v>6244</v>
      </c>
      <c r="G183" s="831">
        <v>0</v>
      </c>
      <c r="H183" s="831">
        <v>0</v>
      </c>
      <c r="I183" s="822"/>
      <c r="J183" s="822"/>
      <c r="K183" s="831"/>
      <c r="L183" s="831"/>
      <c r="M183" s="822"/>
      <c r="N183" s="822"/>
      <c r="O183" s="831"/>
      <c r="P183" s="831"/>
      <c r="Q183" s="827"/>
      <c r="R183" s="832"/>
    </row>
    <row r="184" spans="1:18" ht="14.45" customHeight="1" x14ac:dyDescent="0.2">
      <c r="A184" s="821" t="s">
        <v>5996</v>
      </c>
      <c r="B184" s="822" t="s">
        <v>6024</v>
      </c>
      <c r="C184" s="822" t="s">
        <v>6240</v>
      </c>
      <c r="D184" s="822" t="s">
        <v>2679</v>
      </c>
      <c r="E184" s="822" t="s">
        <v>6055</v>
      </c>
      <c r="F184" s="822" t="s">
        <v>6242</v>
      </c>
      <c r="G184" s="831">
        <v>0</v>
      </c>
      <c r="H184" s="831">
        <v>0</v>
      </c>
      <c r="I184" s="822"/>
      <c r="J184" s="822"/>
      <c r="K184" s="831"/>
      <c r="L184" s="831"/>
      <c r="M184" s="822"/>
      <c r="N184" s="822"/>
      <c r="O184" s="831"/>
      <c r="P184" s="831"/>
      <c r="Q184" s="827"/>
      <c r="R184" s="832"/>
    </row>
    <row r="185" spans="1:18" ht="14.45" customHeight="1" x14ac:dyDescent="0.2">
      <c r="A185" s="821" t="s">
        <v>5996</v>
      </c>
      <c r="B185" s="822" t="s">
        <v>6024</v>
      </c>
      <c r="C185" s="822" t="s">
        <v>6240</v>
      </c>
      <c r="D185" s="822" t="s">
        <v>2679</v>
      </c>
      <c r="E185" s="822" t="s">
        <v>6057</v>
      </c>
      <c r="F185" s="822" t="s">
        <v>6249</v>
      </c>
      <c r="G185" s="831">
        <v>0</v>
      </c>
      <c r="H185" s="831">
        <v>0</v>
      </c>
      <c r="I185" s="822"/>
      <c r="J185" s="822"/>
      <c r="K185" s="831">
        <v>0</v>
      </c>
      <c r="L185" s="831">
        <v>0</v>
      </c>
      <c r="M185" s="822"/>
      <c r="N185" s="822"/>
      <c r="O185" s="831">
        <v>0</v>
      </c>
      <c r="P185" s="831">
        <v>0</v>
      </c>
      <c r="Q185" s="827"/>
      <c r="R185" s="832"/>
    </row>
    <row r="186" spans="1:18" ht="14.45" customHeight="1" x14ac:dyDescent="0.2">
      <c r="A186" s="821" t="s">
        <v>5996</v>
      </c>
      <c r="B186" s="822" t="s">
        <v>6024</v>
      </c>
      <c r="C186" s="822" t="s">
        <v>6240</v>
      </c>
      <c r="D186" s="822" t="s">
        <v>2679</v>
      </c>
      <c r="E186" s="822" t="s">
        <v>6061</v>
      </c>
      <c r="F186" s="822" t="s">
        <v>6249</v>
      </c>
      <c r="G186" s="831"/>
      <c r="H186" s="831"/>
      <c r="I186" s="822"/>
      <c r="J186" s="822"/>
      <c r="K186" s="831">
        <v>0</v>
      </c>
      <c r="L186" s="831">
        <v>0</v>
      </c>
      <c r="M186" s="822"/>
      <c r="N186" s="822"/>
      <c r="O186" s="831">
        <v>0</v>
      </c>
      <c r="P186" s="831">
        <v>0</v>
      </c>
      <c r="Q186" s="827"/>
      <c r="R186" s="832"/>
    </row>
    <row r="187" spans="1:18" ht="14.45" customHeight="1" x14ac:dyDescent="0.2">
      <c r="A187" s="821" t="s">
        <v>5996</v>
      </c>
      <c r="B187" s="822" t="s">
        <v>6024</v>
      </c>
      <c r="C187" s="822" t="s">
        <v>6240</v>
      </c>
      <c r="D187" s="822" t="s">
        <v>2679</v>
      </c>
      <c r="E187" s="822" t="s">
        <v>6001</v>
      </c>
      <c r="F187" s="822" t="s">
        <v>6245</v>
      </c>
      <c r="G187" s="831">
        <v>0</v>
      </c>
      <c r="H187" s="831">
        <v>-5.8207660913467407E-11</v>
      </c>
      <c r="I187" s="822"/>
      <c r="J187" s="822"/>
      <c r="K187" s="831">
        <v>0</v>
      </c>
      <c r="L187" s="831">
        <v>-5.8207660913467407E-11</v>
      </c>
      <c r="M187" s="822"/>
      <c r="N187" s="822"/>
      <c r="O187" s="831">
        <v>0</v>
      </c>
      <c r="P187" s="831">
        <v>-2.0372681319713593E-10</v>
      </c>
      <c r="Q187" s="827"/>
      <c r="R187" s="832"/>
    </row>
    <row r="188" spans="1:18" ht="14.45" customHeight="1" x14ac:dyDescent="0.2">
      <c r="A188" s="821" t="s">
        <v>5996</v>
      </c>
      <c r="B188" s="822" t="s">
        <v>6024</v>
      </c>
      <c r="C188" s="822" t="s">
        <v>6240</v>
      </c>
      <c r="D188" s="822" t="s">
        <v>2679</v>
      </c>
      <c r="E188" s="822" t="s">
        <v>6062</v>
      </c>
      <c r="F188" s="822" t="s">
        <v>6250</v>
      </c>
      <c r="G188" s="831">
        <v>0</v>
      </c>
      <c r="H188" s="831">
        <v>0</v>
      </c>
      <c r="I188" s="822"/>
      <c r="J188" s="822"/>
      <c r="K188" s="831">
        <v>0</v>
      </c>
      <c r="L188" s="831">
        <v>0</v>
      </c>
      <c r="M188" s="822"/>
      <c r="N188" s="822"/>
      <c r="O188" s="831">
        <v>0</v>
      </c>
      <c r="P188" s="831">
        <v>0</v>
      </c>
      <c r="Q188" s="827"/>
      <c r="R188" s="832"/>
    </row>
    <row r="189" spans="1:18" ht="14.45" customHeight="1" x14ac:dyDescent="0.2">
      <c r="A189" s="821" t="s">
        <v>5996</v>
      </c>
      <c r="B189" s="822" t="s">
        <v>6024</v>
      </c>
      <c r="C189" s="822" t="s">
        <v>6240</v>
      </c>
      <c r="D189" s="822" t="s">
        <v>2679</v>
      </c>
      <c r="E189" s="822" t="s">
        <v>6063</v>
      </c>
      <c r="F189" s="822" t="s">
        <v>6251</v>
      </c>
      <c r="G189" s="831">
        <v>0</v>
      </c>
      <c r="H189" s="831">
        <v>3.637978807091713E-12</v>
      </c>
      <c r="I189" s="822"/>
      <c r="J189" s="822"/>
      <c r="K189" s="831">
        <v>0</v>
      </c>
      <c r="L189" s="831">
        <v>-3.637978807091713E-11</v>
      </c>
      <c r="M189" s="822"/>
      <c r="N189" s="822"/>
      <c r="O189" s="831">
        <v>0</v>
      </c>
      <c r="P189" s="831">
        <v>-1.4551915228366852E-11</v>
      </c>
      <c r="Q189" s="827"/>
      <c r="R189" s="832"/>
    </row>
    <row r="190" spans="1:18" ht="14.45" customHeight="1" x14ac:dyDescent="0.2">
      <c r="A190" s="821" t="s">
        <v>5996</v>
      </c>
      <c r="B190" s="822" t="s">
        <v>6024</v>
      </c>
      <c r="C190" s="822" t="s">
        <v>6240</v>
      </c>
      <c r="D190" s="822" t="s">
        <v>2679</v>
      </c>
      <c r="E190" s="822" t="s">
        <v>6064</v>
      </c>
      <c r="F190" s="822" t="s">
        <v>6250</v>
      </c>
      <c r="G190" s="831"/>
      <c r="H190" s="831"/>
      <c r="I190" s="822"/>
      <c r="J190" s="822"/>
      <c r="K190" s="831">
        <v>0</v>
      </c>
      <c r="L190" s="831">
        <v>0</v>
      </c>
      <c r="M190" s="822"/>
      <c r="N190" s="822"/>
      <c r="O190" s="831">
        <v>0</v>
      </c>
      <c r="P190" s="831">
        <v>0</v>
      </c>
      <c r="Q190" s="827"/>
      <c r="R190" s="832"/>
    </row>
    <row r="191" spans="1:18" ht="14.45" customHeight="1" x14ac:dyDescent="0.2">
      <c r="A191" s="821" t="s">
        <v>5996</v>
      </c>
      <c r="B191" s="822" t="s">
        <v>6024</v>
      </c>
      <c r="C191" s="822" t="s">
        <v>6240</v>
      </c>
      <c r="D191" s="822" t="s">
        <v>2679</v>
      </c>
      <c r="E191" s="822" t="s">
        <v>6065</v>
      </c>
      <c r="F191" s="822" t="s">
        <v>6250</v>
      </c>
      <c r="G191" s="831">
        <v>0</v>
      </c>
      <c r="H191" s="831">
        <v>0</v>
      </c>
      <c r="I191" s="822"/>
      <c r="J191" s="822"/>
      <c r="K191" s="831">
        <v>0</v>
      </c>
      <c r="L191" s="831">
        <v>-5.8207660913467407E-11</v>
      </c>
      <c r="M191" s="822"/>
      <c r="N191" s="822"/>
      <c r="O191" s="831">
        <v>0</v>
      </c>
      <c r="P191" s="831">
        <v>-1.1641532182693481E-10</v>
      </c>
      <c r="Q191" s="827"/>
      <c r="R191" s="832"/>
    </row>
    <row r="192" spans="1:18" ht="14.45" customHeight="1" x14ac:dyDescent="0.2">
      <c r="A192" s="821" t="s">
        <v>5996</v>
      </c>
      <c r="B192" s="822" t="s">
        <v>6024</v>
      </c>
      <c r="C192" s="822" t="s">
        <v>6240</v>
      </c>
      <c r="D192" s="822" t="s">
        <v>2679</v>
      </c>
      <c r="E192" s="822" t="s">
        <v>6066</v>
      </c>
      <c r="F192" s="822" t="s">
        <v>6250</v>
      </c>
      <c r="G192" s="831">
        <v>0</v>
      </c>
      <c r="H192" s="831">
        <v>0</v>
      </c>
      <c r="I192" s="822"/>
      <c r="J192" s="822"/>
      <c r="K192" s="831">
        <v>0</v>
      </c>
      <c r="L192" s="831">
        <v>0</v>
      </c>
      <c r="M192" s="822"/>
      <c r="N192" s="822"/>
      <c r="O192" s="831"/>
      <c r="P192" s="831"/>
      <c r="Q192" s="827"/>
      <c r="R192" s="832"/>
    </row>
    <row r="193" spans="1:18" ht="14.45" customHeight="1" x14ac:dyDescent="0.2">
      <c r="A193" s="821" t="s">
        <v>5996</v>
      </c>
      <c r="B193" s="822" t="s">
        <v>6024</v>
      </c>
      <c r="C193" s="822" t="s">
        <v>6240</v>
      </c>
      <c r="D193" s="822" t="s">
        <v>2679</v>
      </c>
      <c r="E193" s="822" t="s">
        <v>6067</v>
      </c>
      <c r="F193" s="822" t="s">
        <v>6250</v>
      </c>
      <c r="G193" s="831"/>
      <c r="H193" s="831"/>
      <c r="I193" s="822"/>
      <c r="J193" s="822"/>
      <c r="K193" s="831">
        <v>0</v>
      </c>
      <c r="L193" s="831">
        <v>0</v>
      </c>
      <c r="M193" s="822"/>
      <c r="N193" s="822"/>
      <c r="O193" s="831">
        <v>0</v>
      </c>
      <c r="P193" s="831">
        <v>-5.8207660913467407E-11</v>
      </c>
      <c r="Q193" s="827"/>
      <c r="R193" s="832"/>
    </row>
    <row r="194" spans="1:18" ht="14.45" customHeight="1" x14ac:dyDescent="0.2">
      <c r="A194" s="821" t="s">
        <v>5996</v>
      </c>
      <c r="B194" s="822" t="s">
        <v>6024</v>
      </c>
      <c r="C194" s="822" t="s">
        <v>6240</v>
      </c>
      <c r="D194" s="822" t="s">
        <v>2679</v>
      </c>
      <c r="E194" s="822" t="s">
        <v>6069</v>
      </c>
      <c r="F194" s="822" t="s">
        <v>6250</v>
      </c>
      <c r="G194" s="831"/>
      <c r="H194" s="831"/>
      <c r="I194" s="822"/>
      <c r="J194" s="822"/>
      <c r="K194" s="831">
        <v>0</v>
      </c>
      <c r="L194" s="831">
        <v>0</v>
      </c>
      <c r="M194" s="822"/>
      <c r="N194" s="822"/>
      <c r="O194" s="831">
        <v>0</v>
      </c>
      <c r="P194" s="831">
        <v>0</v>
      </c>
      <c r="Q194" s="827"/>
      <c r="R194" s="832"/>
    </row>
    <row r="195" spans="1:18" ht="14.45" customHeight="1" x14ac:dyDescent="0.2">
      <c r="A195" s="821" t="s">
        <v>5996</v>
      </c>
      <c r="B195" s="822" t="s">
        <v>6024</v>
      </c>
      <c r="C195" s="822" t="s">
        <v>6240</v>
      </c>
      <c r="D195" s="822" t="s">
        <v>2679</v>
      </c>
      <c r="E195" s="822" t="s">
        <v>6071</v>
      </c>
      <c r="F195" s="822" t="s">
        <v>6250</v>
      </c>
      <c r="G195" s="831"/>
      <c r="H195" s="831"/>
      <c r="I195" s="822"/>
      <c r="J195" s="822"/>
      <c r="K195" s="831">
        <v>0</v>
      </c>
      <c r="L195" s="831">
        <v>0</v>
      </c>
      <c r="M195" s="822"/>
      <c r="N195" s="822"/>
      <c r="O195" s="831">
        <v>0</v>
      </c>
      <c r="P195" s="831">
        <v>1.1641532182693481E-10</v>
      </c>
      <c r="Q195" s="827"/>
      <c r="R195" s="832"/>
    </row>
    <row r="196" spans="1:18" ht="14.45" customHeight="1" x14ac:dyDescent="0.2">
      <c r="A196" s="821" t="s">
        <v>5996</v>
      </c>
      <c r="B196" s="822" t="s">
        <v>6024</v>
      </c>
      <c r="C196" s="822" t="s">
        <v>6240</v>
      </c>
      <c r="D196" s="822" t="s">
        <v>2679</v>
      </c>
      <c r="E196" s="822" t="s">
        <v>6073</v>
      </c>
      <c r="F196" s="822" t="s">
        <v>6252</v>
      </c>
      <c r="G196" s="831"/>
      <c r="H196" s="831"/>
      <c r="I196" s="822"/>
      <c r="J196" s="822"/>
      <c r="K196" s="831">
        <v>0</v>
      </c>
      <c r="L196" s="831">
        <v>-9.3132257461547852E-10</v>
      </c>
      <c r="M196" s="822"/>
      <c r="N196" s="822"/>
      <c r="O196" s="831">
        <v>0</v>
      </c>
      <c r="P196" s="831">
        <v>0</v>
      </c>
      <c r="Q196" s="827"/>
      <c r="R196" s="832"/>
    </row>
    <row r="197" spans="1:18" ht="14.45" customHeight="1" thickBot="1" x14ac:dyDescent="0.25">
      <c r="A197" s="813" t="s">
        <v>5996</v>
      </c>
      <c r="B197" s="814" t="s">
        <v>6024</v>
      </c>
      <c r="C197" s="814" t="s">
        <v>6240</v>
      </c>
      <c r="D197" s="814" t="s">
        <v>2679</v>
      </c>
      <c r="E197" s="814" t="s">
        <v>6075</v>
      </c>
      <c r="F197" s="814" t="s">
        <v>6248</v>
      </c>
      <c r="G197" s="833"/>
      <c r="H197" s="833"/>
      <c r="I197" s="814"/>
      <c r="J197" s="814"/>
      <c r="K197" s="833">
        <v>0</v>
      </c>
      <c r="L197" s="833">
        <v>0</v>
      </c>
      <c r="M197" s="814"/>
      <c r="N197" s="814"/>
      <c r="O197" s="833">
        <v>0</v>
      </c>
      <c r="P197" s="833">
        <v>0</v>
      </c>
      <c r="Q197" s="819"/>
      <c r="R197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B2C446E2-30BE-4F91-BD05-07AF395B8B4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5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6254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64925.25</v>
      </c>
      <c r="I3" s="208">
        <f t="shared" si="0"/>
        <v>142314267.88000003</v>
      </c>
      <c r="J3" s="78"/>
      <c r="K3" s="78"/>
      <c r="L3" s="208">
        <f t="shared" si="0"/>
        <v>54516.579999999994</v>
      </c>
      <c r="M3" s="208">
        <f t="shared" si="0"/>
        <v>130763239.79999995</v>
      </c>
      <c r="N3" s="78"/>
      <c r="O3" s="78"/>
      <c r="P3" s="208">
        <f t="shared" si="0"/>
        <v>7332.25</v>
      </c>
      <c r="Q3" s="208">
        <f t="shared" si="0"/>
        <v>22610872.23</v>
      </c>
      <c r="R3" s="79">
        <f>IF(M3=0,0,Q3/M3)</f>
        <v>0.17291459178116822</v>
      </c>
      <c r="S3" s="209">
        <f>IF(P3=0,0,Q3/P3)</f>
        <v>3083.7563135463192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5988</v>
      </c>
      <c r="C6" s="807" t="s">
        <v>642</v>
      </c>
      <c r="D6" s="807" t="s">
        <v>5982</v>
      </c>
      <c r="E6" s="807" t="s">
        <v>5989</v>
      </c>
      <c r="F6" s="807" t="s">
        <v>5990</v>
      </c>
      <c r="G6" s="807" t="s">
        <v>5991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514</v>
      </c>
      <c r="R6" s="812"/>
      <c r="S6" s="830">
        <v>514</v>
      </c>
    </row>
    <row r="7" spans="1:19" ht="14.45" customHeight="1" x14ac:dyDescent="0.2">
      <c r="A7" s="821"/>
      <c r="B7" s="822" t="s">
        <v>5988</v>
      </c>
      <c r="C7" s="822" t="s">
        <v>664</v>
      </c>
      <c r="D7" s="822" t="s">
        <v>2731</v>
      </c>
      <c r="E7" s="822" t="s">
        <v>5989</v>
      </c>
      <c r="F7" s="822" t="s">
        <v>5990</v>
      </c>
      <c r="G7" s="822" t="s">
        <v>5991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514</v>
      </c>
      <c r="R7" s="827"/>
      <c r="S7" s="832">
        <v>514</v>
      </c>
    </row>
    <row r="8" spans="1:19" ht="14.45" customHeight="1" x14ac:dyDescent="0.2">
      <c r="A8" s="821"/>
      <c r="B8" s="822" t="s">
        <v>5988</v>
      </c>
      <c r="C8" s="822" t="s">
        <v>664</v>
      </c>
      <c r="D8" s="822" t="s">
        <v>2731</v>
      </c>
      <c r="E8" s="822" t="s">
        <v>5989</v>
      </c>
      <c r="F8" s="822" t="s">
        <v>5992</v>
      </c>
      <c r="G8" s="822" t="s">
        <v>5993</v>
      </c>
      <c r="H8" s="831"/>
      <c r="I8" s="831"/>
      <c r="J8" s="822"/>
      <c r="K8" s="822"/>
      <c r="L8" s="831"/>
      <c r="M8" s="831"/>
      <c r="N8" s="822"/>
      <c r="O8" s="822"/>
      <c r="P8" s="831">
        <v>2</v>
      </c>
      <c r="Q8" s="831">
        <v>91.11</v>
      </c>
      <c r="R8" s="827"/>
      <c r="S8" s="832">
        <v>45.555</v>
      </c>
    </row>
    <row r="9" spans="1:19" ht="14.45" customHeight="1" x14ac:dyDescent="0.2">
      <c r="A9" s="821"/>
      <c r="B9" s="822" t="s">
        <v>5988</v>
      </c>
      <c r="C9" s="822" t="s">
        <v>664</v>
      </c>
      <c r="D9" s="822" t="s">
        <v>2731</v>
      </c>
      <c r="E9" s="822" t="s">
        <v>5989</v>
      </c>
      <c r="F9" s="822" t="s">
        <v>5994</v>
      </c>
      <c r="G9" s="822" t="s">
        <v>5995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388</v>
      </c>
      <c r="R9" s="827"/>
      <c r="S9" s="832">
        <v>388</v>
      </c>
    </row>
    <row r="10" spans="1:19" ht="14.45" customHeight="1" x14ac:dyDescent="0.2">
      <c r="A10" s="821" t="s">
        <v>5996</v>
      </c>
      <c r="B10" s="822" t="s">
        <v>5997</v>
      </c>
      <c r="C10" s="822" t="s">
        <v>652</v>
      </c>
      <c r="D10" s="822" t="s">
        <v>2721</v>
      </c>
      <c r="E10" s="822" t="s">
        <v>5989</v>
      </c>
      <c r="F10" s="822" t="s">
        <v>5998</v>
      </c>
      <c r="G10" s="822" t="s">
        <v>5999</v>
      </c>
      <c r="H10" s="831">
        <v>1</v>
      </c>
      <c r="I10" s="831">
        <v>5787</v>
      </c>
      <c r="J10" s="822"/>
      <c r="K10" s="822">
        <v>5787</v>
      </c>
      <c r="L10" s="831"/>
      <c r="M10" s="831"/>
      <c r="N10" s="822"/>
      <c r="O10" s="822"/>
      <c r="P10" s="831"/>
      <c r="Q10" s="831"/>
      <c r="R10" s="827"/>
      <c r="S10" s="832"/>
    </row>
    <row r="11" spans="1:19" ht="14.45" customHeight="1" x14ac:dyDescent="0.2">
      <c r="A11" s="821" t="s">
        <v>5996</v>
      </c>
      <c r="B11" s="822" t="s">
        <v>6000</v>
      </c>
      <c r="C11" s="822" t="s">
        <v>646</v>
      </c>
      <c r="D11" s="822" t="s">
        <v>2703</v>
      </c>
      <c r="E11" s="822" t="s">
        <v>5989</v>
      </c>
      <c r="F11" s="822" t="s">
        <v>6003</v>
      </c>
      <c r="G11" s="822" t="s">
        <v>6004</v>
      </c>
      <c r="H11" s="831">
        <v>1</v>
      </c>
      <c r="I11" s="831">
        <v>122</v>
      </c>
      <c r="J11" s="822"/>
      <c r="K11" s="822">
        <v>122</v>
      </c>
      <c r="L11" s="831"/>
      <c r="M11" s="831"/>
      <c r="N11" s="822"/>
      <c r="O11" s="822"/>
      <c r="P11" s="831"/>
      <c r="Q11" s="831"/>
      <c r="R11" s="827"/>
      <c r="S11" s="832"/>
    </row>
    <row r="12" spans="1:19" ht="14.45" customHeight="1" x14ac:dyDescent="0.2">
      <c r="A12" s="821" t="s">
        <v>5996</v>
      </c>
      <c r="B12" s="822" t="s">
        <v>6000</v>
      </c>
      <c r="C12" s="822" t="s">
        <v>646</v>
      </c>
      <c r="D12" s="822" t="s">
        <v>5974</v>
      </c>
      <c r="E12" s="822" t="s">
        <v>5989</v>
      </c>
      <c r="F12" s="822" t="s">
        <v>6005</v>
      </c>
      <c r="G12" s="822" t="s">
        <v>6006</v>
      </c>
      <c r="H12" s="831"/>
      <c r="I12" s="831"/>
      <c r="J12" s="822"/>
      <c r="K12" s="822"/>
      <c r="L12" s="831">
        <v>3</v>
      </c>
      <c r="M12" s="831">
        <v>114</v>
      </c>
      <c r="N12" s="822"/>
      <c r="O12" s="822">
        <v>38</v>
      </c>
      <c r="P12" s="831"/>
      <c r="Q12" s="831"/>
      <c r="R12" s="827"/>
      <c r="S12" s="832"/>
    </row>
    <row r="13" spans="1:19" ht="14.45" customHeight="1" x14ac:dyDescent="0.2">
      <c r="A13" s="821" t="s">
        <v>5996</v>
      </c>
      <c r="B13" s="822" t="s">
        <v>6000</v>
      </c>
      <c r="C13" s="822" t="s">
        <v>646</v>
      </c>
      <c r="D13" s="822" t="s">
        <v>5974</v>
      </c>
      <c r="E13" s="822" t="s">
        <v>5989</v>
      </c>
      <c r="F13" s="822" t="s">
        <v>6011</v>
      </c>
      <c r="G13" s="822" t="s">
        <v>6012</v>
      </c>
      <c r="H13" s="831"/>
      <c r="I13" s="831"/>
      <c r="J13" s="822"/>
      <c r="K13" s="822"/>
      <c r="L13" s="831">
        <v>8</v>
      </c>
      <c r="M13" s="831">
        <v>7048</v>
      </c>
      <c r="N13" s="822"/>
      <c r="O13" s="822">
        <v>881</v>
      </c>
      <c r="P13" s="831"/>
      <c r="Q13" s="831"/>
      <c r="R13" s="827"/>
      <c r="S13" s="832"/>
    </row>
    <row r="14" spans="1:19" ht="14.45" customHeight="1" x14ac:dyDescent="0.2">
      <c r="A14" s="821" t="s">
        <v>5996</v>
      </c>
      <c r="B14" s="822" t="s">
        <v>6000</v>
      </c>
      <c r="C14" s="822" t="s">
        <v>646</v>
      </c>
      <c r="D14" s="822" t="s">
        <v>5974</v>
      </c>
      <c r="E14" s="822" t="s">
        <v>5989</v>
      </c>
      <c r="F14" s="822" t="s">
        <v>5992</v>
      </c>
      <c r="G14" s="822" t="s">
        <v>5993</v>
      </c>
      <c r="H14" s="831"/>
      <c r="I14" s="831"/>
      <c r="J14" s="822"/>
      <c r="K14" s="822"/>
      <c r="L14" s="831">
        <v>3</v>
      </c>
      <c r="M14" s="831">
        <v>136.67000000000002</v>
      </c>
      <c r="N14" s="822"/>
      <c r="O14" s="822">
        <v>45.556666666666672</v>
      </c>
      <c r="P14" s="831">
        <v>1</v>
      </c>
      <c r="Q14" s="831">
        <v>45.56</v>
      </c>
      <c r="R14" s="827"/>
      <c r="S14" s="832">
        <v>45.56</v>
      </c>
    </row>
    <row r="15" spans="1:19" ht="14.45" customHeight="1" x14ac:dyDescent="0.2">
      <c r="A15" s="821" t="s">
        <v>5996</v>
      </c>
      <c r="B15" s="822" t="s">
        <v>6000</v>
      </c>
      <c r="C15" s="822" t="s">
        <v>646</v>
      </c>
      <c r="D15" s="822" t="s">
        <v>5974</v>
      </c>
      <c r="E15" s="822" t="s">
        <v>5989</v>
      </c>
      <c r="F15" s="822" t="s">
        <v>6019</v>
      </c>
      <c r="G15" s="822" t="s">
        <v>6020</v>
      </c>
      <c r="H15" s="831"/>
      <c r="I15" s="831"/>
      <c r="J15" s="822"/>
      <c r="K15" s="822"/>
      <c r="L15" s="831">
        <v>3</v>
      </c>
      <c r="M15" s="831">
        <v>1080</v>
      </c>
      <c r="N15" s="822"/>
      <c r="O15" s="822">
        <v>360</v>
      </c>
      <c r="P15" s="831"/>
      <c r="Q15" s="831"/>
      <c r="R15" s="827"/>
      <c r="S15" s="832"/>
    </row>
    <row r="16" spans="1:19" ht="14.45" customHeight="1" x14ac:dyDescent="0.2">
      <c r="A16" s="821" t="s">
        <v>5996</v>
      </c>
      <c r="B16" s="822" t="s">
        <v>6000</v>
      </c>
      <c r="C16" s="822" t="s">
        <v>646</v>
      </c>
      <c r="D16" s="822" t="s">
        <v>5974</v>
      </c>
      <c r="E16" s="822" t="s">
        <v>5989</v>
      </c>
      <c r="F16" s="822" t="s">
        <v>2754</v>
      </c>
      <c r="G16" s="822" t="s">
        <v>6021</v>
      </c>
      <c r="H16" s="831"/>
      <c r="I16" s="831"/>
      <c r="J16" s="822"/>
      <c r="K16" s="822"/>
      <c r="L16" s="831"/>
      <c r="M16" s="831"/>
      <c r="N16" s="822"/>
      <c r="O16" s="822"/>
      <c r="P16" s="831">
        <v>1</v>
      </c>
      <c r="Q16" s="831">
        <v>194</v>
      </c>
      <c r="R16" s="827"/>
      <c r="S16" s="832">
        <v>194</v>
      </c>
    </row>
    <row r="17" spans="1:19" ht="14.45" customHeight="1" x14ac:dyDescent="0.2">
      <c r="A17" s="821" t="s">
        <v>5996</v>
      </c>
      <c r="B17" s="822" t="s">
        <v>6000</v>
      </c>
      <c r="C17" s="822" t="s">
        <v>646</v>
      </c>
      <c r="D17" s="822" t="s">
        <v>2708</v>
      </c>
      <c r="E17" s="822" t="s">
        <v>5989</v>
      </c>
      <c r="F17" s="822" t="s">
        <v>6005</v>
      </c>
      <c r="G17" s="822" t="s">
        <v>6006</v>
      </c>
      <c r="H17" s="831">
        <v>10</v>
      </c>
      <c r="I17" s="831">
        <v>380</v>
      </c>
      <c r="J17" s="822"/>
      <c r="K17" s="822">
        <v>38</v>
      </c>
      <c r="L17" s="831">
        <v>10</v>
      </c>
      <c r="M17" s="831">
        <v>380</v>
      </c>
      <c r="N17" s="822"/>
      <c r="O17" s="822">
        <v>38</v>
      </c>
      <c r="P17" s="831">
        <v>2</v>
      </c>
      <c r="Q17" s="831">
        <v>80</v>
      </c>
      <c r="R17" s="827"/>
      <c r="S17" s="832">
        <v>40</v>
      </c>
    </row>
    <row r="18" spans="1:19" ht="14.45" customHeight="1" x14ac:dyDescent="0.2">
      <c r="A18" s="821" t="s">
        <v>5996</v>
      </c>
      <c r="B18" s="822" t="s">
        <v>6000</v>
      </c>
      <c r="C18" s="822" t="s">
        <v>646</v>
      </c>
      <c r="D18" s="822" t="s">
        <v>2708</v>
      </c>
      <c r="E18" s="822" t="s">
        <v>5989</v>
      </c>
      <c r="F18" s="822" t="s">
        <v>6011</v>
      </c>
      <c r="G18" s="822" t="s">
        <v>6012</v>
      </c>
      <c r="H18" s="831">
        <v>171</v>
      </c>
      <c r="I18" s="831">
        <v>149967</v>
      </c>
      <c r="J18" s="822"/>
      <c r="K18" s="822">
        <v>877</v>
      </c>
      <c r="L18" s="831">
        <v>81</v>
      </c>
      <c r="M18" s="831">
        <v>71361</v>
      </c>
      <c r="N18" s="822"/>
      <c r="O18" s="822">
        <v>881</v>
      </c>
      <c r="P18" s="831">
        <v>2</v>
      </c>
      <c r="Q18" s="831">
        <v>1846</v>
      </c>
      <c r="R18" s="827"/>
      <c r="S18" s="832">
        <v>923</v>
      </c>
    </row>
    <row r="19" spans="1:19" ht="14.45" customHeight="1" x14ac:dyDescent="0.2">
      <c r="A19" s="821" t="s">
        <v>5996</v>
      </c>
      <c r="B19" s="822" t="s">
        <v>6000</v>
      </c>
      <c r="C19" s="822" t="s">
        <v>646</v>
      </c>
      <c r="D19" s="822" t="s">
        <v>2708</v>
      </c>
      <c r="E19" s="822" t="s">
        <v>5989</v>
      </c>
      <c r="F19" s="822" t="s">
        <v>5992</v>
      </c>
      <c r="G19" s="822" t="s">
        <v>5993</v>
      </c>
      <c r="H19" s="831">
        <v>94</v>
      </c>
      <c r="I19" s="831">
        <v>3133.3199999999997</v>
      </c>
      <c r="J19" s="822"/>
      <c r="K19" s="822">
        <v>33.333191489361703</v>
      </c>
      <c r="L19" s="831">
        <v>64</v>
      </c>
      <c r="M19" s="831">
        <v>2341.11</v>
      </c>
      <c r="N19" s="822"/>
      <c r="O19" s="822">
        <v>36.579843750000002</v>
      </c>
      <c r="P19" s="831">
        <v>1</v>
      </c>
      <c r="Q19" s="831">
        <v>45.56</v>
      </c>
      <c r="R19" s="827"/>
      <c r="S19" s="832">
        <v>45.56</v>
      </c>
    </row>
    <row r="20" spans="1:19" ht="14.45" customHeight="1" x14ac:dyDescent="0.2">
      <c r="A20" s="821" t="s">
        <v>5996</v>
      </c>
      <c r="B20" s="822" t="s">
        <v>6000</v>
      </c>
      <c r="C20" s="822" t="s">
        <v>646</v>
      </c>
      <c r="D20" s="822" t="s">
        <v>2708</v>
      </c>
      <c r="E20" s="822" t="s">
        <v>5989</v>
      </c>
      <c r="F20" s="822" t="s">
        <v>6019</v>
      </c>
      <c r="G20" s="822" t="s">
        <v>6020</v>
      </c>
      <c r="H20" s="831">
        <v>37</v>
      </c>
      <c r="I20" s="831">
        <v>13246</v>
      </c>
      <c r="J20" s="822"/>
      <c r="K20" s="822">
        <v>358</v>
      </c>
      <c r="L20" s="831">
        <v>18</v>
      </c>
      <c r="M20" s="831">
        <v>6480</v>
      </c>
      <c r="N20" s="822"/>
      <c r="O20" s="822">
        <v>360</v>
      </c>
      <c r="P20" s="831"/>
      <c r="Q20" s="831"/>
      <c r="R20" s="827"/>
      <c r="S20" s="832"/>
    </row>
    <row r="21" spans="1:19" ht="14.45" customHeight="1" x14ac:dyDescent="0.2">
      <c r="A21" s="821" t="s">
        <v>5996</v>
      </c>
      <c r="B21" s="822" t="s">
        <v>6000</v>
      </c>
      <c r="C21" s="822" t="s">
        <v>646</v>
      </c>
      <c r="D21" s="822" t="s">
        <v>2708</v>
      </c>
      <c r="E21" s="822" t="s">
        <v>5989</v>
      </c>
      <c r="F21" s="822" t="s">
        <v>2754</v>
      </c>
      <c r="G21" s="822" t="s">
        <v>6021</v>
      </c>
      <c r="H21" s="831">
        <v>58</v>
      </c>
      <c r="I21" s="831">
        <v>10382</v>
      </c>
      <c r="J21" s="822"/>
      <c r="K21" s="822">
        <v>179</v>
      </c>
      <c r="L21" s="831">
        <v>45</v>
      </c>
      <c r="M21" s="831">
        <v>8100</v>
      </c>
      <c r="N21" s="822"/>
      <c r="O21" s="822">
        <v>180</v>
      </c>
      <c r="P21" s="831">
        <v>1</v>
      </c>
      <c r="Q21" s="831">
        <v>194</v>
      </c>
      <c r="R21" s="827"/>
      <c r="S21" s="832">
        <v>194</v>
      </c>
    </row>
    <row r="22" spans="1:19" ht="14.45" customHeight="1" x14ac:dyDescent="0.2">
      <c r="A22" s="821" t="s">
        <v>5996</v>
      </c>
      <c r="B22" s="822" t="s">
        <v>6000</v>
      </c>
      <c r="C22" s="822" t="s">
        <v>646</v>
      </c>
      <c r="D22" s="822" t="s">
        <v>2708</v>
      </c>
      <c r="E22" s="822" t="s">
        <v>5989</v>
      </c>
      <c r="F22" s="822" t="s">
        <v>6022</v>
      </c>
      <c r="G22" s="822" t="s">
        <v>6023</v>
      </c>
      <c r="H22" s="831"/>
      <c r="I22" s="831"/>
      <c r="J22" s="822"/>
      <c r="K22" s="822"/>
      <c r="L22" s="831">
        <v>1</v>
      </c>
      <c r="M22" s="831">
        <v>711</v>
      </c>
      <c r="N22" s="822"/>
      <c r="O22" s="822">
        <v>711</v>
      </c>
      <c r="P22" s="831"/>
      <c r="Q22" s="831"/>
      <c r="R22" s="827"/>
      <c r="S22" s="832"/>
    </row>
    <row r="23" spans="1:19" ht="14.45" customHeight="1" x14ac:dyDescent="0.2">
      <c r="A23" s="821" t="s">
        <v>5996</v>
      </c>
      <c r="B23" s="822" t="s">
        <v>6000</v>
      </c>
      <c r="C23" s="822" t="s">
        <v>646</v>
      </c>
      <c r="D23" s="822" t="s">
        <v>2715</v>
      </c>
      <c r="E23" s="822" t="s">
        <v>5989</v>
      </c>
      <c r="F23" s="822" t="s">
        <v>6005</v>
      </c>
      <c r="G23" s="822" t="s">
        <v>6006</v>
      </c>
      <c r="H23" s="831"/>
      <c r="I23" s="831"/>
      <c r="J23" s="822"/>
      <c r="K23" s="822"/>
      <c r="L23" s="831">
        <v>1</v>
      </c>
      <c r="M23" s="831">
        <v>38</v>
      </c>
      <c r="N23" s="822"/>
      <c r="O23" s="822">
        <v>38</v>
      </c>
      <c r="P23" s="831"/>
      <c r="Q23" s="831"/>
      <c r="R23" s="827"/>
      <c r="S23" s="832"/>
    </row>
    <row r="24" spans="1:19" ht="14.45" customHeight="1" x14ac:dyDescent="0.2">
      <c r="A24" s="821" t="s">
        <v>5996</v>
      </c>
      <c r="B24" s="822" t="s">
        <v>6000</v>
      </c>
      <c r="C24" s="822" t="s">
        <v>646</v>
      </c>
      <c r="D24" s="822" t="s">
        <v>2715</v>
      </c>
      <c r="E24" s="822" t="s">
        <v>5989</v>
      </c>
      <c r="F24" s="822" t="s">
        <v>6009</v>
      </c>
      <c r="G24" s="822" t="s">
        <v>6010</v>
      </c>
      <c r="H24" s="831">
        <v>4</v>
      </c>
      <c r="I24" s="831">
        <v>1388</v>
      </c>
      <c r="J24" s="822"/>
      <c r="K24" s="822">
        <v>347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5996</v>
      </c>
      <c r="B25" s="822" t="s">
        <v>6000</v>
      </c>
      <c r="C25" s="822" t="s">
        <v>646</v>
      </c>
      <c r="D25" s="822" t="s">
        <v>2715</v>
      </c>
      <c r="E25" s="822" t="s">
        <v>5989</v>
      </c>
      <c r="F25" s="822" t="s">
        <v>6011</v>
      </c>
      <c r="G25" s="822" t="s">
        <v>6012</v>
      </c>
      <c r="H25" s="831">
        <v>110</v>
      </c>
      <c r="I25" s="831">
        <v>96470</v>
      </c>
      <c r="J25" s="822"/>
      <c r="K25" s="822">
        <v>877</v>
      </c>
      <c r="L25" s="831">
        <v>91</v>
      </c>
      <c r="M25" s="831">
        <v>80171</v>
      </c>
      <c r="N25" s="822"/>
      <c r="O25" s="822">
        <v>881</v>
      </c>
      <c r="P25" s="831">
        <v>25</v>
      </c>
      <c r="Q25" s="831">
        <v>23075</v>
      </c>
      <c r="R25" s="827"/>
      <c r="S25" s="832">
        <v>923</v>
      </c>
    </row>
    <row r="26" spans="1:19" ht="14.45" customHeight="1" x14ac:dyDescent="0.2">
      <c r="A26" s="821" t="s">
        <v>5996</v>
      </c>
      <c r="B26" s="822" t="s">
        <v>6000</v>
      </c>
      <c r="C26" s="822" t="s">
        <v>646</v>
      </c>
      <c r="D26" s="822" t="s">
        <v>2715</v>
      </c>
      <c r="E26" s="822" t="s">
        <v>5989</v>
      </c>
      <c r="F26" s="822" t="s">
        <v>5990</v>
      </c>
      <c r="G26" s="822" t="s">
        <v>5991</v>
      </c>
      <c r="H26" s="831">
        <v>3</v>
      </c>
      <c r="I26" s="831">
        <v>1422</v>
      </c>
      <c r="J26" s="822"/>
      <c r="K26" s="822">
        <v>474</v>
      </c>
      <c r="L26" s="831">
        <v>0</v>
      </c>
      <c r="M26" s="831">
        <v>0</v>
      </c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5996</v>
      </c>
      <c r="B27" s="822" t="s">
        <v>6000</v>
      </c>
      <c r="C27" s="822" t="s">
        <v>646</v>
      </c>
      <c r="D27" s="822" t="s">
        <v>2715</v>
      </c>
      <c r="E27" s="822" t="s">
        <v>5989</v>
      </c>
      <c r="F27" s="822" t="s">
        <v>5992</v>
      </c>
      <c r="G27" s="822" t="s">
        <v>5993</v>
      </c>
      <c r="H27" s="831">
        <v>51</v>
      </c>
      <c r="I27" s="831">
        <v>1700.0099999999998</v>
      </c>
      <c r="J27" s="822"/>
      <c r="K27" s="822">
        <v>33.333529411764701</v>
      </c>
      <c r="L27" s="831">
        <v>56</v>
      </c>
      <c r="M27" s="831">
        <v>2196.67</v>
      </c>
      <c r="N27" s="822"/>
      <c r="O27" s="822">
        <v>39.22625</v>
      </c>
      <c r="P27" s="831">
        <v>18</v>
      </c>
      <c r="Q27" s="831">
        <v>820</v>
      </c>
      <c r="R27" s="827"/>
      <c r="S27" s="832">
        <v>45.555555555555557</v>
      </c>
    </row>
    <row r="28" spans="1:19" ht="14.45" customHeight="1" x14ac:dyDescent="0.2">
      <c r="A28" s="821" t="s">
        <v>5996</v>
      </c>
      <c r="B28" s="822" t="s">
        <v>6000</v>
      </c>
      <c r="C28" s="822" t="s">
        <v>646</v>
      </c>
      <c r="D28" s="822" t="s">
        <v>2715</v>
      </c>
      <c r="E28" s="822" t="s">
        <v>5989</v>
      </c>
      <c r="F28" s="822" t="s">
        <v>6013</v>
      </c>
      <c r="G28" s="822" t="s">
        <v>6014</v>
      </c>
      <c r="H28" s="831">
        <v>2</v>
      </c>
      <c r="I28" s="831">
        <v>1414</v>
      </c>
      <c r="J28" s="822"/>
      <c r="K28" s="822">
        <v>707</v>
      </c>
      <c r="L28" s="831"/>
      <c r="M28" s="831"/>
      <c r="N28" s="822"/>
      <c r="O28" s="822"/>
      <c r="P28" s="831">
        <v>1</v>
      </c>
      <c r="Q28" s="831">
        <v>768</v>
      </c>
      <c r="R28" s="827"/>
      <c r="S28" s="832">
        <v>768</v>
      </c>
    </row>
    <row r="29" spans="1:19" ht="14.45" customHeight="1" x14ac:dyDescent="0.2">
      <c r="A29" s="821" t="s">
        <v>5996</v>
      </c>
      <c r="B29" s="822" t="s">
        <v>6000</v>
      </c>
      <c r="C29" s="822" t="s">
        <v>646</v>
      </c>
      <c r="D29" s="822" t="s">
        <v>2715</v>
      </c>
      <c r="E29" s="822" t="s">
        <v>5989</v>
      </c>
      <c r="F29" s="822" t="s">
        <v>6015</v>
      </c>
      <c r="G29" s="822" t="s">
        <v>6016</v>
      </c>
      <c r="H29" s="831">
        <v>4</v>
      </c>
      <c r="I29" s="831">
        <v>948</v>
      </c>
      <c r="J29" s="822"/>
      <c r="K29" s="822">
        <v>237</v>
      </c>
      <c r="L29" s="831">
        <v>1</v>
      </c>
      <c r="M29" s="831">
        <v>239</v>
      </c>
      <c r="N29" s="822"/>
      <c r="O29" s="822">
        <v>239</v>
      </c>
      <c r="P29" s="831">
        <v>2</v>
      </c>
      <c r="Q29" s="831">
        <v>516</v>
      </c>
      <c r="R29" s="827"/>
      <c r="S29" s="832">
        <v>258</v>
      </c>
    </row>
    <row r="30" spans="1:19" ht="14.45" customHeight="1" x14ac:dyDescent="0.2">
      <c r="A30" s="821" t="s">
        <v>5996</v>
      </c>
      <c r="B30" s="822" t="s">
        <v>6000</v>
      </c>
      <c r="C30" s="822" t="s">
        <v>646</v>
      </c>
      <c r="D30" s="822" t="s">
        <v>2715</v>
      </c>
      <c r="E30" s="822" t="s">
        <v>5989</v>
      </c>
      <c r="F30" s="822" t="s">
        <v>6017</v>
      </c>
      <c r="G30" s="822" t="s">
        <v>6018</v>
      </c>
      <c r="H30" s="831"/>
      <c r="I30" s="831"/>
      <c r="J30" s="822"/>
      <c r="K30" s="822"/>
      <c r="L30" s="831">
        <v>2</v>
      </c>
      <c r="M30" s="831">
        <v>152</v>
      </c>
      <c r="N30" s="822"/>
      <c r="O30" s="822">
        <v>76</v>
      </c>
      <c r="P30" s="831"/>
      <c r="Q30" s="831"/>
      <c r="R30" s="827"/>
      <c r="S30" s="832"/>
    </row>
    <row r="31" spans="1:19" ht="14.45" customHeight="1" x14ac:dyDescent="0.2">
      <c r="A31" s="821" t="s">
        <v>5996</v>
      </c>
      <c r="B31" s="822" t="s">
        <v>6000</v>
      </c>
      <c r="C31" s="822" t="s">
        <v>646</v>
      </c>
      <c r="D31" s="822" t="s">
        <v>2715</v>
      </c>
      <c r="E31" s="822" t="s">
        <v>5989</v>
      </c>
      <c r="F31" s="822" t="s">
        <v>6019</v>
      </c>
      <c r="G31" s="822" t="s">
        <v>6020</v>
      </c>
      <c r="H31" s="831">
        <v>32</v>
      </c>
      <c r="I31" s="831">
        <v>11456</v>
      </c>
      <c r="J31" s="822"/>
      <c r="K31" s="822">
        <v>358</v>
      </c>
      <c r="L31" s="831">
        <v>45</v>
      </c>
      <c r="M31" s="831">
        <v>16200</v>
      </c>
      <c r="N31" s="822"/>
      <c r="O31" s="822">
        <v>360</v>
      </c>
      <c r="P31" s="831">
        <v>7</v>
      </c>
      <c r="Q31" s="831">
        <v>2716</v>
      </c>
      <c r="R31" s="827"/>
      <c r="S31" s="832">
        <v>388</v>
      </c>
    </row>
    <row r="32" spans="1:19" ht="14.45" customHeight="1" x14ac:dyDescent="0.2">
      <c r="A32" s="821" t="s">
        <v>5996</v>
      </c>
      <c r="B32" s="822" t="s">
        <v>6000</v>
      </c>
      <c r="C32" s="822" t="s">
        <v>646</v>
      </c>
      <c r="D32" s="822" t="s">
        <v>2715</v>
      </c>
      <c r="E32" s="822" t="s">
        <v>5989</v>
      </c>
      <c r="F32" s="822" t="s">
        <v>2754</v>
      </c>
      <c r="G32" s="822" t="s">
        <v>6021</v>
      </c>
      <c r="H32" s="831">
        <v>8</v>
      </c>
      <c r="I32" s="831">
        <v>1432</v>
      </c>
      <c r="J32" s="822"/>
      <c r="K32" s="822">
        <v>179</v>
      </c>
      <c r="L32" s="831">
        <v>10</v>
      </c>
      <c r="M32" s="831">
        <v>1800</v>
      </c>
      <c r="N32" s="822"/>
      <c r="O32" s="822">
        <v>180</v>
      </c>
      <c r="P32" s="831">
        <v>8</v>
      </c>
      <c r="Q32" s="831">
        <v>1552</v>
      </c>
      <c r="R32" s="827"/>
      <c r="S32" s="832">
        <v>194</v>
      </c>
    </row>
    <row r="33" spans="1:19" ht="14.45" customHeight="1" x14ac:dyDescent="0.2">
      <c r="A33" s="821" t="s">
        <v>5996</v>
      </c>
      <c r="B33" s="822" t="s">
        <v>6000</v>
      </c>
      <c r="C33" s="822" t="s">
        <v>646</v>
      </c>
      <c r="D33" s="822" t="s">
        <v>2715</v>
      </c>
      <c r="E33" s="822" t="s">
        <v>5989</v>
      </c>
      <c r="F33" s="822" t="s">
        <v>6022</v>
      </c>
      <c r="G33" s="822" t="s">
        <v>6023</v>
      </c>
      <c r="H33" s="831">
        <v>2</v>
      </c>
      <c r="I33" s="831">
        <v>1414</v>
      </c>
      <c r="J33" s="822"/>
      <c r="K33" s="822">
        <v>707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5996</v>
      </c>
      <c r="B34" s="822" t="s">
        <v>6000</v>
      </c>
      <c r="C34" s="822" t="s">
        <v>646</v>
      </c>
      <c r="D34" s="822" t="s">
        <v>2724</v>
      </c>
      <c r="E34" s="822" t="s">
        <v>5989</v>
      </c>
      <c r="F34" s="822" t="s">
        <v>6011</v>
      </c>
      <c r="G34" s="822" t="s">
        <v>6012</v>
      </c>
      <c r="H34" s="831"/>
      <c r="I34" s="831"/>
      <c r="J34" s="822"/>
      <c r="K34" s="822"/>
      <c r="L34" s="831">
        <v>1</v>
      </c>
      <c r="M34" s="831">
        <v>881</v>
      </c>
      <c r="N34" s="822"/>
      <c r="O34" s="822">
        <v>881</v>
      </c>
      <c r="P34" s="831">
        <v>1</v>
      </c>
      <c r="Q34" s="831">
        <v>923</v>
      </c>
      <c r="R34" s="827"/>
      <c r="S34" s="832">
        <v>923</v>
      </c>
    </row>
    <row r="35" spans="1:19" ht="14.45" customHeight="1" x14ac:dyDescent="0.2">
      <c r="A35" s="821" t="s">
        <v>5996</v>
      </c>
      <c r="B35" s="822" t="s">
        <v>6000</v>
      </c>
      <c r="C35" s="822" t="s">
        <v>646</v>
      </c>
      <c r="D35" s="822" t="s">
        <v>2727</v>
      </c>
      <c r="E35" s="822" t="s">
        <v>5989</v>
      </c>
      <c r="F35" s="822" t="s">
        <v>6007</v>
      </c>
      <c r="G35" s="822" t="s">
        <v>6008</v>
      </c>
      <c r="H35" s="831">
        <v>2</v>
      </c>
      <c r="I35" s="831">
        <v>388</v>
      </c>
      <c r="J35" s="822"/>
      <c r="K35" s="822">
        <v>194</v>
      </c>
      <c r="L35" s="831">
        <v>1</v>
      </c>
      <c r="M35" s="831">
        <v>195</v>
      </c>
      <c r="N35" s="822"/>
      <c r="O35" s="822">
        <v>195</v>
      </c>
      <c r="P35" s="831"/>
      <c r="Q35" s="831"/>
      <c r="R35" s="827"/>
      <c r="S35" s="832"/>
    </row>
    <row r="36" spans="1:19" ht="14.45" customHeight="1" x14ac:dyDescent="0.2">
      <c r="A36" s="821" t="s">
        <v>5996</v>
      </c>
      <c r="B36" s="822" t="s">
        <v>6000</v>
      </c>
      <c r="C36" s="822" t="s">
        <v>646</v>
      </c>
      <c r="D36" s="822" t="s">
        <v>2727</v>
      </c>
      <c r="E36" s="822" t="s">
        <v>5989</v>
      </c>
      <c r="F36" s="822" t="s">
        <v>6011</v>
      </c>
      <c r="G36" s="822" t="s">
        <v>6012</v>
      </c>
      <c r="H36" s="831">
        <v>125</v>
      </c>
      <c r="I36" s="831">
        <v>109625</v>
      </c>
      <c r="J36" s="822"/>
      <c r="K36" s="822">
        <v>877</v>
      </c>
      <c r="L36" s="831">
        <v>84</v>
      </c>
      <c r="M36" s="831">
        <v>74004</v>
      </c>
      <c r="N36" s="822"/>
      <c r="O36" s="822">
        <v>881</v>
      </c>
      <c r="P36" s="831">
        <v>2</v>
      </c>
      <c r="Q36" s="831">
        <v>1846</v>
      </c>
      <c r="R36" s="827"/>
      <c r="S36" s="832">
        <v>923</v>
      </c>
    </row>
    <row r="37" spans="1:19" ht="14.45" customHeight="1" x14ac:dyDescent="0.2">
      <c r="A37" s="821" t="s">
        <v>5996</v>
      </c>
      <c r="B37" s="822" t="s">
        <v>6000</v>
      </c>
      <c r="C37" s="822" t="s">
        <v>646</v>
      </c>
      <c r="D37" s="822" t="s">
        <v>2727</v>
      </c>
      <c r="E37" s="822" t="s">
        <v>5989</v>
      </c>
      <c r="F37" s="822" t="s">
        <v>5992</v>
      </c>
      <c r="G37" s="822" t="s">
        <v>5993</v>
      </c>
      <c r="H37" s="831">
        <v>3</v>
      </c>
      <c r="I37" s="831">
        <v>100</v>
      </c>
      <c r="J37" s="822"/>
      <c r="K37" s="822">
        <v>33.333333333333336</v>
      </c>
      <c r="L37" s="831">
        <v>1</v>
      </c>
      <c r="M37" s="831">
        <v>45.56</v>
      </c>
      <c r="N37" s="822"/>
      <c r="O37" s="822">
        <v>45.56</v>
      </c>
      <c r="P37" s="831"/>
      <c r="Q37" s="831"/>
      <c r="R37" s="827"/>
      <c r="S37" s="832"/>
    </row>
    <row r="38" spans="1:19" ht="14.45" customHeight="1" x14ac:dyDescent="0.2">
      <c r="A38" s="821" t="s">
        <v>5996</v>
      </c>
      <c r="B38" s="822" t="s">
        <v>6000</v>
      </c>
      <c r="C38" s="822" t="s">
        <v>646</v>
      </c>
      <c r="D38" s="822" t="s">
        <v>2727</v>
      </c>
      <c r="E38" s="822" t="s">
        <v>5989</v>
      </c>
      <c r="F38" s="822" t="s">
        <v>6019</v>
      </c>
      <c r="G38" s="822" t="s">
        <v>6020</v>
      </c>
      <c r="H38" s="831">
        <v>3</v>
      </c>
      <c r="I38" s="831">
        <v>1074</v>
      </c>
      <c r="J38" s="822"/>
      <c r="K38" s="822">
        <v>358</v>
      </c>
      <c r="L38" s="831">
        <v>1</v>
      </c>
      <c r="M38" s="831">
        <v>360</v>
      </c>
      <c r="N38" s="822"/>
      <c r="O38" s="822">
        <v>360</v>
      </c>
      <c r="P38" s="831"/>
      <c r="Q38" s="831"/>
      <c r="R38" s="827"/>
      <c r="S38" s="832"/>
    </row>
    <row r="39" spans="1:19" ht="14.45" customHeight="1" x14ac:dyDescent="0.2">
      <c r="A39" s="821" t="s">
        <v>5996</v>
      </c>
      <c r="B39" s="822" t="s">
        <v>6000</v>
      </c>
      <c r="C39" s="822" t="s">
        <v>646</v>
      </c>
      <c r="D39" s="822" t="s">
        <v>2730</v>
      </c>
      <c r="E39" s="822" t="s">
        <v>5989</v>
      </c>
      <c r="F39" s="822" t="s">
        <v>6003</v>
      </c>
      <c r="G39" s="822" t="s">
        <v>6004</v>
      </c>
      <c r="H39" s="831">
        <v>1</v>
      </c>
      <c r="I39" s="831">
        <v>122</v>
      </c>
      <c r="J39" s="822"/>
      <c r="K39" s="822">
        <v>122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5996</v>
      </c>
      <c r="B40" s="822" t="s">
        <v>6000</v>
      </c>
      <c r="C40" s="822" t="s">
        <v>646</v>
      </c>
      <c r="D40" s="822" t="s">
        <v>2735</v>
      </c>
      <c r="E40" s="822" t="s">
        <v>2679</v>
      </c>
      <c r="F40" s="822" t="s">
        <v>6001</v>
      </c>
      <c r="G40" s="822" t="s">
        <v>6002</v>
      </c>
      <c r="H40" s="831"/>
      <c r="I40" s="831"/>
      <c r="J40" s="822"/>
      <c r="K40" s="822"/>
      <c r="L40" s="831">
        <v>0</v>
      </c>
      <c r="M40" s="831">
        <v>0</v>
      </c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5996</v>
      </c>
      <c r="B41" s="822" t="s">
        <v>6000</v>
      </c>
      <c r="C41" s="822" t="s">
        <v>646</v>
      </c>
      <c r="D41" s="822" t="s">
        <v>2735</v>
      </c>
      <c r="E41" s="822" t="s">
        <v>5989</v>
      </c>
      <c r="F41" s="822" t="s">
        <v>6005</v>
      </c>
      <c r="G41" s="822" t="s">
        <v>6006</v>
      </c>
      <c r="H41" s="831">
        <v>1</v>
      </c>
      <c r="I41" s="831">
        <v>38</v>
      </c>
      <c r="J41" s="822"/>
      <c r="K41" s="822">
        <v>38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5996</v>
      </c>
      <c r="B42" s="822" t="s">
        <v>6000</v>
      </c>
      <c r="C42" s="822" t="s">
        <v>646</v>
      </c>
      <c r="D42" s="822" t="s">
        <v>2735</v>
      </c>
      <c r="E42" s="822" t="s">
        <v>5989</v>
      </c>
      <c r="F42" s="822" t="s">
        <v>5992</v>
      </c>
      <c r="G42" s="822" t="s">
        <v>5993</v>
      </c>
      <c r="H42" s="831"/>
      <c r="I42" s="831"/>
      <c r="J42" s="822"/>
      <c r="K42" s="822"/>
      <c r="L42" s="831">
        <v>0</v>
      </c>
      <c r="M42" s="831">
        <v>0</v>
      </c>
      <c r="N42" s="822"/>
      <c r="O42" s="822"/>
      <c r="P42" s="831"/>
      <c r="Q42" s="831"/>
      <c r="R42" s="827"/>
      <c r="S42" s="832"/>
    </row>
    <row r="43" spans="1:19" ht="14.45" customHeight="1" x14ac:dyDescent="0.2">
      <c r="A43" s="821" t="s">
        <v>5996</v>
      </c>
      <c r="B43" s="822" t="s">
        <v>6000</v>
      </c>
      <c r="C43" s="822" t="s">
        <v>646</v>
      </c>
      <c r="D43" s="822" t="s">
        <v>2707</v>
      </c>
      <c r="E43" s="822" t="s">
        <v>5989</v>
      </c>
      <c r="F43" s="822" t="s">
        <v>6003</v>
      </c>
      <c r="G43" s="822" t="s">
        <v>6004</v>
      </c>
      <c r="H43" s="831">
        <v>1</v>
      </c>
      <c r="I43" s="831">
        <v>122</v>
      </c>
      <c r="J43" s="822"/>
      <c r="K43" s="822">
        <v>122</v>
      </c>
      <c r="L43" s="831"/>
      <c r="M43" s="831"/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5996</v>
      </c>
      <c r="B44" s="822" t="s">
        <v>6024</v>
      </c>
      <c r="C44" s="822" t="s">
        <v>646</v>
      </c>
      <c r="D44" s="822" t="s">
        <v>2693</v>
      </c>
      <c r="E44" s="822" t="s">
        <v>5989</v>
      </c>
      <c r="F44" s="822" t="s">
        <v>6005</v>
      </c>
      <c r="G44" s="822" t="s">
        <v>6006</v>
      </c>
      <c r="H44" s="831">
        <v>109</v>
      </c>
      <c r="I44" s="831">
        <v>4142</v>
      </c>
      <c r="J44" s="822"/>
      <c r="K44" s="822">
        <v>38</v>
      </c>
      <c r="L44" s="831">
        <v>347</v>
      </c>
      <c r="M44" s="831">
        <v>13186</v>
      </c>
      <c r="N44" s="822"/>
      <c r="O44" s="822">
        <v>38</v>
      </c>
      <c r="P44" s="831">
        <v>23</v>
      </c>
      <c r="Q44" s="831">
        <v>920</v>
      </c>
      <c r="R44" s="827"/>
      <c r="S44" s="832">
        <v>40</v>
      </c>
    </row>
    <row r="45" spans="1:19" ht="14.45" customHeight="1" x14ac:dyDescent="0.2">
      <c r="A45" s="821" t="s">
        <v>5996</v>
      </c>
      <c r="B45" s="822" t="s">
        <v>6024</v>
      </c>
      <c r="C45" s="822" t="s">
        <v>646</v>
      </c>
      <c r="D45" s="822" t="s">
        <v>2693</v>
      </c>
      <c r="E45" s="822" t="s">
        <v>5989</v>
      </c>
      <c r="F45" s="822" t="s">
        <v>6087</v>
      </c>
      <c r="G45" s="822" t="s">
        <v>6088</v>
      </c>
      <c r="H45" s="831">
        <v>111</v>
      </c>
      <c r="I45" s="831">
        <v>78477</v>
      </c>
      <c r="J45" s="822"/>
      <c r="K45" s="822">
        <v>707</v>
      </c>
      <c r="L45" s="831">
        <v>60</v>
      </c>
      <c r="M45" s="831">
        <v>42660</v>
      </c>
      <c r="N45" s="822"/>
      <c r="O45" s="822">
        <v>711</v>
      </c>
      <c r="P45" s="831">
        <v>2</v>
      </c>
      <c r="Q45" s="831">
        <v>1536</v>
      </c>
      <c r="R45" s="827"/>
      <c r="S45" s="832">
        <v>768</v>
      </c>
    </row>
    <row r="46" spans="1:19" ht="14.45" customHeight="1" x14ac:dyDescent="0.2">
      <c r="A46" s="821" t="s">
        <v>5996</v>
      </c>
      <c r="B46" s="822" t="s">
        <v>6024</v>
      </c>
      <c r="C46" s="822" t="s">
        <v>646</v>
      </c>
      <c r="D46" s="822" t="s">
        <v>2693</v>
      </c>
      <c r="E46" s="822" t="s">
        <v>5989</v>
      </c>
      <c r="F46" s="822" t="s">
        <v>6091</v>
      </c>
      <c r="G46" s="822" t="s">
        <v>6092</v>
      </c>
      <c r="H46" s="831"/>
      <c r="I46" s="831"/>
      <c r="J46" s="822"/>
      <c r="K46" s="822"/>
      <c r="L46" s="831">
        <v>1</v>
      </c>
      <c r="M46" s="831">
        <v>632</v>
      </c>
      <c r="N46" s="822"/>
      <c r="O46" s="822">
        <v>632</v>
      </c>
      <c r="P46" s="831"/>
      <c r="Q46" s="831"/>
      <c r="R46" s="827"/>
      <c r="S46" s="832"/>
    </row>
    <row r="47" spans="1:19" ht="14.45" customHeight="1" x14ac:dyDescent="0.2">
      <c r="A47" s="821" t="s">
        <v>5996</v>
      </c>
      <c r="B47" s="822" t="s">
        <v>6024</v>
      </c>
      <c r="C47" s="822" t="s">
        <v>646</v>
      </c>
      <c r="D47" s="822" t="s">
        <v>2693</v>
      </c>
      <c r="E47" s="822" t="s">
        <v>5989</v>
      </c>
      <c r="F47" s="822" t="s">
        <v>6093</v>
      </c>
      <c r="G47" s="822" t="s">
        <v>6094</v>
      </c>
      <c r="H47" s="831"/>
      <c r="I47" s="831"/>
      <c r="J47" s="822"/>
      <c r="K47" s="822"/>
      <c r="L47" s="831">
        <v>2</v>
      </c>
      <c r="M47" s="831">
        <v>1366</v>
      </c>
      <c r="N47" s="822"/>
      <c r="O47" s="822">
        <v>683</v>
      </c>
      <c r="P47" s="831"/>
      <c r="Q47" s="831"/>
      <c r="R47" s="827"/>
      <c r="S47" s="832"/>
    </row>
    <row r="48" spans="1:19" ht="14.45" customHeight="1" x14ac:dyDescent="0.2">
      <c r="A48" s="821" t="s">
        <v>5996</v>
      </c>
      <c r="B48" s="822" t="s">
        <v>6024</v>
      </c>
      <c r="C48" s="822" t="s">
        <v>646</v>
      </c>
      <c r="D48" s="822" t="s">
        <v>2693</v>
      </c>
      <c r="E48" s="822" t="s">
        <v>5989</v>
      </c>
      <c r="F48" s="822" t="s">
        <v>6095</v>
      </c>
      <c r="G48" s="822" t="s">
        <v>6096</v>
      </c>
      <c r="H48" s="831"/>
      <c r="I48" s="831"/>
      <c r="J48" s="822"/>
      <c r="K48" s="822"/>
      <c r="L48" s="831">
        <v>2</v>
      </c>
      <c r="M48" s="831">
        <v>1934</v>
      </c>
      <c r="N48" s="822"/>
      <c r="O48" s="822">
        <v>967</v>
      </c>
      <c r="P48" s="831"/>
      <c r="Q48" s="831"/>
      <c r="R48" s="827"/>
      <c r="S48" s="832"/>
    </row>
    <row r="49" spans="1:19" ht="14.45" customHeight="1" x14ac:dyDescent="0.2">
      <c r="A49" s="821" t="s">
        <v>5996</v>
      </c>
      <c r="B49" s="822" t="s">
        <v>6024</v>
      </c>
      <c r="C49" s="822" t="s">
        <v>646</v>
      </c>
      <c r="D49" s="822" t="s">
        <v>2693</v>
      </c>
      <c r="E49" s="822" t="s">
        <v>5989</v>
      </c>
      <c r="F49" s="822" t="s">
        <v>6097</v>
      </c>
      <c r="G49" s="822" t="s">
        <v>6098</v>
      </c>
      <c r="H49" s="831"/>
      <c r="I49" s="831"/>
      <c r="J49" s="822"/>
      <c r="K49" s="822"/>
      <c r="L49" s="831">
        <v>2</v>
      </c>
      <c r="M49" s="831">
        <v>874</v>
      </c>
      <c r="N49" s="822"/>
      <c r="O49" s="822">
        <v>437</v>
      </c>
      <c r="P49" s="831"/>
      <c r="Q49" s="831"/>
      <c r="R49" s="827"/>
      <c r="S49" s="832"/>
    </row>
    <row r="50" spans="1:19" ht="14.45" customHeight="1" x14ac:dyDescent="0.2">
      <c r="A50" s="821" t="s">
        <v>5996</v>
      </c>
      <c r="B50" s="822" t="s">
        <v>6024</v>
      </c>
      <c r="C50" s="822" t="s">
        <v>646</v>
      </c>
      <c r="D50" s="822" t="s">
        <v>2693</v>
      </c>
      <c r="E50" s="822" t="s">
        <v>5989</v>
      </c>
      <c r="F50" s="822" t="s">
        <v>6101</v>
      </c>
      <c r="G50" s="822" t="s">
        <v>6102</v>
      </c>
      <c r="H50" s="831">
        <v>95</v>
      </c>
      <c r="I50" s="831">
        <v>178030</v>
      </c>
      <c r="J50" s="822"/>
      <c r="K50" s="822">
        <v>1874</v>
      </c>
      <c r="L50" s="831">
        <v>166</v>
      </c>
      <c r="M50" s="831">
        <v>311748</v>
      </c>
      <c r="N50" s="822"/>
      <c r="O50" s="822">
        <v>1878</v>
      </c>
      <c r="P50" s="831">
        <v>30</v>
      </c>
      <c r="Q50" s="831">
        <v>57660</v>
      </c>
      <c r="R50" s="827"/>
      <c r="S50" s="832">
        <v>1922</v>
      </c>
    </row>
    <row r="51" spans="1:19" ht="14.45" customHeight="1" x14ac:dyDescent="0.2">
      <c r="A51" s="821" t="s">
        <v>5996</v>
      </c>
      <c r="B51" s="822" t="s">
        <v>6024</v>
      </c>
      <c r="C51" s="822" t="s">
        <v>646</v>
      </c>
      <c r="D51" s="822" t="s">
        <v>2693</v>
      </c>
      <c r="E51" s="822" t="s">
        <v>5989</v>
      </c>
      <c r="F51" s="822" t="s">
        <v>6105</v>
      </c>
      <c r="G51" s="822" t="s">
        <v>6106</v>
      </c>
      <c r="H51" s="831">
        <v>95</v>
      </c>
      <c r="I51" s="831">
        <v>101555</v>
      </c>
      <c r="J51" s="822"/>
      <c r="K51" s="822">
        <v>1069</v>
      </c>
      <c r="L51" s="831">
        <v>170</v>
      </c>
      <c r="M51" s="831">
        <v>182410</v>
      </c>
      <c r="N51" s="822"/>
      <c r="O51" s="822">
        <v>1073</v>
      </c>
      <c r="P51" s="831">
        <v>31</v>
      </c>
      <c r="Q51" s="831">
        <v>34317</v>
      </c>
      <c r="R51" s="827"/>
      <c r="S51" s="832">
        <v>1107</v>
      </c>
    </row>
    <row r="52" spans="1:19" ht="14.45" customHeight="1" x14ac:dyDescent="0.2">
      <c r="A52" s="821" t="s">
        <v>5996</v>
      </c>
      <c r="B52" s="822" t="s">
        <v>6024</v>
      </c>
      <c r="C52" s="822" t="s">
        <v>646</v>
      </c>
      <c r="D52" s="822" t="s">
        <v>2693</v>
      </c>
      <c r="E52" s="822" t="s">
        <v>5989</v>
      </c>
      <c r="F52" s="822" t="s">
        <v>6111</v>
      </c>
      <c r="G52" s="822" t="s">
        <v>6112</v>
      </c>
      <c r="H52" s="831"/>
      <c r="I52" s="831"/>
      <c r="J52" s="822"/>
      <c r="K52" s="822"/>
      <c r="L52" s="831">
        <v>9</v>
      </c>
      <c r="M52" s="831">
        <v>2916</v>
      </c>
      <c r="N52" s="822"/>
      <c r="O52" s="822">
        <v>324</v>
      </c>
      <c r="P52" s="831"/>
      <c r="Q52" s="831"/>
      <c r="R52" s="827"/>
      <c r="S52" s="832"/>
    </row>
    <row r="53" spans="1:19" ht="14.45" customHeight="1" x14ac:dyDescent="0.2">
      <c r="A53" s="821" t="s">
        <v>5996</v>
      </c>
      <c r="B53" s="822" t="s">
        <v>6024</v>
      </c>
      <c r="C53" s="822" t="s">
        <v>646</v>
      </c>
      <c r="D53" s="822" t="s">
        <v>2693</v>
      </c>
      <c r="E53" s="822" t="s">
        <v>5989</v>
      </c>
      <c r="F53" s="822" t="s">
        <v>5992</v>
      </c>
      <c r="G53" s="822" t="s">
        <v>5993</v>
      </c>
      <c r="H53" s="831">
        <v>381</v>
      </c>
      <c r="I53" s="831">
        <v>12700.01</v>
      </c>
      <c r="J53" s="822"/>
      <c r="K53" s="822">
        <v>33.333359580052495</v>
      </c>
      <c r="L53" s="831">
        <v>330</v>
      </c>
      <c r="M53" s="831">
        <v>11733.33</v>
      </c>
      <c r="N53" s="822"/>
      <c r="O53" s="822">
        <v>35.555545454545452</v>
      </c>
      <c r="P53" s="831">
        <v>5</v>
      </c>
      <c r="Q53" s="831">
        <v>227.78</v>
      </c>
      <c r="R53" s="827"/>
      <c r="S53" s="832">
        <v>45.555999999999997</v>
      </c>
    </row>
    <row r="54" spans="1:19" ht="14.45" customHeight="1" x14ac:dyDescent="0.2">
      <c r="A54" s="821" t="s">
        <v>5996</v>
      </c>
      <c r="B54" s="822" t="s">
        <v>6024</v>
      </c>
      <c r="C54" s="822" t="s">
        <v>646</v>
      </c>
      <c r="D54" s="822" t="s">
        <v>2693</v>
      </c>
      <c r="E54" s="822" t="s">
        <v>5989</v>
      </c>
      <c r="F54" s="822" t="s">
        <v>6135</v>
      </c>
      <c r="G54" s="822" t="s">
        <v>6136</v>
      </c>
      <c r="H54" s="831"/>
      <c r="I54" s="831"/>
      <c r="J54" s="822"/>
      <c r="K54" s="822"/>
      <c r="L54" s="831">
        <v>4</v>
      </c>
      <c r="M54" s="831">
        <v>1416</v>
      </c>
      <c r="N54" s="822"/>
      <c r="O54" s="822">
        <v>354</v>
      </c>
      <c r="P54" s="831"/>
      <c r="Q54" s="831"/>
      <c r="R54" s="827"/>
      <c r="S54" s="832"/>
    </row>
    <row r="55" spans="1:19" ht="14.45" customHeight="1" x14ac:dyDescent="0.2">
      <c r="A55" s="821" t="s">
        <v>5996</v>
      </c>
      <c r="B55" s="822" t="s">
        <v>6024</v>
      </c>
      <c r="C55" s="822" t="s">
        <v>646</v>
      </c>
      <c r="D55" s="822" t="s">
        <v>2693</v>
      </c>
      <c r="E55" s="822" t="s">
        <v>5989</v>
      </c>
      <c r="F55" s="822" t="s">
        <v>5994</v>
      </c>
      <c r="G55" s="822" t="s">
        <v>5995</v>
      </c>
      <c r="H55" s="831">
        <v>7</v>
      </c>
      <c r="I55" s="831">
        <v>2506</v>
      </c>
      <c r="J55" s="822"/>
      <c r="K55" s="822">
        <v>358</v>
      </c>
      <c r="L55" s="831">
        <v>46</v>
      </c>
      <c r="M55" s="831">
        <v>16560</v>
      </c>
      <c r="N55" s="822"/>
      <c r="O55" s="822">
        <v>360</v>
      </c>
      <c r="P55" s="831"/>
      <c r="Q55" s="831"/>
      <c r="R55" s="827"/>
      <c r="S55" s="832"/>
    </row>
    <row r="56" spans="1:19" ht="14.45" customHeight="1" x14ac:dyDescent="0.2">
      <c r="A56" s="821" t="s">
        <v>5996</v>
      </c>
      <c r="B56" s="822" t="s">
        <v>6024</v>
      </c>
      <c r="C56" s="822" t="s">
        <v>646</v>
      </c>
      <c r="D56" s="822" t="s">
        <v>2693</v>
      </c>
      <c r="E56" s="822" t="s">
        <v>5989</v>
      </c>
      <c r="F56" s="822" t="s">
        <v>6145</v>
      </c>
      <c r="G56" s="822" t="s">
        <v>6146</v>
      </c>
      <c r="H56" s="831">
        <v>271</v>
      </c>
      <c r="I56" s="831">
        <v>48509</v>
      </c>
      <c r="J56" s="822"/>
      <c r="K56" s="822">
        <v>179</v>
      </c>
      <c r="L56" s="831">
        <v>237</v>
      </c>
      <c r="M56" s="831">
        <v>42660</v>
      </c>
      <c r="N56" s="822"/>
      <c r="O56" s="822">
        <v>180</v>
      </c>
      <c r="P56" s="831">
        <v>3</v>
      </c>
      <c r="Q56" s="831">
        <v>582</v>
      </c>
      <c r="R56" s="827"/>
      <c r="S56" s="832">
        <v>194</v>
      </c>
    </row>
    <row r="57" spans="1:19" ht="14.45" customHeight="1" x14ac:dyDescent="0.2">
      <c r="A57" s="821" t="s">
        <v>5996</v>
      </c>
      <c r="B57" s="822" t="s">
        <v>6024</v>
      </c>
      <c r="C57" s="822" t="s">
        <v>646</v>
      </c>
      <c r="D57" s="822" t="s">
        <v>2693</v>
      </c>
      <c r="E57" s="822" t="s">
        <v>5989</v>
      </c>
      <c r="F57" s="822" t="s">
        <v>6158</v>
      </c>
      <c r="G57" s="822" t="s">
        <v>6159</v>
      </c>
      <c r="H57" s="831"/>
      <c r="I57" s="831"/>
      <c r="J57" s="822"/>
      <c r="K57" s="822"/>
      <c r="L57" s="831"/>
      <c r="M57" s="831"/>
      <c r="N57" s="822"/>
      <c r="O57" s="822"/>
      <c r="P57" s="831">
        <v>1</v>
      </c>
      <c r="Q57" s="831">
        <v>234</v>
      </c>
      <c r="R57" s="827"/>
      <c r="S57" s="832">
        <v>234</v>
      </c>
    </row>
    <row r="58" spans="1:19" ht="14.45" customHeight="1" x14ac:dyDescent="0.2">
      <c r="A58" s="821" t="s">
        <v>5996</v>
      </c>
      <c r="B58" s="822" t="s">
        <v>6024</v>
      </c>
      <c r="C58" s="822" t="s">
        <v>646</v>
      </c>
      <c r="D58" s="822" t="s">
        <v>5968</v>
      </c>
      <c r="E58" s="822" t="s">
        <v>2679</v>
      </c>
      <c r="F58" s="822" t="s">
        <v>6027</v>
      </c>
      <c r="G58" s="822" t="s">
        <v>6028</v>
      </c>
      <c r="H58" s="831">
        <v>12</v>
      </c>
      <c r="I58" s="831">
        <v>469.33000000000004</v>
      </c>
      <c r="J58" s="822"/>
      <c r="K58" s="822">
        <v>39.110833333333339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5996</v>
      </c>
      <c r="B59" s="822" t="s">
        <v>6024</v>
      </c>
      <c r="C59" s="822" t="s">
        <v>646</v>
      </c>
      <c r="D59" s="822" t="s">
        <v>5968</v>
      </c>
      <c r="E59" s="822" t="s">
        <v>2679</v>
      </c>
      <c r="F59" s="822" t="s">
        <v>6031</v>
      </c>
      <c r="G59" s="822" t="s">
        <v>1728</v>
      </c>
      <c r="H59" s="831">
        <v>1990</v>
      </c>
      <c r="I59" s="831">
        <v>5540.9</v>
      </c>
      <c r="J59" s="822"/>
      <c r="K59" s="822">
        <v>2.7843718592964821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5996</v>
      </c>
      <c r="B60" s="822" t="s">
        <v>6024</v>
      </c>
      <c r="C60" s="822" t="s">
        <v>646</v>
      </c>
      <c r="D60" s="822" t="s">
        <v>5968</v>
      </c>
      <c r="E60" s="822" t="s">
        <v>2679</v>
      </c>
      <c r="F60" s="822" t="s">
        <v>6031</v>
      </c>
      <c r="G60" s="822"/>
      <c r="H60" s="831">
        <v>1560</v>
      </c>
      <c r="I60" s="831">
        <v>4365.2</v>
      </c>
      <c r="J60" s="822"/>
      <c r="K60" s="822">
        <v>2.7982051282051281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5996</v>
      </c>
      <c r="B61" s="822" t="s">
        <v>6024</v>
      </c>
      <c r="C61" s="822" t="s">
        <v>646</v>
      </c>
      <c r="D61" s="822" t="s">
        <v>5968</v>
      </c>
      <c r="E61" s="822" t="s">
        <v>2679</v>
      </c>
      <c r="F61" s="822" t="s">
        <v>6032</v>
      </c>
      <c r="G61" s="822" t="s">
        <v>3586</v>
      </c>
      <c r="H61" s="831">
        <v>8</v>
      </c>
      <c r="I61" s="831">
        <v>356.42</v>
      </c>
      <c r="J61" s="822"/>
      <c r="K61" s="822">
        <v>44.552500000000002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5996</v>
      </c>
      <c r="B62" s="822" t="s">
        <v>6024</v>
      </c>
      <c r="C62" s="822" t="s">
        <v>646</v>
      </c>
      <c r="D62" s="822" t="s">
        <v>5968</v>
      </c>
      <c r="E62" s="822" t="s">
        <v>2679</v>
      </c>
      <c r="F62" s="822" t="s">
        <v>6037</v>
      </c>
      <c r="G62" s="822" t="s">
        <v>6036</v>
      </c>
      <c r="H62" s="831">
        <v>3</v>
      </c>
      <c r="I62" s="831">
        <v>825886.83</v>
      </c>
      <c r="J62" s="822"/>
      <c r="K62" s="822">
        <v>275295.61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5996</v>
      </c>
      <c r="B63" s="822" t="s">
        <v>6024</v>
      </c>
      <c r="C63" s="822" t="s">
        <v>646</v>
      </c>
      <c r="D63" s="822" t="s">
        <v>5968</v>
      </c>
      <c r="E63" s="822" t="s">
        <v>2679</v>
      </c>
      <c r="F63" s="822" t="s">
        <v>6038</v>
      </c>
      <c r="G63" s="822" t="s">
        <v>2202</v>
      </c>
      <c r="H63" s="831"/>
      <c r="I63" s="831"/>
      <c r="J63" s="822"/>
      <c r="K63" s="822"/>
      <c r="L63" s="831">
        <v>0.2</v>
      </c>
      <c r="M63" s="831">
        <v>13.16</v>
      </c>
      <c r="N63" s="822"/>
      <c r="O63" s="822">
        <v>65.8</v>
      </c>
      <c r="P63" s="831"/>
      <c r="Q63" s="831"/>
      <c r="R63" s="827"/>
      <c r="S63" s="832"/>
    </row>
    <row r="64" spans="1:19" ht="14.45" customHeight="1" x14ac:dyDescent="0.2">
      <c r="A64" s="821" t="s">
        <v>5996</v>
      </c>
      <c r="B64" s="822" t="s">
        <v>6024</v>
      </c>
      <c r="C64" s="822" t="s">
        <v>646</v>
      </c>
      <c r="D64" s="822" t="s">
        <v>5968</v>
      </c>
      <c r="E64" s="822" t="s">
        <v>2679</v>
      </c>
      <c r="F64" s="822" t="s">
        <v>6039</v>
      </c>
      <c r="G64" s="822" t="s">
        <v>6040</v>
      </c>
      <c r="H64" s="831">
        <v>12</v>
      </c>
      <c r="I64" s="831">
        <v>364704.60000000003</v>
      </c>
      <c r="J64" s="822"/>
      <c r="K64" s="822">
        <v>30392.050000000003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5996</v>
      </c>
      <c r="B65" s="822" t="s">
        <v>6024</v>
      </c>
      <c r="C65" s="822" t="s">
        <v>646</v>
      </c>
      <c r="D65" s="822" t="s">
        <v>5968</v>
      </c>
      <c r="E65" s="822" t="s">
        <v>2679</v>
      </c>
      <c r="F65" s="822" t="s">
        <v>6051</v>
      </c>
      <c r="G65" s="822" t="s">
        <v>6052</v>
      </c>
      <c r="H65" s="831">
        <v>127</v>
      </c>
      <c r="I65" s="831">
        <v>933838.62000000011</v>
      </c>
      <c r="J65" s="822"/>
      <c r="K65" s="822">
        <v>7353.0600000000013</v>
      </c>
      <c r="L65" s="831">
        <v>91.5</v>
      </c>
      <c r="M65" s="831">
        <v>672804.98999999987</v>
      </c>
      <c r="N65" s="822"/>
      <c r="O65" s="822">
        <v>7353.0599999999986</v>
      </c>
      <c r="P65" s="831">
        <v>6</v>
      </c>
      <c r="Q65" s="831">
        <v>44118.36</v>
      </c>
      <c r="R65" s="827"/>
      <c r="S65" s="832">
        <v>7353.06</v>
      </c>
    </row>
    <row r="66" spans="1:19" ht="14.45" customHeight="1" x14ac:dyDescent="0.2">
      <c r="A66" s="821" t="s">
        <v>5996</v>
      </c>
      <c r="B66" s="822" t="s">
        <v>6024</v>
      </c>
      <c r="C66" s="822" t="s">
        <v>646</v>
      </c>
      <c r="D66" s="822" t="s">
        <v>5968</v>
      </c>
      <c r="E66" s="822" t="s">
        <v>2679</v>
      </c>
      <c r="F66" s="822" t="s">
        <v>6056</v>
      </c>
      <c r="G66" s="822" t="s">
        <v>6036</v>
      </c>
      <c r="H66" s="831">
        <v>1</v>
      </c>
      <c r="I66" s="831">
        <v>128211.87</v>
      </c>
      <c r="J66" s="822"/>
      <c r="K66" s="822">
        <v>128211.87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5996</v>
      </c>
      <c r="B67" s="822" t="s">
        <v>6024</v>
      </c>
      <c r="C67" s="822" t="s">
        <v>646</v>
      </c>
      <c r="D67" s="822" t="s">
        <v>5968</v>
      </c>
      <c r="E67" s="822" t="s">
        <v>2679</v>
      </c>
      <c r="F67" s="822" t="s">
        <v>6057</v>
      </c>
      <c r="G67" s="822" t="s">
        <v>6058</v>
      </c>
      <c r="H67" s="831">
        <v>45</v>
      </c>
      <c r="I67" s="831">
        <v>377325</v>
      </c>
      <c r="J67" s="822"/>
      <c r="K67" s="822">
        <v>8385</v>
      </c>
      <c r="L67" s="831">
        <v>42</v>
      </c>
      <c r="M67" s="831">
        <v>352170</v>
      </c>
      <c r="N67" s="822"/>
      <c r="O67" s="822">
        <v>8385</v>
      </c>
      <c r="P67" s="831"/>
      <c r="Q67" s="831"/>
      <c r="R67" s="827"/>
      <c r="S67" s="832"/>
    </row>
    <row r="68" spans="1:19" ht="14.45" customHeight="1" x14ac:dyDescent="0.2">
      <c r="A68" s="821" t="s">
        <v>5996</v>
      </c>
      <c r="B68" s="822" t="s">
        <v>6024</v>
      </c>
      <c r="C68" s="822" t="s">
        <v>646</v>
      </c>
      <c r="D68" s="822" t="s">
        <v>5968</v>
      </c>
      <c r="E68" s="822" t="s">
        <v>2679</v>
      </c>
      <c r="F68" s="822" t="s">
        <v>6059</v>
      </c>
      <c r="G68" s="822" t="s">
        <v>6060</v>
      </c>
      <c r="H68" s="831"/>
      <c r="I68" s="831"/>
      <c r="J68" s="822"/>
      <c r="K68" s="822"/>
      <c r="L68" s="831">
        <v>0.05</v>
      </c>
      <c r="M68" s="831">
        <v>6.08</v>
      </c>
      <c r="N68" s="822"/>
      <c r="O68" s="822">
        <v>121.6</v>
      </c>
      <c r="P68" s="831"/>
      <c r="Q68" s="831"/>
      <c r="R68" s="827"/>
      <c r="S68" s="832"/>
    </row>
    <row r="69" spans="1:19" ht="14.45" customHeight="1" x14ac:dyDescent="0.2">
      <c r="A69" s="821" t="s">
        <v>5996</v>
      </c>
      <c r="B69" s="822" t="s">
        <v>6024</v>
      </c>
      <c r="C69" s="822" t="s">
        <v>646</v>
      </c>
      <c r="D69" s="822" t="s">
        <v>5968</v>
      </c>
      <c r="E69" s="822" t="s">
        <v>2679</v>
      </c>
      <c r="F69" s="822" t="s">
        <v>6061</v>
      </c>
      <c r="G69" s="822" t="s">
        <v>6058</v>
      </c>
      <c r="H69" s="831">
        <v>6</v>
      </c>
      <c r="I69" s="831">
        <v>50310</v>
      </c>
      <c r="J69" s="822"/>
      <c r="K69" s="822">
        <v>8385</v>
      </c>
      <c r="L69" s="831">
        <v>6</v>
      </c>
      <c r="M69" s="831">
        <v>50310</v>
      </c>
      <c r="N69" s="822"/>
      <c r="O69" s="822">
        <v>8385</v>
      </c>
      <c r="P69" s="831"/>
      <c r="Q69" s="831"/>
      <c r="R69" s="827"/>
      <c r="S69" s="832"/>
    </row>
    <row r="70" spans="1:19" ht="14.45" customHeight="1" x14ac:dyDescent="0.2">
      <c r="A70" s="821" t="s">
        <v>5996</v>
      </c>
      <c r="B70" s="822" t="s">
        <v>6024</v>
      </c>
      <c r="C70" s="822" t="s">
        <v>646</v>
      </c>
      <c r="D70" s="822" t="s">
        <v>5968</v>
      </c>
      <c r="E70" s="822" t="s">
        <v>2679</v>
      </c>
      <c r="F70" s="822" t="s">
        <v>6001</v>
      </c>
      <c r="G70" s="822" t="s">
        <v>6002</v>
      </c>
      <c r="H70" s="831">
        <v>17</v>
      </c>
      <c r="I70" s="831">
        <v>163764.81</v>
      </c>
      <c r="J70" s="822"/>
      <c r="K70" s="822">
        <v>9633.2241176470579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5996</v>
      </c>
      <c r="B71" s="822" t="s">
        <v>6024</v>
      </c>
      <c r="C71" s="822" t="s">
        <v>646</v>
      </c>
      <c r="D71" s="822" t="s">
        <v>5968</v>
      </c>
      <c r="E71" s="822" t="s">
        <v>2679</v>
      </c>
      <c r="F71" s="822" t="s">
        <v>6062</v>
      </c>
      <c r="G71" s="822" t="s">
        <v>2657</v>
      </c>
      <c r="H71" s="831">
        <v>1</v>
      </c>
      <c r="I71" s="831">
        <v>221736.9</v>
      </c>
      <c r="J71" s="822"/>
      <c r="K71" s="822">
        <v>221736.9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5996</v>
      </c>
      <c r="B72" s="822" t="s">
        <v>6024</v>
      </c>
      <c r="C72" s="822" t="s">
        <v>646</v>
      </c>
      <c r="D72" s="822" t="s">
        <v>5968</v>
      </c>
      <c r="E72" s="822" t="s">
        <v>2679</v>
      </c>
      <c r="F72" s="822" t="s">
        <v>6063</v>
      </c>
      <c r="G72" s="822" t="s">
        <v>2000</v>
      </c>
      <c r="H72" s="831">
        <v>18</v>
      </c>
      <c r="I72" s="831">
        <v>37422.509999999995</v>
      </c>
      <c r="J72" s="822"/>
      <c r="K72" s="822">
        <v>2079.0283333333332</v>
      </c>
      <c r="L72" s="831">
        <v>6</v>
      </c>
      <c r="M72" s="831">
        <v>5958.72</v>
      </c>
      <c r="N72" s="822"/>
      <c r="O72" s="822">
        <v>993.12</v>
      </c>
      <c r="P72" s="831"/>
      <c r="Q72" s="831"/>
      <c r="R72" s="827"/>
      <c r="S72" s="832"/>
    </row>
    <row r="73" spans="1:19" ht="14.45" customHeight="1" x14ac:dyDescent="0.2">
      <c r="A73" s="821" t="s">
        <v>5996</v>
      </c>
      <c r="B73" s="822" t="s">
        <v>6024</v>
      </c>
      <c r="C73" s="822" t="s">
        <v>646</v>
      </c>
      <c r="D73" s="822" t="s">
        <v>5968</v>
      </c>
      <c r="E73" s="822" t="s">
        <v>5989</v>
      </c>
      <c r="F73" s="822" t="s">
        <v>6003</v>
      </c>
      <c r="G73" s="822" t="s">
        <v>6004</v>
      </c>
      <c r="H73" s="831"/>
      <c r="I73" s="831"/>
      <c r="J73" s="822"/>
      <c r="K73" s="822"/>
      <c r="L73" s="831">
        <v>0</v>
      </c>
      <c r="M73" s="831">
        <v>0</v>
      </c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5996</v>
      </c>
      <c r="B74" s="822" t="s">
        <v>6024</v>
      </c>
      <c r="C74" s="822" t="s">
        <v>646</v>
      </c>
      <c r="D74" s="822" t="s">
        <v>5968</v>
      </c>
      <c r="E74" s="822" t="s">
        <v>5989</v>
      </c>
      <c r="F74" s="822" t="s">
        <v>6083</v>
      </c>
      <c r="G74" s="822" t="s">
        <v>6084</v>
      </c>
      <c r="H74" s="831">
        <v>96</v>
      </c>
      <c r="I74" s="831">
        <v>14496</v>
      </c>
      <c r="J74" s="822"/>
      <c r="K74" s="822">
        <v>151</v>
      </c>
      <c r="L74" s="831">
        <v>3</v>
      </c>
      <c r="M74" s="831">
        <v>459</v>
      </c>
      <c r="N74" s="822"/>
      <c r="O74" s="822">
        <v>153</v>
      </c>
      <c r="P74" s="831"/>
      <c r="Q74" s="831"/>
      <c r="R74" s="827"/>
      <c r="S74" s="832"/>
    </row>
    <row r="75" spans="1:19" ht="14.45" customHeight="1" x14ac:dyDescent="0.2">
      <c r="A75" s="821" t="s">
        <v>5996</v>
      </c>
      <c r="B75" s="822" t="s">
        <v>6024</v>
      </c>
      <c r="C75" s="822" t="s">
        <v>646</v>
      </c>
      <c r="D75" s="822" t="s">
        <v>5968</v>
      </c>
      <c r="E75" s="822" t="s">
        <v>5989</v>
      </c>
      <c r="F75" s="822" t="s">
        <v>6005</v>
      </c>
      <c r="G75" s="822" t="s">
        <v>6006</v>
      </c>
      <c r="H75" s="831"/>
      <c r="I75" s="831"/>
      <c r="J75" s="822"/>
      <c r="K75" s="822"/>
      <c r="L75" s="831">
        <v>107</v>
      </c>
      <c r="M75" s="831">
        <v>4066</v>
      </c>
      <c r="N75" s="822"/>
      <c r="O75" s="822">
        <v>38</v>
      </c>
      <c r="P75" s="831"/>
      <c r="Q75" s="831"/>
      <c r="R75" s="827"/>
      <c r="S75" s="832"/>
    </row>
    <row r="76" spans="1:19" ht="14.45" customHeight="1" x14ac:dyDescent="0.2">
      <c r="A76" s="821" t="s">
        <v>5996</v>
      </c>
      <c r="B76" s="822" t="s">
        <v>6024</v>
      </c>
      <c r="C76" s="822" t="s">
        <v>646</v>
      </c>
      <c r="D76" s="822" t="s">
        <v>5968</v>
      </c>
      <c r="E76" s="822" t="s">
        <v>5989</v>
      </c>
      <c r="F76" s="822" t="s">
        <v>6087</v>
      </c>
      <c r="G76" s="822" t="s">
        <v>6088</v>
      </c>
      <c r="H76" s="831"/>
      <c r="I76" s="831"/>
      <c r="J76" s="822"/>
      <c r="K76" s="822"/>
      <c r="L76" s="831">
        <v>1</v>
      </c>
      <c r="M76" s="831">
        <v>711</v>
      </c>
      <c r="N76" s="822"/>
      <c r="O76" s="822">
        <v>711</v>
      </c>
      <c r="P76" s="831"/>
      <c r="Q76" s="831"/>
      <c r="R76" s="827"/>
      <c r="S76" s="832"/>
    </row>
    <row r="77" spans="1:19" ht="14.45" customHeight="1" x14ac:dyDescent="0.2">
      <c r="A77" s="821" t="s">
        <v>5996</v>
      </c>
      <c r="B77" s="822" t="s">
        <v>6024</v>
      </c>
      <c r="C77" s="822" t="s">
        <v>646</v>
      </c>
      <c r="D77" s="822" t="s">
        <v>5968</v>
      </c>
      <c r="E77" s="822" t="s">
        <v>5989</v>
      </c>
      <c r="F77" s="822" t="s">
        <v>6089</v>
      </c>
      <c r="G77" s="822" t="s">
        <v>6090</v>
      </c>
      <c r="H77" s="831">
        <v>3</v>
      </c>
      <c r="I77" s="831">
        <v>426</v>
      </c>
      <c r="J77" s="822"/>
      <c r="K77" s="822">
        <v>142</v>
      </c>
      <c r="L77" s="831">
        <v>3</v>
      </c>
      <c r="M77" s="831">
        <v>429</v>
      </c>
      <c r="N77" s="822"/>
      <c r="O77" s="822">
        <v>143</v>
      </c>
      <c r="P77" s="831"/>
      <c r="Q77" s="831"/>
      <c r="R77" s="827"/>
      <c r="S77" s="832"/>
    </row>
    <row r="78" spans="1:19" ht="14.45" customHeight="1" x14ac:dyDescent="0.2">
      <c r="A78" s="821" t="s">
        <v>5996</v>
      </c>
      <c r="B78" s="822" t="s">
        <v>6024</v>
      </c>
      <c r="C78" s="822" t="s">
        <v>646</v>
      </c>
      <c r="D78" s="822" t="s">
        <v>5968</v>
      </c>
      <c r="E78" s="822" t="s">
        <v>5989</v>
      </c>
      <c r="F78" s="822" t="s">
        <v>6097</v>
      </c>
      <c r="G78" s="822" t="s">
        <v>6098</v>
      </c>
      <c r="H78" s="831">
        <v>17</v>
      </c>
      <c r="I78" s="831">
        <v>7395</v>
      </c>
      <c r="J78" s="822"/>
      <c r="K78" s="822">
        <v>435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5996</v>
      </c>
      <c r="B79" s="822" t="s">
        <v>6024</v>
      </c>
      <c r="C79" s="822" t="s">
        <v>646</v>
      </c>
      <c r="D79" s="822" t="s">
        <v>5968</v>
      </c>
      <c r="E79" s="822" t="s">
        <v>5989</v>
      </c>
      <c r="F79" s="822" t="s">
        <v>6099</v>
      </c>
      <c r="G79" s="822" t="s">
        <v>6100</v>
      </c>
      <c r="H79" s="831">
        <v>4</v>
      </c>
      <c r="I79" s="831">
        <v>4052</v>
      </c>
      <c r="J79" s="822"/>
      <c r="K79" s="822">
        <v>1013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5996</v>
      </c>
      <c r="B80" s="822" t="s">
        <v>6024</v>
      </c>
      <c r="C80" s="822" t="s">
        <v>646</v>
      </c>
      <c r="D80" s="822" t="s">
        <v>5968</v>
      </c>
      <c r="E80" s="822" t="s">
        <v>5989</v>
      </c>
      <c r="F80" s="822" t="s">
        <v>6101</v>
      </c>
      <c r="G80" s="822" t="s">
        <v>6102</v>
      </c>
      <c r="H80" s="831">
        <v>2332</v>
      </c>
      <c r="I80" s="831">
        <v>4370168</v>
      </c>
      <c r="J80" s="822"/>
      <c r="K80" s="822">
        <v>1874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5996</v>
      </c>
      <c r="B81" s="822" t="s">
        <v>6024</v>
      </c>
      <c r="C81" s="822" t="s">
        <v>646</v>
      </c>
      <c r="D81" s="822" t="s">
        <v>5968</v>
      </c>
      <c r="E81" s="822" t="s">
        <v>5989</v>
      </c>
      <c r="F81" s="822" t="s">
        <v>6103</v>
      </c>
      <c r="G81" s="822" t="s">
        <v>6104</v>
      </c>
      <c r="H81" s="831">
        <v>6</v>
      </c>
      <c r="I81" s="831">
        <v>12774</v>
      </c>
      <c r="J81" s="822"/>
      <c r="K81" s="822">
        <v>2129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5996</v>
      </c>
      <c r="B82" s="822" t="s">
        <v>6024</v>
      </c>
      <c r="C82" s="822" t="s">
        <v>646</v>
      </c>
      <c r="D82" s="822" t="s">
        <v>5968</v>
      </c>
      <c r="E82" s="822" t="s">
        <v>5989</v>
      </c>
      <c r="F82" s="822" t="s">
        <v>6105</v>
      </c>
      <c r="G82" s="822" t="s">
        <v>6106</v>
      </c>
      <c r="H82" s="831">
        <v>2375</v>
      </c>
      <c r="I82" s="831">
        <v>2538875</v>
      </c>
      <c r="J82" s="822"/>
      <c r="K82" s="822">
        <v>1069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5996</v>
      </c>
      <c r="B83" s="822" t="s">
        <v>6024</v>
      </c>
      <c r="C83" s="822" t="s">
        <v>646</v>
      </c>
      <c r="D83" s="822" t="s">
        <v>5968</v>
      </c>
      <c r="E83" s="822" t="s">
        <v>5989</v>
      </c>
      <c r="F83" s="822" t="s">
        <v>6107</v>
      </c>
      <c r="G83" s="822" t="s">
        <v>6108</v>
      </c>
      <c r="H83" s="831">
        <v>6</v>
      </c>
      <c r="I83" s="831">
        <v>11916</v>
      </c>
      <c r="J83" s="822"/>
      <c r="K83" s="822">
        <v>1986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5996</v>
      </c>
      <c r="B84" s="822" t="s">
        <v>6024</v>
      </c>
      <c r="C84" s="822" t="s">
        <v>646</v>
      </c>
      <c r="D84" s="822" t="s">
        <v>5968</v>
      </c>
      <c r="E84" s="822" t="s">
        <v>5989</v>
      </c>
      <c r="F84" s="822" t="s">
        <v>6109</v>
      </c>
      <c r="G84" s="822" t="s">
        <v>6110</v>
      </c>
      <c r="H84" s="831">
        <v>2</v>
      </c>
      <c r="I84" s="831">
        <v>1858</v>
      </c>
      <c r="J84" s="822"/>
      <c r="K84" s="822">
        <v>929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5996</v>
      </c>
      <c r="B85" s="822" t="s">
        <v>6024</v>
      </c>
      <c r="C85" s="822" t="s">
        <v>646</v>
      </c>
      <c r="D85" s="822" t="s">
        <v>5968</v>
      </c>
      <c r="E85" s="822" t="s">
        <v>5989</v>
      </c>
      <c r="F85" s="822" t="s">
        <v>5998</v>
      </c>
      <c r="G85" s="822" t="s">
        <v>5999</v>
      </c>
      <c r="H85" s="831">
        <v>1</v>
      </c>
      <c r="I85" s="831">
        <v>5787</v>
      </c>
      <c r="J85" s="822"/>
      <c r="K85" s="822">
        <v>5787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5996</v>
      </c>
      <c r="B86" s="822" t="s">
        <v>6024</v>
      </c>
      <c r="C86" s="822" t="s">
        <v>646</v>
      </c>
      <c r="D86" s="822" t="s">
        <v>5968</v>
      </c>
      <c r="E86" s="822" t="s">
        <v>5989</v>
      </c>
      <c r="F86" s="822" t="s">
        <v>6111</v>
      </c>
      <c r="G86" s="822" t="s">
        <v>6112</v>
      </c>
      <c r="H86" s="831">
        <v>1</v>
      </c>
      <c r="I86" s="831">
        <v>322</v>
      </c>
      <c r="J86" s="822"/>
      <c r="K86" s="822">
        <v>322</v>
      </c>
      <c r="L86" s="831">
        <v>3</v>
      </c>
      <c r="M86" s="831">
        <v>972</v>
      </c>
      <c r="N86" s="822"/>
      <c r="O86" s="822">
        <v>324</v>
      </c>
      <c r="P86" s="831"/>
      <c r="Q86" s="831"/>
      <c r="R86" s="827"/>
      <c r="S86" s="832"/>
    </row>
    <row r="87" spans="1:19" ht="14.45" customHeight="1" x14ac:dyDescent="0.2">
      <c r="A87" s="821" t="s">
        <v>5996</v>
      </c>
      <c r="B87" s="822" t="s">
        <v>6024</v>
      </c>
      <c r="C87" s="822" t="s">
        <v>646</v>
      </c>
      <c r="D87" s="822" t="s">
        <v>5968</v>
      </c>
      <c r="E87" s="822" t="s">
        <v>5989</v>
      </c>
      <c r="F87" s="822" t="s">
        <v>6115</v>
      </c>
      <c r="G87" s="822" t="s">
        <v>6116</v>
      </c>
      <c r="H87" s="831">
        <v>63</v>
      </c>
      <c r="I87" s="831">
        <v>0</v>
      </c>
      <c r="J87" s="822"/>
      <c r="K87" s="822">
        <v>0</v>
      </c>
      <c r="L87" s="831">
        <v>35</v>
      </c>
      <c r="M87" s="831">
        <v>0</v>
      </c>
      <c r="N87" s="822"/>
      <c r="O87" s="822">
        <v>0</v>
      </c>
      <c r="P87" s="831"/>
      <c r="Q87" s="831"/>
      <c r="R87" s="827"/>
      <c r="S87" s="832"/>
    </row>
    <row r="88" spans="1:19" ht="14.45" customHeight="1" x14ac:dyDescent="0.2">
      <c r="A88" s="821" t="s">
        <v>5996</v>
      </c>
      <c r="B88" s="822" t="s">
        <v>6024</v>
      </c>
      <c r="C88" s="822" t="s">
        <v>646</v>
      </c>
      <c r="D88" s="822" t="s">
        <v>5968</v>
      </c>
      <c r="E88" s="822" t="s">
        <v>5989</v>
      </c>
      <c r="F88" s="822" t="s">
        <v>6117</v>
      </c>
      <c r="G88" s="822" t="s">
        <v>6118</v>
      </c>
      <c r="H88" s="831">
        <v>25</v>
      </c>
      <c r="I88" s="831">
        <v>0</v>
      </c>
      <c r="J88" s="822"/>
      <c r="K88" s="822">
        <v>0</v>
      </c>
      <c r="L88" s="831">
        <v>2</v>
      </c>
      <c r="M88" s="831">
        <v>0</v>
      </c>
      <c r="N88" s="822"/>
      <c r="O88" s="822">
        <v>0</v>
      </c>
      <c r="P88" s="831"/>
      <c r="Q88" s="831"/>
      <c r="R88" s="827"/>
      <c r="S88" s="832"/>
    </row>
    <row r="89" spans="1:19" ht="14.45" customHeight="1" x14ac:dyDescent="0.2">
      <c r="A89" s="821" t="s">
        <v>5996</v>
      </c>
      <c r="B89" s="822" t="s">
        <v>6024</v>
      </c>
      <c r="C89" s="822" t="s">
        <v>646</v>
      </c>
      <c r="D89" s="822" t="s">
        <v>5968</v>
      </c>
      <c r="E89" s="822" t="s">
        <v>5989</v>
      </c>
      <c r="F89" s="822" t="s">
        <v>5992</v>
      </c>
      <c r="G89" s="822" t="s">
        <v>5993</v>
      </c>
      <c r="H89" s="831">
        <v>16</v>
      </c>
      <c r="I89" s="831">
        <v>533.34</v>
      </c>
      <c r="J89" s="822"/>
      <c r="K89" s="822">
        <v>33.333750000000002</v>
      </c>
      <c r="L89" s="831">
        <v>6</v>
      </c>
      <c r="M89" s="831">
        <v>224.44</v>
      </c>
      <c r="N89" s="822"/>
      <c r="O89" s="822">
        <v>37.406666666666666</v>
      </c>
      <c r="P89" s="831"/>
      <c r="Q89" s="831"/>
      <c r="R89" s="827"/>
      <c r="S89" s="832"/>
    </row>
    <row r="90" spans="1:19" ht="14.45" customHeight="1" x14ac:dyDescent="0.2">
      <c r="A90" s="821" t="s">
        <v>5996</v>
      </c>
      <c r="B90" s="822" t="s">
        <v>6024</v>
      </c>
      <c r="C90" s="822" t="s">
        <v>646</v>
      </c>
      <c r="D90" s="822" t="s">
        <v>5968</v>
      </c>
      <c r="E90" s="822" t="s">
        <v>5989</v>
      </c>
      <c r="F90" s="822" t="s">
        <v>6121</v>
      </c>
      <c r="G90" s="822" t="s">
        <v>6122</v>
      </c>
      <c r="H90" s="831"/>
      <c r="I90" s="831"/>
      <c r="J90" s="822"/>
      <c r="K90" s="822"/>
      <c r="L90" s="831">
        <v>1</v>
      </c>
      <c r="M90" s="831">
        <v>38</v>
      </c>
      <c r="N90" s="822"/>
      <c r="O90" s="822">
        <v>38</v>
      </c>
      <c r="P90" s="831"/>
      <c r="Q90" s="831"/>
      <c r="R90" s="827"/>
      <c r="S90" s="832"/>
    </row>
    <row r="91" spans="1:19" ht="14.45" customHeight="1" x14ac:dyDescent="0.2">
      <c r="A91" s="821" t="s">
        <v>5996</v>
      </c>
      <c r="B91" s="822" t="s">
        <v>6024</v>
      </c>
      <c r="C91" s="822" t="s">
        <v>646</v>
      </c>
      <c r="D91" s="822" t="s">
        <v>5968</v>
      </c>
      <c r="E91" s="822" t="s">
        <v>5989</v>
      </c>
      <c r="F91" s="822" t="s">
        <v>6125</v>
      </c>
      <c r="G91" s="822" t="s">
        <v>6126</v>
      </c>
      <c r="H91" s="831">
        <v>16</v>
      </c>
      <c r="I91" s="831">
        <v>1392</v>
      </c>
      <c r="J91" s="822"/>
      <c r="K91" s="822">
        <v>87</v>
      </c>
      <c r="L91" s="831">
        <v>2</v>
      </c>
      <c r="M91" s="831">
        <v>176</v>
      </c>
      <c r="N91" s="822"/>
      <c r="O91" s="822">
        <v>88</v>
      </c>
      <c r="P91" s="831"/>
      <c r="Q91" s="831"/>
      <c r="R91" s="827"/>
      <c r="S91" s="832"/>
    </row>
    <row r="92" spans="1:19" ht="14.45" customHeight="1" x14ac:dyDescent="0.2">
      <c r="A92" s="821" t="s">
        <v>5996</v>
      </c>
      <c r="B92" s="822" t="s">
        <v>6024</v>
      </c>
      <c r="C92" s="822" t="s">
        <v>646</v>
      </c>
      <c r="D92" s="822" t="s">
        <v>5968</v>
      </c>
      <c r="E92" s="822" t="s">
        <v>5989</v>
      </c>
      <c r="F92" s="822" t="s">
        <v>6127</v>
      </c>
      <c r="G92" s="822" t="s">
        <v>6128</v>
      </c>
      <c r="H92" s="831">
        <v>9</v>
      </c>
      <c r="I92" s="831">
        <v>297</v>
      </c>
      <c r="J92" s="822"/>
      <c r="K92" s="822">
        <v>33</v>
      </c>
      <c r="L92" s="831">
        <v>1</v>
      </c>
      <c r="M92" s="831">
        <v>33</v>
      </c>
      <c r="N92" s="822"/>
      <c r="O92" s="822">
        <v>33</v>
      </c>
      <c r="P92" s="831"/>
      <c r="Q92" s="831"/>
      <c r="R92" s="827"/>
      <c r="S92" s="832"/>
    </row>
    <row r="93" spans="1:19" ht="14.45" customHeight="1" x14ac:dyDescent="0.2">
      <c r="A93" s="821" t="s">
        <v>5996</v>
      </c>
      <c r="B93" s="822" t="s">
        <v>6024</v>
      </c>
      <c r="C93" s="822" t="s">
        <v>646</v>
      </c>
      <c r="D93" s="822" t="s">
        <v>5968</v>
      </c>
      <c r="E93" s="822" t="s">
        <v>5989</v>
      </c>
      <c r="F93" s="822" t="s">
        <v>6129</v>
      </c>
      <c r="G93" s="822" t="s">
        <v>6130</v>
      </c>
      <c r="H93" s="831">
        <v>332</v>
      </c>
      <c r="I93" s="831">
        <v>670308</v>
      </c>
      <c r="J93" s="822"/>
      <c r="K93" s="822">
        <v>2019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5996</v>
      </c>
      <c r="B94" s="822" t="s">
        <v>6024</v>
      </c>
      <c r="C94" s="822" t="s">
        <v>646</v>
      </c>
      <c r="D94" s="822" t="s">
        <v>5968</v>
      </c>
      <c r="E94" s="822" t="s">
        <v>5989</v>
      </c>
      <c r="F94" s="822" t="s">
        <v>6131</v>
      </c>
      <c r="G94" s="822" t="s">
        <v>6132</v>
      </c>
      <c r="H94" s="831">
        <v>2</v>
      </c>
      <c r="I94" s="831">
        <v>0</v>
      </c>
      <c r="J94" s="822"/>
      <c r="K94" s="822">
        <v>0</v>
      </c>
      <c r="L94" s="831">
        <v>13</v>
      </c>
      <c r="M94" s="831">
        <v>0</v>
      </c>
      <c r="N94" s="822"/>
      <c r="O94" s="822">
        <v>0</v>
      </c>
      <c r="P94" s="831">
        <v>5</v>
      </c>
      <c r="Q94" s="831">
        <v>0</v>
      </c>
      <c r="R94" s="827"/>
      <c r="S94" s="832">
        <v>0</v>
      </c>
    </row>
    <row r="95" spans="1:19" ht="14.45" customHeight="1" x14ac:dyDescent="0.2">
      <c r="A95" s="821" t="s">
        <v>5996</v>
      </c>
      <c r="B95" s="822" t="s">
        <v>6024</v>
      </c>
      <c r="C95" s="822" t="s">
        <v>646</v>
      </c>
      <c r="D95" s="822" t="s">
        <v>5968</v>
      </c>
      <c r="E95" s="822" t="s">
        <v>5989</v>
      </c>
      <c r="F95" s="822" t="s">
        <v>6133</v>
      </c>
      <c r="G95" s="822" t="s">
        <v>6134</v>
      </c>
      <c r="H95" s="831">
        <v>176</v>
      </c>
      <c r="I95" s="831">
        <v>54384</v>
      </c>
      <c r="J95" s="822"/>
      <c r="K95" s="822">
        <v>309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5996</v>
      </c>
      <c r="B96" s="822" t="s">
        <v>6024</v>
      </c>
      <c r="C96" s="822" t="s">
        <v>646</v>
      </c>
      <c r="D96" s="822" t="s">
        <v>5968</v>
      </c>
      <c r="E96" s="822" t="s">
        <v>5989</v>
      </c>
      <c r="F96" s="822" t="s">
        <v>6017</v>
      </c>
      <c r="G96" s="822" t="s">
        <v>6018</v>
      </c>
      <c r="H96" s="831"/>
      <c r="I96" s="831"/>
      <c r="J96" s="822"/>
      <c r="K96" s="822"/>
      <c r="L96" s="831">
        <v>98</v>
      </c>
      <c r="M96" s="831">
        <v>7448</v>
      </c>
      <c r="N96" s="822"/>
      <c r="O96" s="822">
        <v>76</v>
      </c>
      <c r="P96" s="831">
        <v>45</v>
      </c>
      <c r="Q96" s="831">
        <v>3645</v>
      </c>
      <c r="R96" s="827"/>
      <c r="S96" s="832">
        <v>81</v>
      </c>
    </row>
    <row r="97" spans="1:19" ht="14.45" customHeight="1" x14ac:dyDescent="0.2">
      <c r="A97" s="821" t="s">
        <v>5996</v>
      </c>
      <c r="B97" s="822" t="s">
        <v>6024</v>
      </c>
      <c r="C97" s="822" t="s">
        <v>646</v>
      </c>
      <c r="D97" s="822" t="s">
        <v>5968</v>
      </c>
      <c r="E97" s="822" t="s">
        <v>5989</v>
      </c>
      <c r="F97" s="822" t="s">
        <v>5994</v>
      </c>
      <c r="G97" s="822" t="s">
        <v>5995</v>
      </c>
      <c r="H97" s="831">
        <v>14</v>
      </c>
      <c r="I97" s="831">
        <v>5012</v>
      </c>
      <c r="J97" s="822"/>
      <c r="K97" s="822">
        <v>358</v>
      </c>
      <c r="L97" s="831">
        <v>5</v>
      </c>
      <c r="M97" s="831">
        <v>1800</v>
      </c>
      <c r="N97" s="822"/>
      <c r="O97" s="822">
        <v>360</v>
      </c>
      <c r="P97" s="831"/>
      <c r="Q97" s="831"/>
      <c r="R97" s="827"/>
      <c r="S97" s="832"/>
    </row>
    <row r="98" spans="1:19" ht="14.45" customHeight="1" x14ac:dyDescent="0.2">
      <c r="A98" s="821" t="s">
        <v>5996</v>
      </c>
      <c r="B98" s="822" t="s">
        <v>6024</v>
      </c>
      <c r="C98" s="822" t="s">
        <v>646</v>
      </c>
      <c r="D98" s="822" t="s">
        <v>5968</v>
      </c>
      <c r="E98" s="822" t="s">
        <v>5989</v>
      </c>
      <c r="F98" s="822" t="s">
        <v>6143</v>
      </c>
      <c r="G98" s="822" t="s">
        <v>6144</v>
      </c>
      <c r="H98" s="831">
        <v>0</v>
      </c>
      <c r="I98" s="831">
        <v>0</v>
      </c>
      <c r="J98" s="822"/>
      <c r="K98" s="822"/>
      <c r="L98" s="831">
        <v>1</v>
      </c>
      <c r="M98" s="831">
        <v>0</v>
      </c>
      <c r="N98" s="822"/>
      <c r="O98" s="822">
        <v>0</v>
      </c>
      <c r="P98" s="831"/>
      <c r="Q98" s="831"/>
      <c r="R98" s="827"/>
      <c r="S98" s="832"/>
    </row>
    <row r="99" spans="1:19" ht="14.45" customHeight="1" x14ac:dyDescent="0.2">
      <c r="A99" s="821" t="s">
        <v>5996</v>
      </c>
      <c r="B99" s="822" t="s">
        <v>6024</v>
      </c>
      <c r="C99" s="822" t="s">
        <v>646</v>
      </c>
      <c r="D99" s="822" t="s">
        <v>5968</v>
      </c>
      <c r="E99" s="822" t="s">
        <v>5989</v>
      </c>
      <c r="F99" s="822" t="s">
        <v>6145</v>
      </c>
      <c r="G99" s="822" t="s">
        <v>6146</v>
      </c>
      <c r="H99" s="831">
        <v>2</v>
      </c>
      <c r="I99" s="831">
        <v>358</v>
      </c>
      <c r="J99" s="822"/>
      <c r="K99" s="822">
        <v>179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5996</v>
      </c>
      <c r="B100" s="822" t="s">
        <v>6024</v>
      </c>
      <c r="C100" s="822" t="s">
        <v>646</v>
      </c>
      <c r="D100" s="822" t="s">
        <v>5968</v>
      </c>
      <c r="E100" s="822" t="s">
        <v>5989</v>
      </c>
      <c r="F100" s="822" t="s">
        <v>6149</v>
      </c>
      <c r="G100" s="822" t="s">
        <v>6114</v>
      </c>
      <c r="H100" s="831"/>
      <c r="I100" s="831"/>
      <c r="J100" s="822"/>
      <c r="K100" s="822"/>
      <c r="L100" s="831">
        <v>0</v>
      </c>
      <c r="M100" s="831">
        <v>0</v>
      </c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5996</v>
      </c>
      <c r="B101" s="822" t="s">
        <v>6024</v>
      </c>
      <c r="C101" s="822" t="s">
        <v>646</v>
      </c>
      <c r="D101" s="822" t="s">
        <v>5968</v>
      </c>
      <c r="E101" s="822" t="s">
        <v>5989</v>
      </c>
      <c r="F101" s="822" t="s">
        <v>6150</v>
      </c>
      <c r="G101" s="822" t="s">
        <v>6151</v>
      </c>
      <c r="H101" s="831">
        <v>69</v>
      </c>
      <c r="I101" s="831">
        <v>34500</v>
      </c>
      <c r="J101" s="822"/>
      <c r="K101" s="822">
        <v>500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5996</v>
      </c>
      <c r="B102" s="822" t="s">
        <v>6024</v>
      </c>
      <c r="C102" s="822" t="s">
        <v>646</v>
      </c>
      <c r="D102" s="822" t="s">
        <v>5968</v>
      </c>
      <c r="E102" s="822" t="s">
        <v>5989</v>
      </c>
      <c r="F102" s="822" t="s">
        <v>6154</v>
      </c>
      <c r="G102" s="822" t="s">
        <v>6155</v>
      </c>
      <c r="H102" s="831">
        <v>1</v>
      </c>
      <c r="I102" s="831">
        <v>430</v>
      </c>
      <c r="J102" s="822"/>
      <c r="K102" s="822">
        <v>430</v>
      </c>
      <c r="L102" s="831">
        <v>3</v>
      </c>
      <c r="M102" s="831">
        <v>1296</v>
      </c>
      <c r="N102" s="822"/>
      <c r="O102" s="822">
        <v>432</v>
      </c>
      <c r="P102" s="831"/>
      <c r="Q102" s="831"/>
      <c r="R102" s="827"/>
      <c r="S102" s="832"/>
    </row>
    <row r="103" spans="1:19" ht="14.45" customHeight="1" x14ac:dyDescent="0.2">
      <c r="A103" s="821" t="s">
        <v>5996</v>
      </c>
      <c r="B103" s="822" t="s">
        <v>6024</v>
      </c>
      <c r="C103" s="822" t="s">
        <v>646</v>
      </c>
      <c r="D103" s="822" t="s">
        <v>5968</v>
      </c>
      <c r="E103" s="822" t="s">
        <v>5989</v>
      </c>
      <c r="F103" s="822" t="s">
        <v>6158</v>
      </c>
      <c r="G103" s="822" t="s">
        <v>6159</v>
      </c>
      <c r="H103" s="831"/>
      <c r="I103" s="831"/>
      <c r="J103" s="822"/>
      <c r="K103" s="822"/>
      <c r="L103" s="831">
        <v>4</v>
      </c>
      <c r="M103" s="831">
        <v>936</v>
      </c>
      <c r="N103" s="822"/>
      <c r="O103" s="822">
        <v>234</v>
      </c>
      <c r="P103" s="831"/>
      <c r="Q103" s="831"/>
      <c r="R103" s="827"/>
      <c r="S103" s="832"/>
    </row>
    <row r="104" spans="1:19" ht="14.45" customHeight="1" x14ac:dyDescent="0.2">
      <c r="A104" s="821" t="s">
        <v>5996</v>
      </c>
      <c r="B104" s="822" t="s">
        <v>6024</v>
      </c>
      <c r="C104" s="822" t="s">
        <v>646</v>
      </c>
      <c r="D104" s="822" t="s">
        <v>5971</v>
      </c>
      <c r="E104" s="822" t="s">
        <v>5989</v>
      </c>
      <c r="F104" s="822" t="s">
        <v>6109</v>
      </c>
      <c r="G104" s="822" t="s">
        <v>6110</v>
      </c>
      <c r="H104" s="831">
        <v>3</v>
      </c>
      <c r="I104" s="831">
        <v>2787</v>
      </c>
      <c r="J104" s="822"/>
      <c r="K104" s="822">
        <v>929</v>
      </c>
      <c r="L104" s="831">
        <v>2</v>
      </c>
      <c r="M104" s="831">
        <v>1866</v>
      </c>
      <c r="N104" s="822"/>
      <c r="O104" s="822">
        <v>933</v>
      </c>
      <c r="P104" s="831"/>
      <c r="Q104" s="831"/>
      <c r="R104" s="827"/>
      <c r="S104" s="832"/>
    </row>
    <row r="105" spans="1:19" ht="14.45" customHeight="1" x14ac:dyDescent="0.2">
      <c r="A105" s="821" t="s">
        <v>5996</v>
      </c>
      <c r="B105" s="822" t="s">
        <v>6024</v>
      </c>
      <c r="C105" s="822" t="s">
        <v>646</v>
      </c>
      <c r="D105" s="822" t="s">
        <v>5971</v>
      </c>
      <c r="E105" s="822" t="s">
        <v>5989</v>
      </c>
      <c r="F105" s="822" t="s">
        <v>5992</v>
      </c>
      <c r="G105" s="822" t="s">
        <v>5993</v>
      </c>
      <c r="H105" s="831">
        <v>7</v>
      </c>
      <c r="I105" s="831">
        <v>233.32999999999998</v>
      </c>
      <c r="J105" s="822"/>
      <c r="K105" s="822">
        <v>33.332857142857144</v>
      </c>
      <c r="L105" s="831">
        <v>2</v>
      </c>
      <c r="M105" s="831">
        <v>66.67</v>
      </c>
      <c r="N105" s="822"/>
      <c r="O105" s="822">
        <v>33.335000000000001</v>
      </c>
      <c r="P105" s="831"/>
      <c r="Q105" s="831"/>
      <c r="R105" s="827"/>
      <c r="S105" s="832"/>
    </row>
    <row r="106" spans="1:19" ht="14.45" customHeight="1" x14ac:dyDescent="0.2">
      <c r="A106" s="821" t="s">
        <v>5996</v>
      </c>
      <c r="B106" s="822" t="s">
        <v>6024</v>
      </c>
      <c r="C106" s="822" t="s">
        <v>646</v>
      </c>
      <c r="D106" s="822" t="s">
        <v>5971</v>
      </c>
      <c r="E106" s="822" t="s">
        <v>5989</v>
      </c>
      <c r="F106" s="822" t="s">
        <v>5994</v>
      </c>
      <c r="G106" s="822" t="s">
        <v>5995</v>
      </c>
      <c r="H106" s="831">
        <v>7</v>
      </c>
      <c r="I106" s="831">
        <v>2506</v>
      </c>
      <c r="J106" s="822"/>
      <c r="K106" s="822">
        <v>358</v>
      </c>
      <c r="L106" s="831">
        <v>2</v>
      </c>
      <c r="M106" s="831">
        <v>720</v>
      </c>
      <c r="N106" s="822"/>
      <c r="O106" s="822">
        <v>360</v>
      </c>
      <c r="P106" s="831"/>
      <c r="Q106" s="831"/>
      <c r="R106" s="827"/>
      <c r="S106" s="832"/>
    </row>
    <row r="107" spans="1:19" ht="14.45" customHeight="1" x14ac:dyDescent="0.2">
      <c r="A107" s="821" t="s">
        <v>5996</v>
      </c>
      <c r="B107" s="822" t="s">
        <v>6024</v>
      </c>
      <c r="C107" s="822" t="s">
        <v>646</v>
      </c>
      <c r="D107" s="822" t="s">
        <v>5971</v>
      </c>
      <c r="E107" s="822" t="s">
        <v>5989</v>
      </c>
      <c r="F107" s="822" t="s">
        <v>6147</v>
      </c>
      <c r="G107" s="822" t="s">
        <v>6148</v>
      </c>
      <c r="H107" s="831">
        <v>7</v>
      </c>
      <c r="I107" s="831">
        <v>4844</v>
      </c>
      <c r="J107" s="822"/>
      <c r="K107" s="822">
        <v>692</v>
      </c>
      <c r="L107" s="831">
        <v>2</v>
      </c>
      <c r="M107" s="831">
        <v>1392</v>
      </c>
      <c r="N107" s="822"/>
      <c r="O107" s="822">
        <v>696</v>
      </c>
      <c r="P107" s="831"/>
      <c r="Q107" s="831"/>
      <c r="R107" s="827"/>
      <c r="S107" s="832"/>
    </row>
    <row r="108" spans="1:19" ht="14.45" customHeight="1" x14ac:dyDescent="0.2">
      <c r="A108" s="821" t="s">
        <v>5996</v>
      </c>
      <c r="B108" s="822" t="s">
        <v>6024</v>
      </c>
      <c r="C108" s="822" t="s">
        <v>646</v>
      </c>
      <c r="D108" s="822" t="s">
        <v>5972</v>
      </c>
      <c r="E108" s="822" t="s">
        <v>5989</v>
      </c>
      <c r="F108" s="822" t="s">
        <v>6095</v>
      </c>
      <c r="G108" s="822" t="s">
        <v>6096</v>
      </c>
      <c r="H108" s="831">
        <v>448</v>
      </c>
      <c r="I108" s="831">
        <v>431424</v>
      </c>
      <c r="J108" s="822"/>
      <c r="K108" s="822">
        <v>963</v>
      </c>
      <c r="L108" s="831">
        <v>319</v>
      </c>
      <c r="M108" s="831">
        <v>308473</v>
      </c>
      <c r="N108" s="822"/>
      <c r="O108" s="822">
        <v>967</v>
      </c>
      <c r="P108" s="831">
        <v>134</v>
      </c>
      <c r="Q108" s="831">
        <v>131588</v>
      </c>
      <c r="R108" s="827"/>
      <c r="S108" s="832">
        <v>982</v>
      </c>
    </row>
    <row r="109" spans="1:19" ht="14.45" customHeight="1" x14ac:dyDescent="0.2">
      <c r="A109" s="821" t="s">
        <v>5996</v>
      </c>
      <c r="B109" s="822" t="s">
        <v>6024</v>
      </c>
      <c r="C109" s="822" t="s">
        <v>646</v>
      </c>
      <c r="D109" s="822" t="s">
        <v>2695</v>
      </c>
      <c r="E109" s="822" t="s">
        <v>5989</v>
      </c>
      <c r="F109" s="822" t="s">
        <v>6005</v>
      </c>
      <c r="G109" s="822" t="s">
        <v>6006</v>
      </c>
      <c r="H109" s="831">
        <v>23</v>
      </c>
      <c r="I109" s="831">
        <v>874</v>
      </c>
      <c r="J109" s="822"/>
      <c r="K109" s="822">
        <v>38</v>
      </c>
      <c r="L109" s="831">
        <v>103</v>
      </c>
      <c r="M109" s="831">
        <v>3914</v>
      </c>
      <c r="N109" s="822"/>
      <c r="O109" s="822">
        <v>38</v>
      </c>
      <c r="P109" s="831">
        <v>13</v>
      </c>
      <c r="Q109" s="831">
        <v>520</v>
      </c>
      <c r="R109" s="827"/>
      <c r="S109" s="832">
        <v>40</v>
      </c>
    </row>
    <row r="110" spans="1:19" ht="14.45" customHeight="1" x14ac:dyDescent="0.2">
      <c r="A110" s="821" t="s">
        <v>5996</v>
      </c>
      <c r="B110" s="822" t="s">
        <v>6024</v>
      </c>
      <c r="C110" s="822" t="s">
        <v>646</v>
      </c>
      <c r="D110" s="822" t="s">
        <v>2695</v>
      </c>
      <c r="E110" s="822" t="s">
        <v>5989</v>
      </c>
      <c r="F110" s="822" t="s">
        <v>6087</v>
      </c>
      <c r="G110" s="822" t="s">
        <v>6088</v>
      </c>
      <c r="H110" s="831"/>
      <c r="I110" s="831"/>
      <c r="J110" s="822"/>
      <c r="K110" s="822"/>
      <c r="L110" s="831">
        <v>1</v>
      </c>
      <c r="M110" s="831">
        <v>711</v>
      </c>
      <c r="N110" s="822"/>
      <c r="O110" s="822">
        <v>711</v>
      </c>
      <c r="P110" s="831"/>
      <c r="Q110" s="831"/>
      <c r="R110" s="827"/>
      <c r="S110" s="832"/>
    </row>
    <row r="111" spans="1:19" ht="14.45" customHeight="1" x14ac:dyDescent="0.2">
      <c r="A111" s="821" t="s">
        <v>5996</v>
      </c>
      <c r="B111" s="822" t="s">
        <v>6024</v>
      </c>
      <c r="C111" s="822" t="s">
        <v>646</v>
      </c>
      <c r="D111" s="822" t="s">
        <v>2695</v>
      </c>
      <c r="E111" s="822" t="s">
        <v>5989</v>
      </c>
      <c r="F111" s="822" t="s">
        <v>6089</v>
      </c>
      <c r="G111" s="822" t="s">
        <v>6090</v>
      </c>
      <c r="H111" s="831"/>
      <c r="I111" s="831"/>
      <c r="J111" s="822"/>
      <c r="K111" s="822"/>
      <c r="L111" s="831">
        <v>1</v>
      </c>
      <c r="M111" s="831">
        <v>143</v>
      </c>
      <c r="N111" s="822"/>
      <c r="O111" s="822">
        <v>143</v>
      </c>
      <c r="P111" s="831"/>
      <c r="Q111" s="831"/>
      <c r="R111" s="827"/>
      <c r="S111" s="832"/>
    </row>
    <row r="112" spans="1:19" ht="14.45" customHeight="1" x14ac:dyDescent="0.2">
      <c r="A112" s="821" t="s">
        <v>5996</v>
      </c>
      <c r="B112" s="822" t="s">
        <v>6024</v>
      </c>
      <c r="C112" s="822" t="s">
        <v>646</v>
      </c>
      <c r="D112" s="822" t="s">
        <v>2695</v>
      </c>
      <c r="E112" s="822" t="s">
        <v>5989</v>
      </c>
      <c r="F112" s="822" t="s">
        <v>6093</v>
      </c>
      <c r="G112" s="822" t="s">
        <v>6094</v>
      </c>
      <c r="H112" s="831">
        <v>13</v>
      </c>
      <c r="I112" s="831">
        <v>8827</v>
      </c>
      <c r="J112" s="822"/>
      <c r="K112" s="822">
        <v>679</v>
      </c>
      <c r="L112" s="831">
        <v>3</v>
      </c>
      <c r="M112" s="831">
        <v>2049</v>
      </c>
      <c r="N112" s="822"/>
      <c r="O112" s="822">
        <v>683</v>
      </c>
      <c r="P112" s="831"/>
      <c r="Q112" s="831"/>
      <c r="R112" s="827"/>
      <c r="S112" s="832"/>
    </row>
    <row r="113" spans="1:19" ht="14.45" customHeight="1" x14ac:dyDescent="0.2">
      <c r="A113" s="821" t="s">
        <v>5996</v>
      </c>
      <c r="B113" s="822" t="s">
        <v>6024</v>
      </c>
      <c r="C113" s="822" t="s">
        <v>646</v>
      </c>
      <c r="D113" s="822" t="s">
        <v>2695</v>
      </c>
      <c r="E113" s="822" t="s">
        <v>5989</v>
      </c>
      <c r="F113" s="822" t="s">
        <v>6095</v>
      </c>
      <c r="G113" s="822" t="s">
        <v>6096</v>
      </c>
      <c r="H113" s="831">
        <v>466</v>
      </c>
      <c r="I113" s="831">
        <v>448758</v>
      </c>
      <c r="J113" s="822"/>
      <c r="K113" s="822">
        <v>963</v>
      </c>
      <c r="L113" s="831">
        <v>393</v>
      </c>
      <c r="M113" s="831">
        <v>380031</v>
      </c>
      <c r="N113" s="822"/>
      <c r="O113" s="822">
        <v>967</v>
      </c>
      <c r="P113" s="831"/>
      <c r="Q113" s="831"/>
      <c r="R113" s="827"/>
      <c r="S113" s="832"/>
    </row>
    <row r="114" spans="1:19" ht="14.45" customHeight="1" x14ac:dyDescent="0.2">
      <c r="A114" s="821" t="s">
        <v>5996</v>
      </c>
      <c r="B114" s="822" t="s">
        <v>6024</v>
      </c>
      <c r="C114" s="822" t="s">
        <v>646</v>
      </c>
      <c r="D114" s="822" t="s">
        <v>2695</v>
      </c>
      <c r="E114" s="822" t="s">
        <v>5989</v>
      </c>
      <c r="F114" s="822" t="s">
        <v>6109</v>
      </c>
      <c r="G114" s="822" t="s">
        <v>6110</v>
      </c>
      <c r="H114" s="831">
        <v>552</v>
      </c>
      <c r="I114" s="831">
        <v>512808</v>
      </c>
      <c r="J114" s="822"/>
      <c r="K114" s="822">
        <v>929</v>
      </c>
      <c r="L114" s="831">
        <v>323</v>
      </c>
      <c r="M114" s="831">
        <v>301359</v>
      </c>
      <c r="N114" s="822"/>
      <c r="O114" s="822">
        <v>933</v>
      </c>
      <c r="P114" s="831">
        <v>63</v>
      </c>
      <c r="Q114" s="831">
        <v>62370</v>
      </c>
      <c r="R114" s="827"/>
      <c r="S114" s="832">
        <v>990</v>
      </c>
    </row>
    <row r="115" spans="1:19" ht="14.45" customHeight="1" x14ac:dyDescent="0.2">
      <c r="A115" s="821" t="s">
        <v>5996</v>
      </c>
      <c r="B115" s="822" t="s">
        <v>6024</v>
      </c>
      <c r="C115" s="822" t="s">
        <v>646</v>
      </c>
      <c r="D115" s="822" t="s">
        <v>2695</v>
      </c>
      <c r="E115" s="822" t="s">
        <v>5989</v>
      </c>
      <c r="F115" s="822" t="s">
        <v>5992</v>
      </c>
      <c r="G115" s="822" t="s">
        <v>5993</v>
      </c>
      <c r="H115" s="831">
        <v>5</v>
      </c>
      <c r="I115" s="831">
        <v>166.66000000000003</v>
      </c>
      <c r="J115" s="822"/>
      <c r="K115" s="822">
        <v>33.332000000000008</v>
      </c>
      <c r="L115" s="831">
        <v>18</v>
      </c>
      <c r="M115" s="831">
        <v>722.23</v>
      </c>
      <c r="N115" s="822"/>
      <c r="O115" s="822">
        <v>40.123888888888892</v>
      </c>
      <c r="P115" s="831"/>
      <c r="Q115" s="831"/>
      <c r="R115" s="827"/>
      <c r="S115" s="832"/>
    </row>
    <row r="116" spans="1:19" ht="14.45" customHeight="1" x14ac:dyDescent="0.2">
      <c r="A116" s="821" t="s">
        <v>5996</v>
      </c>
      <c r="B116" s="822" t="s">
        <v>6024</v>
      </c>
      <c r="C116" s="822" t="s">
        <v>646</v>
      </c>
      <c r="D116" s="822" t="s">
        <v>2695</v>
      </c>
      <c r="E116" s="822" t="s">
        <v>5989</v>
      </c>
      <c r="F116" s="822" t="s">
        <v>5994</v>
      </c>
      <c r="G116" s="822" t="s">
        <v>5995</v>
      </c>
      <c r="H116" s="831">
        <v>2</v>
      </c>
      <c r="I116" s="831">
        <v>716</v>
      </c>
      <c r="J116" s="822"/>
      <c r="K116" s="822">
        <v>358</v>
      </c>
      <c r="L116" s="831">
        <v>2</v>
      </c>
      <c r="M116" s="831">
        <v>720</v>
      </c>
      <c r="N116" s="822"/>
      <c r="O116" s="822">
        <v>360</v>
      </c>
      <c r="P116" s="831"/>
      <c r="Q116" s="831"/>
      <c r="R116" s="827"/>
      <c r="S116" s="832"/>
    </row>
    <row r="117" spans="1:19" ht="14.45" customHeight="1" x14ac:dyDescent="0.2">
      <c r="A117" s="821" t="s">
        <v>5996</v>
      </c>
      <c r="B117" s="822" t="s">
        <v>6024</v>
      </c>
      <c r="C117" s="822" t="s">
        <v>646</v>
      </c>
      <c r="D117" s="822" t="s">
        <v>2695</v>
      </c>
      <c r="E117" s="822" t="s">
        <v>5989</v>
      </c>
      <c r="F117" s="822" t="s">
        <v>6145</v>
      </c>
      <c r="G117" s="822" t="s">
        <v>6146</v>
      </c>
      <c r="H117" s="831">
        <v>3</v>
      </c>
      <c r="I117" s="831">
        <v>537</v>
      </c>
      <c r="J117" s="822"/>
      <c r="K117" s="822">
        <v>179</v>
      </c>
      <c r="L117" s="831">
        <v>16</v>
      </c>
      <c r="M117" s="831">
        <v>2880</v>
      </c>
      <c r="N117" s="822"/>
      <c r="O117" s="822">
        <v>180</v>
      </c>
      <c r="P117" s="831"/>
      <c r="Q117" s="831"/>
      <c r="R117" s="827"/>
      <c r="S117" s="832"/>
    </row>
    <row r="118" spans="1:19" ht="14.45" customHeight="1" x14ac:dyDescent="0.2">
      <c r="A118" s="821" t="s">
        <v>5996</v>
      </c>
      <c r="B118" s="822" t="s">
        <v>6024</v>
      </c>
      <c r="C118" s="822" t="s">
        <v>646</v>
      </c>
      <c r="D118" s="822" t="s">
        <v>2695</v>
      </c>
      <c r="E118" s="822" t="s">
        <v>5989</v>
      </c>
      <c r="F118" s="822" t="s">
        <v>6147</v>
      </c>
      <c r="G118" s="822" t="s">
        <v>6148</v>
      </c>
      <c r="H118" s="831">
        <v>1433</v>
      </c>
      <c r="I118" s="831">
        <v>991636</v>
      </c>
      <c r="J118" s="822"/>
      <c r="K118" s="822">
        <v>692</v>
      </c>
      <c r="L118" s="831">
        <v>885</v>
      </c>
      <c r="M118" s="831">
        <v>615960</v>
      </c>
      <c r="N118" s="822"/>
      <c r="O118" s="822">
        <v>696</v>
      </c>
      <c r="P118" s="831">
        <v>102</v>
      </c>
      <c r="Q118" s="831">
        <v>74868</v>
      </c>
      <c r="R118" s="827"/>
      <c r="S118" s="832">
        <v>734</v>
      </c>
    </row>
    <row r="119" spans="1:19" ht="14.45" customHeight="1" x14ac:dyDescent="0.2">
      <c r="A119" s="821" t="s">
        <v>5996</v>
      </c>
      <c r="B119" s="822" t="s">
        <v>6024</v>
      </c>
      <c r="C119" s="822" t="s">
        <v>646</v>
      </c>
      <c r="D119" s="822" t="s">
        <v>2695</v>
      </c>
      <c r="E119" s="822" t="s">
        <v>5989</v>
      </c>
      <c r="F119" s="822" t="s">
        <v>6152</v>
      </c>
      <c r="G119" s="822" t="s">
        <v>6153</v>
      </c>
      <c r="H119" s="831">
        <v>4</v>
      </c>
      <c r="I119" s="831">
        <v>1608</v>
      </c>
      <c r="J119" s="822"/>
      <c r="K119" s="822">
        <v>402</v>
      </c>
      <c r="L119" s="831">
        <v>3</v>
      </c>
      <c r="M119" s="831">
        <v>1212</v>
      </c>
      <c r="N119" s="822"/>
      <c r="O119" s="822">
        <v>404</v>
      </c>
      <c r="P119" s="831">
        <v>1</v>
      </c>
      <c r="Q119" s="831">
        <v>423</v>
      </c>
      <c r="R119" s="827"/>
      <c r="S119" s="832">
        <v>423</v>
      </c>
    </row>
    <row r="120" spans="1:19" ht="14.45" customHeight="1" x14ac:dyDescent="0.2">
      <c r="A120" s="821" t="s">
        <v>5996</v>
      </c>
      <c r="B120" s="822" t="s">
        <v>6024</v>
      </c>
      <c r="C120" s="822" t="s">
        <v>646</v>
      </c>
      <c r="D120" s="822" t="s">
        <v>2696</v>
      </c>
      <c r="E120" s="822" t="s">
        <v>5989</v>
      </c>
      <c r="F120" s="822" t="s">
        <v>6005</v>
      </c>
      <c r="G120" s="822" t="s">
        <v>6006</v>
      </c>
      <c r="H120" s="831">
        <v>18</v>
      </c>
      <c r="I120" s="831">
        <v>684</v>
      </c>
      <c r="J120" s="822"/>
      <c r="K120" s="822">
        <v>38</v>
      </c>
      <c r="L120" s="831">
        <v>26</v>
      </c>
      <c r="M120" s="831">
        <v>988</v>
      </c>
      <c r="N120" s="822"/>
      <c r="O120" s="822">
        <v>38</v>
      </c>
      <c r="P120" s="831">
        <v>6</v>
      </c>
      <c r="Q120" s="831">
        <v>240</v>
      </c>
      <c r="R120" s="827"/>
      <c r="S120" s="832">
        <v>40</v>
      </c>
    </row>
    <row r="121" spans="1:19" ht="14.45" customHeight="1" x14ac:dyDescent="0.2">
      <c r="A121" s="821" t="s">
        <v>5996</v>
      </c>
      <c r="B121" s="822" t="s">
        <v>6024</v>
      </c>
      <c r="C121" s="822" t="s">
        <v>646</v>
      </c>
      <c r="D121" s="822" t="s">
        <v>2696</v>
      </c>
      <c r="E121" s="822" t="s">
        <v>5989</v>
      </c>
      <c r="F121" s="822" t="s">
        <v>6089</v>
      </c>
      <c r="G121" s="822" t="s">
        <v>6090</v>
      </c>
      <c r="H121" s="831">
        <v>327</v>
      </c>
      <c r="I121" s="831">
        <v>46434</v>
      </c>
      <c r="J121" s="822"/>
      <c r="K121" s="822">
        <v>142</v>
      </c>
      <c r="L121" s="831">
        <v>161</v>
      </c>
      <c r="M121" s="831">
        <v>23023</v>
      </c>
      <c r="N121" s="822"/>
      <c r="O121" s="822">
        <v>143</v>
      </c>
      <c r="P121" s="831"/>
      <c r="Q121" s="831"/>
      <c r="R121" s="827"/>
      <c r="S121" s="832"/>
    </row>
    <row r="122" spans="1:19" ht="14.45" customHeight="1" x14ac:dyDescent="0.2">
      <c r="A122" s="821" t="s">
        <v>5996</v>
      </c>
      <c r="B122" s="822" t="s">
        <v>6024</v>
      </c>
      <c r="C122" s="822" t="s">
        <v>646</v>
      </c>
      <c r="D122" s="822" t="s">
        <v>2696</v>
      </c>
      <c r="E122" s="822" t="s">
        <v>5989</v>
      </c>
      <c r="F122" s="822" t="s">
        <v>6109</v>
      </c>
      <c r="G122" s="822" t="s">
        <v>6110</v>
      </c>
      <c r="H122" s="831">
        <v>354</v>
      </c>
      <c r="I122" s="831">
        <v>328866</v>
      </c>
      <c r="J122" s="822"/>
      <c r="K122" s="822">
        <v>929</v>
      </c>
      <c r="L122" s="831">
        <v>238</v>
      </c>
      <c r="M122" s="831">
        <v>222054</v>
      </c>
      <c r="N122" s="822"/>
      <c r="O122" s="822">
        <v>933</v>
      </c>
      <c r="P122" s="831"/>
      <c r="Q122" s="831"/>
      <c r="R122" s="827"/>
      <c r="S122" s="832"/>
    </row>
    <row r="123" spans="1:19" ht="14.45" customHeight="1" x14ac:dyDescent="0.2">
      <c r="A123" s="821" t="s">
        <v>5996</v>
      </c>
      <c r="B123" s="822" t="s">
        <v>6024</v>
      </c>
      <c r="C123" s="822" t="s">
        <v>646</v>
      </c>
      <c r="D123" s="822" t="s">
        <v>2696</v>
      </c>
      <c r="E123" s="822" t="s">
        <v>5989</v>
      </c>
      <c r="F123" s="822" t="s">
        <v>5992</v>
      </c>
      <c r="G123" s="822" t="s">
        <v>5993</v>
      </c>
      <c r="H123" s="831">
        <v>430</v>
      </c>
      <c r="I123" s="831">
        <v>14333.34</v>
      </c>
      <c r="J123" s="822"/>
      <c r="K123" s="822">
        <v>33.3333488372093</v>
      </c>
      <c r="L123" s="831">
        <v>291</v>
      </c>
      <c r="M123" s="831">
        <v>10751.1</v>
      </c>
      <c r="N123" s="822"/>
      <c r="O123" s="822">
        <v>36.945360824742266</v>
      </c>
      <c r="P123" s="831">
        <v>10</v>
      </c>
      <c r="Q123" s="831">
        <v>455.56</v>
      </c>
      <c r="R123" s="827"/>
      <c r="S123" s="832">
        <v>45.555999999999997</v>
      </c>
    </row>
    <row r="124" spans="1:19" ht="14.45" customHeight="1" x14ac:dyDescent="0.2">
      <c r="A124" s="821" t="s">
        <v>5996</v>
      </c>
      <c r="B124" s="822" t="s">
        <v>6024</v>
      </c>
      <c r="C124" s="822" t="s">
        <v>646</v>
      </c>
      <c r="D124" s="822" t="s">
        <v>2696</v>
      </c>
      <c r="E124" s="822" t="s">
        <v>5989</v>
      </c>
      <c r="F124" s="822" t="s">
        <v>5994</v>
      </c>
      <c r="G124" s="822" t="s">
        <v>5995</v>
      </c>
      <c r="H124" s="831">
        <v>31</v>
      </c>
      <c r="I124" s="831">
        <v>11098</v>
      </c>
      <c r="J124" s="822"/>
      <c r="K124" s="822">
        <v>358</v>
      </c>
      <c r="L124" s="831">
        <v>82</v>
      </c>
      <c r="M124" s="831">
        <v>29520</v>
      </c>
      <c r="N124" s="822"/>
      <c r="O124" s="822">
        <v>360</v>
      </c>
      <c r="P124" s="831">
        <v>6</v>
      </c>
      <c r="Q124" s="831">
        <v>2328</v>
      </c>
      <c r="R124" s="827"/>
      <c r="S124" s="832">
        <v>388</v>
      </c>
    </row>
    <row r="125" spans="1:19" ht="14.45" customHeight="1" x14ac:dyDescent="0.2">
      <c r="A125" s="821" t="s">
        <v>5996</v>
      </c>
      <c r="B125" s="822" t="s">
        <v>6024</v>
      </c>
      <c r="C125" s="822" t="s">
        <v>646</v>
      </c>
      <c r="D125" s="822" t="s">
        <v>2696</v>
      </c>
      <c r="E125" s="822" t="s">
        <v>5989</v>
      </c>
      <c r="F125" s="822" t="s">
        <v>6145</v>
      </c>
      <c r="G125" s="822" t="s">
        <v>6146</v>
      </c>
      <c r="H125" s="831">
        <v>408</v>
      </c>
      <c r="I125" s="831">
        <v>73032</v>
      </c>
      <c r="J125" s="822"/>
      <c r="K125" s="822">
        <v>179</v>
      </c>
      <c r="L125" s="831">
        <v>209</v>
      </c>
      <c r="M125" s="831">
        <v>37620</v>
      </c>
      <c r="N125" s="822"/>
      <c r="O125" s="822">
        <v>180</v>
      </c>
      <c r="P125" s="831">
        <v>4</v>
      </c>
      <c r="Q125" s="831">
        <v>776</v>
      </c>
      <c r="R125" s="827"/>
      <c r="S125" s="832">
        <v>194</v>
      </c>
    </row>
    <row r="126" spans="1:19" ht="14.45" customHeight="1" x14ac:dyDescent="0.2">
      <c r="A126" s="821" t="s">
        <v>5996</v>
      </c>
      <c r="B126" s="822" t="s">
        <v>6024</v>
      </c>
      <c r="C126" s="822" t="s">
        <v>646</v>
      </c>
      <c r="D126" s="822" t="s">
        <v>2696</v>
      </c>
      <c r="E126" s="822" t="s">
        <v>5989</v>
      </c>
      <c r="F126" s="822" t="s">
        <v>6147</v>
      </c>
      <c r="G126" s="822" t="s">
        <v>6148</v>
      </c>
      <c r="H126" s="831">
        <v>82</v>
      </c>
      <c r="I126" s="831">
        <v>56744</v>
      </c>
      <c r="J126" s="822"/>
      <c r="K126" s="822">
        <v>692</v>
      </c>
      <c r="L126" s="831">
        <v>32</v>
      </c>
      <c r="M126" s="831">
        <v>22272</v>
      </c>
      <c r="N126" s="822"/>
      <c r="O126" s="822">
        <v>696</v>
      </c>
      <c r="P126" s="831">
        <v>1</v>
      </c>
      <c r="Q126" s="831">
        <v>734</v>
      </c>
      <c r="R126" s="827"/>
      <c r="S126" s="832">
        <v>734</v>
      </c>
    </row>
    <row r="127" spans="1:19" ht="14.45" customHeight="1" x14ac:dyDescent="0.2">
      <c r="A127" s="821" t="s">
        <v>5996</v>
      </c>
      <c r="B127" s="822" t="s">
        <v>6024</v>
      </c>
      <c r="C127" s="822" t="s">
        <v>646</v>
      </c>
      <c r="D127" s="822" t="s">
        <v>2696</v>
      </c>
      <c r="E127" s="822" t="s">
        <v>5989</v>
      </c>
      <c r="F127" s="822" t="s">
        <v>6152</v>
      </c>
      <c r="G127" s="822" t="s">
        <v>6153</v>
      </c>
      <c r="H127" s="831">
        <v>6</v>
      </c>
      <c r="I127" s="831">
        <v>2412</v>
      </c>
      <c r="J127" s="822"/>
      <c r="K127" s="822">
        <v>402</v>
      </c>
      <c r="L127" s="831">
        <v>3</v>
      </c>
      <c r="M127" s="831">
        <v>1212</v>
      </c>
      <c r="N127" s="822"/>
      <c r="O127" s="822">
        <v>404</v>
      </c>
      <c r="P127" s="831"/>
      <c r="Q127" s="831"/>
      <c r="R127" s="827"/>
      <c r="S127" s="832"/>
    </row>
    <row r="128" spans="1:19" ht="14.45" customHeight="1" x14ac:dyDescent="0.2">
      <c r="A128" s="821" t="s">
        <v>5996</v>
      </c>
      <c r="B128" s="822" t="s">
        <v>6024</v>
      </c>
      <c r="C128" s="822" t="s">
        <v>646</v>
      </c>
      <c r="D128" s="822" t="s">
        <v>2698</v>
      </c>
      <c r="E128" s="822" t="s">
        <v>5989</v>
      </c>
      <c r="F128" s="822" t="s">
        <v>6005</v>
      </c>
      <c r="G128" s="822" t="s">
        <v>6006</v>
      </c>
      <c r="H128" s="831">
        <v>165</v>
      </c>
      <c r="I128" s="831">
        <v>6270</v>
      </c>
      <c r="J128" s="822"/>
      <c r="K128" s="822">
        <v>38</v>
      </c>
      <c r="L128" s="831">
        <v>162</v>
      </c>
      <c r="M128" s="831">
        <v>6156</v>
      </c>
      <c r="N128" s="822"/>
      <c r="O128" s="822">
        <v>38</v>
      </c>
      <c r="P128" s="831">
        <v>41</v>
      </c>
      <c r="Q128" s="831">
        <v>1640</v>
      </c>
      <c r="R128" s="827"/>
      <c r="S128" s="832">
        <v>40</v>
      </c>
    </row>
    <row r="129" spans="1:19" ht="14.45" customHeight="1" x14ac:dyDescent="0.2">
      <c r="A129" s="821" t="s">
        <v>5996</v>
      </c>
      <c r="B129" s="822" t="s">
        <v>6024</v>
      </c>
      <c r="C129" s="822" t="s">
        <v>646</v>
      </c>
      <c r="D129" s="822" t="s">
        <v>2698</v>
      </c>
      <c r="E129" s="822" t="s">
        <v>5989</v>
      </c>
      <c r="F129" s="822" t="s">
        <v>6087</v>
      </c>
      <c r="G129" s="822" t="s">
        <v>6088</v>
      </c>
      <c r="H129" s="831">
        <v>3</v>
      </c>
      <c r="I129" s="831">
        <v>2121</v>
      </c>
      <c r="J129" s="822"/>
      <c r="K129" s="822">
        <v>707</v>
      </c>
      <c r="L129" s="831">
        <v>7</v>
      </c>
      <c r="M129" s="831">
        <v>4977</v>
      </c>
      <c r="N129" s="822"/>
      <c r="O129" s="822">
        <v>711</v>
      </c>
      <c r="P129" s="831"/>
      <c r="Q129" s="831"/>
      <c r="R129" s="827"/>
      <c r="S129" s="832"/>
    </row>
    <row r="130" spans="1:19" ht="14.45" customHeight="1" x14ac:dyDescent="0.2">
      <c r="A130" s="821" t="s">
        <v>5996</v>
      </c>
      <c r="B130" s="822" t="s">
        <v>6024</v>
      </c>
      <c r="C130" s="822" t="s">
        <v>646</v>
      </c>
      <c r="D130" s="822" t="s">
        <v>2698</v>
      </c>
      <c r="E130" s="822" t="s">
        <v>5989</v>
      </c>
      <c r="F130" s="822" t="s">
        <v>6089</v>
      </c>
      <c r="G130" s="822" t="s">
        <v>6090</v>
      </c>
      <c r="H130" s="831">
        <v>3</v>
      </c>
      <c r="I130" s="831">
        <v>426</v>
      </c>
      <c r="J130" s="822"/>
      <c r="K130" s="822">
        <v>142</v>
      </c>
      <c r="L130" s="831">
        <v>2</v>
      </c>
      <c r="M130" s="831">
        <v>286</v>
      </c>
      <c r="N130" s="822"/>
      <c r="O130" s="822">
        <v>143</v>
      </c>
      <c r="P130" s="831"/>
      <c r="Q130" s="831"/>
      <c r="R130" s="827"/>
      <c r="S130" s="832"/>
    </row>
    <row r="131" spans="1:19" ht="14.45" customHeight="1" x14ac:dyDescent="0.2">
      <c r="A131" s="821" t="s">
        <v>5996</v>
      </c>
      <c r="B131" s="822" t="s">
        <v>6024</v>
      </c>
      <c r="C131" s="822" t="s">
        <v>646</v>
      </c>
      <c r="D131" s="822" t="s">
        <v>2698</v>
      </c>
      <c r="E131" s="822" t="s">
        <v>5989</v>
      </c>
      <c r="F131" s="822" t="s">
        <v>6091</v>
      </c>
      <c r="G131" s="822" t="s">
        <v>6092</v>
      </c>
      <c r="H131" s="831">
        <v>513</v>
      </c>
      <c r="I131" s="831">
        <v>322164</v>
      </c>
      <c r="J131" s="822"/>
      <c r="K131" s="822">
        <v>628</v>
      </c>
      <c r="L131" s="831">
        <v>326</v>
      </c>
      <c r="M131" s="831">
        <v>206032</v>
      </c>
      <c r="N131" s="822"/>
      <c r="O131" s="822">
        <v>632</v>
      </c>
      <c r="P131" s="831">
        <v>18</v>
      </c>
      <c r="Q131" s="831">
        <v>12132</v>
      </c>
      <c r="R131" s="827"/>
      <c r="S131" s="832">
        <v>674</v>
      </c>
    </row>
    <row r="132" spans="1:19" ht="14.45" customHeight="1" x14ac:dyDescent="0.2">
      <c r="A132" s="821" t="s">
        <v>5996</v>
      </c>
      <c r="B132" s="822" t="s">
        <v>6024</v>
      </c>
      <c r="C132" s="822" t="s">
        <v>646</v>
      </c>
      <c r="D132" s="822" t="s">
        <v>2698</v>
      </c>
      <c r="E132" s="822" t="s">
        <v>5989</v>
      </c>
      <c r="F132" s="822" t="s">
        <v>6093</v>
      </c>
      <c r="G132" s="822" t="s">
        <v>6094</v>
      </c>
      <c r="H132" s="831">
        <v>166</v>
      </c>
      <c r="I132" s="831">
        <v>112714</v>
      </c>
      <c r="J132" s="822"/>
      <c r="K132" s="822">
        <v>679</v>
      </c>
      <c r="L132" s="831">
        <v>121</v>
      </c>
      <c r="M132" s="831">
        <v>82643</v>
      </c>
      <c r="N132" s="822"/>
      <c r="O132" s="822">
        <v>683</v>
      </c>
      <c r="P132" s="831">
        <v>7</v>
      </c>
      <c r="Q132" s="831">
        <v>5005</v>
      </c>
      <c r="R132" s="827"/>
      <c r="S132" s="832">
        <v>715</v>
      </c>
    </row>
    <row r="133" spans="1:19" ht="14.45" customHeight="1" x14ac:dyDescent="0.2">
      <c r="A133" s="821" t="s">
        <v>5996</v>
      </c>
      <c r="B133" s="822" t="s">
        <v>6024</v>
      </c>
      <c r="C133" s="822" t="s">
        <v>646</v>
      </c>
      <c r="D133" s="822" t="s">
        <v>2698</v>
      </c>
      <c r="E133" s="822" t="s">
        <v>5989</v>
      </c>
      <c r="F133" s="822" t="s">
        <v>6095</v>
      </c>
      <c r="G133" s="822" t="s">
        <v>6096</v>
      </c>
      <c r="H133" s="831">
        <v>626</v>
      </c>
      <c r="I133" s="831">
        <v>602838</v>
      </c>
      <c r="J133" s="822"/>
      <c r="K133" s="822">
        <v>963</v>
      </c>
      <c r="L133" s="831">
        <v>599</v>
      </c>
      <c r="M133" s="831">
        <v>579233</v>
      </c>
      <c r="N133" s="822"/>
      <c r="O133" s="822">
        <v>967</v>
      </c>
      <c r="P133" s="831">
        <v>60</v>
      </c>
      <c r="Q133" s="831">
        <v>58920</v>
      </c>
      <c r="R133" s="827"/>
      <c r="S133" s="832">
        <v>982</v>
      </c>
    </row>
    <row r="134" spans="1:19" ht="14.45" customHeight="1" x14ac:dyDescent="0.2">
      <c r="A134" s="821" t="s">
        <v>5996</v>
      </c>
      <c r="B134" s="822" t="s">
        <v>6024</v>
      </c>
      <c r="C134" s="822" t="s">
        <v>646</v>
      </c>
      <c r="D134" s="822" t="s">
        <v>2698</v>
      </c>
      <c r="E134" s="822" t="s">
        <v>5989</v>
      </c>
      <c r="F134" s="822" t="s">
        <v>6097</v>
      </c>
      <c r="G134" s="822" t="s">
        <v>6098</v>
      </c>
      <c r="H134" s="831"/>
      <c r="I134" s="831"/>
      <c r="J134" s="822"/>
      <c r="K134" s="822"/>
      <c r="L134" s="831"/>
      <c r="M134" s="831"/>
      <c r="N134" s="822"/>
      <c r="O134" s="822"/>
      <c r="P134" s="831">
        <v>3</v>
      </c>
      <c r="Q134" s="831">
        <v>1368</v>
      </c>
      <c r="R134" s="827"/>
      <c r="S134" s="832">
        <v>456</v>
      </c>
    </row>
    <row r="135" spans="1:19" ht="14.45" customHeight="1" x14ac:dyDescent="0.2">
      <c r="A135" s="821" t="s">
        <v>5996</v>
      </c>
      <c r="B135" s="822" t="s">
        <v>6024</v>
      </c>
      <c r="C135" s="822" t="s">
        <v>646</v>
      </c>
      <c r="D135" s="822" t="s">
        <v>2698</v>
      </c>
      <c r="E135" s="822" t="s">
        <v>5989</v>
      </c>
      <c r="F135" s="822" t="s">
        <v>6099</v>
      </c>
      <c r="G135" s="822" t="s">
        <v>6100</v>
      </c>
      <c r="H135" s="831"/>
      <c r="I135" s="831"/>
      <c r="J135" s="822"/>
      <c r="K135" s="822"/>
      <c r="L135" s="831"/>
      <c r="M135" s="831"/>
      <c r="N135" s="822"/>
      <c r="O135" s="822"/>
      <c r="P135" s="831">
        <v>1</v>
      </c>
      <c r="Q135" s="831">
        <v>1045</v>
      </c>
      <c r="R135" s="827"/>
      <c r="S135" s="832">
        <v>1045</v>
      </c>
    </row>
    <row r="136" spans="1:19" ht="14.45" customHeight="1" x14ac:dyDescent="0.2">
      <c r="A136" s="821" t="s">
        <v>5996</v>
      </c>
      <c r="B136" s="822" t="s">
        <v>6024</v>
      </c>
      <c r="C136" s="822" t="s">
        <v>646</v>
      </c>
      <c r="D136" s="822" t="s">
        <v>2698</v>
      </c>
      <c r="E136" s="822" t="s">
        <v>5989</v>
      </c>
      <c r="F136" s="822" t="s">
        <v>6101</v>
      </c>
      <c r="G136" s="822" t="s">
        <v>6102</v>
      </c>
      <c r="H136" s="831">
        <v>6</v>
      </c>
      <c r="I136" s="831">
        <v>11244</v>
      </c>
      <c r="J136" s="822"/>
      <c r="K136" s="822">
        <v>1874</v>
      </c>
      <c r="L136" s="831">
        <v>4</v>
      </c>
      <c r="M136" s="831">
        <v>7512</v>
      </c>
      <c r="N136" s="822"/>
      <c r="O136" s="822">
        <v>1878</v>
      </c>
      <c r="P136" s="831"/>
      <c r="Q136" s="831"/>
      <c r="R136" s="827"/>
      <c r="S136" s="832"/>
    </row>
    <row r="137" spans="1:19" ht="14.45" customHeight="1" x14ac:dyDescent="0.2">
      <c r="A137" s="821" t="s">
        <v>5996</v>
      </c>
      <c r="B137" s="822" t="s">
        <v>6024</v>
      </c>
      <c r="C137" s="822" t="s">
        <v>646</v>
      </c>
      <c r="D137" s="822" t="s">
        <v>2698</v>
      </c>
      <c r="E137" s="822" t="s">
        <v>5989</v>
      </c>
      <c r="F137" s="822" t="s">
        <v>6105</v>
      </c>
      <c r="G137" s="822" t="s">
        <v>6106</v>
      </c>
      <c r="H137" s="831">
        <v>6</v>
      </c>
      <c r="I137" s="831">
        <v>6414</v>
      </c>
      <c r="J137" s="822"/>
      <c r="K137" s="822">
        <v>1069</v>
      </c>
      <c r="L137" s="831">
        <v>4</v>
      </c>
      <c r="M137" s="831">
        <v>4292</v>
      </c>
      <c r="N137" s="822"/>
      <c r="O137" s="822">
        <v>1073</v>
      </c>
      <c r="P137" s="831"/>
      <c r="Q137" s="831"/>
      <c r="R137" s="827"/>
      <c r="S137" s="832"/>
    </row>
    <row r="138" spans="1:19" ht="14.45" customHeight="1" x14ac:dyDescent="0.2">
      <c r="A138" s="821" t="s">
        <v>5996</v>
      </c>
      <c r="B138" s="822" t="s">
        <v>6024</v>
      </c>
      <c r="C138" s="822" t="s">
        <v>646</v>
      </c>
      <c r="D138" s="822" t="s">
        <v>2698</v>
      </c>
      <c r="E138" s="822" t="s">
        <v>5989</v>
      </c>
      <c r="F138" s="822" t="s">
        <v>5992</v>
      </c>
      <c r="G138" s="822" t="s">
        <v>5993</v>
      </c>
      <c r="H138" s="831">
        <v>54</v>
      </c>
      <c r="I138" s="831">
        <v>1799.9799999999998</v>
      </c>
      <c r="J138" s="822"/>
      <c r="K138" s="822">
        <v>33.332962962962959</v>
      </c>
      <c r="L138" s="831">
        <v>43</v>
      </c>
      <c r="M138" s="831">
        <v>1641.1100000000001</v>
      </c>
      <c r="N138" s="822"/>
      <c r="O138" s="822">
        <v>38.165348837209308</v>
      </c>
      <c r="P138" s="831">
        <v>8</v>
      </c>
      <c r="Q138" s="831">
        <v>364.48</v>
      </c>
      <c r="R138" s="827"/>
      <c r="S138" s="832">
        <v>45.56</v>
      </c>
    </row>
    <row r="139" spans="1:19" ht="14.45" customHeight="1" x14ac:dyDescent="0.2">
      <c r="A139" s="821" t="s">
        <v>5996</v>
      </c>
      <c r="B139" s="822" t="s">
        <v>6024</v>
      </c>
      <c r="C139" s="822" t="s">
        <v>646</v>
      </c>
      <c r="D139" s="822" t="s">
        <v>2698</v>
      </c>
      <c r="E139" s="822" t="s">
        <v>5989</v>
      </c>
      <c r="F139" s="822" t="s">
        <v>6121</v>
      </c>
      <c r="G139" s="822" t="s">
        <v>6122</v>
      </c>
      <c r="H139" s="831">
        <v>2</v>
      </c>
      <c r="I139" s="831">
        <v>76</v>
      </c>
      <c r="J139" s="822"/>
      <c r="K139" s="822">
        <v>38</v>
      </c>
      <c r="L139" s="831">
        <v>1</v>
      </c>
      <c r="M139" s="831">
        <v>38</v>
      </c>
      <c r="N139" s="822"/>
      <c r="O139" s="822">
        <v>38</v>
      </c>
      <c r="P139" s="831">
        <v>1</v>
      </c>
      <c r="Q139" s="831">
        <v>39</v>
      </c>
      <c r="R139" s="827"/>
      <c r="S139" s="832">
        <v>39</v>
      </c>
    </row>
    <row r="140" spans="1:19" ht="14.45" customHeight="1" x14ac:dyDescent="0.2">
      <c r="A140" s="821" t="s">
        <v>5996</v>
      </c>
      <c r="B140" s="822" t="s">
        <v>6024</v>
      </c>
      <c r="C140" s="822" t="s">
        <v>646</v>
      </c>
      <c r="D140" s="822" t="s">
        <v>2698</v>
      </c>
      <c r="E140" s="822" t="s">
        <v>5989</v>
      </c>
      <c r="F140" s="822" t="s">
        <v>6135</v>
      </c>
      <c r="G140" s="822" t="s">
        <v>6136</v>
      </c>
      <c r="H140" s="831">
        <v>634</v>
      </c>
      <c r="I140" s="831">
        <v>221900</v>
      </c>
      <c r="J140" s="822"/>
      <c r="K140" s="822">
        <v>350</v>
      </c>
      <c r="L140" s="831">
        <v>392</v>
      </c>
      <c r="M140" s="831">
        <v>138768</v>
      </c>
      <c r="N140" s="822"/>
      <c r="O140" s="822">
        <v>354</v>
      </c>
      <c r="P140" s="831">
        <v>87</v>
      </c>
      <c r="Q140" s="831">
        <v>31929</v>
      </c>
      <c r="R140" s="827"/>
      <c r="S140" s="832">
        <v>367</v>
      </c>
    </row>
    <row r="141" spans="1:19" ht="14.45" customHeight="1" x14ac:dyDescent="0.2">
      <c r="A141" s="821" t="s">
        <v>5996</v>
      </c>
      <c r="B141" s="822" t="s">
        <v>6024</v>
      </c>
      <c r="C141" s="822" t="s">
        <v>646</v>
      </c>
      <c r="D141" s="822" t="s">
        <v>2698</v>
      </c>
      <c r="E141" s="822" t="s">
        <v>5989</v>
      </c>
      <c r="F141" s="822" t="s">
        <v>6017</v>
      </c>
      <c r="G141" s="822" t="s">
        <v>6018</v>
      </c>
      <c r="H141" s="831"/>
      <c r="I141" s="831"/>
      <c r="J141" s="822"/>
      <c r="K141" s="822"/>
      <c r="L141" s="831"/>
      <c r="M141" s="831"/>
      <c r="N141" s="822"/>
      <c r="O141" s="822"/>
      <c r="P141" s="831">
        <v>1</v>
      </c>
      <c r="Q141" s="831">
        <v>81</v>
      </c>
      <c r="R141" s="827"/>
      <c r="S141" s="832">
        <v>81</v>
      </c>
    </row>
    <row r="142" spans="1:19" ht="14.45" customHeight="1" x14ac:dyDescent="0.2">
      <c r="A142" s="821" t="s">
        <v>5996</v>
      </c>
      <c r="B142" s="822" t="s">
        <v>6024</v>
      </c>
      <c r="C142" s="822" t="s">
        <v>646</v>
      </c>
      <c r="D142" s="822" t="s">
        <v>2698</v>
      </c>
      <c r="E142" s="822" t="s">
        <v>5989</v>
      </c>
      <c r="F142" s="822" t="s">
        <v>5994</v>
      </c>
      <c r="G142" s="822" t="s">
        <v>5995</v>
      </c>
      <c r="H142" s="831">
        <v>47</v>
      </c>
      <c r="I142" s="831">
        <v>16826</v>
      </c>
      <c r="J142" s="822"/>
      <c r="K142" s="822">
        <v>358</v>
      </c>
      <c r="L142" s="831">
        <v>31</v>
      </c>
      <c r="M142" s="831">
        <v>11160</v>
      </c>
      <c r="N142" s="822"/>
      <c r="O142" s="822">
        <v>360</v>
      </c>
      <c r="P142" s="831">
        <v>8</v>
      </c>
      <c r="Q142" s="831">
        <v>3104</v>
      </c>
      <c r="R142" s="827"/>
      <c r="S142" s="832">
        <v>388</v>
      </c>
    </row>
    <row r="143" spans="1:19" ht="14.45" customHeight="1" x14ac:dyDescent="0.2">
      <c r="A143" s="821" t="s">
        <v>5996</v>
      </c>
      <c r="B143" s="822" t="s">
        <v>6024</v>
      </c>
      <c r="C143" s="822" t="s">
        <v>646</v>
      </c>
      <c r="D143" s="822" t="s">
        <v>2698</v>
      </c>
      <c r="E143" s="822" t="s">
        <v>5989</v>
      </c>
      <c r="F143" s="822" t="s">
        <v>6145</v>
      </c>
      <c r="G143" s="822" t="s">
        <v>6146</v>
      </c>
      <c r="H143" s="831">
        <v>5</v>
      </c>
      <c r="I143" s="831">
        <v>895</v>
      </c>
      <c r="J143" s="822"/>
      <c r="K143" s="822">
        <v>179</v>
      </c>
      <c r="L143" s="831">
        <v>5</v>
      </c>
      <c r="M143" s="831">
        <v>900</v>
      </c>
      <c r="N143" s="822"/>
      <c r="O143" s="822">
        <v>180</v>
      </c>
      <c r="P143" s="831">
        <v>1</v>
      </c>
      <c r="Q143" s="831">
        <v>194</v>
      </c>
      <c r="R143" s="827"/>
      <c r="S143" s="832">
        <v>194</v>
      </c>
    </row>
    <row r="144" spans="1:19" ht="14.45" customHeight="1" x14ac:dyDescent="0.2">
      <c r="A144" s="821" t="s">
        <v>5996</v>
      </c>
      <c r="B144" s="822" t="s">
        <v>6024</v>
      </c>
      <c r="C144" s="822" t="s">
        <v>646</v>
      </c>
      <c r="D144" s="822" t="s">
        <v>2698</v>
      </c>
      <c r="E144" s="822" t="s">
        <v>5989</v>
      </c>
      <c r="F144" s="822" t="s">
        <v>6147</v>
      </c>
      <c r="G144" s="822" t="s">
        <v>6148</v>
      </c>
      <c r="H144" s="831">
        <v>2</v>
      </c>
      <c r="I144" s="831">
        <v>1384</v>
      </c>
      <c r="J144" s="822"/>
      <c r="K144" s="822">
        <v>692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5996</v>
      </c>
      <c r="B145" s="822" t="s">
        <v>6024</v>
      </c>
      <c r="C145" s="822" t="s">
        <v>646</v>
      </c>
      <c r="D145" s="822" t="s">
        <v>2700</v>
      </c>
      <c r="E145" s="822" t="s">
        <v>5989</v>
      </c>
      <c r="F145" s="822" t="s">
        <v>6005</v>
      </c>
      <c r="G145" s="822" t="s">
        <v>6006</v>
      </c>
      <c r="H145" s="831">
        <v>812</v>
      </c>
      <c r="I145" s="831">
        <v>30856</v>
      </c>
      <c r="J145" s="822"/>
      <c r="K145" s="822">
        <v>38</v>
      </c>
      <c r="L145" s="831">
        <v>417</v>
      </c>
      <c r="M145" s="831">
        <v>15846</v>
      </c>
      <c r="N145" s="822"/>
      <c r="O145" s="822">
        <v>38</v>
      </c>
      <c r="P145" s="831">
        <v>69</v>
      </c>
      <c r="Q145" s="831">
        <v>2760</v>
      </c>
      <c r="R145" s="827"/>
      <c r="S145" s="832">
        <v>40</v>
      </c>
    </row>
    <row r="146" spans="1:19" ht="14.45" customHeight="1" x14ac:dyDescent="0.2">
      <c r="A146" s="821" t="s">
        <v>5996</v>
      </c>
      <c r="B146" s="822" t="s">
        <v>6024</v>
      </c>
      <c r="C146" s="822" t="s">
        <v>646</v>
      </c>
      <c r="D146" s="822" t="s">
        <v>2700</v>
      </c>
      <c r="E146" s="822" t="s">
        <v>5989</v>
      </c>
      <c r="F146" s="822" t="s">
        <v>6087</v>
      </c>
      <c r="G146" s="822" t="s">
        <v>6088</v>
      </c>
      <c r="H146" s="831">
        <v>136</v>
      </c>
      <c r="I146" s="831">
        <v>96152</v>
      </c>
      <c r="J146" s="822"/>
      <c r="K146" s="822">
        <v>707</v>
      </c>
      <c r="L146" s="831">
        <v>212</v>
      </c>
      <c r="M146" s="831">
        <v>150732</v>
      </c>
      <c r="N146" s="822"/>
      <c r="O146" s="822">
        <v>711</v>
      </c>
      <c r="P146" s="831">
        <v>29</v>
      </c>
      <c r="Q146" s="831">
        <v>22272</v>
      </c>
      <c r="R146" s="827"/>
      <c r="S146" s="832">
        <v>768</v>
      </c>
    </row>
    <row r="147" spans="1:19" ht="14.45" customHeight="1" x14ac:dyDescent="0.2">
      <c r="A147" s="821" t="s">
        <v>5996</v>
      </c>
      <c r="B147" s="822" t="s">
        <v>6024</v>
      </c>
      <c r="C147" s="822" t="s">
        <v>646</v>
      </c>
      <c r="D147" s="822" t="s">
        <v>2700</v>
      </c>
      <c r="E147" s="822" t="s">
        <v>5989</v>
      </c>
      <c r="F147" s="822" t="s">
        <v>6089</v>
      </c>
      <c r="G147" s="822" t="s">
        <v>6090</v>
      </c>
      <c r="H147" s="831">
        <v>689</v>
      </c>
      <c r="I147" s="831">
        <v>97838</v>
      </c>
      <c r="J147" s="822"/>
      <c r="K147" s="822">
        <v>142</v>
      </c>
      <c r="L147" s="831">
        <v>656</v>
      </c>
      <c r="M147" s="831">
        <v>93808</v>
      </c>
      <c r="N147" s="822"/>
      <c r="O147" s="822">
        <v>143</v>
      </c>
      <c r="P147" s="831">
        <v>80</v>
      </c>
      <c r="Q147" s="831">
        <v>12240</v>
      </c>
      <c r="R147" s="827"/>
      <c r="S147" s="832">
        <v>153</v>
      </c>
    </row>
    <row r="148" spans="1:19" ht="14.45" customHeight="1" x14ac:dyDescent="0.2">
      <c r="A148" s="821" t="s">
        <v>5996</v>
      </c>
      <c r="B148" s="822" t="s">
        <v>6024</v>
      </c>
      <c r="C148" s="822" t="s">
        <v>646</v>
      </c>
      <c r="D148" s="822" t="s">
        <v>2700</v>
      </c>
      <c r="E148" s="822" t="s">
        <v>5989</v>
      </c>
      <c r="F148" s="822" t="s">
        <v>6091</v>
      </c>
      <c r="G148" s="822" t="s">
        <v>6092</v>
      </c>
      <c r="H148" s="831">
        <v>20</v>
      </c>
      <c r="I148" s="831">
        <v>12560</v>
      </c>
      <c r="J148" s="822"/>
      <c r="K148" s="822">
        <v>628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5996</v>
      </c>
      <c r="B149" s="822" t="s">
        <v>6024</v>
      </c>
      <c r="C149" s="822" t="s">
        <v>646</v>
      </c>
      <c r="D149" s="822" t="s">
        <v>2700</v>
      </c>
      <c r="E149" s="822" t="s">
        <v>5989</v>
      </c>
      <c r="F149" s="822" t="s">
        <v>6093</v>
      </c>
      <c r="G149" s="822" t="s">
        <v>6094</v>
      </c>
      <c r="H149" s="831">
        <v>10</v>
      </c>
      <c r="I149" s="831">
        <v>6790</v>
      </c>
      <c r="J149" s="822"/>
      <c r="K149" s="822">
        <v>679</v>
      </c>
      <c r="L149" s="831"/>
      <c r="M149" s="831"/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5996</v>
      </c>
      <c r="B150" s="822" t="s">
        <v>6024</v>
      </c>
      <c r="C150" s="822" t="s">
        <v>646</v>
      </c>
      <c r="D150" s="822" t="s">
        <v>2700</v>
      </c>
      <c r="E150" s="822" t="s">
        <v>5989</v>
      </c>
      <c r="F150" s="822" t="s">
        <v>6095</v>
      </c>
      <c r="G150" s="822" t="s">
        <v>6096</v>
      </c>
      <c r="H150" s="831">
        <v>2</v>
      </c>
      <c r="I150" s="831">
        <v>1926</v>
      </c>
      <c r="J150" s="822"/>
      <c r="K150" s="822">
        <v>963</v>
      </c>
      <c r="L150" s="831"/>
      <c r="M150" s="831"/>
      <c r="N150" s="822"/>
      <c r="O150" s="822"/>
      <c r="P150" s="831"/>
      <c r="Q150" s="831"/>
      <c r="R150" s="827"/>
      <c r="S150" s="832"/>
    </row>
    <row r="151" spans="1:19" ht="14.45" customHeight="1" x14ac:dyDescent="0.2">
      <c r="A151" s="821" t="s">
        <v>5996</v>
      </c>
      <c r="B151" s="822" t="s">
        <v>6024</v>
      </c>
      <c r="C151" s="822" t="s">
        <v>646</v>
      </c>
      <c r="D151" s="822" t="s">
        <v>2700</v>
      </c>
      <c r="E151" s="822" t="s">
        <v>5989</v>
      </c>
      <c r="F151" s="822" t="s">
        <v>6097</v>
      </c>
      <c r="G151" s="822" t="s">
        <v>6098</v>
      </c>
      <c r="H151" s="831">
        <v>2</v>
      </c>
      <c r="I151" s="831">
        <v>870</v>
      </c>
      <c r="J151" s="822"/>
      <c r="K151" s="822">
        <v>435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5996</v>
      </c>
      <c r="B152" s="822" t="s">
        <v>6024</v>
      </c>
      <c r="C152" s="822" t="s">
        <v>646</v>
      </c>
      <c r="D152" s="822" t="s">
        <v>2700</v>
      </c>
      <c r="E152" s="822" t="s">
        <v>5989</v>
      </c>
      <c r="F152" s="822" t="s">
        <v>6101</v>
      </c>
      <c r="G152" s="822" t="s">
        <v>6102</v>
      </c>
      <c r="H152" s="831">
        <v>1</v>
      </c>
      <c r="I152" s="831">
        <v>1874</v>
      </c>
      <c r="J152" s="822"/>
      <c r="K152" s="822">
        <v>1874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5996</v>
      </c>
      <c r="B153" s="822" t="s">
        <v>6024</v>
      </c>
      <c r="C153" s="822" t="s">
        <v>646</v>
      </c>
      <c r="D153" s="822" t="s">
        <v>2700</v>
      </c>
      <c r="E153" s="822" t="s">
        <v>5989</v>
      </c>
      <c r="F153" s="822" t="s">
        <v>6109</v>
      </c>
      <c r="G153" s="822" t="s">
        <v>6110</v>
      </c>
      <c r="H153" s="831">
        <v>5</v>
      </c>
      <c r="I153" s="831">
        <v>4645</v>
      </c>
      <c r="J153" s="822"/>
      <c r="K153" s="822">
        <v>929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5996</v>
      </c>
      <c r="B154" s="822" t="s">
        <v>6024</v>
      </c>
      <c r="C154" s="822" t="s">
        <v>646</v>
      </c>
      <c r="D154" s="822" t="s">
        <v>2700</v>
      </c>
      <c r="E154" s="822" t="s">
        <v>5989</v>
      </c>
      <c r="F154" s="822" t="s">
        <v>6111</v>
      </c>
      <c r="G154" s="822" t="s">
        <v>6112</v>
      </c>
      <c r="H154" s="831">
        <v>1</v>
      </c>
      <c r="I154" s="831">
        <v>322</v>
      </c>
      <c r="J154" s="822"/>
      <c r="K154" s="822">
        <v>322</v>
      </c>
      <c r="L154" s="831"/>
      <c r="M154" s="831"/>
      <c r="N154" s="822"/>
      <c r="O154" s="822"/>
      <c r="P154" s="831"/>
      <c r="Q154" s="831"/>
      <c r="R154" s="827"/>
      <c r="S154" s="832"/>
    </row>
    <row r="155" spans="1:19" ht="14.45" customHeight="1" x14ac:dyDescent="0.2">
      <c r="A155" s="821" t="s">
        <v>5996</v>
      </c>
      <c r="B155" s="822" t="s">
        <v>6024</v>
      </c>
      <c r="C155" s="822" t="s">
        <v>646</v>
      </c>
      <c r="D155" s="822" t="s">
        <v>2700</v>
      </c>
      <c r="E155" s="822" t="s">
        <v>5989</v>
      </c>
      <c r="F155" s="822" t="s">
        <v>5992</v>
      </c>
      <c r="G155" s="822" t="s">
        <v>5993</v>
      </c>
      <c r="H155" s="831">
        <v>892</v>
      </c>
      <c r="I155" s="831">
        <v>29733.250000000015</v>
      </c>
      <c r="J155" s="822"/>
      <c r="K155" s="822">
        <v>33.333239910313921</v>
      </c>
      <c r="L155" s="831">
        <v>1120</v>
      </c>
      <c r="M155" s="831">
        <v>41823.470000000008</v>
      </c>
      <c r="N155" s="822"/>
      <c r="O155" s="822">
        <v>37.342383928571437</v>
      </c>
      <c r="P155" s="831">
        <v>120</v>
      </c>
      <c r="Q155" s="831">
        <v>5466.69</v>
      </c>
      <c r="R155" s="827"/>
      <c r="S155" s="832">
        <v>45.555749999999996</v>
      </c>
    </row>
    <row r="156" spans="1:19" ht="14.45" customHeight="1" x14ac:dyDescent="0.2">
      <c r="A156" s="821" t="s">
        <v>5996</v>
      </c>
      <c r="B156" s="822" t="s">
        <v>6024</v>
      </c>
      <c r="C156" s="822" t="s">
        <v>646</v>
      </c>
      <c r="D156" s="822" t="s">
        <v>2700</v>
      </c>
      <c r="E156" s="822" t="s">
        <v>5989</v>
      </c>
      <c r="F156" s="822" t="s">
        <v>6121</v>
      </c>
      <c r="G156" s="822" t="s">
        <v>6122</v>
      </c>
      <c r="H156" s="831">
        <v>248</v>
      </c>
      <c r="I156" s="831">
        <v>9424</v>
      </c>
      <c r="J156" s="822"/>
      <c r="K156" s="822">
        <v>38</v>
      </c>
      <c r="L156" s="831">
        <v>114</v>
      </c>
      <c r="M156" s="831">
        <v>4332</v>
      </c>
      <c r="N156" s="822"/>
      <c r="O156" s="822">
        <v>38</v>
      </c>
      <c r="P156" s="831">
        <v>21</v>
      </c>
      <c r="Q156" s="831">
        <v>819</v>
      </c>
      <c r="R156" s="827"/>
      <c r="S156" s="832">
        <v>39</v>
      </c>
    </row>
    <row r="157" spans="1:19" ht="14.45" customHeight="1" x14ac:dyDescent="0.2">
      <c r="A157" s="821" t="s">
        <v>5996</v>
      </c>
      <c r="B157" s="822" t="s">
        <v>6024</v>
      </c>
      <c r="C157" s="822" t="s">
        <v>646</v>
      </c>
      <c r="D157" s="822" t="s">
        <v>2700</v>
      </c>
      <c r="E157" s="822" t="s">
        <v>5989</v>
      </c>
      <c r="F157" s="822" t="s">
        <v>6135</v>
      </c>
      <c r="G157" s="822" t="s">
        <v>6136</v>
      </c>
      <c r="H157" s="831">
        <v>44</v>
      </c>
      <c r="I157" s="831">
        <v>15400</v>
      </c>
      <c r="J157" s="822"/>
      <c r="K157" s="822">
        <v>350</v>
      </c>
      <c r="L157" s="831"/>
      <c r="M157" s="831"/>
      <c r="N157" s="822"/>
      <c r="O157" s="822"/>
      <c r="P157" s="831"/>
      <c r="Q157" s="831"/>
      <c r="R157" s="827"/>
      <c r="S157" s="832"/>
    </row>
    <row r="158" spans="1:19" ht="14.45" customHeight="1" x14ac:dyDescent="0.2">
      <c r="A158" s="821" t="s">
        <v>5996</v>
      </c>
      <c r="B158" s="822" t="s">
        <v>6024</v>
      </c>
      <c r="C158" s="822" t="s">
        <v>646</v>
      </c>
      <c r="D158" s="822" t="s">
        <v>2700</v>
      </c>
      <c r="E158" s="822" t="s">
        <v>5989</v>
      </c>
      <c r="F158" s="822" t="s">
        <v>6017</v>
      </c>
      <c r="G158" s="822" t="s">
        <v>6018</v>
      </c>
      <c r="H158" s="831">
        <v>12</v>
      </c>
      <c r="I158" s="831">
        <v>900</v>
      </c>
      <c r="J158" s="822"/>
      <c r="K158" s="822">
        <v>75</v>
      </c>
      <c r="L158" s="831">
        <v>86</v>
      </c>
      <c r="M158" s="831">
        <v>6536</v>
      </c>
      <c r="N158" s="822"/>
      <c r="O158" s="822">
        <v>76</v>
      </c>
      <c r="P158" s="831">
        <v>54</v>
      </c>
      <c r="Q158" s="831">
        <v>4374</v>
      </c>
      <c r="R158" s="827"/>
      <c r="S158" s="832">
        <v>81</v>
      </c>
    </row>
    <row r="159" spans="1:19" ht="14.45" customHeight="1" x14ac:dyDescent="0.2">
      <c r="A159" s="821" t="s">
        <v>5996</v>
      </c>
      <c r="B159" s="822" t="s">
        <v>6024</v>
      </c>
      <c r="C159" s="822" t="s">
        <v>646</v>
      </c>
      <c r="D159" s="822" t="s">
        <v>2700</v>
      </c>
      <c r="E159" s="822" t="s">
        <v>5989</v>
      </c>
      <c r="F159" s="822" t="s">
        <v>5994</v>
      </c>
      <c r="G159" s="822" t="s">
        <v>5995</v>
      </c>
      <c r="H159" s="831">
        <v>761</v>
      </c>
      <c r="I159" s="831">
        <v>272438</v>
      </c>
      <c r="J159" s="822"/>
      <c r="K159" s="822">
        <v>358</v>
      </c>
      <c r="L159" s="831">
        <v>924</v>
      </c>
      <c r="M159" s="831">
        <v>332640</v>
      </c>
      <c r="N159" s="822"/>
      <c r="O159" s="822">
        <v>360</v>
      </c>
      <c r="P159" s="831">
        <v>92</v>
      </c>
      <c r="Q159" s="831">
        <v>35696</v>
      </c>
      <c r="R159" s="827"/>
      <c r="S159" s="832">
        <v>388</v>
      </c>
    </row>
    <row r="160" spans="1:19" ht="14.45" customHeight="1" x14ac:dyDescent="0.2">
      <c r="A160" s="821" t="s">
        <v>5996</v>
      </c>
      <c r="B160" s="822" t="s">
        <v>6024</v>
      </c>
      <c r="C160" s="822" t="s">
        <v>646</v>
      </c>
      <c r="D160" s="822" t="s">
        <v>2700</v>
      </c>
      <c r="E160" s="822" t="s">
        <v>5989</v>
      </c>
      <c r="F160" s="822" t="s">
        <v>6147</v>
      </c>
      <c r="G160" s="822" t="s">
        <v>6148</v>
      </c>
      <c r="H160" s="831">
        <v>11</v>
      </c>
      <c r="I160" s="831">
        <v>7612</v>
      </c>
      <c r="J160" s="822"/>
      <c r="K160" s="822">
        <v>692</v>
      </c>
      <c r="L160" s="831">
        <v>1</v>
      </c>
      <c r="M160" s="831">
        <v>696</v>
      </c>
      <c r="N160" s="822"/>
      <c r="O160" s="822">
        <v>696</v>
      </c>
      <c r="P160" s="831"/>
      <c r="Q160" s="831"/>
      <c r="R160" s="827"/>
      <c r="S160" s="832"/>
    </row>
    <row r="161" spans="1:19" ht="14.45" customHeight="1" x14ac:dyDescent="0.2">
      <c r="A161" s="821" t="s">
        <v>5996</v>
      </c>
      <c r="B161" s="822" t="s">
        <v>6024</v>
      </c>
      <c r="C161" s="822" t="s">
        <v>646</v>
      </c>
      <c r="D161" s="822" t="s">
        <v>2700</v>
      </c>
      <c r="E161" s="822" t="s">
        <v>5989</v>
      </c>
      <c r="F161" s="822" t="s">
        <v>6152</v>
      </c>
      <c r="G161" s="822" t="s">
        <v>6153</v>
      </c>
      <c r="H161" s="831">
        <v>1</v>
      </c>
      <c r="I161" s="831">
        <v>402</v>
      </c>
      <c r="J161" s="822"/>
      <c r="K161" s="822">
        <v>402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5996</v>
      </c>
      <c r="B162" s="822" t="s">
        <v>6024</v>
      </c>
      <c r="C162" s="822" t="s">
        <v>646</v>
      </c>
      <c r="D162" s="822" t="s">
        <v>2700</v>
      </c>
      <c r="E162" s="822" t="s">
        <v>5989</v>
      </c>
      <c r="F162" s="822" t="s">
        <v>6160</v>
      </c>
      <c r="G162" s="822" t="s">
        <v>6159</v>
      </c>
      <c r="H162" s="831"/>
      <c r="I162" s="831"/>
      <c r="J162" s="822"/>
      <c r="K162" s="822"/>
      <c r="L162" s="831">
        <v>72</v>
      </c>
      <c r="M162" s="831">
        <v>8424</v>
      </c>
      <c r="N162" s="822"/>
      <c r="O162" s="822">
        <v>117</v>
      </c>
      <c r="P162" s="831">
        <v>73</v>
      </c>
      <c r="Q162" s="831">
        <v>8541</v>
      </c>
      <c r="R162" s="827"/>
      <c r="S162" s="832">
        <v>117</v>
      </c>
    </row>
    <row r="163" spans="1:19" ht="14.45" customHeight="1" x14ac:dyDescent="0.2">
      <c r="A163" s="821" t="s">
        <v>5996</v>
      </c>
      <c r="B163" s="822" t="s">
        <v>6024</v>
      </c>
      <c r="C163" s="822" t="s">
        <v>646</v>
      </c>
      <c r="D163" s="822" t="s">
        <v>2701</v>
      </c>
      <c r="E163" s="822" t="s">
        <v>5989</v>
      </c>
      <c r="F163" s="822" t="s">
        <v>6081</v>
      </c>
      <c r="G163" s="822" t="s">
        <v>6082</v>
      </c>
      <c r="H163" s="831">
        <v>1</v>
      </c>
      <c r="I163" s="831">
        <v>31</v>
      </c>
      <c r="J163" s="822"/>
      <c r="K163" s="822">
        <v>31</v>
      </c>
      <c r="L163" s="831">
        <v>2</v>
      </c>
      <c r="M163" s="831">
        <v>62</v>
      </c>
      <c r="N163" s="822"/>
      <c r="O163" s="822">
        <v>31</v>
      </c>
      <c r="P163" s="831"/>
      <c r="Q163" s="831"/>
      <c r="R163" s="827"/>
      <c r="S163" s="832"/>
    </row>
    <row r="164" spans="1:19" ht="14.45" customHeight="1" x14ac:dyDescent="0.2">
      <c r="A164" s="821" t="s">
        <v>5996</v>
      </c>
      <c r="B164" s="822" t="s">
        <v>6024</v>
      </c>
      <c r="C164" s="822" t="s">
        <v>646</v>
      </c>
      <c r="D164" s="822" t="s">
        <v>2701</v>
      </c>
      <c r="E164" s="822" t="s">
        <v>5989</v>
      </c>
      <c r="F164" s="822" t="s">
        <v>6005</v>
      </c>
      <c r="G164" s="822" t="s">
        <v>6006</v>
      </c>
      <c r="H164" s="831">
        <v>1622</v>
      </c>
      <c r="I164" s="831">
        <v>61636</v>
      </c>
      <c r="J164" s="822"/>
      <c r="K164" s="822">
        <v>38</v>
      </c>
      <c r="L164" s="831">
        <v>1027</v>
      </c>
      <c r="M164" s="831">
        <v>39026</v>
      </c>
      <c r="N164" s="822"/>
      <c r="O164" s="822">
        <v>38</v>
      </c>
      <c r="P164" s="831">
        <v>246</v>
      </c>
      <c r="Q164" s="831">
        <v>9840</v>
      </c>
      <c r="R164" s="827"/>
      <c r="S164" s="832">
        <v>40</v>
      </c>
    </row>
    <row r="165" spans="1:19" ht="14.45" customHeight="1" x14ac:dyDescent="0.2">
      <c r="A165" s="821" t="s">
        <v>5996</v>
      </c>
      <c r="B165" s="822" t="s">
        <v>6024</v>
      </c>
      <c r="C165" s="822" t="s">
        <v>646</v>
      </c>
      <c r="D165" s="822" t="s">
        <v>2701</v>
      </c>
      <c r="E165" s="822" t="s">
        <v>5989</v>
      </c>
      <c r="F165" s="822" t="s">
        <v>6087</v>
      </c>
      <c r="G165" s="822" t="s">
        <v>6088</v>
      </c>
      <c r="H165" s="831">
        <v>2</v>
      </c>
      <c r="I165" s="831">
        <v>1414</v>
      </c>
      <c r="J165" s="822"/>
      <c r="K165" s="822">
        <v>707</v>
      </c>
      <c r="L165" s="831">
        <v>2</v>
      </c>
      <c r="M165" s="831">
        <v>1422</v>
      </c>
      <c r="N165" s="822"/>
      <c r="O165" s="822">
        <v>711</v>
      </c>
      <c r="P165" s="831"/>
      <c r="Q165" s="831"/>
      <c r="R165" s="827"/>
      <c r="S165" s="832"/>
    </row>
    <row r="166" spans="1:19" ht="14.45" customHeight="1" x14ac:dyDescent="0.2">
      <c r="A166" s="821" t="s">
        <v>5996</v>
      </c>
      <c r="B166" s="822" t="s">
        <v>6024</v>
      </c>
      <c r="C166" s="822" t="s">
        <v>646</v>
      </c>
      <c r="D166" s="822" t="s">
        <v>2701</v>
      </c>
      <c r="E166" s="822" t="s">
        <v>5989</v>
      </c>
      <c r="F166" s="822" t="s">
        <v>6089</v>
      </c>
      <c r="G166" s="822" t="s">
        <v>6090</v>
      </c>
      <c r="H166" s="831">
        <v>1496</v>
      </c>
      <c r="I166" s="831">
        <v>212432</v>
      </c>
      <c r="J166" s="822"/>
      <c r="K166" s="822">
        <v>142</v>
      </c>
      <c r="L166" s="831">
        <v>1121</v>
      </c>
      <c r="M166" s="831">
        <v>160303</v>
      </c>
      <c r="N166" s="822"/>
      <c r="O166" s="822">
        <v>143</v>
      </c>
      <c r="P166" s="831">
        <v>190</v>
      </c>
      <c r="Q166" s="831">
        <v>29070</v>
      </c>
      <c r="R166" s="827"/>
      <c r="S166" s="832">
        <v>153</v>
      </c>
    </row>
    <row r="167" spans="1:19" ht="14.45" customHeight="1" x14ac:dyDescent="0.2">
      <c r="A167" s="821" t="s">
        <v>5996</v>
      </c>
      <c r="B167" s="822" t="s">
        <v>6024</v>
      </c>
      <c r="C167" s="822" t="s">
        <v>646</v>
      </c>
      <c r="D167" s="822" t="s">
        <v>2701</v>
      </c>
      <c r="E167" s="822" t="s">
        <v>5989</v>
      </c>
      <c r="F167" s="822" t="s">
        <v>5992</v>
      </c>
      <c r="G167" s="822" t="s">
        <v>5993</v>
      </c>
      <c r="H167" s="831">
        <v>1424</v>
      </c>
      <c r="I167" s="831">
        <v>47466.679999999993</v>
      </c>
      <c r="J167" s="822"/>
      <c r="K167" s="822">
        <v>33.333342696629209</v>
      </c>
      <c r="L167" s="831">
        <v>1761</v>
      </c>
      <c r="M167" s="831">
        <v>66588.899999999994</v>
      </c>
      <c r="N167" s="822"/>
      <c r="O167" s="822">
        <v>37.813117546848382</v>
      </c>
      <c r="P167" s="831">
        <v>273</v>
      </c>
      <c r="Q167" s="831">
        <v>12436.67</v>
      </c>
      <c r="R167" s="827"/>
      <c r="S167" s="832">
        <v>45.555567765567766</v>
      </c>
    </row>
    <row r="168" spans="1:19" ht="14.45" customHeight="1" x14ac:dyDescent="0.2">
      <c r="A168" s="821" t="s">
        <v>5996</v>
      </c>
      <c r="B168" s="822" t="s">
        <v>6024</v>
      </c>
      <c r="C168" s="822" t="s">
        <v>646</v>
      </c>
      <c r="D168" s="822" t="s">
        <v>2701</v>
      </c>
      <c r="E168" s="822" t="s">
        <v>5989</v>
      </c>
      <c r="F168" s="822" t="s">
        <v>6121</v>
      </c>
      <c r="G168" s="822" t="s">
        <v>6122</v>
      </c>
      <c r="H168" s="831">
        <v>1554</v>
      </c>
      <c r="I168" s="831">
        <v>59052</v>
      </c>
      <c r="J168" s="822"/>
      <c r="K168" s="822">
        <v>38</v>
      </c>
      <c r="L168" s="831">
        <v>1221</v>
      </c>
      <c r="M168" s="831">
        <v>46398</v>
      </c>
      <c r="N168" s="822"/>
      <c r="O168" s="822">
        <v>38</v>
      </c>
      <c r="P168" s="831">
        <v>195</v>
      </c>
      <c r="Q168" s="831">
        <v>7605</v>
      </c>
      <c r="R168" s="827"/>
      <c r="S168" s="832">
        <v>39</v>
      </c>
    </row>
    <row r="169" spans="1:19" ht="14.45" customHeight="1" x14ac:dyDescent="0.2">
      <c r="A169" s="821" t="s">
        <v>5996</v>
      </c>
      <c r="B169" s="822" t="s">
        <v>6024</v>
      </c>
      <c r="C169" s="822" t="s">
        <v>646</v>
      </c>
      <c r="D169" s="822" t="s">
        <v>2701</v>
      </c>
      <c r="E169" s="822" t="s">
        <v>5989</v>
      </c>
      <c r="F169" s="822" t="s">
        <v>6017</v>
      </c>
      <c r="G169" s="822" t="s">
        <v>6018</v>
      </c>
      <c r="H169" s="831">
        <v>32</v>
      </c>
      <c r="I169" s="831">
        <v>2400</v>
      </c>
      <c r="J169" s="822"/>
      <c r="K169" s="822">
        <v>75</v>
      </c>
      <c r="L169" s="831">
        <v>67</v>
      </c>
      <c r="M169" s="831">
        <v>5092</v>
      </c>
      <c r="N169" s="822"/>
      <c r="O169" s="822">
        <v>76</v>
      </c>
      <c r="P169" s="831"/>
      <c r="Q169" s="831"/>
      <c r="R169" s="827"/>
      <c r="S169" s="832"/>
    </row>
    <row r="170" spans="1:19" ht="14.45" customHeight="1" x14ac:dyDescent="0.2">
      <c r="A170" s="821" t="s">
        <v>5996</v>
      </c>
      <c r="B170" s="822" t="s">
        <v>6024</v>
      </c>
      <c r="C170" s="822" t="s">
        <v>646</v>
      </c>
      <c r="D170" s="822" t="s">
        <v>2701</v>
      </c>
      <c r="E170" s="822" t="s">
        <v>5989</v>
      </c>
      <c r="F170" s="822" t="s">
        <v>5994</v>
      </c>
      <c r="G170" s="822" t="s">
        <v>5995</v>
      </c>
      <c r="H170" s="831">
        <v>1278</v>
      </c>
      <c r="I170" s="831">
        <v>457524</v>
      </c>
      <c r="J170" s="822"/>
      <c r="K170" s="822">
        <v>358</v>
      </c>
      <c r="L170" s="831">
        <v>1178</v>
      </c>
      <c r="M170" s="831">
        <v>424080</v>
      </c>
      <c r="N170" s="822"/>
      <c r="O170" s="822">
        <v>360</v>
      </c>
      <c r="P170" s="831">
        <v>206</v>
      </c>
      <c r="Q170" s="831">
        <v>79928</v>
      </c>
      <c r="R170" s="827"/>
      <c r="S170" s="832">
        <v>388</v>
      </c>
    </row>
    <row r="171" spans="1:19" ht="14.45" customHeight="1" x14ac:dyDescent="0.2">
      <c r="A171" s="821" t="s">
        <v>5996</v>
      </c>
      <c r="B171" s="822" t="s">
        <v>6024</v>
      </c>
      <c r="C171" s="822" t="s">
        <v>646</v>
      </c>
      <c r="D171" s="822" t="s">
        <v>2701</v>
      </c>
      <c r="E171" s="822" t="s">
        <v>5989</v>
      </c>
      <c r="F171" s="822" t="s">
        <v>6145</v>
      </c>
      <c r="G171" s="822" t="s">
        <v>6146</v>
      </c>
      <c r="H171" s="831">
        <v>155</v>
      </c>
      <c r="I171" s="831">
        <v>27745</v>
      </c>
      <c r="J171" s="822"/>
      <c r="K171" s="822">
        <v>179</v>
      </c>
      <c r="L171" s="831">
        <v>591</v>
      </c>
      <c r="M171" s="831">
        <v>106380</v>
      </c>
      <c r="N171" s="822"/>
      <c r="O171" s="822">
        <v>180</v>
      </c>
      <c r="P171" s="831">
        <v>68</v>
      </c>
      <c r="Q171" s="831">
        <v>13192</v>
      </c>
      <c r="R171" s="827"/>
      <c r="S171" s="832">
        <v>194</v>
      </c>
    </row>
    <row r="172" spans="1:19" ht="14.45" customHeight="1" x14ac:dyDescent="0.2">
      <c r="A172" s="821" t="s">
        <v>5996</v>
      </c>
      <c r="B172" s="822" t="s">
        <v>6024</v>
      </c>
      <c r="C172" s="822" t="s">
        <v>646</v>
      </c>
      <c r="D172" s="822" t="s">
        <v>2702</v>
      </c>
      <c r="E172" s="822" t="s">
        <v>5989</v>
      </c>
      <c r="F172" s="822" t="s">
        <v>6083</v>
      </c>
      <c r="G172" s="822" t="s">
        <v>6084</v>
      </c>
      <c r="H172" s="831">
        <v>8</v>
      </c>
      <c r="I172" s="831">
        <v>1208</v>
      </c>
      <c r="J172" s="822"/>
      <c r="K172" s="822">
        <v>151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5996</v>
      </c>
      <c r="B173" s="822" t="s">
        <v>6024</v>
      </c>
      <c r="C173" s="822" t="s">
        <v>646</v>
      </c>
      <c r="D173" s="822" t="s">
        <v>2702</v>
      </c>
      <c r="E173" s="822" t="s">
        <v>5989</v>
      </c>
      <c r="F173" s="822" t="s">
        <v>6005</v>
      </c>
      <c r="G173" s="822" t="s">
        <v>6006</v>
      </c>
      <c r="H173" s="831">
        <v>6</v>
      </c>
      <c r="I173" s="831">
        <v>228</v>
      </c>
      <c r="J173" s="822"/>
      <c r="K173" s="822">
        <v>38</v>
      </c>
      <c r="L173" s="831">
        <v>4</v>
      </c>
      <c r="M173" s="831">
        <v>152</v>
      </c>
      <c r="N173" s="822"/>
      <c r="O173" s="822">
        <v>38</v>
      </c>
      <c r="P173" s="831"/>
      <c r="Q173" s="831"/>
      <c r="R173" s="827"/>
      <c r="S173" s="832"/>
    </row>
    <row r="174" spans="1:19" ht="14.45" customHeight="1" x14ac:dyDescent="0.2">
      <c r="A174" s="821" t="s">
        <v>5996</v>
      </c>
      <c r="B174" s="822" t="s">
        <v>6024</v>
      </c>
      <c r="C174" s="822" t="s">
        <v>646</v>
      </c>
      <c r="D174" s="822" t="s">
        <v>2702</v>
      </c>
      <c r="E174" s="822" t="s">
        <v>5989</v>
      </c>
      <c r="F174" s="822" t="s">
        <v>6087</v>
      </c>
      <c r="G174" s="822" t="s">
        <v>6088</v>
      </c>
      <c r="H174" s="831">
        <v>4</v>
      </c>
      <c r="I174" s="831">
        <v>2828</v>
      </c>
      <c r="J174" s="822"/>
      <c r="K174" s="822">
        <v>707</v>
      </c>
      <c r="L174" s="831">
        <v>3</v>
      </c>
      <c r="M174" s="831">
        <v>2133</v>
      </c>
      <c r="N174" s="822"/>
      <c r="O174" s="822">
        <v>711</v>
      </c>
      <c r="P174" s="831">
        <v>1</v>
      </c>
      <c r="Q174" s="831">
        <v>768</v>
      </c>
      <c r="R174" s="827"/>
      <c r="S174" s="832">
        <v>768</v>
      </c>
    </row>
    <row r="175" spans="1:19" ht="14.45" customHeight="1" x14ac:dyDescent="0.2">
      <c r="A175" s="821" t="s">
        <v>5996</v>
      </c>
      <c r="B175" s="822" t="s">
        <v>6024</v>
      </c>
      <c r="C175" s="822" t="s">
        <v>646</v>
      </c>
      <c r="D175" s="822" t="s">
        <v>2702</v>
      </c>
      <c r="E175" s="822" t="s">
        <v>5989</v>
      </c>
      <c r="F175" s="822" t="s">
        <v>6089</v>
      </c>
      <c r="G175" s="822" t="s">
        <v>6090</v>
      </c>
      <c r="H175" s="831">
        <v>7</v>
      </c>
      <c r="I175" s="831">
        <v>994</v>
      </c>
      <c r="J175" s="822"/>
      <c r="K175" s="822">
        <v>142</v>
      </c>
      <c r="L175" s="831"/>
      <c r="M175" s="831"/>
      <c r="N175" s="822"/>
      <c r="O175" s="822"/>
      <c r="P175" s="831"/>
      <c r="Q175" s="831"/>
      <c r="R175" s="827"/>
      <c r="S175" s="832"/>
    </row>
    <row r="176" spans="1:19" ht="14.45" customHeight="1" x14ac:dyDescent="0.2">
      <c r="A176" s="821" t="s">
        <v>5996</v>
      </c>
      <c r="B176" s="822" t="s">
        <v>6024</v>
      </c>
      <c r="C176" s="822" t="s">
        <v>646</v>
      </c>
      <c r="D176" s="822" t="s">
        <v>2702</v>
      </c>
      <c r="E176" s="822" t="s">
        <v>5989</v>
      </c>
      <c r="F176" s="822" t="s">
        <v>6091</v>
      </c>
      <c r="G176" s="822" t="s">
        <v>6092</v>
      </c>
      <c r="H176" s="831">
        <v>1</v>
      </c>
      <c r="I176" s="831">
        <v>628</v>
      </c>
      <c r="J176" s="822"/>
      <c r="K176" s="822">
        <v>628</v>
      </c>
      <c r="L176" s="831">
        <v>20</v>
      </c>
      <c r="M176" s="831">
        <v>12640</v>
      </c>
      <c r="N176" s="822"/>
      <c r="O176" s="822">
        <v>632</v>
      </c>
      <c r="P176" s="831"/>
      <c r="Q176" s="831"/>
      <c r="R176" s="827"/>
      <c r="S176" s="832"/>
    </row>
    <row r="177" spans="1:19" ht="14.45" customHeight="1" x14ac:dyDescent="0.2">
      <c r="A177" s="821" t="s">
        <v>5996</v>
      </c>
      <c r="B177" s="822" t="s">
        <v>6024</v>
      </c>
      <c r="C177" s="822" t="s">
        <v>646</v>
      </c>
      <c r="D177" s="822" t="s">
        <v>2702</v>
      </c>
      <c r="E177" s="822" t="s">
        <v>5989</v>
      </c>
      <c r="F177" s="822" t="s">
        <v>6093</v>
      </c>
      <c r="G177" s="822" t="s">
        <v>6094</v>
      </c>
      <c r="H177" s="831">
        <v>5</v>
      </c>
      <c r="I177" s="831">
        <v>3395</v>
      </c>
      <c r="J177" s="822"/>
      <c r="K177" s="822">
        <v>679</v>
      </c>
      <c r="L177" s="831">
        <v>5</v>
      </c>
      <c r="M177" s="831">
        <v>3415</v>
      </c>
      <c r="N177" s="822"/>
      <c r="O177" s="822">
        <v>683</v>
      </c>
      <c r="P177" s="831"/>
      <c r="Q177" s="831"/>
      <c r="R177" s="827"/>
      <c r="S177" s="832"/>
    </row>
    <row r="178" spans="1:19" ht="14.45" customHeight="1" x14ac:dyDescent="0.2">
      <c r="A178" s="821" t="s">
        <v>5996</v>
      </c>
      <c r="B178" s="822" t="s">
        <v>6024</v>
      </c>
      <c r="C178" s="822" t="s">
        <v>646</v>
      </c>
      <c r="D178" s="822" t="s">
        <v>2702</v>
      </c>
      <c r="E178" s="822" t="s">
        <v>5989</v>
      </c>
      <c r="F178" s="822" t="s">
        <v>6095</v>
      </c>
      <c r="G178" s="822" t="s">
        <v>6096</v>
      </c>
      <c r="H178" s="831">
        <v>5</v>
      </c>
      <c r="I178" s="831">
        <v>4815</v>
      </c>
      <c r="J178" s="822"/>
      <c r="K178" s="822">
        <v>963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5996</v>
      </c>
      <c r="B179" s="822" t="s">
        <v>6024</v>
      </c>
      <c r="C179" s="822" t="s">
        <v>646</v>
      </c>
      <c r="D179" s="822" t="s">
        <v>2702</v>
      </c>
      <c r="E179" s="822" t="s">
        <v>5989</v>
      </c>
      <c r="F179" s="822" t="s">
        <v>6097</v>
      </c>
      <c r="G179" s="822" t="s">
        <v>6098</v>
      </c>
      <c r="H179" s="831"/>
      <c r="I179" s="831"/>
      <c r="J179" s="822"/>
      <c r="K179" s="822"/>
      <c r="L179" s="831">
        <v>3</v>
      </c>
      <c r="M179" s="831">
        <v>1311</v>
      </c>
      <c r="N179" s="822"/>
      <c r="O179" s="822">
        <v>437</v>
      </c>
      <c r="P179" s="831">
        <v>2</v>
      </c>
      <c r="Q179" s="831">
        <v>912</v>
      </c>
      <c r="R179" s="827"/>
      <c r="S179" s="832">
        <v>456</v>
      </c>
    </row>
    <row r="180" spans="1:19" ht="14.45" customHeight="1" x14ac:dyDescent="0.2">
      <c r="A180" s="821" t="s">
        <v>5996</v>
      </c>
      <c r="B180" s="822" t="s">
        <v>6024</v>
      </c>
      <c r="C180" s="822" t="s">
        <v>646</v>
      </c>
      <c r="D180" s="822" t="s">
        <v>2702</v>
      </c>
      <c r="E180" s="822" t="s">
        <v>5989</v>
      </c>
      <c r="F180" s="822" t="s">
        <v>6099</v>
      </c>
      <c r="G180" s="822" t="s">
        <v>6100</v>
      </c>
      <c r="H180" s="831"/>
      <c r="I180" s="831"/>
      <c r="J180" s="822"/>
      <c r="K180" s="822"/>
      <c r="L180" s="831">
        <v>1</v>
      </c>
      <c r="M180" s="831">
        <v>1016</v>
      </c>
      <c r="N180" s="822"/>
      <c r="O180" s="822">
        <v>1016</v>
      </c>
      <c r="P180" s="831"/>
      <c r="Q180" s="831"/>
      <c r="R180" s="827"/>
      <c r="S180" s="832"/>
    </row>
    <row r="181" spans="1:19" ht="14.45" customHeight="1" x14ac:dyDescent="0.2">
      <c r="A181" s="821" t="s">
        <v>5996</v>
      </c>
      <c r="B181" s="822" t="s">
        <v>6024</v>
      </c>
      <c r="C181" s="822" t="s">
        <v>646</v>
      </c>
      <c r="D181" s="822" t="s">
        <v>2702</v>
      </c>
      <c r="E181" s="822" t="s">
        <v>5989</v>
      </c>
      <c r="F181" s="822" t="s">
        <v>6101</v>
      </c>
      <c r="G181" s="822" t="s">
        <v>6102</v>
      </c>
      <c r="H181" s="831">
        <v>72</v>
      </c>
      <c r="I181" s="831">
        <v>134928</v>
      </c>
      <c r="J181" s="822"/>
      <c r="K181" s="822">
        <v>1874</v>
      </c>
      <c r="L181" s="831">
        <v>130</v>
      </c>
      <c r="M181" s="831">
        <v>244140</v>
      </c>
      <c r="N181" s="822"/>
      <c r="O181" s="822">
        <v>1878</v>
      </c>
      <c r="P181" s="831">
        <v>16</v>
      </c>
      <c r="Q181" s="831">
        <v>30752</v>
      </c>
      <c r="R181" s="827"/>
      <c r="S181" s="832">
        <v>1922</v>
      </c>
    </row>
    <row r="182" spans="1:19" ht="14.45" customHeight="1" x14ac:dyDescent="0.2">
      <c r="A182" s="821" t="s">
        <v>5996</v>
      </c>
      <c r="B182" s="822" t="s">
        <v>6024</v>
      </c>
      <c r="C182" s="822" t="s">
        <v>646</v>
      </c>
      <c r="D182" s="822" t="s">
        <v>2702</v>
      </c>
      <c r="E182" s="822" t="s">
        <v>5989</v>
      </c>
      <c r="F182" s="822" t="s">
        <v>6105</v>
      </c>
      <c r="G182" s="822" t="s">
        <v>6106</v>
      </c>
      <c r="H182" s="831">
        <v>71</v>
      </c>
      <c r="I182" s="831">
        <v>75899</v>
      </c>
      <c r="J182" s="822"/>
      <c r="K182" s="822">
        <v>1069</v>
      </c>
      <c r="L182" s="831">
        <v>128</v>
      </c>
      <c r="M182" s="831">
        <v>137344</v>
      </c>
      <c r="N182" s="822"/>
      <c r="O182" s="822">
        <v>1073</v>
      </c>
      <c r="P182" s="831">
        <v>15</v>
      </c>
      <c r="Q182" s="831">
        <v>16605</v>
      </c>
      <c r="R182" s="827"/>
      <c r="S182" s="832">
        <v>1107</v>
      </c>
    </row>
    <row r="183" spans="1:19" ht="14.45" customHeight="1" x14ac:dyDescent="0.2">
      <c r="A183" s="821" t="s">
        <v>5996</v>
      </c>
      <c r="B183" s="822" t="s">
        <v>6024</v>
      </c>
      <c r="C183" s="822" t="s">
        <v>646</v>
      </c>
      <c r="D183" s="822" t="s">
        <v>2702</v>
      </c>
      <c r="E183" s="822" t="s">
        <v>5989</v>
      </c>
      <c r="F183" s="822" t="s">
        <v>6111</v>
      </c>
      <c r="G183" s="822" t="s">
        <v>6112</v>
      </c>
      <c r="H183" s="831">
        <v>6</v>
      </c>
      <c r="I183" s="831">
        <v>1932</v>
      </c>
      <c r="J183" s="822"/>
      <c r="K183" s="822">
        <v>322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5996</v>
      </c>
      <c r="B184" s="822" t="s">
        <v>6024</v>
      </c>
      <c r="C184" s="822" t="s">
        <v>646</v>
      </c>
      <c r="D184" s="822" t="s">
        <v>2702</v>
      </c>
      <c r="E184" s="822" t="s">
        <v>5989</v>
      </c>
      <c r="F184" s="822" t="s">
        <v>5992</v>
      </c>
      <c r="G184" s="822" t="s">
        <v>5993</v>
      </c>
      <c r="H184" s="831">
        <v>83</v>
      </c>
      <c r="I184" s="831">
        <v>2766.5999999999985</v>
      </c>
      <c r="J184" s="822"/>
      <c r="K184" s="822">
        <v>33.332530120481913</v>
      </c>
      <c r="L184" s="831">
        <v>32</v>
      </c>
      <c r="M184" s="831">
        <v>1140.02</v>
      </c>
      <c r="N184" s="822"/>
      <c r="O184" s="822">
        <v>35.625624999999999</v>
      </c>
      <c r="P184" s="831">
        <v>3</v>
      </c>
      <c r="Q184" s="831">
        <v>136.68</v>
      </c>
      <c r="R184" s="827"/>
      <c r="S184" s="832">
        <v>45.56</v>
      </c>
    </row>
    <row r="185" spans="1:19" ht="14.45" customHeight="1" x14ac:dyDescent="0.2">
      <c r="A185" s="821" t="s">
        <v>5996</v>
      </c>
      <c r="B185" s="822" t="s">
        <v>6024</v>
      </c>
      <c r="C185" s="822" t="s">
        <v>646</v>
      </c>
      <c r="D185" s="822" t="s">
        <v>2702</v>
      </c>
      <c r="E185" s="822" t="s">
        <v>5989</v>
      </c>
      <c r="F185" s="822" t="s">
        <v>6125</v>
      </c>
      <c r="G185" s="822" t="s">
        <v>6126</v>
      </c>
      <c r="H185" s="831">
        <v>3</v>
      </c>
      <c r="I185" s="831">
        <v>261</v>
      </c>
      <c r="J185" s="822"/>
      <c r="K185" s="822">
        <v>87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5996</v>
      </c>
      <c r="B186" s="822" t="s">
        <v>6024</v>
      </c>
      <c r="C186" s="822" t="s">
        <v>646</v>
      </c>
      <c r="D186" s="822" t="s">
        <v>2702</v>
      </c>
      <c r="E186" s="822" t="s">
        <v>5989</v>
      </c>
      <c r="F186" s="822" t="s">
        <v>6135</v>
      </c>
      <c r="G186" s="822" t="s">
        <v>6136</v>
      </c>
      <c r="H186" s="831">
        <v>7</v>
      </c>
      <c r="I186" s="831">
        <v>2450</v>
      </c>
      <c r="J186" s="822"/>
      <c r="K186" s="822">
        <v>350</v>
      </c>
      <c r="L186" s="831">
        <v>15</v>
      </c>
      <c r="M186" s="831">
        <v>5310</v>
      </c>
      <c r="N186" s="822"/>
      <c r="O186" s="822">
        <v>354</v>
      </c>
      <c r="P186" s="831"/>
      <c r="Q186" s="831"/>
      <c r="R186" s="827"/>
      <c r="S186" s="832"/>
    </row>
    <row r="187" spans="1:19" ht="14.45" customHeight="1" x14ac:dyDescent="0.2">
      <c r="A187" s="821" t="s">
        <v>5996</v>
      </c>
      <c r="B187" s="822" t="s">
        <v>6024</v>
      </c>
      <c r="C187" s="822" t="s">
        <v>646</v>
      </c>
      <c r="D187" s="822" t="s">
        <v>2702</v>
      </c>
      <c r="E187" s="822" t="s">
        <v>5989</v>
      </c>
      <c r="F187" s="822" t="s">
        <v>5994</v>
      </c>
      <c r="G187" s="822" t="s">
        <v>5995</v>
      </c>
      <c r="H187" s="831">
        <v>63</v>
      </c>
      <c r="I187" s="831">
        <v>22554</v>
      </c>
      <c r="J187" s="822"/>
      <c r="K187" s="822">
        <v>358</v>
      </c>
      <c r="L187" s="831">
        <v>28</v>
      </c>
      <c r="M187" s="831">
        <v>10080</v>
      </c>
      <c r="N187" s="822"/>
      <c r="O187" s="822">
        <v>360</v>
      </c>
      <c r="P187" s="831">
        <v>2</v>
      </c>
      <c r="Q187" s="831">
        <v>776</v>
      </c>
      <c r="R187" s="827"/>
      <c r="S187" s="832">
        <v>388</v>
      </c>
    </row>
    <row r="188" spans="1:19" ht="14.45" customHeight="1" x14ac:dyDescent="0.2">
      <c r="A188" s="821" t="s">
        <v>5996</v>
      </c>
      <c r="B188" s="822" t="s">
        <v>6024</v>
      </c>
      <c r="C188" s="822" t="s">
        <v>646</v>
      </c>
      <c r="D188" s="822" t="s">
        <v>2702</v>
      </c>
      <c r="E188" s="822" t="s">
        <v>5989</v>
      </c>
      <c r="F188" s="822" t="s">
        <v>6145</v>
      </c>
      <c r="G188" s="822" t="s">
        <v>6146</v>
      </c>
      <c r="H188" s="831">
        <v>19</v>
      </c>
      <c r="I188" s="831">
        <v>3401</v>
      </c>
      <c r="J188" s="822"/>
      <c r="K188" s="822">
        <v>179</v>
      </c>
      <c r="L188" s="831">
        <v>1</v>
      </c>
      <c r="M188" s="831">
        <v>180</v>
      </c>
      <c r="N188" s="822"/>
      <c r="O188" s="822">
        <v>180</v>
      </c>
      <c r="P188" s="831"/>
      <c r="Q188" s="831"/>
      <c r="R188" s="827"/>
      <c r="S188" s="832"/>
    </row>
    <row r="189" spans="1:19" ht="14.45" customHeight="1" x14ac:dyDescent="0.2">
      <c r="A189" s="821" t="s">
        <v>5996</v>
      </c>
      <c r="B189" s="822" t="s">
        <v>6024</v>
      </c>
      <c r="C189" s="822" t="s">
        <v>646</v>
      </c>
      <c r="D189" s="822" t="s">
        <v>2702</v>
      </c>
      <c r="E189" s="822" t="s">
        <v>5989</v>
      </c>
      <c r="F189" s="822" t="s">
        <v>6154</v>
      </c>
      <c r="G189" s="822" t="s">
        <v>6155</v>
      </c>
      <c r="H189" s="831">
        <v>6</v>
      </c>
      <c r="I189" s="831">
        <v>2580</v>
      </c>
      <c r="J189" s="822"/>
      <c r="K189" s="822">
        <v>430</v>
      </c>
      <c r="L189" s="831"/>
      <c r="M189" s="831"/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5996</v>
      </c>
      <c r="B190" s="822" t="s">
        <v>6024</v>
      </c>
      <c r="C190" s="822" t="s">
        <v>646</v>
      </c>
      <c r="D190" s="822" t="s">
        <v>2703</v>
      </c>
      <c r="E190" s="822" t="s">
        <v>2679</v>
      </c>
      <c r="F190" s="822" t="s">
        <v>6029</v>
      </c>
      <c r="G190" s="822" t="s">
        <v>6030</v>
      </c>
      <c r="H190" s="831">
        <v>83</v>
      </c>
      <c r="I190" s="831">
        <v>602552.66</v>
      </c>
      <c r="J190" s="822"/>
      <c r="K190" s="822">
        <v>7259.6706024096393</v>
      </c>
      <c r="L190" s="831">
        <v>6</v>
      </c>
      <c r="M190" s="831">
        <v>44144.34</v>
      </c>
      <c r="N190" s="822"/>
      <c r="O190" s="822">
        <v>7357.3899999999994</v>
      </c>
      <c r="P190" s="831"/>
      <c r="Q190" s="831"/>
      <c r="R190" s="827"/>
      <c r="S190" s="832"/>
    </row>
    <row r="191" spans="1:19" ht="14.45" customHeight="1" x14ac:dyDescent="0.2">
      <c r="A191" s="821" t="s">
        <v>5996</v>
      </c>
      <c r="B191" s="822" t="s">
        <v>6024</v>
      </c>
      <c r="C191" s="822" t="s">
        <v>646</v>
      </c>
      <c r="D191" s="822" t="s">
        <v>2703</v>
      </c>
      <c r="E191" s="822" t="s">
        <v>2679</v>
      </c>
      <c r="F191" s="822" t="s">
        <v>6031</v>
      </c>
      <c r="G191" s="822" t="s">
        <v>1728</v>
      </c>
      <c r="H191" s="831">
        <v>280</v>
      </c>
      <c r="I191" s="831">
        <v>1006.4</v>
      </c>
      <c r="J191" s="822"/>
      <c r="K191" s="822">
        <v>3.5942857142857143</v>
      </c>
      <c r="L191" s="831">
        <v>360</v>
      </c>
      <c r="M191" s="831">
        <v>1341.6000000000001</v>
      </c>
      <c r="N191" s="822"/>
      <c r="O191" s="822">
        <v>3.726666666666667</v>
      </c>
      <c r="P191" s="831"/>
      <c r="Q191" s="831"/>
      <c r="R191" s="827"/>
      <c r="S191" s="832"/>
    </row>
    <row r="192" spans="1:19" ht="14.45" customHeight="1" x14ac:dyDescent="0.2">
      <c r="A192" s="821" t="s">
        <v>5996</v>
      </c>
      <c r="B192" s="822" t="s">
        <v>6024</v>
      </c>
      <c r="C192" s="822" t="s">
        <v>646</v>
      </c>
      <c r="D192" s="822" t="s">
        <v>2703</v>
      </c>
      <c r="E192" s="822" t="s">
        <v>2679</v>
      </c>
      <c r="F192" s="822" t="s">
        <v>6031</v>
      </c>
      <c r="G192" s="822"/>
      <c r="H192" s="831">
        <v>580</v>
      </c>
      <c r="I192" s="831">
        <v>1342.4</v>
      </c>
      <c r="J192" s="822"/>
      <c r="K192" s="822">
        <v>2.3144827586206898</v>
      </c>
      <c r="L192" s="831">
        <v>360</v>
      </c>
      <c r="M192" s="831">
        <v>1341.6</v>
      </c>
      <c r="N192" s="822"/>
      <c r="O192" s="822">
        <v>3.7266666666666666</v>
      </c>
      <c r="P192" s="831"/>
      <c r="Q192" s="831"/>
      <c r="R192" s="827"/>
      <c r="S192" s="832"/>
    </row>
    <row r="193" spans="1:19" ht="14.45" customHeight="1" x14ac:dyDescent="0.2">
      <c r="A193" s="821" t="s">
        <v>5996</v>
      </c>
      <c r="B193" s="822" t="s">
        <v>6024</v>
      </c>
      <c r="C193" s="822" t="s">
        <v>646</v>
      </c>
      <c r="D193" s="822" t="s">
        <v>2703</v>
      </c>
      <c r="E193" s="822" t="s">
        <v>2679</v>
      </c>
      <c r="F193" s="822" t="s">
        <v>6033</v>
      </c>
      <c r="G193" s="822" t="s">
        <v>6034</v>
      </c>
      <c r="H193" s="831">
        <v>6</v>
      </c>
      <c r="I193" s="831">
        <v>383724</v>
      </c>
      <c r="J193" s="822"/>
      <c r="K193" s="822">
        <v>63954</v>
      </c>
      <c r="L193" s="831"/>
      <c r="M193" s="831"/>
      <c r="N193" s="822"/>
      <c r="O193" s="822"/>
      <c r="P193" s="831"/>
      <c r="Q193" s="831"/>
      <c r="R193" s="827"/>
      <c r="S193" s="832"/>
    </row>
    <row r="194" spans="1:19" ht="14.45" customHeight="1" x14ac:dyDescent="0.2">
      <c r="A194" s="821" t="s">
        <v>5996</v>
      </c>
      <c r="B194" s="822" t="s">
        <v>6024</v>
      </c>
      <c r="C194" s="822" t="s">
        <v>646</v>
      </c>
      <c r="D194" s="822" t="s">
        <v>2703</v>
      </c>
      <c r="E194" s="822" t="s">
        <v>2679</v>
      </c>
      <c r="F194" s="822" t="s">
        <v>6035</v>
      </c>
      <c r="G194" s="822" t="s">
        <v>6036</v>
      </c>
      <c r="H194" s="831">
        <v>2</v>
      </c>
      <c r="I194" s="831">
        <v>275372.84000000003</v>
      </c>
      <c r="J194" s="822"/>
      <c r="K194" s="822">
        <v>137686.42000000001</v>
      </c>
      <c r="L194" s="831"/>
      <c r="M194" s="831"/>
      <c r="N194" s="822"/>
      <c r="O194" s="822"/>
      <c r="P194" s="831"/>
      <c r="Q194" s="831"/>
      <c r="R194" s="827"/>
      <c r="S194" s="832"/>
    </row>
    <row r="195" spans="1:19" ht="14.45" customHeight="1" x14ac:dyDescent="0.2">
      <c r="A195" s="821" t="s">
        <v>5996</v>
      </c>
      <c r="B195" s="822" t="s">
        <v>6024</v>
      </c>
      <c r="C195" s="822" t="s">
        <v>646</v>
      </c>
      <c r="D195" s="822" t="s">
        <v>2703</v>
      </c>
      <c r="E195" s="822" t="s">
        <v>2679</v>
      </c>
      <c r="F195" s="822" t="s">
        <v>6037</v>
      </c>
      <c r="G195" s="822" t="s">
        <v>6036</v>
      </c>
      <c r="H195" s="831">
        <v>190</v>
      </c>
      <c r="I195" s="831">
        <v>50440159.700000003</v>
      </c>
      <c r="J195" s="822"/>
      <c r="K195" s="822">
        <v>265474.52473684214</v>
      </c>
      <c r="L195" s="831"/>
      <c r="M195" s="831"/>
      <c r="N195" s="822"/>
      <c r="O195" s="822"/>
      <c r="P195" s="831"/>
      <c r="Q195" s="831"/>
      <c r="R195" s="827"/>
      <c r="S195" s="832"/>
    </row>
    <row r="196" spans="1:19" ht="14.45" customHeight="1" x14ac:dyDescent="0.2">
      <c r="A196" s="821" t="s">
        <v>5996</v>
      </c>
      <c r="B196" s="822" t="s">
        <v>6024</v>
      </c>
      <c r="C196" s="822" t="s">
        <v>646</v>
      </c>
      <c r="D196" s="822" t="s">
        <v>2703</v>
      </c>
      <c r="E196" s="822" t="s">
        <v>2679</v>
      </c>
      <c r="F196" s="822" t="s">
        <v>6039</v>
      </c>
      <c r="G196" s="822" t="s">
        <v>6040</v>
      </c>
      <c r="H196" s="831">
        <v>177</v>
      </c>
      <c r="I196" s="831">
        <v>4729942.4600000009</v>
      </c>
      <c r="J196" s="822"/>
      <c r="K196" s="822">
        <v>26722.838757062153</v>
      </c>
      <c r="L196" s="831">
        <v>230</v>
      </c>
      <c r="M196" s="831">
        <v>3610888.16</v>
      </c>
      <c r="N196" s="822"/>
      <c r="O196" s="822">
        <v>15699.513739130436</v>
      </c>
      <c r="P196" s="831">
        <v>42</v>
      </c>
      <c r="Q196" s="831">
        <v>614707.80000000005</v>
      </c>
      <c r="R196" s="827"/>
      <c r="S196" s="832">
        <v>14635.900000000001</v>
      </c>
    </row>
    <row r="197" spans="1:19" ht="14.45" customHeight="1" x14ac:dyDescent="0.2">
      <c r="A197" s="821" t="s">
        <v>5996</v>
      </c>
      <c r="B197" s="822" t="s">
        <v>6024</v>
      </c>
      <c r="C197" s="822" t="s">
        <v>646</v>
      </c>
      <c r="D197" s="822" t="s">
        <v>2703</v>
      </c>
      <c r="E197" s="822" t="s">
        <v>2679</v>
      </c>
      <c r="F197" s="822" t="s">
        <v>6043</v>
      </c>
      <c r="G197" s="822" t="s">
        <v>6044</v>
      </c>
      <c r="H197" s="831">
        <v>9</v>
      </c>
      <c r="I197" s="831">
        <v>210914.58</v>
      </c>
      <c r="J197" s="822"/>
      <c r="K197" s="822">
        <v>23434.953333333331</v>
      </c>
      <c r="L197" s="831"/>
      <c r="M197" s="831"/>
      <c r="N197" s="822"/>
      <c r="O197" s="822"/>
      <c r="P197" s="831">
        <v>6</v>
      </c>
      <c r="Q197" s="831">
        <v>88735.32</v>
      </c>
      <c r="R197" s="827"/>
      <c r="S197" s="832">
        <v>14789.220000000001</v>
      </c>
    </row>
    <row r="198" spans="1:19" ht="14.45" customHeight="1" x14ac:dyDescent="0.2">
      <c r="A198" s="821" t="s">
        <v>5996</v>
      </c>
      <c r="B198" s="822" t="s">
        <v>6024</v>
      </c>
      <c r="C198" s="822" t="s">
        <v>646</v>
      </c>
      <c r="D198" s="822" t="s">
        <v>2703</v>
      </c>
      <c r="E198" s="822" t="s">
        <v>2679</v>
      </c>
      <c r="F198" s="822" t="s">
        <v>6045</v>
      </c>
      <c r="G198" s="822" t="s">
        <v>6046</v>
      </c>
      <c r="H198" s="831">
        <v>6</v>
      </c>
      <c r="I198" s="831">
        <v>383155.20000000001</v>
      </c>
      <c r="J198" s="822"/>
      <c r="K198" s="822">
        <v>63859.200000000004</v>
      </c>
      <c r="L198" s="831"/>
      <c r="M198" s="831"/>
      <c r="N198" s="822"/>
      <c r="O198" s="822"/>
      <c r="P198" s="831"/>
      <c r="Q198" s="831"/>
      <c r="R198" s="827"/>
      <c r="S198" s="832"/>
    </row>
    <row r="199" spans="1:19" ht="14.45" customHeight="1" x14ac:dyDescent="0.2">
      <c r="A199" s="821" t="s">
        <v>5996</v>
      </c>
      <c r="B199" s="822" t="s">
        <v>6024</v>
      </c>
      <c r="C199" s="822" t="s">
        <v>646</v>
      </c>
      <c r="D199" s="822" t="s">
        <v>2703</v>
      </c>
      <c r="E199" s="822" t="s">
        <v>2679</v>
      </c>
      <c r="F199" s="822" t="s">
        <v>6047</v>
      </c>
      <c r="G199" s="822" t="s">
        <v>6048</v>
      </c>
      <c r="H199" s="831">
        <v>27</v>
      </c>
      <c r="I199" s="831">
        <v>1726758</v>
      </c>
      <c r="J199" s="822"/>
      <c r="K199" s="822">
        <v>63954</v>
      </c>
      <c r="L199" s="831">
        <v>6</v>
      </c>
      <c r="M199" s="831">
        <v>379910.7</v>
      </c>
      <c r="N199" s="822"/>
      <c r="O199" s="822">
        <v>63318.450000000004</v>
      </c>
      <c r="P199" s="831"/>
      <c r="Q199" s="831"/>
      <c r="R199" s="827"/>
      <c r="S199" s="832"/>
    </row>
    <row r="200" spans="1:19" ht="14.45" customHeight="1" x14ac:dyDescent="0.2">
      <c r="A200" s="821" t="s">
        <v>5996</v>
      </c>
      <c r="B200" s="822" t="s">
        <v>6024</v>
      </c>
      <c r="C200" s="822" t="s">
        <v>646</v>
      </c>
      <c r="D200" s="822" t="s">
        <v>2703</v>
      </c>
      <c r="E200" s="822" t="s">
        <v>2679</v>
      </c>
      <c r="F200" s="822" t="s">
        <v>6049</v>
      </c>
      <c r="G200" s="822" t="s">
        <v>6050</v>
      </c>
      <c r="H200" s="831">
        <v>6</v>
      </c>
      <c r="I200" s="831">
        <v>383724</v>
      </c>
      <c r="J200" s="822"/>
      <c r="K200" s="822">
        <v>63954</v>
      </c>
      <c r="L200" s="831">
        <v>12</v>
      </c>
      <c r="M200" s="831">
        <v>763635.3</v>
      </c>
      <c r="N200" s="822"/>
      <c r="O200" s="822">
        <v>63636.275000000001</v>
      </c>
      <c r="P200" s="831"/>
      <c r="Q200" s="831"/>
      <c r="R200" s="827"/>
      <c r="S200" s="832"/>
    </row>
    <row r="201" spans="1:19" ht="14.45" customHeight="1" x14ac:dyDescent="0.2">
      <c r="A201" s="821" t="s">
        <v>5996</v>
      </c>
      <c r="B201" s="822" t="s">
        <v>6024</v>
      </c>
      <c r="C201" s="822" t="s">
        <v>646</v>
      </c>
      <c r="D201" s="822" t="s">
        <v>2703</v>
      </c>
      <c r="E201" s="822" t="s">
        <v>2679</v>
      </c>
      <c r="F201" s="822" t="s">
        <v>6053</v>
      </c>
      <c r="G201" s="822" t="s">
        <v>2019</v>
      </c>
      <c r="H201" s="831">
        <v>2960</v>
      </c>
      <c r="I201" s="831">
        <v>4586773.8</v>
      </c>
      <c r="J201" s="822"/>
      <c r="K201" s="822">
        <v>1549.5857432432431</v>
      </c>
      <c r="L201" s="831">
        <v>1950</v>
      </c>
      <c r="M201" s="831">
        <v>3015090</v>
      </c>
      <c r="N201" s="822"/>
      <c r="O201" s="822">
        <v>1546.2</v>
      </c>
      <c r="P201" s="831">
        <v>590</v>
      </c>
      <c r="Q201" s="831">
        <v>960502.3</v>
      </c>
      <c r="R201" s="827"/>
      <c r="S201" s="832">
        <v>1627.97</v>
      </c>
    </row>
    <row r="202" spans="1:19" ht="14.45" customHeight="1" x14ac:dyDescent="0.2">
      <c r="A202" s="821" t="s">
        <v>5996</v>
      </c>
      <c r="B202" s="822" t="s">
        <v>6024</v>
      </c>
      <c r="C202" s="822" t="s">
        <v>646</v>
      </c>
      <c r="D202" s="822" t="s">
        <v>2703</v>
      </c>
      <c r="E202" s="822" t="s">
        <v>2679</v>
      </c>
      <c r="F202" s="822" t="s">
        <v>6001</v>
      </c>
      <c r="G202" s="822" t="s">
        <v>6002</v>
      </c>
      <c r="H202" s="831">
        <v>64</v>
      </c>
      <c r="I202" s="831">
        <v>828303.59</v>
      </c>
      <c r="J202" s="822"/>
      <c r="K202" s="822">
        <v>12942.243593749999</v>
      </c>
      <c r="L202" s="831">
        <v>222</v>
      </c>
      <c r="M202" s="831">
        <v>997781.87999999989</v>
      </c>
      <c r="N202" s="822"/>
      <c r="O202" s="822">
        <v>4494.5129729729724</v>
      </c>
      <c r="P202" s="831">
        <v>69</v>
      </c>
      <c r="Q202" s="831">
        <v>1020456.18</v>
      </c>
      <c r="R202" s="827"/>
      <c r="S202" s="832">
        <v>14789.220000000001</v>
      </c>
    </row>
    <row r="203" spans="1:19" ht="14.45" customHeight="1" x14ac:dyDescent="0.2">
      <c r="A203" s="821" t="s">
        <v>5996</v>
      </c>
      <c r="B203" s="822" t="s">
        <v>6024</v>
      </c>
      <c r="C203" s="822" t="s">
        <v>646</v>
      </c>
      <c r="D203" s="822" t="s">
        <v>2703</v>
      </c>
      <c r="E203" s="822" t="s">
        <v>2679</v>
      </c>
      <c r="F203" s="822" t="s">
        <v>6062</v>
      </c>
      <c r="G203" s="822" t="s">
        <v>2657</v>
      </c>
      <c r="H203" s="831">
        <v>6</v>
      </c>
      <c r="I203" s="831">
        <v>1299592.52</v>
      </c>
      <c r="J203" s="822"/>
      <c r="K203" s="822">
        <v>216598.75333333333</v>
      </c>
      <c r="L203" s="831">
        <v>7</v>
      </c>
      <c r="M203" s="831">
        <v>1515703</v>
      </c>
      <c r="N203" s="822"/>
      <c r="O203" s="822">
        <v>216529</v>
      </c>
      <c r="P203" s="831"/>
      <c r="Q203" s="831"/>
      <c r="R203" s="827"/>
      <c r="S203" s="832"/>
    </row>
    <row r="204" spans="1:19" ht="14.45" customHeight="1" x14ac:dyDescent="0.2">
      <c r="A204" s="821" t="s">
        <v>5996</v>
      </c>
      <c r="B204" s="822" t="s">
        <v>6024</v>
      </c>
      <c r="C204" s="822" t="s">
        <v>646</v>
      </c>
      <c r="D204" s="822" t="s">
        <v>2703</v>
      </c>
      <c r="E204" s="822" t="s">
        <v>2679</v>
      </c>
      <c r="F204" s="822" t="s">
        <v>6063</v>
      </c>
      <c r="G204" s="822" t="s">
        <v>2000</v>
      </c>
      <c r="H204" s="831">
        <v>302</v>
      </c>
      <c r="I204" s="831">
        <v>299895.06</v>
      </c>
      <c r="J204" s="822"/>
      <c r="K204" s="822">
        <v>993.03</v>
      </c>
      <c r="L204" s="831">
        <v>583</v>
      </c>
      <c r="M204" s="831">
        <v>833099.46</v>
      </c>
      <c r="N204" s="822"/>
      <c r="O204" s="822">
        <v>1428.9870668953688</v>
      </c>
      <c r="P204" s="831">
        <v>117</v>
      </c>
      <c r="Q204" s="831">
        <v>116195.04000000001</v>
      </c>
      <c r="R204" s="827"/>
      <c r="S204" s="832">
        <v>993.12000000000012</v>
      </c>
    </row>
    <row r="205" spans="1:19" ht="14.45" customHeight="1" x14ac:dyDescent="0.2">
      <c r="A205" s="821" t="s">
        <v>5996</v>
      </c>
      <c r="B205" s="822" t="s">
        <v>6024</v>
      </c>
      <c r="C205" s="822" t="s">
        <v>646</v>
      </c>
      <c r="D205" s="822" t="s">
        <v>2703</v>
      </c>
      <c r="E205" s="822" t="s">
        <v>2679</v>
      </c>
      <c r="F205" s="822" t="s">
        <v>6064</v>
      </c>
      <c r="G205" s="822" t="s">
        <v>2657</v>
      </c>
      <c r="H205" s="831">
        <v>3</v>
      </c>
      <c r="I205" s="831">
        <v>278395.2</v>
      </c>
      <c r="J205" s="822"/>
      <c r="K205" s="822">
        <v>92798.400000000009</v>
      </c>
      <c r="L205" s="831">
        <v>9</v>
      </c>
      <c r="M205" s="831">
        <v>835185.6</v>
      </c>
      <c r="N205" s="822"/>
      <c r="O205" s="822">
        <v>92798.399999999994</v>
      </c>
      <c r="P205" s="831"/>
      <c r="Q205" s="831"/>
      <c r="R205" s="827"/>
      <c r="S205" s="832"/>
    </row>
    <row r="206" spans="1:19" ht="14.45" customHeight="1" x14ac:dyDescent="0.2">
      <c r="A206" s="821" t="s">
        <v>5996</v>
      </c>
      <c r="B206" s="822" t="s">
        <v>6024</v>
      </c>
      <c r="C206" s="822" t="s">
        <v>646</v>
      </c>
      <c r="D206" s="822" t="s">
        <v>2703</v>
      </c>
      <c r="E206" s="822" t="s">
        <v>2679</v>
      </c>
      <c r="F206" s="822" t="s">
        <v>6065</v>
      </c>
      <c r="G206" s="822" t="s">
        <v>2657</v>
      </c>
      <c r="H206" s="831">
        <v>11</v>
      </c>
      <c r="I206" s="831">
        <v>1020782.3999999999</v>
      </c>
      <c r="J206" s="822"/>
      <c r="K206" s="822">
        <v>92798.399999999994</v>
      </c>
      <c r="L206" s="831">
        <v>48</v>
      </c>
      <c r="M206" s="831">
        <v>4454323.2</v>
      </c>
      <c r="N206" s="822"/>
      <c r="O206" s="822">
        <v>92798.400000000009</v>
      </c>
      <c r="P206" s="831">
        <v>18</v>
      </c>
      <c r="Q206" s="831">
        <v>1670371.2000000002</v>
      </c>
      <c r="R206" s="827"/>
      <c r="S206" s="832">
        <v>92798.400000000009</v>
      </c>
    </row>
    <row r="207" spans="1:19" ht="14.45" customHeight="1" x14ac:dyDescent="0.2">
      <c r="A207" s="821" t="s">
        <v>5996</v>
      </c>
      <c r="B207" s="822" t="s">
        <v>6024</v>
      </c>
      <c r="C207" s="822" t="s">
        <v>646</v>
      </c>
      <c r="D207" s="822" t="s">
        <v>2703</v>
      </c>
      <c r="E207" s="822" t="s">
        <v>2679</v>
      </c>
      <c r="F207" s="822" t="s">
        <v>6066</v>
      </c>
      <c r="G207" s="822" t="s">
        <v>2657</v>
      </c>
      <c r="H207" s="831">
        <v>7</v>
      </c>
      <c r="I207" s="831">
        <v>653127.78</v>
      </c>
      <c r="J207" s="822"/>
      <c r="K207" s="822">
        <v>93303.968571428573</v>
      </c>
      <c r="L207" s="831">
        <v>4</v>
      </c>
      <c r="M207" s="831">
        <v>371193.59999999998</v>
      </c>
      <c r="N207" s="822"/>
      <c r="O207" s="822">
        <v>92798.399999999994</v>
      </c>
      <c r="P207" s="831"/>
      <c r="Q207" s="831"/>
      <c r="R207" s="827"/>
      <c r="S207" s="832"/>
    </row>
    <row r="208" spans="1:19" ht="14.45" customHeight="1" x14ac:dyDescent="0.2">
      <c r="A208" s="821" t="s">
        <v>5996</v>
      </c>
      <c r="B208" s="822" t="s">
        <v>6024</v>
      </c>
      <c r="C208" s="822" t="s">
        <v>646</v>
      </c>
      <c r="D208" s="822" t="s">
        <v>2703</v>
      </c>
      <c r="E208" s="822" t="s">
        <v>2679</v>
      </c>
      <c r="F208" s="822" t="s">
        <v>6067</v>
      </c>
      <c r="G208" s="822" t="s">
        <v>2657</v>
      </c>
      <c r="H208" s="831">
        <v>13</v>
      </c>
      <c r="I208" s="831">
        <v>1207440.8399999999</v>
      </c>
      <c r="J208" s="822"/>
      <c r="K208" s="822">
        <v>92880.064615384603</v>
      </c>
      <c r="L208" s="831">
        <v>23</v>
      </c>
      <c r="M208" s="831">
        <v>2134363.2000000002</v>
      </c>
      <c r="N208" s="822"/>
      <c r="O208" s="822">
        <v>92798.400000000009</v>
      </c>
      <c r="P208" s="831">
        <v>18</v>
      </c>
      <c r="Q208" s="831">
        <v>1670371.2</v>
      </c>
      <c r="R208" s="827"/>
      <c r="S208" s="832">
        <v>92798.399999999994</v>
      </c>
    </row>
    <row r="209" spans="1:19" ht="14.45" customHeight="1" x14ac:dyDescent="0.2">
      <c r="A209" s="821" t="s">
        <v>5996</v>
      </c>
      <c r="B209" s="822" t="s">
        <v>6024</v>
      </c>
      <c r="C209" s="822" t="s">
        <v>646</v>
      </c>
      <c r="D209" s="822" t="s">
        <v>2703</v>
      </c>
      <c r="E209" s="822" t="s">
        <v>2679</v>
      </c>
      <c r="F209" s="822" t="s">
        <v>6068</v>
      </c>
      <c r="G209" s="822"/>
      <c r="H209" s="831">
        <v>9</v>
      </c>
      <c r="I209" s="831">
        <v>103765.73999999999</v>
      </c>
      <c r="J209" s="822"/>
      <c r="K209" s="822">
        <v>11529.526666666665</v>
      </c>
      <c r="L209" s="831"/>
      <c r="M209" s="831"/>
      <c r="N209" s="822"/>
      <c r="O209" s="822"/>
      <c r="P209" s="831"/>
      <c r="Q209" s="831"/>
      <c r="R209" s="827"/>
      <c r="S209" s="832"/>
    </row>
    <row r="210" spans="1:19" ht="14.45" customHeight="1" x14ac:dyDescent="0.2">
      <c r="A210" s="821" t="s">
        <v>5996</v>
      </c>
      <c r="B210" s="822" t="s">
        <v>6024</v>
      </c>
      <c r="C210" s="822" t="s">
        <v>646</v>
      </c>
      <c r="D210" s="822" t="s">
        <v>2703</v>
      </c>
      <c r="E210" s="822" t="s">
        <v>2679</v>
      </c>
      <c r="F210" s="822" t="s">
        <v>6068</v>
      </c>
      <c r="G210" s="822" t="s">
        <v>6044</v>
      </c>
      <c r="H210" s="831">
        <v>0</v>
      </c>
      <c r="I210" s="831">
        <v>0</v>
      </c>
      <c r="J210" s="822"/>
      <c r="K210" s="822"/>
      <c r="L210" s="831"/>
      <c r="M210" s="831"/>
      <c r="N210" s="822"/>
      <c r="O210" s="822"/>
      <c r="P210" s="831"/>
      <c r="Q210" s="831"/>
      <c r="R210" s="827"/>
      <c r="S210" s="832"/>
    </row>
    <row r="211" spans="1:19" ht="14.45" customHeight="1" x14ac:dyDescent="0.2">
      <c r="A211" s="821" t="s">
        <v>5996</v>
      </c>
      <c r="B211" s="822" t="s">
        <v>6024</v>
      </c>
      <c r="C211" s="822" t="s">
        <v>646</v>
      </c>
      <c r="D211" s="822" t="s">
        <v>2703</v>
      </c>
      <c r="E211" s="822" t="s">
        <v>2679</v>
      </c>
      <c r="F211" s="822" t="s">
        <v>6069</v>
      </c>
      <c r="G211" s="822" t="s">
        <v>2657</v>
      </c>
      <c r="H211" s="831">
        <v>9</v>
      </c>
      <c r="I211" s="831">
        <v>835185.6</v>
      </c>
      <c r="J211" s="822"/>
      <c r="K211" s="822">
        <v>92798.399999999994</v>
      </c>
      <c r="L211" s="831">
        <v>6</v>
      </c>
      <c r="M211" s="831">
        <v>556790.4</v>
      </c>
      <c r="N211" s="822"/>
      <c r="O211" s="822">
        <v>92798.400000000009</v>
      </c>
      <c r="P211" s="831"/>
      <c r="Q211" s="831"/>
      <c r="R211" s="827"/>
      <c r="S211" s="832"/>
    </row>
    <row r="212" spans="1:19" ht="14.45" customHeight="1" x14ac:dyDescent="0.2">
      <c r="A212" s="821" t="s">
        <v>5996</v>
      </c>
      <c r="B212" s="822" t="s">
        <v>6024</v>
      </c>
      <c r="C212" s="822" t="s">
        <v>646</v>
      </c>
      <c r="D212" s="822" t="s">
        <v>2703</v>
      </c>
      <c r="E212" s="822" t="s">
        <v>2679</v>
      </c>
      <c r="F212" s="822" t="s">
        <v>6071</v>
      </c>
      <c r="G212" s="822" t="s">
        <v>2657</v>
      </c>
      <c r="H212" s="831">
        <v>9</v>
      </c>
      <c r="I212" s="831">
        <v>835185.60000000009</v>
      </c>
      <c r="J212" s="822"/>
      <c r="K212" s="822">
        <v>92798.400000000009</v>
      </c>
      <c r="L212" s="831">
        <v>39</v>
      </c>
      <c r="M212" s="831">
        <v>3619137.6</v>
      </c>
      <c r="N212" s="822"/>
      <c r="O212" s="822">
        <v>92798.400000000009</v>
      </c>
      <c r="P212" s="831">
        <v>9</v>
      </c>
      <c r="Q212" s="831">
        <v>835185.60000000009</v>
      </c>
      <c r="R212" s="827"/>
      <c r="S212" s="832">
        <v>92798.400000000009</v>
      </c>
    </row>
    <row r="213" spans="1:19" ht="14.45" customHeight="1" x14ac:dyDescent="0.2">
      <c r="A213" s="821" t="s">
        <v>5996</v>
      </c>
      <c r="B213" s="822" t="s">
        <v>6024</v>
      </c>
      <c r="C213" s="822" t="s">
        <v>646</v>
      </c>
      <c r="D213" s="822" t="s">
        <v>2703</v>
      </c>
      <c r="E213" s="822" t="s">
        <v>2679</v>
      </c>
      <c r="F213" s="822" t="s">
        <v>6072</v>
      </c>
      <c r="G213" s="822" t="s">
        <v>1728</v>
      </c>
      <c r="H213" s="831"/>
      <c r="I213" s="831"/>
      <c r="J213" s="822"/>
      <c r="K213" s="822"/>
      <c r="L213" s="831">
        <v>16</v>
      </c>
      <c r="M213" s="831">
        <v>22040.48</v>
      </c>
      <c r="N213" s="822"/>
      <c r="O213" s="822">
        <v>1377.53</v>
      </c>
      <c r="P213" s="831"/>
      <c r="Q213" s="831"/>
      <c r="R213" s="827"/>
      <c r="S213" s="832"/>
    </row>
    <row r="214" spans="1:19" ht="14.45" customHeight="1" x14ac:dyDescent="0.2">
      <c r="A214" s="821" t="s">
        <v>5996</v>
      </c>
      <c r="B214" s="822" t="s">
        <v>6024</v>
      </c>
      <c r="C214" s="822" t="s">
        <v>646</v>
      </c>
      <c r="D214" s="822" t="s">
        <v>2703</v>
      </c>
      <c r="E214" s="822" t="s">
        <v>2679</v>
      </c>
      <c r="F214" s="822" t="s">
        <v>6073</v>
      </c>
      <c r="G214" s="822" t="s">
        <v>2011</v>
      </c>
      <c r="H214" s="831">
        <v>25</v>
      </c>
      <c r="I214" s="831">
        <v>1904827.5</v>
      </c>
      <c r="J214" s="822"/>
      <c r="K214" s="822">
        <v>76193.100000000006</v>
      </c>
      <c r="L214" s="831">
        <v>604</v>
      </c>
      <c r="M214" s="831">
        <v>41565378.759999998</v>
      </c>
      <c r="N214" s="822"/>
      <c r="O214" s="822">
        <v>68816.852251655626</v>
      </c>
      <c r="P214" s="831">
        <v>85</v>
      </c>
      <c r="Q214" s="831">
        <v>5160180</v>
      </c>
      <c r="R214" s="827"/>
      <c r="S214" s="832">
        <v>60708</v>
      </c>
    </row>
    <row r="215" spans="1:19" ht="14.45" customHeight="1" x14ac:dyDescent="0.2">
      <c r="A215" s="821" t="s">
        <v>5996</v>
      </c>
      <c r="B215" s="822" t="s">
        <v>6024</v>
      </c>
      <c r="C215" s="822" t="s">
        <v>646</v>
      </c>
      <c r="D215" s="822" t="s">
        <v>2703</v>
      </c>
      <c r="E215" s="822" t="s">
        <v>2679</v>
      </c>
      <c r="F215" s="822" t="s">
        <v>6075</v>
      </c>
      <c r="G215" s="822" t="s">
        <v>2019</v>
      </c>
      <c r="H215" s="831"/>
      <c r="I215" s="831"/>
      <c r="J215" s="822"/>
      <c r="K215" s="822"/>
      <c r="L215" s="831">
        <v>900</v>
      </c>
      <c r="M215" s="831">
        <v>1416111</v>
      </c>
      <c r="N215" s="822"/>
      <c r="O215" s="822">
        <v>1573.4566666666667</v>
      </c>
      <c r="P215" s="831"/>
      <c r="Q215" s="831"/>
      <c r="R215" s="827"/>
      <c r="S215" s="832"/>
    </row>
    <row r="216" spans="1:19" ht="14.45" customHeight="1" x14ac:dyDescent="0.2">
      <c r="A216" s="821" t="s">
        <v>5996</v>
      </c>
      <c r="B216" s="822" t="s">
        <v>6024</v>
      </c>
      <c r="C216" s="822" t="s">
        <v>646</v>
      </c>
      <c r="D216" s="822" t="s">
        <v>2703</v>
      </c>
      <c r="E216" s="822" t="s">
        <v>6078</v>
      </c>
      <c r="F216" s="822" t="s">
        <v>6079</v>
      </c>
      <c r="G216" s="822" t="s">
        <v>6080</v>
      </c>
      <c r="H216" s="831">
        <v>480</v>
      </c>
      <c r="I216" s="831">
        <v>113029.44</v>
      </c>
      <c r="J216" s="822"/>
      <c r="K216" s="822">
        <v>235.47800000000001</v>
      </c>
      <c r="L216" s="831"/>
      <c r="M216" s="831"/>
      <c r="N216" s="822"/>
      <c r="O216" s="822"/>
      <c r="P216" s="831"/>
      <c r="Q216" s="831"/>
      <c r="R216" s="827"/>
      <c r="S216" s="832"/>
    </row>
    <row r="217" spans="1:19" ht="14.45" customHeight="1" x14ac:dyDescent="0.2">
      <c r="A217" s="821" t="s">
        <v>5996</v>
      </c>
      <c r="B217" s="822" t="s">
        <v>6024</v>
      </c>
      <c r="C217" s="822" t="s">
        <v>646</v>
      </c>
      <c r="D217" s="822" t="s">
        <v>2703</v>
      </c>
      <c r="E217" s="822" t="s">
        <v>5989</v>
      </c>
      <c r="F217" s="822" t="s">
        <v>6003</v>
      </c>
      <c r="G217" s="822" t="s">
        <v>6004</v>
      </c>
      <c r="H217" s="831">
        <v>29</v>
      </c>
      <c r="I217" s="831">
        <v>3538</v>
      </c>
      <c r="J217" s="822"/>
      <c r="K217" s="822">
        <v>122</v>
      </c>
      <c r="L217" s="831">
        <v>11</v>
      </c>
      <c r="M217" s="831">
        <v>1353</v>
      </c>
      <c r="N217" s="822"/>
      <c r="O217" s="822">
        <v>123</v>
      </c>
      <c r="P217" s="831"/>
      <c r="Q217" s="831"/>
      <c r="R217" s="827"/>
      <c r="S217" s="832"/>
    </row>
    <row r="218" spans="1:19" ht="14.45" customHeight="1" x14ac:dyDescent="0.2">
      <c r="A218" s="821" t="s">
        <v>5996</v>
      </c>
      <c r="B218" s="822" t="s">
        <v>6024</v>
      </c>
      <c r="C218" s="822" t="s">
        <v>646</v>
      </c>
      <c r="D218" s="822" t="s">
        <v>2703</v>
      </c>
      <c r="E218" s="822" t="s">
        <v>5989</v>
      </c>
      <c r="F218" s="822" t="s">
        <v>6083</v>
      </c>
      <c r="G218" s="822" t="s">
        <v>6084</v>
      </c>
      <c r="H218" s="831">
        <v>96</v>
      </c>
      <c r="I218" s="831">
        <v>14496</v>
      </c>
      <c r="J218" s="822"/>
      <c r="K218" s="822">
        <v>151</v>
      </c>
      <c r="L218" s="831">
        <v>92</v>
      </c>
      <c r="M218" s="831">
        <v>14076</v>
      </c>
      <c r="N218" s="822"/>
      <c r="O218" s="822">
        <v>153</v>
      </c>
      <c r="P218" s="831">
        <v>1</v>
      </c>
      <c r="Q218" s="831">
        <v>158</v>
      </c>
      <c r="R218" s="827"/>
      <c r="S218" s="832">
        <v>158</v>
      </c>
    </row>
    <row r="219" spans="1:19" ht="14.45" customHeight="1" x14ac:dyDescent="0.2">
      <c r="A219" s="821" t="s">
        <v>5996</v>
      </c>
      <c r="B219" s="822" t="s">
        <v>6024</v>
      </c>
      <c r="C219" s="822" t="s">
        <v>646</v>
      </c>
      <c r="D219" s="822" t="s">
        <v>2703</v>
      </c>
      <c r="E219" s="822" t="s">
        <v>5989</v>
      </c>
      <c r="F219" s="822" t="s">
        <v>6005</v>
      </c>
      <c r="G219" s="822" t="s">
        <v>6006</v>
      </c>
      <c r="H219" s="831">
        <v>53</v>
      </c>
      <c r="I219" s="831">
        <v>2014</v>
      </c>
      <c r="J219" s="822"/>
      <c r="K219" s="822">
        <v>38</v>
      </c>
      <c r="L219" s="831">
        <v>104</v>
      </c>
      <c r="M219" s="831">
        <v>3952</v>
      </c>
      <c r="N219" s="822"/>
      <c r="O219" s="822">
        <v>38</v>
      </c>
      <c r="P219" s="831">
        <v>20</v>
      </c>
      <c r="Q219" s="831">
        <v>800</v>
      </c>
      <c r="R219" s="827"/>
      <c r="S219" s="832">
        <v>40</v>
      </c>
    </row>
    <row r="220" spans="1:19" ht="14.45" customHeight="1" x14ac:dyDescent="0.2">
      <c r="A220" s="821" t="s">
        <v>5996</v>
      </c>
      <c r="B220" s="822" t="s">
        <v>6024</v>
      </c>
      <c r="C220" s="822" t="s">
        <v>646</v>
      </c>
      <c r="D220" s="822" t="s">
        <v>2703</v>
      </c>
      <c r="E220" s="822" t="s">
        <v>5989</v>
      </c>
      <c r="F220" s="822" t="s">
        <v>6087</v>
      </c>
      <c r="G220" s="822" t="s">
        <v>6088</v>
      </c>
      <c r="H220" s="831">
        <v>180</v>
      </c>
      <c r="I220" s="831">
        <v>127260</v>
      </c>
      <c r="J220" s="822"/>
      <c r="K220" s="822">
        <v>707</v>
      </c>
      <c r="L220" s="831">
        <v>131</v>
      </c>
      <c r="M220" s="831">
        <v>93141</v>
      </c>
      <c r="N220" s="822"/>
      <c r="O220" s="822">
        <v>711</v>
      </c>
      <c r="P220" s="831">
        <v>16</v>
      </c>
      <c r="Q220" s="831">
        <v>12288</v>
      </c>
      <c r="R220" s="827"/>
      <c r="S220" s="832">
        <v>768</v>
      </c>
    </row>
    <row r="221" spans="1:19" ht="14.45" customHeight="1" x14ac:dyDescent="0.2">
      <c r="A221" s="821" t="s">
        <v>5996</v>
      </c>
      <c r="B221" s="822" t="s">
        <v>6024</v>
      </c>
      <c r="C221" s="822" t="s">
        <v>646</v>
      </c>
      <c r="D221" s="822" t="s">
        <v>2703</v>
      </c>
      <c r="E221" s="822" t="s">
        <v>5989</v>
      </c>
      <c r="F221" s="822" t="s">
        <v>6089</v>
      </c>
      <c r="G221" s="822" t="s">
        <v>6090</v>
      </c>
      <c r="H221" s="831">
        <v>32</v>
      </c>
      <c r="I221" s="831">
        <v>4544</v>
      </c>
      <c r="J221" s="822"/>
      <c r="K221" s="822">
        <v>142</v>
      </c>
      <c r="L221" s="831">
        <v>43</v>
      </c>
      <c r="M221" s="831">
        <v>6149</v>
      </c>
      <c r="N221" s="822"/>
      <c r="O221" s="822">
        <v>143</v>
      </c>
      <c r="P221" s="831"/>
      <c r="Q221" s="831"/>
      <c r="R221" s="827"/>
      <c r="S221" s="832"/>
    </row>
    <row r="222" spans="1:19" ht="14.45" customHeight="1" x14ac:dyDescent="0.2">
      <c r="A222" s="821" t="s">
        <v>5996</v>
      </c>
      <c r="B222" s="822" t="s">
        <v>6024</v>
      </c>
      <c r="C222" s="822" t="s">
        <v>646</v>
      </c>
      <c r="D222" s="822" t="s">
        <v>2703</v>
      </c>
      <c r="E222" s="822" t="s">
        <v>5989</v>
      </c>
      <c r="F222" s="822" t="s">
        <v>6097</v>
      </c>
      <c r="G222" s="822" t="s">
        <v>6098</v>
      </c>
      <c r="H222" s="831">
        <v>2</v>
      </c>
      <c r="I222" s="831">
        <v>870</v>
      </c>
      <c r="J222" s="822"/>
      <c r="K222" s="822">
        <v>435</v>
      </c>
      <c r="L222" s="831">
        <v>7</v>
      </c>
      <c r="M222" s="831">
        <v>3059</v>
      </c>
      <c r="N222" s="822"/>
      <c r="O222" s="822">
        <v>437</v>
      </c>
      <c r="P222" s="831"/>
      <c r="Q222" s="831"/>
      <c r="R222" s="827"/>
      <c r="S222" s="832"/>
    </row>
    <row r="223" spans="1:19" ht="14.45" customHeight="1" x14ac:dyDescent="0.2">
      <c r="A223" s="821" t="s">
        <v>5996</v>
      </c>
      <c r="B223" s="822" t="s">
        <v>6024</v>
      </c>
      <c r="C223" s="822" t="s">
        <v>646</v>
      </c>
      <c r="D223" s="822" t="s">
        <v>2703</v>
      </c>
      <c r="E223" s="822" t="s">
        <v>5989</v>
      </c>
      <c r="F223" s="822" t="s">
        <v>6099</v>
      </c>
      <c r="G223" s="822" t="s">
        <v>6100</v>
      </c>
      <c r="H223" s="831">
        <v>5</v>
      </c>
      <c r="I223" s="831">
        <v>5065</v>
      </c>
      <c r="J223" s="822"/>
      <c r="K223" s="822">
        <v>1013</v>
      </c>
      <c r="L223" s="831">
        <v>7</v>
      </c>
      <c r="M223" s="831">
        <v>7112</v>
      </c>
      <c r="N223" s="822"/>
      <c r="O223" s="822">
        <v>1016</v>
      </c>
      <c r="P223" s="831"/>
      <c r="Q223" s="831"/>
      <c r="R223" s="827"/>
      <c r="S223" s="832"/>
    </row>
    <row r="224" spans="1:19" ht="14.45" customHeight="1" x14ac:dyDescent="0.2">
      <c r="A224" s="821" t="s">
        <v>5996</v>
      </c>
      <c r="B224" s="822" t="s">
        <v>6024</v>
      </c>
      <c r="C224" s="822" t="s">
        <v>646</v>
      </c>
      <c r="D224" s="822" t="s">
        <v>2703</v>
      </c>
      <c r="E224" s="822" t="s">
        <v>5989</v>
      </c>
      <c r="F224" s="822" t="s">
        <v>6101</v>
      </c>
      <c r="G224" s="822" t="s">
        <v>6102</v>
      </c>
      <c r="H224" s="831">
        <v>89</v>
      </c>
      <c r="I224" s="831">
        <v>166786</v>
      </c>
      <c r="J224" s="822"/>
      <c r="K224" s="822">
        <v>1874</v>
      </c>
      <c r="L224" s="831">
        <v>130</v>
      </c>
      <c r="M224" s="831">
        <v>244140</v>
      </c>
      <c r="N224" s="822"/>
      <c r="O224" s="822">
        <v>1878</v>
      </c>
      <c r="P224" s="831">
        <v>4</v>
      </c>
      <c r="Q224" s="831">
        <v>7688</v>
      </c>
      <c r="R224" s="827"/>
      <c r="S224" s="832">
        <v>1922</v>
      </c>
    </row>
    <row r="225" spans="1:19" ht="14.45" customHeight="1" x14ac:dyDescent="0.2">
      <c r="A225" s="821" t="s">
        <v>5996</v>
      </c>
      <c r="B225" s="822" t="s">
        <v>6024</v>
      </c>
      <c r="C225" s="822" t="s">
        <v>646</v>
      </c>
      <c r="D225" s="822" t="s">
        <v>2703</v>
      </c>
      <c r="E225" s="822" t="s">
        <v>5989</v>
      </c>
      <c r="F225" s="822" t="s">
        <v>6105</v>
      </c>
      <c r="G225" s="822" t="s">
        <v>6106</v>
      </c>
      <c r="H225" s="831">
        <v>91</v>
      </c>
      <c r="I225" s="831">
        <v>97279</v>
      </c>
      <c r="J225" s="822"/>
      <c r="K225" s="822">
        <v>1069</v>
      </c>
      <c r="L225" s="831">
        <v>132</v>
      </c>
      <c r="M225" s="831">
        <v>141636</v>
      </c>
      <c r="N225" s="822"/>
      <c r="O225" s="822">
        <v>1073</v>
      </c>
      <c r="P225" s="831">
        <v>4</v>
      </c>
      <c r="Q225" s="831">
        <v>4428</v>
      </c>
      <c r="R225" s="827"/>
      <c r="S225" s="832">
        <v>1107</v>
      </c>
    </row>
    <row r="226" spans="1:19" ht="14.45" customHeight="1" x14ac:dyDescent="0.2">
      <c r="A226" s="821" t="s">
        <v>5996</v>
      </c>
      <c r="B226" s="822" t="s">
        <v>6024</v>
      </c>
      <c r="C226" s="822" t="s">
        <v>646</v>
      </c>
      <c r="D226" s="822" t="s">
        <v>2703</v>
      </c>
      <c r="E226" s="822" t="s">
        <v>5989</v>
      </c>
      <c r="F226" s="822" t="s">
        <v>5998</v>
      </c>
      <c r="G226" s="822" t="s">
        <v>5999</v>
      </c>
      <c r="H226" s="831">
        <v>5</v>
      </c>
      <c r="I226" s="831">
        <v>28935</v>
      </c>
      <c r="J226" s="822"/>
      <c r="K226" s="822">
        <v>5787</v>
      </c>
      <c r="L226" s="831">
        <v>8</v>
      </c>
      <c r="M226" s="831">
        <v>46344</v>
      </c>
      <c r="N226" s="822"/>
      <c r="O226" s="822">
        <v>5793</v>
      </c>
      <c r="P226" s="831">
        <v>9</v>
      </c>
      <c r="Q226" s="831">
        <v>52668</v>
      </c>
      <c r="R226" s="827"/>
      <c r="S226" s="832">
        <v>5852</v>
      </c>
    </row>
    <row r="227" spans="1:19" ht="14.45" customHeight="1" x14ac:dyDescent="0.2">
      <c r="A227" s="821" t="s">
        <v>5996</v>
      </c>
      <c r="B227" s="822" t="s">
        <v>6024</v>
      </c>
      <c r="C227" s="822" t="s">
        <v>646</v>
      </c>
      <c r="D227" s="822" t="s">
        <v>2703</v>
      </c>
      <c r="E227" s="822" t="s">
        <v>5989</v>
      </c>
      <c r="F227" s="822" t="s">
        <v>6111</v>
      </c>
      <c r="G227" s="822" t="s">
        <v>6112</v>
      </c>
      <c r="H227" s="831">
        <v>78</v>
      </c>
      <c r="I227" s="831">
        <v>25116</v>
      </c>
      <c r="J227" s="822"/>
      <c r="K227" s="822">
        <v>322</v>
      </c>
      <c r="L227" s="831">
        <v>69</v>
      </c>
      <c r="M227" s="831">
        <v>22356</v>
      </c>
      <c r="N227" s="822"/>
      <c r="O227" s="822">
        <v>324</v>
      </c>
      <c r="P227" s="831"/>
      <c r="Q227" s="831"/>
      <c r="R227" s="827"/>
      <c r="S227" s="832"/>
    </row>
    <row r="228" spans="1:19" ht="14.45" customHeight="1" x14ac:dyDescent="0.2">
      <c r="A228" s="821" t="s">
        <v>5996</v>
      </c>
      <c r="B228" s="822" t="s">
        <v>6024</v>
      </c>
      <c r="C228" s="822" t="s">
        <v>646</v>
      </c>
      <c r="D228" s="822" t="s">
        <v>2703</v>
      </c>
      <c r="E228" s="822" t="s">
        <v>5989</v>
      </c>
      <c r="F228" s="822" t="s">
        <v>6115</v>
      </c>
      <c r="G228" s="822" t="s">
        <v>6116</v>
      </c>
      <c r="H228" s="831">
        <v>201</v>
      </c>
      <c r="I228" s="831">
        <v>0</v>
      </c>
      <c r="J228" s="822"/>
      <c r="K228" s="822">
        <v>0</v>
      </c>
      <c r="L228" s="831">
        <v>239</v>
      </c>
      <c r="M228" s="831">
        <v>0</v>
      </c>
      <c r="N228" s="822"/>
      <c r="O228" s="822">
        <v>0</v>
      </c>
      <c r="P228" s="831">
        <v>32</v>
      </c>
      <c r="Q228" s="831">
        <v>0</v>
      </c>
      <c r="R228" s="827"/>
      <c r="S228" s="832">
        <v>0</v>
      </c>
    </row>
    <row r="229" spans="1:19" ht="14.45" customHeight="1" x14ac:dyDescent="0.2">
      <c r="A229" s="821" t="s">
        <v>5996</v>
      </c>
      <c r="B229" s="822" t="s">
        <v>6024</v>
      </c>
      <c r="C229" s="822" t="s">
        <v>646</v>
      </c>
      <c r="D229" s="822" t="s">
        <v>2703</v>
      </c>
      <c r="E229" s="822" t="s">
        <v>5989</v>
      </c>
      <c r="F229" s="822" t="s">
        <v>6117</v>
      </c>
      <c r="G229" s="822" t="s">
        <v>6118</v>
      </c>
      <c r="H229" s="831">
        <v>9</v>
      </c>
      <c r="I229" s="831">
        <v>0</v>
      </c>
      <c r="J229" s="822"/>
      <c r="K229" s="822">
        <v>0</v>
      </c>
      <c r="L229" s="831"/>
      <c r="M229" s="831"/>
      <c r="N229" s="822"/>
      <c r="O229" s="822"/>
      <c r="P229" s="831"/>
      <c r="Q229" s="831"/>
      <c r="R229" s="827"/>
      <c r="S229" s="832"/>
    </row>
    <row r="230" spans="1:19" ht="14.45" customHeight="1" x14ac:dyDescent="0.2">
      <c r="A230" s="821" t="s">
        <v>5996</v>
      </c>
      <c r="B230" s="822" t="s">
        <v>6024</v>
      </c>
      <c r="C230" s="822" t="s">
        <v>646</v>
      </c>
      <c r="D230" s="822" t="s">
        <v>2703</v>
      </c>
      <c r="E230" s="822" t="s">
        <v>5989</v>
      </c>
      <c r="F230" s="822" t="s">
        <v>6119</v>
      </c>
      <c r="G230" s="822" t="s">
        <v>6120</v>
      </c>
      <c r="H230" s="831">
        <v>4</v>
      </c>
      <c r="I230" s="831">
        <v>2892</v>
      </c>
      <c r="J230" s="822"/>
      <c r="K230" s="822">
        <v>723</v>
      </c>
      <c r="L230" s="831">
        <v>2</v>
      </c>
      <c r="M230" s="831">
        <v>1450</v>
      </c>
      <c r="N230" s="822"/>
      <c r="O230" s="822">
        <v>725</v>
      </c>
      <c r="P230" s="831">
        <v>5</v>
      </c>
      <c r="Q230" s="831">
        <v>3700</v>
      </c>
      <c r="R230" s="827"/>
      <c r="S230" s="832">
        <v>740</v>
      </c>
    </row>
    <row r="231" spans="1:19" ht="14.45" customHeight="1" x14ac:dyDescent="0.2">
      <c r="A231" s="821" t="s">
        <v>5996</v>
      </c>
      <c r="B231" s="822" t="s">
        <v>6024</v>
      </c>
      <c r="C231" s="822" t="s">
        <v>646</v>
      </c>
      <c r="D231" s="822" t="s">
        <v>2703</v>
      </c>
      <c r="E231" s="822" t="s">
        <v>5989</v>
      </c>
      <c r="F231" s="822" t="s">
        <v>5992</v>
      </c>
      <c r="G231" s="822" t="s">
        <v>5993</v>
      </c>
      <c r="H231" s="831">
        <v>201</v>
      </c>
      <c r="I231" s="831">
        <v>6700</v>
      </c>
      <c r="J231" s="822"/>
      <c r="K231" s="822">
        <v>33.333333333333336</v>
      </c>
      <c r="L231" s="831">
        <v>175</v>
      </c>
      <c r="M231" s="831">
        <v>6573.34</v>
      </c>
      <c r="N231" s="822"/>
      <c r="O231" s="822">
        <v>37.56194285714286</v>
      </c>
      <c r="P231" s="831">
        <v>19</v>
      </c>
      <c r="Q231" s="831">
        <v>865.57</v>
      </c>
      <c r="R231" s="827"/>
      <c r="S231" s="832">
        <v>45.556315789473686</v>
      </c>
    </row>
    <row r="232" spans="1:19" ht="14.45" customHeight="1" x14ac:dyDescent="0.2">
      <c r="A232" s="821" t="s">
        <v>5996</v>
      </c>
      <c r="B232" s="822" t="s">
        <v>6024</v>
      </c>
      <c r="C232" s="822" t="s">
        <v>646</v>
      </c>
      <c r="D232" s="822" t="s">
        <v>2703</v>
      </c>
      <c r="E232" s="822" t="s">
        <v>5989</v>
      </c>
      <c r="F232" s="822" t="s">
        <v>6125</v>
      </c>
      <c r="G232" s="822" t="s">
        <v>6126</v>
      </c>
      <c r="H232" s="831">
        <v>29</v>
      </c>
      <c r="I232" s="831">
        <v>2523</v>
      </c>
      <c r="J232" s="822"/>
      <c r="K232" s="822">
        <v>87</v>
      </c>
      <c r="L232" s="831">
        <v>29</v>
      </c>
      <c r="M232" s="831">
        <v>2552</v>
      </c>
      <c r="N232" s="822"/>
      <c r="O232" s="822">
        <v>88</v>
      </c>
      <c r="P232" s="831">
        <v>7</v>
      </c>
      <c r="Q232" s="831">
        <v>651</v>
      </c>
      <c r="R232" s="827"/>
      <c r="S232" s="832">
        <v>93</v>
      </c>
    </row>
    <row r="233" spans="1:19" ht="14.45" customHeight="1" x14ac:dyDescent="0.2">
      <c r="A233" s="821" t="s">
        <v>5996</v>
      </c>
      <c r="B233" s="822" t="s">
        <v>6024</v>
      </c>
      <c r="C233" s="822" t="s">
        <v>646</v>
      </c>
      <c r="D233" s="822" t="s">
        <v>2703</v>
      </c>
      <c r="E233" s="822" t="s">
        <v>5989</v>
      </c>
      <c r="F233" s="822" t="s">
        <v>6129</v>
      </c>
      <c r="G233" s="822" t="s">
        <v>6130</v>
      </c>
      <c r="H233" s="831">
        <v>43</v>
      </c>
      <c r="I233" s="831">
        <v>86817</v>
      </c>
      <c r="J233" s="822"/>
      <c r="K233" s="822">
        <v>2019</v>
      </c>
      <c r="L233" s="831">
        <v>68</v>
      </c>
      <c r="M233" s="831">
        <v>137496</v>
      </c>
      <c r="N233" s="822"/>
      <c r="O233" s="822">
        <v>2022</v>
      </c>
      <c r="P233" s="831">
        <v>1</v>
      </c>
      <c r="Q233" s="831">
        <v>2052</v>
      </c>
      <c r="R233" s="827"/>
      <c r="S233" s="832">
        <v>2052</v>
      </c>
    </row>
    <row r="234" spans="1:19" ht="14.45" customHeight="1" x14ac:dyDescent="0.2">
      <c r="A234" s="821" t="s">
        <v>5996</v>
      </c>
      <c r="B234" s="822" t="s">
        <v>6024</v>
      </c>
      <c r="C234" s="822" t="s">
        <v>646</v>
      </c>
      <c r="D234" s="822" t="s">
        <v>2703</v>
      </c>
      <c r="E234" s="822" t="s">
        <v>5989</v>
      </c>
      <c r="F234" s="822" t="s">
        <v>6133</v>
      </c>
      <c r="G234" s="822" t="s">
        <v>6134</v>
      </c>
      <c r="H234" s="831">
        <v>26</v>
      </c>
      <c r="I234" s="831">
        <v>8034</v>
      </c>
      <c r="J234" s="822"/>
      <c r="K234" s="822">
        <v>309</v>
      </c>
      <c r="L234" s="831">
        <v>32</v>
      </c>
      <c r="M234" s="831">
        <v>9920</v>
      </c>
      <c r="N234" s="822"/>
      <c r="O234" s="822">
        <v>310</v>
      </c>
      <c r="P234" s="831"/>
      <c r="Q234" s="831"/>
      <c r="R234" s="827"/>
      <c r="S234" s="832"/>
    </row>
    <row r="235" spans="1:19" ht="14.45" customHeight="1" x14ac:dyDescent="0.2">
      <c r="A235" s="821" t="s">
        <v>5996</v>
      </c>
      <c r="B235" s="822" t="s">
        <v>6024</v>
      </c>
      <c r="C235" s="822" t="s">
        <v>646</v>
      </c>
      <c r="D235" s="822" t="s">
        <v>2703</v>
      </c>
      <c r="E235" s="822" t="s">
        <v>5989</v>
      </c>
      <c r="F235" s="822" t="s">
        <v>6137</v>
      </c>
      <c r="G235" s="822" t="s">
        <v>6138</v>
      </c>
      <c r="H235" s="831"/>
      <c r="I235" s="831"/>
      <c r="J235" s="822"/>
      <c r="K235" s="822"/>
      <c r="L235" s="831">
        <v>1</v>
      </c>
      <c r="M235" s="831">
        <v>137</v>
      </c>
      <c r="N235" s="822"/>
      <c r="O235" s="822">
        <v>137</v>
      </c>
      <c r="P235" s="831"/>
      <c r="Q235" s="831"/>
      <c r="R235" s="827"/>
      <c r="S235" s="832"/>
    </row>
    <row r="236" spans="1:19" ht="14.45" customHeight="1" x14ac:dyDescent="0.2">
      <c r="A236" s="821" t="s">
        <v>5996</v>
      </c>
      <c r="B236" s="822" t="s">
        <v>6024</v>
      </c>
      <c r="C236" s="822" t="s">
        <v>646</v>
      </c>
      <c r="D236" s="822" t="s">
        <v>2703</v>
      </c>
      <c r="E236" s="822" t="s">
        <v>5989</v>
      </c>
      <c r="F236" s="822" t="s">
        <v>5994</v>
      </c>
      <c r="G236" s="822" t="s">
        <v>5995</v>
      </c>
      <c r="H236" s="831">
        <v>21</v>
      </c>
      <c r="I236" s="831">
        <v>7518</v>
      </c>
      <c r="J236" s="822"/>
      <c r="K236" s="822">
        <v>358</v>
      </c>
      <c r="L236" s="831">
        <v>50</v>
      </c>
      <c r="M236" s="831">
        <v>18000</v>
      </c>
      <c r="N236" s="822"/>
      <c r="O236" s="822">
        <v>360</v>
      </c>
      <c r="P236" s="831">
        <v>3</v>
      </c>
      <c r="Q236" s="831">
        <v>1164</v>
      </c>
      <c r="R236" s="827"/>
      <c r="S236" s="832">
        <v>388</v>
      </c>
    </row>
    <row r="237" spans="1:19" ht="14.45" customHeight="1" x14ac:dyDescent="0.2">
      <c r="A237" s="821" t="s">
        <v>5996</v>
      </c>
      <c r="B237" s="822" t="s">
        <v>6024</v>
      </c>
      <c r="C237" s="822" t="s">
        <v>646</v>
      </c>
      <c r="D237" s="822" t="s">
        <v>2703</v>
      </c>
      <c r="E237" s="822" t="s">
        <v>5989</v>
      </c>
      <c r="F237" s="822" t="s">
        <v>6139</v>
      </c>
      <c r="G237" s="822" t="s">
        <v>6140</v>
      </c>
      <c r="H237" s="831">
        <v>4</v>
      </c>
      <c r="I237" s="831">
        <v>1068</v>
      </c>
      <c r="J237" s="822"/>
      <c r="K237" s="822">
        <v>267</v>
      </c>
      <c r="L237" s="831">
        <v>2</v>
      </c>
      <c r="M237" s="831">
        <v>536</v>
      </c>
      <c r="N237" s="822"/>
      <c r="O237" s="822">
        <v>268</v>
      </c>
      <c r="P237" s="831">
        <v>5</v>
      </c>
      <c r="Q237" s="831">
        <v>1380</v>
      </c>
      <c r="R237" s="827"/>
      <c r="S237" s="832">
        <v>276</v>
      </c>
    </row>
    <row r="238" spans="1:19" ht="14.45" customHeight="1" x14ac:dyDescent="0.2">
      <c r="A238" s="821" t="s">
        <v>5996</v>
      </c>
      <c r="B238" s="822" t="s">
        <v>6024</v>
      </c>
      <c r="C238" s="822" t="s">
        <v>646</v>
      </c>
      <c r="D238" s="822" t="s">
        <v>2703</v>
      </c>
      <c r="E238" s="822" t="s">
        <v>5989</v>
      </c>
      <c r="F238" s="822" t="s">
        <v>6149</v>
      </c>
      <c r="G238" s="822" t="s">
        <v>6114</v>
      </c>
      <c r="H238" s="831">
        <v>34</v>
      </c>
      <c r="I238" s="831">
        <v>12070</v>
      </c>
      <c r="J238" s="822"/>
      <c r="K238" s="822">
        <v>355</v>
      </c>
      <c r="L238" s="831">
        <v>12</v>
      </c>
      <c r="M238" s="831">
        <v>4296</v>
      </c>
      <c r="N238" s="822"/>
      <c r="O238" s="822">
        <v>358</v>
      </c>
      <c r="P238" s="831"/>
      <c r="Q238" s="831"/>
      <c r="R238" s="827"/>
      <c r="S238" s="832"/>
    </row>
    <row r="239" spans="1:19" ht="14.45" customHeight="1" x14ac:dyDescent="0.2">
      <c r="A239" s="821" t="s">
        <v>5996</v>
      </c>
      <c r="B239" s="822" t="s">
        <v>6024</v>
      </c>
      <c r="C239" s="822" t="s">
        <v>646</v>
      </c>
      <c r="D239" s="822" t="s">
        <v>2703</v>
      </c>
      <c r="E239" s="822" t="s">
        <v>5989</v>
      </c>
      <c r="F239" s="822" t="s">
        <v>6150</v>
      </c>
      <c r="G239" s="822" t="s">
        <v>6151</v>
      </c>
      <c r="H239" s="831">
        <v>16</v>
      </c>
      <c r="I239" s="831">
        <v>8000</v>
      </c>
      <c r="J239" s="822"/>
      <c r="K239" s="822">
        <v>500</v>
      </c>
      <c r="L239" s="831">
        <v>17</v>
      </c>
      <c r="M239" s="831">
        <v>8534</v>
      </c>
      <c r="N239" s="822"/>
      <c r="O239" s="822">
        <v>502</v>
      </c>
      <c r="P239" s="831"/>
      <c r="Q239" s="831"/>
      <c r="R239" s="827"/>
      <c r="S239" s="832"/>
    </row>
    <row r="240" spans="1:19" ht="14.45" customHeight="1" x14ac:dyDescent="0.2">
      <c r="A240" s="821" t="s">
        <v>5996</v>
      </c>
      <c r="B240" s="822" t="s">
        <v>6024</v>
      </c>
      <c r="C240" s="822" t="s">
        <v>646</v>
      </c>
      <c r="D240" s="822" t="s">
        <v>2703</v>
      </c>
      <c r="E240" s="822" t="s">
        <v>5989</v>
      </c>
      <c r="F240" s="822" t="s">
        <v>6154</v>
      </c>
      <c r="G240" s="822" t="s">
        <v>6155</v>
      </c>
      <c r="H240" s="831">
        <v>74</v>
      </c>
      <c r="I240" s="831">
        <v>31820</v>
      </c>
      <c r="J240" s="822"/>
      <c r="K240" s="822">
        <v>430</v>
      </c>
      <c r="L240" s="831">
        <v>71</v>
      </c>
      <c r="M240" s="831">
        <v>30672</v>
      </c>
      <c r="N240" s="822"/>
      <c r="O240" s="822">
        <v>432</v>
      </c>
      <c r="P240" s="831"/>
      <c r="Q240" s="831"/>
      <c r="R240" s="827"/>
      <c r="S240" s="832"/>
    </row>
    <row r="241" spans="1:19" ht="14.45" customHeight="1" x14ac:dyDescent="0.2">
      <c r="A241" s="821" t="s">
        <v>5996</v>
      </c>
      <c r="B241" s="822" t="s">
        <v>6024</v>
      </c>
      <c r="C241" s="822" t="s">
        <v>646</v>
      </c>
      <c r="D241" s="822" t="s">
        <v>5974</v>
      </c>
      <c r="E241" s="822" t="s">
        <v>5989</v>
      </c>
      <c r="F241" s="822" t="s">
        <v>6091</v>
      </c>
      <c r="G241" s="822" t="s">
        <v>6092</v>
      </c>
      <c r="H241" s="831">
        <v>1</v>
      </c>
      <c r="I241" s="831">
        <v>628</v>
      </c>
      <c r="J241" s="822"/>
      <c r="K241" s="822">
        <v>628</v>
      </c>
      <c r="L241" s="831"/>
      <c r="M241" s="831"/>
      <c r="N241" s="822"/>
      <c r="O241" s="822"/>
      <c r="P241" s="831"/>
      <c r="Q241" s="831"/>
      <c r="R241" s="827"/>
      <c r="S241" s="832"/>
    </row>
    <row r="242" spans="1:19" ht="14.45" customHeight="1" x14ac:dyDescent="0.2">
      <c r="A242" s="821" t="s">
        <v>5996</v>
      </c>
      <c r="B242" s="822" t="s">
        <v>6024</v>
      </c>
      <c r="C242" s="822" t="s">
        <v>646</v>
      </c>
      <c r="D242" s="822" t="s">
        <v>2704</v>
      </c>
      <c r="E242" s="822" t="s">
        <v>2679</v>
      </c>
      <c r="F242" s="822" t="s">
        <v>6051</v>
      </c>
      <c r="G242" s="822" t="s">
        <v>6052</v>
      </c>
      <c r="H242" s="831">
        <v>10</v>
      </c>
      <c r="I242" s="831">
        <v>73530.600000000006</v>
      </c>
      <c r="J242" s="822"/>
      <c r="K242" s="822">
        <v>7353.06</v>
      </c>
      <c r="L242" s="831">
        <v>22</v>
      </c>
      <c r="M242" s="831">
        <v>164932.14000000001</v>
      </c>
      <c r="N242" s="822"/>
      <c r="O242" s="822">
        <v>7496.9154545454548</v>
      </c>
      <c r="P242" s="831">
        <v>3</v>
      </c>
      <c r="Q242" s="831">
        <v>22059.18</v>
      </c>
      <c r="R242" s="827"/>
      <c r="S242" s="832">
        <v>7353.06</v>
      </c>
    </row>
    <row r="243" spans="1:19" ht="14.45" customHeight="1" x14ac:dyDescent="0.2">
      <c r="A243" s="821" t="s">
        <v>5996</v>
      </c>
      <c r="B243" s="822" t="s">
        <v>6024</v>
      </c>
      <c r="C243" s="822" t="s">
        <v>646</v>
      </c>
      <c r="D243" s="822" t="s">
        <v>2704</v>
      </c>
      <c r="E243" s="822" t="s">
        <v>2679</v>
      </c>
      <c r="F243" s="822" t="s">
        <v>6057</v>
      </c>
      <c r="G243" s="822" t="s">
        <v>6058</v>
      </c>
      <c r="H243" s="831"/>
      <c r="I243" s="831"/>
      <c r="J243" s="822"/>
      <c r="K243" s="822"/>
      <c r="L243" s="831">
        <v>12</v>
      </c>
      <c r="M243" s="831">
        <v>100620</v>
      </c>
      <c r="N243" s="822"/>
      <c r="O243" s="822">
        <v>8385</v>
      </c>
      <c r="P243" s="831"/>
      <c r="Q243" s="831"/>
      <c r="R243" s="827"/>
      <c r="S243" s="832"/>
    </row>
    <row r="244" spans="1:19" ht="14.45" customHeight="1" x14ac:dyDescent="0.2">
      <c r="A244" s="821" t="s">
        <v>5996</v>
      </c>
      <c r="B244" s="822" t="s">
        <v>6024</v>
      </c>
      <c r="C244" s="822" t="s">
        <v>646</v>
      </c>
      <c r="D244" s="822" t="s">
        <v>2704</v>
      </c>
      <c r="E244" s="822" t="s">
        <v>5989</v>
      </c>
      <c r="F244" s="822" t="s">
        <v>6083</v>
      </c>
      <c r="G244" s="822" t="s">
        <v>6084</v>
      </c>
      <c r="H244" s="831"/>
      <c r="I244" s="831"/>
      <c r="J244" s="822"/>
      <c r="K244" s="822"/>
      <c r="L244" s="831">
        <v>1</v>
      </c>
      <c r="M244" s="831">
        <v>153</v>
      </c>
      <c r="N244" s="822"/>
      <c r="O244" s="822">
        <v>153</v>
      </c>
      <c r="P244" s="831"/>
      <c r="Q244" s="831"/>
      <c r="R244" s="827"/>
      <c r="S244" s="832"/>
    </row>
    <row r="245" spans="1:19" ht="14.45" customHeight="1" x14ac:dyDescent="0.2">
      <c r="A245" s="821" t="s">
        <v>5996</v>
      </c>
      <c r="B245" s="822" t="s">
        <v>6024</v>
      </c>
      <c r="C245" s="822" t="s">
        <v>646</v>
      </c>
      <c r="D245" s="822" t="s">
        <v>2704</v>
      </c>
      <c r="E245" s="822" t="s">
        <v>5989</v>
      </c>
      <c r="F245" s="822" t="s">
        <v>6005</v>
      </c>
      <c r="G245" s="822" t="s">
        <v>6006</v>
      </c>
      <c r="H245" s="831">
        <v>4</v>
      </c>
      <c r="I245" s="831">
        <v>152</v>
      </c>
      <c r="J245" s="822"/>
      <c r="K245" s="822">
        <v>38</v>
      </c>
      <c r="L245" s="831">
        <v>9</v>
      </c>
      <c r="M245" s="831">
        <v>342</v>
      </c>
      <c r="N245" s="822"/>
      <c r="O245" s="822">
        <v>38</v>
      </c>
      <c r="P245" s="831"/>
      <c r="Q245" s="831"/>
      <c r="R245" s="827"/>
      <c r="S245" s="832"/>
    </row>
    <row r="246" spans="1:19" ht="14.45" customHeight="1" x14ac:dyDescent="0.2">
      <c r="A246" s="821" t="s">
        <v>5996</v>
      </c>
      <c r="B246" s="822" t="s">
        <v>6024</v>
      </c>
      <c r="C246" s="822" t="s">
        <v>646</v>
      </c>
      <c r="D246" s="822" t="s">
        <v>2704</v>
      </c>
      <c r="E246" s="822" t="s">
        <v>5989</v>
      </c>
      <c r="F246" s="822" t="s">
        <v>6087</v>
      </c>
      <c r="G246" s="822" t="s">
        <v>6088</v>
      </c>
      <c r="H246" s="831">
        <v>2</v>
      </c>
      <c r="I246" s="831">
        <v>1414</v>
      </c>
      <c r="J246" s="822"/>
      <c r="K246" s="822">
        <v>707</v>
      </c>
      <c r="L246" s="831">
        <v>2</v>
      </c>
      <c r="M246" s="831">
        <v>1422</v>
      </c>
      <c r="N246" s="822"/>
      <c r="O246" s="822">
        <v>711</v>
      </c>
      <c r="P246" s="831"/>
      <c r="Q246" s="831"/>
      <c r="R246" s="827"/>
      <c r="S246" s="832"/>
    </row>
    <row r="247" spans="1:19" ht="14.45" customHeight="1" x14ac:dyDescent="0.2">
      <c r="A247" s="821" t="s">
        <v>5996</v>
      </c>
      <c r="B247" s="822" t="s">
        <v>6024</v>
      </c>
      <c r="C247" s="822" t="s">
        <v>646</v>
      </c>
      <c r="D247" s="822" t="s">
        <v>2704</v>
      </c>
      <c r="E247" s="822" t="s">
        <v>5989</v>
      </c>
      <c r="F247" s="822" t="s">
        <v>6089</v>
      </c>
      <c r="G247" s="822" t="s">
        <v>6090</v>
      </c>
      <c r="H247" s="831">
        <v>2</v>
      </c>
      <c r="I247" s="831">
        <v>284</v>
      </c>
      <c r="J247" s="822"/>
      <c r="K247" s="822">
        <v>142</v>
      </c>
      <c r="L247" s="831">
        <v>3</v>
      </c>
      <c r="M247" s="831">
        <v>429</v>
      </c>
      <c r="N247" s="822"/>
      <c r="O247" s="822">
        <v>143</v>
      </c>
      <c r="P247" s="831"/>
      <c r="Q247" s="831"/>
      <c r="R247" s="827"/>
      <c r="S247" s="832"/>
    </row>
    <row r="248" spans="1:19" ht="14.45" customHeight="1" x14ac:dyDescent="0.2">
      <c r="A248" s="821" t="s">
        <v>5996</v>
      </c>
      <c r="B248" s="822" t="s">
        <v>6024</v>
      </c>
      <c r="C248" s="822" t="s">
        <v>646</v>
      </c>
      <c r="D248" s="822" t="s">
        <v>2704</v>
      </c>
      <c r="E248" s="822" t="s">
        <v>5989</v>
      </c>
      <c r="F248" s="822" t="s">
        <v>6091</v>
      </c>
      <c r="G248" s="822" t="s">
        <v>6092</v>
      </c>
      <c r="H248" s="831">
        <v>3</v>
      </c>
      <c r="I248" s="831">
        <v>1884</v>
      </c>
      <c r="J248" s="822"/>
      <c r="K248" s="822">
        <v>628</v>
      </c>
      <c r="L248" s="831">
        <v>3</v>
      </c>
      <c r="M248" s="831">
        <v>1896</v>
      </c>
      <c r="N248" s="822"/>
      <c r="O248" s="822">
        <v>632</v>
      </c>
      <c r="P248" s="831"/>
      <c r="Q248" s="831"/>
      <c r="R248" s="827"/>
      <c r="S248" s="832"/>
    </row>
    <row r="249" spans="1:19" ht="14.45" customHeight="1" x14ac:dyDescent="0.2">
      <c r="A249" s="821" t="s">
        <v>5996</v>
      </c>
      <c r="B249" s="822" t="s">
        <v>6024</v>
      </c>
      <c r="C249" s="822" t="s">
        <v>646</v>
      </c>
      <c r="D249" s="822" t="s">
        <v>2704</v>
      </c>
      <c r="E249" s="822" t="s">
        <v>5989</v>
      </c>
      <c r="F249" s="822" t="s">
        <v>6093</v>
      </c>
      <c r="G249" s="822" t="s">
        <v>6094</v>
      </c>
      <c r="H249" s="831">
        <v>5</v>
      </c>
      <c r="I249" s="831">
        <v>3395</v>
      </c>
      <c r="J249" s="822"/>
      <c r="K249" s="822">
        <v>679</v>
      </c>
      <c r="L249" s="831">
        <v>1</v>
      </c>
      <c r="M249" s="831">
        <v>683</v>
      </c>
      <c r="N249" s="822"/>
      <c r="O249" s="822">
        <v>683</v>
      </c>
      <c r="P249" s="831"/>
      <c r="Q249" s="831"/>
      <c r="R249" s="827"/>
      <c r="S249" s="832"/>
    </row>
    <row r="250" spans="1:19" ht="14.45" customHeight="1" x14ac:dyDescent="0.2">
      <c r="A250" s="821" t="s">
        <v>5996</v>
      </c>
      <c r="B250" s="822" t="s">
        <v>6024</v>
      </c>
      <c r="C250" s="822" t="s">
        <v>646</v>
      </c>
      <c r="D250" s="822" t="s">
        <v>2704</v>
      </c>
      <c r="E250" s="822" t="s">
        <v>5989</v>
      </c>
      <c r="F250" s="822" t="s">
        <v>6095</v>
      </c>
      <c r="G250" s="822" t="s">
        <v>6096</v>
      </c>
      <c r="H250" s="831">
        <v>2</v>
      </c>
      <c r="I250" s="831">
        <v>1926</v>
      </c>
      <c r="J250" s="822"/>
      <c r="K250" s="822">
        <v>963</v>
      </c>
      <c r="L250" s="831"/>
      <c r="M250" s="831"/>
      <c r="N250" s="822"/>
      <c r="O250" s="822"/>
      <c r="P250" s="831"/>
      <c r="Q250" s="831"/>
      <c r="R250" s="827"/>
      <c r="S250" s="832"/>
    </row>
    <row r="251" spans="1:19" ht="14.45" customHeight="1" x14ac:dyDescent="0.2">
      <c r="A251" s="821" t="s">
        <v>5996</v>
      </c>
      <c r="B251" s="822" t="s">
        <v>6024</v>
      </c>
      <c r="C251" s="822" t="s">
        <v>646</v>
      </c>
      <c r="D251" s="822" t="s">
        <v>2704</v>
      </c>
      <c r="E251" s="822" t="s">
        <v>5989</v>
      </c>
      <c r="F251" s="822" t="s">
        <v>6097</v>
      </c>
      <c r="G251" s="822" t="s">
        <v>6098</v>
      </c>
      <c r="H251" s="831">
        <v>2</v>
      </c>
      <c r="I251" s="831">
        <v>870</v>
      </c>
      <c r="J251" s="822"/>
      <c r="K251" s="822">
        <v>435</v>
      </c>
      <c r="L251" s="831">
        <v>3</v>
      </c>
      <c r="M251" s="831">
        <v>1311</v>
      </c>
      <c r="N251" s="822"/>
      <c r="O251" s="822">
        <v>437</v>
      </c>
      <c r="P251" s="831"/>
      <c r="Q251" s="831"/>
      <c r="R251" s="827"/>
      <c r="S251" s="832"/>
    </row>
    <row r="252" spans="1:19" ht="14.45" customHeight="1" x14ac:dyDescent="0.2">
      <c r="A252" s="821" t="s">
        <v>5996</v>
      </c>
      <c r="B252" s="822" t="s">
        <v>6024</v>
      </c>
      <c r="C252" s="822" t="s">
        <v>646</v>
      </c>
      <c r="D252" s="822" t="s">
        <v>2704</v>
      </c>
      <c r="E252" s="822" t="s">
        <v>5989</v>
      </c>
      <c r="F252" s="822" t="s">
        <v>6099</v>
      </c>
      <c r="G252" s="822" t="s">
        <v>6100</v>
      </c>
      <c r="H252" s="831"/>
      <c r="I252" s="831"/>
      <c r="J252" s="822"/>
      <c r="K252" s="822"/>
      <c r="L252" s="831">
        <v>1</v>
      </c>
      <c r="M252" s="831">
        <v>1016</v>
      </c>
      <c r="N252" s="822"/>
      <c r="O252" s="822">
        <v>1016</v>
      </c>
      <c r="P252" s="831"/>
      <c r="Q252" s="831"/>
      <c r="R252" s="827"/>
      <c r="S252" s="832"/>
    </row>
    <row r="253" spans="1:19" ht="14.45" customHeight="1" x14ac:dyDescent="0.2">
      <c r="A253" s="821" t="s">
        <v>5996</v>
      </c>
      <c r="B253" s="822" t="s">
        <v>6024</v>
      </c>
      <c r="C253" s="822" t="s">
        <v>646</v>
      </c>
      <c r="D253" s="822" t="s">
        <v>2704</v>
      </c>
      <c r="E253" s="822" t="s">
        <v>5989</v>
      </c>
      <c r="F253" s="822" t="s">
        <v>6101</v>
      </c>
      <c r="G253" s="822" t="s">
        <v>6102</v>
      </c>
      <c r="H253" s="831">
        <v>93</v>
      </c>
      <c r="I253" s="831">
        <v>174282</v>
      </c>
      <c r="J253" s="822"/>
      <c r="K253" s="822">
        <v>1874</v>
      </c>
      <c r="L253" s="831">
        <v>275</v>
      </c>
      <c r="M253" s="831">
        <v>516450</v>
      </c>
      <c r="N253" s="822"/>
      <c r="O253" s="822">
        <v>1878</v>
      </c>
      <c r="P253" s="831">
        <v>20</v>
      </c>
      <c r="Q253" s="831">
        <v>38440</v>
      </c>
      <c r="R253" s="827"/>
      <c r="S253" s="832">
        <v>1922</v>
      </c>
    </row>
    <row r="254" spans="1:19" ht="14.45" customHeight="1" x14ac:dyDescent="0.2">
      <c r="A254" s="821" t="s">
        <v>5996</v>
      </c>
      <c r="B254" s="822" t="s">
        <v>6024</v>
      </c>
      <c r="C254" s="822" t="s">
        <v>646</v>
      </c>
      <c r="D254" s="822" t="s">
        <v>2704</v>
      </c>
      <c r="E254" s="822" t="s">
        <v>5989</v>
      </c>
      <c r="F254" s="822" t="s">
        <v>6105</v>
      </c>
      <c r="G254" s="822" t="s">
        <v>6106</v>
      </c>
      <c r="H254" s="831">
        <v>92</v>
      </c>
      <c r="I254" s="831">
        <v>98348</v>
      </c>
      <c r="J254" s="822"/>
      <c r="K254" s="822">
        <v>1069</v>
      </c>
      <c r="L254" s="831">
        <v>274</v>
      </c>
      <c r="M254" s="831">
        <v>294002</v>
      </c>
      <c r="N254" s="822"/>
      <c r="O254" s="822">
        <v>1073</v>
      </c>
      <c r="P254" s="831">
        <v>22</v>
      </c>
      <c r="Q254" s="831">
        <v>24354</v>
      </c>
      <c r="R254" s="827"/>
      <c r="S254" s="832">
        <v>1107</v>
      </c>
    </row>
    <row r="255" spans="1:19" ht="14.45" customHeight="1" x14ac:dyDescent="0.2">
      <c r="A255" s="821" t="s">
        <v>5996</v>
      </c>
      <c r="B255" s="822" t="s">
        <v>6024</v>
      </c>
      <c r="C255" s="822" t="s">
        <v>646</v>
      </c>
      <c r="D255" s="822" t="s">
        <v>2704</v>
      </c>
      <c r="E255" s="822" t="s">
        <v>5989</v>
      </c>
      <c r="F255" s="822" t="s">
        <v>6111</v>
      </c>
      <c r="G255" s="822" t="s">
        <v>6112</v>
      </c>
      <c r="H255" s="831"/>
      <c r="I255" s="831"/>
      <c r="J255" s="822"/>
      <c r="K255" s="822"/>
      <c r="L255" s="831">
        <v>1</v>
      </c>
      <c r="M255" s="831">
        <v>324</v>
      </c>
      <c r="N255" s="822"/>
      <c r="O255" s="822">
        <v>324</v>
      </c>
      <c r="P255" s="831">
        <v>1</v>
      </c>
      <c r="Q255" s="831">
        <v>339</v>
      </c>
      <c r="R255" s="827"/>
      <c r="S255" s="832">
        <v>339</v>
      </c>
    </row>
    <row r="256" spans="1:19" ht="14.45" customHeight="1" x14ac:dyDescent="0.2">
      <c r="A256" s="821" t="s">
        <v>5996</v>
      </c>
      <c r="B256" s="822" t="s">
        <v>6024</v>
      </c>
      <c r="C256" s="822" t="s">
        <v>646</v>
      </c>
      <c r="D256" s="822" t="s">
        <v>2704</v>
      </c>
      <c r="E256" s="822" t="s">
        <v>5989</v>
      </c>
      <c r="F256" s="822" t="s">
        <v>6115</v>
      </c>
      <c r="G256" s="822" t="s">
        <v>6116</v>
      </c>
      <c r="H256" s="831">
        <v>4</v>
      </c>
      <c r="I256" s="831">
        <v>0</v>
      </c>
      <c r="J256" s="822"/>
      <c r="K256" s="822">
        <v>0</v>
      </c>
      <c r="L256" s="831">
        <v>11</v>
      </c>
      <c r="M256" s="831">
        <v>0</v>
      </c>
      <c r="N256" s="822"/>
      <c r="O256" s="822">
        <v>0</v>
      </c>
      <c r="P256" s="831">
        <v>1</v>
      </c>
      <c r="Q256" s="831">
        <v>0</v>
      </c>
      <c r="R256" s="827"/>
      <c r="S256" s="832">
        <v>0</v>
      </c>
    </row>
    <row r="257" spans="1:19" ht="14.45" customHeight="1" x14ac:dyDescent="0.2">
      <c r="A257" s="821" t="s">
        <v>5996</v>
      </c>
      <c r="B257" s="822" t="s">
        <v>6024</v>
      </c>
      <c r="C257" s="822" t="s">
        <v>646</v>
      </c>
      <c r="D257" s="822" t="s">
        <v>2704</v>
      </c>
      <c r="E257" s="822" t="s">
        <v>5989</v>
      </c>
      <c r="F257" s="822" t="s">
        <v>6117</v>
      </c>
      <c r="G257" s="822" t="s">
        <v>6118</v>
      </c>
      <c r="H257" s="831">
        <v>3</v>
      </c>
      <c r="I257" s="831">
        <v>0</v>
      </c>
      <c r="J257" s="822"/>
      <c r="K257" s="822">
        <v>0</v>
      </c>
      <c r="L257" s="831"/>
      <c r="M257" s="831"/>
      <c r="N257" s="822"/>
      <c r="O257" s="822"/>
      <c r="P257" s="831"/>
      <c r="Q257" s="831"/>
      <c r="R257" s="827"/>
      <c r="S257" s="832"/>
    </row>
    <row r="258" spans="1:19" ht="14.45" customHeight="1" x14ac:dyDescent="0.2">
      <c r="A258" s="821" t="s">
        <v>5996</v>
      </c>
      <c r="B258" s="822" t="s">
        <v>6024</v>
      </c>
      <c r="C258" s="822" t="s">
        <v>646</v>
      </c>
      <c r="D258" s="822" t="s">
        <v>2704</v>
      </c>
      <c r="E258" s="822" t="s">
        <v>5989</v>
      </c>
      <c r="F258" s="822" t="s">
        <v>5992</v>
      </c>
      <c r="G258" s="822" t="s">
        <v>5993</v>
      </c>
      <c r="H258" s="831">
        <v>120</v>
      </c>
      <c r="I258" s="831">
        <v>4000</v>
      </c>
      <c r="J258" s="822"/>
      <c r="K258" s="822">
        <v>33.333333333333336</v>
      </c>
      <c r="L258" s="831">
        <v>109</v>
      </c>
      <c r="M258" s="831">
        <v>3902.2400000000007</v>
      </c>
      <c r="N258" s="822"/>
      <c r="O258" s="822">
        <v>35.800366972477072</v>
      </c>
      <c r="P258" s="831">
        <v>4</v>
      </c>
      <c r="Q258" s="831">
        <v>182.23</v>
      </c>
      <c r="R258" s="827"/>
      <c r="S258" s="832">
        <v>45.557499999999997</v>
      </c>
    </row>
    <row r="259" spans="1:19" ht="14.45" customHeight="1" x14ac:dyDescent="0.2">
      <c r="A259" s="821" t="s">
        <v>5996</v>
      </c>
      <c r="B259" s="822" t="s">
        <v>6024</v>
      </c>
      <c r="C259" s="822" t="s">
        <v>646</v>
      </c>
      <c r="D259" s="822" t="s">
        <v>2704</v>
      </c>
      <c r="E259" s="822" t="s">
        <v>5989</v>
      </c>
      <c r="F259" s="822" t="s">
        <v>6135</v>
      </c>
      <c r="G259" s="822" t="s">
        <v>6136</v>
      </c>
      <c r="H259" s="831">
        <v>30</v>
      </c>
      <c r="I259" s="831">
        <v>10500</v>
      </c>
      <c r="J259" s="822"/>
      <c r="K259" s="822">
        <v>350</v>
      </c>
      <c r="L259" s="831">
        <v>17</v>
      </c>
      <c r="M259" s="831">
        <v>6018</v>
      </c>
      <c r="N259" s="822"/>
      <c r="O259" s="822">
        <v>354</v>
      </c>
      <c r="P259" s="831"/>
      <c r="Q259" s="831"/>
      <c r="R259" s="827"/>
      <c r="S259" s="832"/>
    </row>
    <row r="260" spans="1:19" ht="14.45" customHeight="1" x14ac:dyDescent="0.2">
      <c r="A260" s="821" t="s">
        <v>5996</v>
      </c>
      <c r="B260" s="822" t="s">
        <v>6024</v>
      </c>
      <c r="C260" s="822" t="s">
        <v>646</v>
      </c>
      <c r="D260" s="822" t="s">
        <v>2704</v>
      </c>
      <c r="E260" s="822" t="s">
        <v>5989</v>
      </c>
      <c r="F260" s="822" t="s">
        <v>5994</v>
      </c>
      <c r="G260" s="822" t="s">
        <v>5995</v>
      </c>
      <c r="H260" s="831">
        <v>40</v>
      </c>
      <c r="I260" s="831">
        <v>14320</v>
      </c>
      <c r="J260" s="822"/>
      <c r="K260" s="822">
        <v>358</v>
      </c>
      <c r="L260" s="831">
        <v>73</v>
      </c>
      <c r="M260" s="831">
        <v>26280</v>
      </c>
      <c r="N260" s="822"/>
      <c r="O260" s="822">
        <v>360</v>
      </c>
      <c r="P260" s="831"/>
      <c r="Q260" s="831"/>
      <c r="R260" s="827"/>
      <c r="S260" s="832"/>
    </row>
    <row r="261" spans="1:19" ht="14.45" customHeight="1" x14ac:dyDescent="0.2">
      <c r="A261" s="821" t="s">
        <v>5996</v>
      </c>
      <c r="B261" s="822" t="s">
        <v>6024</v>
      </c>
      <c r="C261" s="822" t="s">
        <v>646</v>
      </c>
      <c r="D261" s="822" t="s">
        <v>2704</v>
      </c>
      <c r="E261" s="822" t="s">
        <v>5989</v>
      </c>
      <c r="F261" s="822" t="s">
        <v>6145</v>
      </c>
      <c r="G261" s="822" t="s">
        <v>6146</v>
      </c>
      <c r="H261" s="831">
        <v>78</v>
      </c>
      <c r="I261" s="831">
        <v>13962</v>
      </c>
      <c r="J261" s="822"/>
      <c r="K261" s="822">
        <v>179</v>
      </c>
      <c r="L261" s="831">
        <v>32</v>
      </c>
      <c r="M261" s="831">
        <v>5760</v>
      </c>
      <c r="N261" s="822"/>
      <c r="O261" s="822">
        <v>180</v>
      </c>
      <c r="P261" s="831">
        <v>4</v>
      </c>
      <c r="Q261" s="831">
        <v>776</v>
      </c>
      <c r="R261" s="827"/>
      <c r="S261" s="832">
        <v>194</v>
      </c>
    </row>
    <row r="262" spans="1:19" ht="14.45" customHeight="1" x14ac:dyDescent="0.2">
      <c r="A262" s="821" t="s">
        <v>5996</v>
      </c>
      <c r="B262" s="822" t="s">
        <v>6024</v>
      </c>
      <c r="C262" s="822" t="s">
        <v>646</v>
      </c>
      <c r="D262" s="822" t="s">
        <v>2704</v>
      </c>
      <c r="E262" s="822" t="s">
        <v>5989</v>
      </c>
      <c r="F262" s="822" t="s">
        <v>6154</v>
      </c>
      <c r="G262" s="822" t="s">
        <v>6155</v>
      </c>
      <c r="H262" s="831"/>
      <c r="I262" s="831"/>
      <c r="J262" s="822"/>
      <c r="K262" s="822"/>
      <c r="L262" s="831">
        <v>1</v>
      </c>
      <c r="M262" s="831">
        <v>432</v>
      </c>
      <c r="N262" s="822"/>
      <c r="O262" s="822">
        <v>432</v>
      </c>
      <c r="P262" s="831"/>
      <c r="Q262" s="831"/>
      <c r="R262" s="827"/>
      <c r="S262" s="832"/>
    </row>
    <row r="263" spans="1:19" ht="14.45" customHeight="1" x14ac:dyDescent="0.2">
      <c r="A263" s="821" t="s">
        <v>5996</v>
      </c>
      <c r="B263" s="822" t="s">
        <v>6024</v>
      </c>
      <c r="C263" s="822" t="s">
        <v>646</v>
      </c>
      <c r="D263" s="822" t="s">
        <v>2705</v>
      </c>
      <c r="E263" s="822" t="s">
        <v>2679</v>
      </c>
      <c r="F263" s="822" t="s">
        <v>6027</v>
      </c>
      <c r="G263" s="822" t="s">
        <v>6028</v>
      </c>
      <c r="H263" s="831">
        <v>1</v>
      </c>
      <c r="I263" s="831">
        <v>93.87</v>
      </c>
      <c r="J263" s="822"/>
      <c r="K263" s="822">
        <v>93.87</v>
      </c>
      <c r="L263" s="831"/>
      <c r="M263" s="831"/>
      <c r="N263" s="822"/>
      <c r="O263" s="822"/>
      <c r="P263" s="831"/>
      <c r="Q263" s="831"/>
      <c r="R263" s="827"/>
      <c r="S263" s="832"/>
    </row>
    <row r="264" spans="1:19" ht="14.45" customHeight="1" x14ac:dyDescent="0.2">
      <c r="A264" s="821" t="s">
        <v>5996</v>
      </c>
      <c r="B264" s="822" t="s">
        <v>6024</v>
      </c>
      <c r="C264" s="822" t="s">
        <v>646</v>
      </c>
      <c r="D264" s="822" t="s">
        <v>2705</v>
      </c>
      <c r="E264" s="822" t="s">
        <v>2679</v>
      </c>
      <c r="F264" s="822" t="s">
        <v>6031</v>
      </c>
      <c r="G264" s="822" t="s">
        <v>1728</v>
      </c>
      <c r="H264" s="831">
        <v>180</v>
      </c>
      <c r="I264" s="831">
        <v>503.6</v>
      </c>
      <c r="J264" s="822"/>
      <c r="K264" s="822">
        <v>2.7977777777777777</v>
      </c>
      <c r="L264" s="831">
        <v>160</v>
      </c>
      <c r="M264" s="831">
        <v>336</v>
      </c>
      <c r="N264" s="822"/>
      <c r="O264" s="822">
        <v>2.1</v>
      </c>
      <c r="P264" s="831"/>
      <c r="Q264" s="831"/>
      <c r="R264" s="827"/>
      <c r="S264" s="832"/>
    </row>
    <row r="265" spans="1:19" ht="14.45" customHeight="1" x14ac:dyDescent="0.2">
      <c r="A265" s="821" t="s">
        <v>5996</v>
      </c>
      <c r="B265" s="822" t="s">
        <v>6024</v>
      </c>
      <c r="C265" s="822" t="s">
        <v>646</v>
      </c>
      <c r="D265" s="822" t="s">
        <v>2705</v>
      </c>
      <c r="E265" s="822" t="s">
        <v>2679</v>
      </c>
      <c r="F265" s="822" t="s">
        <v>6031</v>
      </c>
      <c r="G265" s="822"/>
      <c r="H265" s="831">
        <v>380</v>
      </c>
      <c r="I265" s="831">
        <v>840</v>
      </c>
      <c r="J265" s="822"/>
      <c r="K265" s="822">
        <v>2.2105263157894739</v>
      </c>
      <c r="L265" s="831">
        <v>160</v>
      </c>
      <c r="M265" s="831">
        <v>336</v>
      </c>
      <c r="N265" s="822"/>
      <c r="O265" s="822">
        <v>2.1</v>
      </c>
      <c r="P265" s="831"/>
      <c r="Q265" s="831"/>
      <c r="R265" s="827"/>
      <c r="S265" s="832"/>
    </row>
    <row r="266" spans="1:19" ht="14.45" customHeight="1" x14ac:dyDescent="0.2">
      <c r="A266" s="821" t="s">
        <v>5996</v>
      </c>
      <c r="B266" s="822" t="s">
        <v>6024</v>
      </c>
      <c r="C266" s="822" t="s">
        <v>646</v>
      </c>
      <c r="D266" s="822" t="s">
        <v>2705</v>
      </c>
      <c r="E266" s="822" t="s">
        <v>2679</v>
      </c>
      <c r="F266" s="822" t="s">
        <v>6032</v>
      </c>
      <c r="G266" s="822" t="s">
        <v>3586</v>
      </c>
      <c r="H266" s="831">
        <v>1</v>
      </c>
      <c r="I266" s="831">
        <v>44.58</v>
      </c>
      <c r="J266" s="822"/>
      <c r="K266" s="822">
        <v>44.58</v>
      </c>
      <c r="L266" s="831">
        <v>17</v>
      </c>
      <c r="M266" s="831">
        <v>164.68</v>
      </c>
      <c r="N266" s="822"/>
      <c r="O266" s="822">
        <v>9.6870588235294122</v>
      </c>
      <c r="P266" s="831"/>
      <c r="Q266" s="831"/>
      <c r="R266" s="827"/>
      <c r="S266" s="832"/>
    </row>
    <row r="267" spans="1:19" ht="14.45" customHeight="1" x14ac:dyDescent="0.2">
      <c r="A267" s="821" t="s">
        <v>5996</v>
      </c>
      <c r="B267" s="822" t="s">
        <v>6024</v>
      </c>
      <c r="C267" s="822" t="s">
        <v>646</v>
      </c>
      <c r="D267" s="822" t="s">
        <v>2705</v>
      </c>
      <c r="E267" s="822" t="s">
        <v>2679</v>
      </c>
      <c r="F267" s="822" t="s">
        <v>6051</v>
      </c>
      <c r="G267" s="822" t="s">
        <v>6052</v>
      </c>
      <c r="H267" s="831">
        <v>47</v>
      </c>
      <c r="I267" s="831">
        <v>345593.82</v>
      </c>
      <c r="J267" s="822"/>
      <c r="K267" s="822">
        <v>7353.06</v>
      </c>
      <c r="L267" s="831">
        <v>85</v>
      </c>
      <c r="M267" s="831">
        <v>631339.74</v>
      </c>
      <c r="N267" s="822"/>
      <c r="O267" s="822">
        <v>7427.5263529411768</v>
      </c>
      <c r="P267" s="831">
        <v>18</v>
      </c>
      <c r="Q267" s="831">
        <v>132355.08000000002</v>
      </c>
      <c r="R267" s="827"/>
      <c r="S267" s="832">
        <v>7353.0600000000013</v>
      </c>
    </row>
    <row r="268" spans="1:19" ht="14.45" customHeight="1" x14ac:dyDescent="0.2">
      <c r="A268" s="821" t="s">
        <v>5996</v>
      </c>
      <c r="B268" s="822" t="s">
        <v>6024</v>
      </c>
      <c r="C268" s="822" t="s">
        <v>646</v>
      </c>
      <c r="D268" s="822" t="s">
        <v>2705</v>
      </c>
      <c r="E268" s="822" t="s">
        <v>2679</v>
      </c>
      <c r="F268" s="822" t="s">
        <v>6057</v>
      </c>
      <c r="G268" s="822" t="s">
        <v>6058</v>
      </c>
      <c r="H268" s="831">
        <v>6</v>
      </c>
      <c r="I268" s="831">
        <v>50310</v>
      </c>
      <c r="J268" s="822"/>
      <c r="K268" s="822">
        <v>8385</v>
      </c>
      <c r="L268" s="831">
        <v>18</v>
      </c>
      <c r="M268" s="831">
        <v>150930</v>
      </c>
      <c r="N268" s="822"/>
      <c r="O268" s="822">
        <v>8385</v>
      </c>
      <c r="P268" s="831"/>
      <c r="Q268" s="831"/>
      <c r="R268" s="827"/>
      <c r="S268" s="832"/>
    </row>
    <row r="269" spans="1:19" ht="14.45" customHeight="1" x14ac:dyDescent="0.2">
      <c r="A269" s="821" t="s">
        <v>5996</v>
      </c>
      <c r="B269" s="822" t="s">
        <v>6024</v>
      </c>
      <c r="C269" s="822" t="s">
        <v>646</v>
      </c>
      <c r="D269" s="822" t="s">
        <v>2705</v>
      </c>
      <c r="E269" s="822" t="s">
        <v>2679</v>
      </c>
      <c r="F269" s="822" t="s">
        <v>6061</v>
      </c>
      <c r="G269" s="822" t="s">
        <v>6058</v>
      </c>
      <c r="H269" s="831"/>
      <c r="I269" s="831"/>
      <c r="J269" s="822"/>
      <c r="K269" s="822"/>
      <c r="L269" s="831">
        <v>12</v>
      </c>
      <c r="M269" s="831">
        <v>100620</v>
      </c>
      <c r="N269" s="822"/>
      <c r="O269" s="822">
        <v>8385</v>
      </c>
      <c r="P269" s="831"/>
      <c r="Q269" s="831"/>
      <c r="R269" s="827"/>
      <c r="S269" s="832"/>
    </row>
    <row r="270" spans="1:19" ht="14.45" customHeight="1" x14ac:dyDescent="0.2">
      <c r="A270" s="821" t="s">
        <v>5996</v>
      </c>
      <c r="B270" s="822" t="s">
        <v>6024</v>
      </c>
      <c r="C270" s="822" t="s">
        <v>646</v>
      </c>
      <c r="D270" s="822" t="s">
        <v>2705</v>
      </c>
      <c r="E270" s="822" t="s">
        <v>2679</v>
      </c>
      <c r="F270" s="822" t="s">
        <v>6072</v>
      </c>
      <c r="G270" s="822" t="s">
        <v>1728</v>
      </c>
      <c r="H270" s="831"/>
      <c r="I270" s="831"/>
      <c r="J270" s="822"/>
      <c r="K270" s="822"/>
      <c r="L270" s="831">
        <v>21.000000000000004</v>
      </c>
      <c r="M270" s="831">
        <v>30919.98</v>
      </c>
      <c r="N270" s="822"/>
      <c r="O270" s="822">
        <v>1472.3799999999997</v>
      </c>
      <c r="P270" s="831"/>
      <c r="Q270" s="831"/>
      <c r="R270" s="827"/>
      <c r="S270" s="832"/>
    </row>
    <row r="271" spans="1:19" ht="14.45" customHeight="1" x14ac:dyDescent="0.2">
      <c r="A271" s="821" t="s">
        <v>5996</v>
      </c>
      <c r="B271" s="822" t="s">
        <v>6024</v>
      </c>
      <c r="C271" s="822" t="s">
        <v>646</v>
      </c>
      <c r="D271" s="822" t="s">
        <v>2705</v>
      </c>
      <c r="E271" s="822" t="s">
        <v>2679</v>
      </c>
      <c r="F271" s="822" t="s">
        <v>6074</v>
      </c>
      <c r="G271" s="822" t="s">
        <v>1739</v>
      </c>
      <c r="H271" s="831"/>
      <c r="I271" s="831"/>
      <c r="J271" s="822"/>
      <c r="K271" s="822"/>
      <c r="L271" s="831">
        <v>1</v>
      </c>
      <c r="M271" s="831">
        <v>1678.37</v>
      </c>
      <c r="N271" s="822"/>
      <c r="O271" s="822">
        <v>1678.37</v>
      </c>
      <c r="P271" s="831"/>
      <c r="Q271" s="831"/>
      <c r="R271" s="827"/>
      <c r="S271" s="832"/>
    </row>
    <row r="272" spans="1:19" ht="14.45" customHeight="1" x14ac:dyDescent="0.2">
      <c r="A272" s="821" t="s">
        <v>5996</v>
      </c>
      <c r="B272" s="822" t="s">
        <v>6024</v>
      </c>
      <c r="C272" s="822" t="s">
        <v>646</v>
      </c>
      <c r="D272" s="822" t="s">
        <v>2705</v>
      </c>
      <c r="E272" s="822" t="s">
        <v>5989</v>
      </c>
      <c r="F272" s="822" t="s">
        <v>6083</v>
      </c>
      <c r="G272" s="822" t="s">
        <v>6084</v>
      </c>
      <c r="H272" s="831">
        <v>16</v>
      </c>
      <c r="I272" s="831">
        <v>2416</v>
      </c>
      <c r="J272" s="822"/>
      <c r="K272" s="822">
        <v>151</v>
      </c>
      <c r="L272" s="831">
        <v>18</v>
      </c>
      <c r="M272" s="831">
        <v>2754</v>
      </c>
      <c r="N272" s="822"/>
      <c r="O272" s="822">
        <v>153</v>
      </c>
      <c r="P272" s="831"/>
      <c r="Q272" s="831"/>
      <c r="R272" s="827"/>
      <c r="S272" s="832"/>
    </row>
    <row r="273" spans="1:19" ht="14.45" customHeight="1" x14ac:dyDescent="0.2">
      <c r="A273" s="821" t="s">
        <v>5996</v>
      </c>
      <c r="B273" s="822" t="s">
        <v>6024</v>
      </c>
      <c r="C273" s="822" t="s">
        <v>646</v>
      </c>
      <c r="D273" s="822" t="s">
        <v>2705</v>
      </c>
      <c r="E273" s="822" t="s">
        <v>5989</v>
      </c>
      <c r="F273" s="822" t="s">
        <v>6005</v>
      </c>
      <c r="G273" s="822" t="s">
        <v>6006</v>
      </c>
      <c r="H273" s="831">
        <v>149</v>
      </c>
      <c r="I273" s="831">
        <v>5662</v>
      </c>
      <c r="J273" s="822"/>
      <c r="K273" s="822">
        <v>38</v>
      </c>
      <c r="L273" s="831">
        <v>104</v>
      </c>
      <c r="M273" s="831">
        <v>3952</v>
      </c>
      <c r="N273" s="822"/>
      <c r="O273" s="822">
        <v>38</v>
      </c>
      <c r="P273" s="831">
        <v>14</v>
      </c>
      <c r="Q273" s="831">
        <v>560</v>
      </c>
      <c r="R273" s="827"/>
      <c r="S273" s="832">
        <v>40</v>
      </c>
    </row>
    <row r="274" spans="1:19" ht="14.45" customHeight="1" x14ac:dyDescent="0.2">
      <c r="A274" s="821" t="s">
        <v>5996</v>
      </c>
      <c r="B274" s="822" t="s">
        <v>6024</v>
      </c>
      <c r="C274" s="822" t="s">
        <v>646</v>
      </c>
      <c r="D274" s="822" t="s">
        <v>2705</v>
      </c>
      <c r="E274" s="822" t="s">
        <v>5989</v>
      </c>
      <c r="F274" s="822" t="s">
        <v>6087</v>
      </c>
      <c r="G274" s="822" t="s">
        <v>6088</v>
      </c>
      <c r="H274" s="831"/>
      <c r="I274" s="831"/>
      <c r="J274" s="822"/>
      <c r="K274" s="822"/>
      <c r="L274" s="831">
        <v>6</v>
      </c>
      <c r="M274" s="831">
        <v>4266</v>
      </c>
      <c r="N274" s="822"/>
      <c r="O274" s="822">
        <v>711</v>
      </c>
      <c r="P274" s="831">
        <v>3</v>
      </c>
      <c r="Q274" s="831">
        <v>2304</v>
      </c>
      <c r="R274" s="827"/>
      <c r="S274" s="832">
        <v>768</v>
      </c>
    </row>
    <row r="275" spans="1:19" ht="14.45" customHeight="1" x14ac:dyDescent="0.2">
      <c r="A275" s="821" t="s">
        <v>5996</v>
      </c>
      <c r="B275" s="822" t="s">
        <v>6024</v>
      </c>
      <c r="C275" s="822" t="s">
        <v>646</v>
      </c>
      <c r="D275" s="822" t="s">
        <v>2705</v>
      </c>
      <c r="E275" s="822" t="s">
        <v>5989</v>
      </c>
      <c r="F275" s="822" t="s">
        <v>6089</v>
      </c>
      <c r="G275" s="822" t="s">
        <v>6090</v>
      </c>
      <c r="H275" s="831">
        <v>226</v>
      </c>
      <c r="I275" s="831">
        <v>32092</v>
      </c>
      <c r="J275" s="822"/>
      <c r="K275" s="822">
        <v>142</v>
      </c>
      <c r="L275" s="831">
        <v>139</v>
      </c>
      <c r="M275" s="831">
        <v>19877</v>
      </c>
      <c r="N275" s="822"/>
      <c r="O275" s="822">
        <v>143</v>
      </c>
      <c r="P275" s="831">
        <v>9</v>
      </c>
      <c r="Q275" s="831">
        <v>1377</v>
      </c>
      <c r="R275" s="827"/>
      <c r="S275" s="832">
        <v>153</v>
      </c>
    </row>
    <row r="276" spans="1:19" ht="14.45" customHeight="1" x14ac:dyDescent="0.2">
      <c r="A276" s="821" t="s">
        <v>5996</v>
      </c>
      <c r="B276" s="822" t="s">
        <v>6024</v>
      </c>
      <c r="C276" s="822" t="s">
        <v>646</v>
      </c>
      <c r="D276" s="822" t="s">
        <v>2705</v>
      </c>
      <c r="E276" s="822" t="s">
        <v>5989</v>
      </c>
      <c r="F276" s="822" t="s">
        <v>6097</v>
      </c>
      <c r="G276" s="822" t="s">
        <v>6098</v>
      </c>
      <c r="H276" s="831">
        <v>6</v>
      </c>
      <c r="I276" s="831">
        <v>2610</v>
      </c>
      <c r="J276" s="822"/>
      <c r="K276" s="822">
        <v>435</v>
      </c>
      <c r="L276" s="831">
        <v>12</v>
      </c>
      <c r="M276" s="831">
        <v>5244</v>
      </c>
      <c r="N276" s="822"/>
      <c r="O276" s="822">
        <v>437</v>
      </c>
      <c r="P276" s="831">
        <v>2</v>
      </c>
      <c r="Q276" s="831">
        <v>912</v>
      </c>
      <c r="R276" s="827"/>
      <c r="S276" s="832">
        <v>456</v>
      </c>
    </row>
    <row r="277" spans="1:19" ht="14.45" customHeight="1" x14ac:dyDescent="0.2">
      <c r="A277" s="821" t="s">
        <v>5996</v>
      </c>
      <c r="B277" s="822" t="s">
        <v>6024</v>
      </c>
      <c r="C277" s="822" t="s">
        <v>646</v>
      </c>
      <c r="D277" s="822" t="s">
        <v>2705</v>
      </c>
      <c r="E277" s="822" t="s">
        <v>5989</v>
      </c>
      <c r="F277" s="822" t="s">
        <v>6099</v>
      </c>
      <c r="G277" s="822" t="s">
        <v>6100</v>
      </c>
      <c r="H277" s="831">
        <v>5</v>
      </c>
      <c r="I277" s="831">
        <v>5065</v>
      </c>
      <c r="J277" s="822"/>
      <c r="K277" s="822">
        <v>1013</v>
      </c>
      <c r="L277" s="831">
        <v>1</v>
      </c>
      <c r="M277" s="831">
        <v>1016</v>
      </c>
      <c r="N277" s="822"/>
      <c r="O277" s="822">
        <v>1016</v>
      </c>
      <c r="P277" s="831"/>
      <c r="Q277" s="831"/>
      <c r="R277" s="827"/>
      <c r="S277" s="832"/>
    </row>
    <row r="278" spans="1:19" ht="14.45" customHeight="1" x14ac:dyDescent="0.2">
      <c r="A278" s="821" t="s">
        <v>5996</v>
      </c>
      <c r="B278" s="822" t="s">
        <v>6024</v>
      </c>
      <c r="C278" s="822" t="s">
        <v>646</v>
      </c>
      <c r="D278" s="822" t="s">
        <v>2705</v>
      </c>
      <c r="E278" s="822" t="s">
        <v>5989</v>
      </c>
      <c r="F278" s="822" t="s">
        <v>6101</v>
      </c>
      <c r="G278" s="822" t="s">
        <v>6102</v>
      </c>
      <c r="H278" s="831">
        <v>232</v>
      </c>
      <c r="I278" s="831">
        <v>434768</v>
      </c>
      <c r="J278" s="822"/>
      <c r="K278" s="822">
        <v>1874</v>
      </c>
      <c r="L278" s="831">
        <v>437</v>
      </c>
      <c r="M278" s="831">
        <v>820686</v>
      </c>
      <c r="N278" s="822"/>
      <c r="O278" s="822">
        <v>1878</v>
      </c>
      <c r="P278" s="831">
        <v>25</v>
      </c>
      <c r="Q278" s="831">
        <v>48050</v>
      </c>
      <c r="R278" s="827"/>
      <c r="S278" s="832">
        <v>1922</v>
      </c>
    </row>
    <row r="279" spans="1:19" ht="14.45" customHeight="1" x14ac:dyDescent="0.2">
      <c r="A279" s="821" t="s">
        <v>5996</v>
      </c>
      <c r="B279" s="822" t="s">
        <v>6024</v>
      </c>
      <c r="C279" s="822" t="s">
        <v>646</v>
      </c>
      <c r="D279" s="822" t="s">
        <v>2705</v>
      </c>
      <c r="E279" s="822" t="s">
        <v>5989</v>
      </c>
      <c r="F279" s="822" t="s">
        <v>6105</v>
      </c>
      <c r="G279" s="822" t="s">
        <v>6106</v>
      </c>
      <c r="H279" s="831">
        <v>236</v>
      </c>
      <c r="I279" s="831">
        <v>252284</v>
      </c>
      <c r="J279" s="822"/>
      <c r="K279" s="822">
        <v>1069</v>
      </c>
      <c r="L279" s="831">
        <v>437</v>
      </c>
      <c r="M279" s="831">
        <v>468901</v>
      </c>
      <c r="N279" s="822"/>
      <c r="O279" s="822">
        <v>1073</v>
      </c>
      <c r="P279" s="831">
        <v>25</v>
      </c>
      <c r="Q279" s="831">
        <v>27675</v>
      </c>
      <c r="R279" s="827"/>
      <c r="S279" s="832">
        <v>1107</v>
      </c>
    </row>
    <row r="280" spans="1:19" ht="14.45" customHeight="1" x14ac:dyDescent="0.2">
      <c r="A280" s="821" t="s">
        <v>5996</v>
      </c>
      <c r="B280" s="822" t="s">
        <v>6024</v>
      </c>
      <c r="C280" s="822" t="s">
        <v>646</v>
      </c>
      <c r="D280" s="822" t="s">
        <v>2705</v>
      </c>
      <c r="E280" s="822" t="s">
        <v>5989</v>
      </c>
      <c r="F280" s="822" t="s">
        <v>6109</v>
      </c>
      <c r="G280" s="822" t="s">
        <v>6110</v>
      </c>
      <c r="H280" s="831"/>
      <c r="I280" s="831"/>
      <c r="J280" s="822"/>
      <c r="K280" s="822"/>
      <c r="L280" s="831">
        <v>2</v>
      </c>
      <c r="M280" s="831">
        <v>1866</v>
      </c>
      <c r="N280" s="822"/>
      <c r="O280" s="822">
        <v>933</v>
      </c>
      <c r="P280" s="831"/>
      <c r="Q280" s="831"/>
      <c r="R280" s="827"/>
      <c r="S280" s="832"/>
    </row>
    <row r="281" spans="1:19" ht="14.45" customHeight="1" x14ac:dyDescent="0.2">
      <c r="A281" s="821" t="s">
        <v>5996</v>
      </c>
      <c r="B281" s="822" t="s">
        <v>6024</v>
      </c>
      <c r="C281" s="822" t="s">
        <v>646</v>
      </c>
      <c r="D281" s="822" t="s">
        <v>2705</v>
      </c>
      <c r="E281" s="822" t="s">
        <v>5989</v>
      </c>
      <c r="F281" s="822" t="s">
        <v>6115</v>
      </c>
      <c r="G281" s="822" t="s">
        <v>6116</v>
      </c>
      <c r="H281" s="831">
        <v>17</v>
      </c>
      <c r="I281" s="831">
        <v>0</v>
      </c>
      <c r="J281" s="822"/>
      <c r="K281" s="822">
        <v>0</v>
      </c>
      <c r="L281" s="831">
        <v>23</v>
      </c>
      <c r="M281" s="831">
        <v>0</v>
      </c>
      <c r="N281" s="822"/>
      <c r="O281" s="822">
        <v>0</v>
      </c>
      <c r="P281" s="831">
        <v>3</v>
      </c>
      <c r="Q281" s="831">
        <v>0</v>
      </c>
      <c r="R281" s="827"/>
      <c r="S281" s="832">
        <v>0</v>
      </c>
    </row>
    <row r="282" spans="1:19" ht="14.45" customHeight="1" x14ac:dyDescent="0.2">
      <c r="A282" s="821" t="s">
        <v>5996</v>
      </c>
      <c r="B282" s="822" t="s">
        <v>6024</v>
      </c>
      <c r="C282" s="822" t="s">
        <v>646</v>
      </c>
      <c r="D282" s="822" t="s">
        <v>2705</v>
      </c>
      <c r="E282" s="822" t="s">
        <v>5989</v>
      </c>
      <c r="F282" s="822" t="s">
        <v>6117</v>
      </c>
      <c r="G282" s="822" t="s">
        <v>6118</v>
      </c>
      <c r="H282" s="831">
        <v>2</v>
      </c>
      <c r="I282" s="831">
        <v>0</v>
      </c>
      <c r="J282" s="822"/>
      <c r="K282" s="822">
        <v>0</v>
      </c>
      <c r="L282" s="831">
        <v>12</v>
      </c>
      <c r="M282" s="831">
        <v>0</v>
      </c>
      <c r="N282" s="822"/>
      <c r="O282" s="822">
        <v>0</v>
      </c>
      <c r="P282" s="831">
        <v>3</v>
      </c>
      <c r="Q282" s="831">
        <v>0</v>
      </c>
      <c r="R282" s="827"/>
      <c r="S282" s="832">
        <v>0</v>
      </c>
    </row>
    <row r="283" spans="1:19" ht="14.45" customHeight="1" x14ac:dyDescent="0.2">
      <c r="A283" s="821" t="s">
        <v>5996</v>
      </c>
      <c r="B283" s="822" t="s">
        <v>6024</v>
      </c>
      <c r="C283" s="822" t="s">
        <v>646</v>
      </c>
      <c r="D283" s="822" t="s">
        <v>2705</v>
      </c>
      <c r="E283" s="822" t="s">
        <v>5989</v>
      </c>
      <c r="F283" s="822" t="s">
        <v>5992</v>
      </c>
      <c r="G283" s="822" t="s">
        <v>5993</v>
      </c>
      <c r="H283" s="831">
        <v>403</v>
      </c>
      <c r="I283" s="831">
        <v>13433.23</v>
      </c>
      <c r="J283" s="822"/>
      <c r="K283" s="822">
        <v>33.333076923076923</v>
      </c>
      <c r="L283" s="831">
        <v>244</v>
      </c>
      <c r="M283" s="831">
        <v>8597.82</v>
      </c>
      <c r="N283" s="822"/>
      <c r="O283" s="822">
        <v>35.236967213114752</v>
      </c>
      <c r="P283" s="831">
        <v>14</v>
      </c>
      <c r="Q283" s="831">
        <v>637.79000000000008</v>
      </c>
      <c r="R283" s="827"/>
      <c r="S283" s="832">
        <v>45.556428571428576</v>
      </c>
    </row>
    <row r="284" spans="1:19" ht="14.45" customHeight="1" x14ac:dyDescent="0.2">
      <c r="A284" s="821" t="s">
        <v>5996</v>
      </c>
      <c r="B284" s="822" t="s">
        <v>6024</v>
      </c>
      <c r="C284" s="822" t="s">
        <v>646</v>
      </c>
      <c r="D284" s="822" t="s">
        <v>2705</v>
      </c>
      <c r="E284" s="822" t="s">
        <v>5989</v>
      </c>
      <c r="F284" s="822" t="s">
        <v>6125</v>
      </c>
      <c r="G284" s="822" t="s">
        <v>6126</v>
      </c>
      <c r="H284" s="831">
        <v>3</v>
      </c>
      <c r="I284" s="831">
        <v>261</v>
      </c>
      <c r="J284" s="822"/>
      <c r="K284" s="822">
        <v>87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5996</v>
      </c>
      <c r="B285" s="822" t="s">
        <v>6024</v>
      </c>
      <c r="C285" s="822" t="s">
        <v>646</v>
      </c>
      <c r="D285" s="822" t="s">
        <v>2705</v>
      </c>
      <c r="E285" s="822" t="s">
        <v>5989</v>
      </c>
      <c r="F285" s="822" t="s">
        <v>6129</v>
      </c>
      <c r="G285" s="822" t="s">
        <v>6130</v>
      </c>
      <c r="H285" s="831">
        <v>42</v>
      </c>
      <c r="I285" s="831">
        <v>84798</v>
      </c>
      <c r="J285" s="822"/>
      <c r="K285" s="822">
        <v>2019</v>
      </c>
      <c r="L285" s="831">
        <v>40</v>
      </c>
      <c r="M285" s="831">
        <v>80880</v>
      </c>
      <c r="N285" s="822"/>
      <c r="O285" s="822">
        <v>2022</v>
      </c>
      <c r="P285" s="831"/>
      <c r="Q285" s="831"/>
      <c r="R285" s="827"/>
      <c r="S285" s="832"/>
    </row>
    <row r="286" spans="1:19" ht="14.45" customHeight="1" x14ac:dyDescent="0.2">
      <c r="A286" s="821" t="s">
        <v>5996</v>
      </c>
      <c r="B286" s="822" t="s">
        <v>6024</v>
      </c>
      <c r="C286" s="822" t="s">
        <v>646</v>
      </c>
      <c r="D286" s="822" t="s">
        <v>2705</v>
      </c>
      <c r="E286" s="822" t="s">
        <v>5989</v>
      </c>
      <c r="F286" s="822" t="s">
        <v>6133</v>
      </c>
      <c r="G286" s="822" t="s">
        <v>6134</v>
      </c>
      <c r="H286" s="831">
        <v>19</v>
      </c>
      <c r="I286" s="831">
        <v>5871</v>
      </c>
      <c r="J286" s="822"/>
      <c r="K286" s="822">
        <v>309</v>
      </c>
      <c r="L286" s="831">
        <v>28</v>
      </c>
      <c r="M286" s="831">
        <v>8680</v>
      </c>
      <c r="N286" s="822"/>
      <c r="O286" s="822">
        <v>310</v>
      </c>
      <c r="P286" s="831"/>
      <c r="Q286" s="831"/>
      <c r="R286" s="827"/>
      <c r="S286" s="832"/>
    </row>
    <row r="287" spans="1:19" ht="14.45" customHeight="1" x14ac:dyDescent="0.2">
      <c r="A287" s="821" t="s">
        <v>5996</v>
      </c>
      <c r="B287" s="822" t="s">
        <v>6024</v>
      </c>
      <c r="C287" s="822" t="s">
        <v>646</v>
      </c>
      <c r="D287" s="822" t="s">
        <v>2705</v>
      </c>
      <c r="E287" s="822" t="s">
        <v>5989</v>
      </c>
      <c r="F287" s="822" t="s">
        <v>5994</v>
      </c>
      <c r="G287" s="822" t="s">
        <v>5995</v>
      </c>
      <c r="H287" s="831">
        <v>130</v>
      </c>
      <c r="I287" s="831">
        <v>46540</v>
      </c>
      <c r="J287" s="822"/>
      <c r="K287" s="822">
        <v>358</v>
      </c>
      <c r="L287" s="831">
        <v>66</v>
      </c>
      <c r="M287" s="831">
        <v>23760</v>
      </c>
      <c r="N287" s="822"/>
      <c r="O287" s="822">
        <v>360</v>
      </c>
      <c r="P287" s="831">
        <v>4</v>
      </c>
      <c r="Q287" s="831">
        <v>1552</v>
      </c>
      <c r="R287" s="827"/>
      <c r="S287" s="832">
        <v>388</v>
      </c>
    </row>
    <row r="288" spans="1:19" ht="14.45" customHeight="1" x14ac:dyDescent="0.2">
      <c r="A288" s="821" t="s">
        <v>5996</v>
      </c>
      <c r="B288" s="822" t="s">
        <v>6024</v>
      </c>
      <c r="C288" s="822" t="s">
        <v>646</v>
      </c>
      <c r="D288" s="822" t="s">
        <v>2705</v>
      </c>
      <c r="E288" s="822" t="s">
        <v>5989</v>
      </c>
      <c r="F288" s="822" t="s">
        <v>6145</v>
      </c>
      <c r="G288" s="822" t="s">
        <v>6146</v>
      </c>
      <c r="H288" s="831">
        <v>278</v>
      </c>
      <c r="I288" s="831">
        <v>49762</v>
      </c>
      <c r="J288" s="822"/>
      <c r="K288" s="822">
        <v>179</v>
      </c>
      <c r="L288" s="831">
        <v>174</v>
      </c>
      <c r="M288" s="831">
        <v>31320</v>
      </c>
      <c r="N288" s="822"/>
      <c r="O288" s="822">
        <v>180</v>
      </c>
      <c r="P288" s="831">
        <v>7</v>
      </c>
      <c r="Q288" s="831">
        <v>1358</v>
      </c>
      <c r="R288" s="827"/>
      <c r="S288" s="832">
        <v>194</v>
      </c>
    </row>
    <row r="289" spans="1:19" ht="14.45" customHeight="1" x14ac:dyDescent="0.2">
      <c r="A289" s="821" t="s">
        <v>5996</v>
      </c>
      <c r="B289" s="822" t="s">
        <v>6024</v>
      </c>
      <c r="C289" s="822" t="s">
        <v>646</v>
      </c>
      <c r="D289" s="822" t="s">
        <v>2705</v>
      </c>
      <c r="E289" s="822" t="s">
        <v>5989</v>
      </c>
      <c r="F289" s="822" t="s">
        <v>6147</v>
      </c>
      <c r="G289" s="822" t="s">
        <v>6148</v>
      </c>
      <c r="H289" s="831"/>
      <c r="I289" s="831"/>
      <c r="J289" s="822"/>
      <c r="K289" s="822"/>
      <c r="L289" s="831">
        <v>1</v>
      </c>
      <c r="M289" s="831">
        <v>696</v>
      </c>
      <c r="N289" s="822"/>
      <c r="O289" s="822">
        <v>696</v>
      </c>
      <c r="P289" s="831"/>
      <c r="Q289" s="831"/>
      <c r="R289" s="827"/>
      <c r="S289" s="832"/>
    </row>
    <row r="290" spans="1:19" ht="14.45" customHeight="1" x14ac:dyDescent="0.2">
      <c r="A290" s="821" t="s">
        <v>5996</v>
      </c>
      <c r="B290" s="822" t="s">
        <v>6024</v>
      </c>
      <c r="C290" s="822" t="s">
        <v>646</v>
      </c>
      <c r="D290" s="822" t="s">
        <v>2705</v>
      </c>
      <c r="E290" s="822" t="s">
        <v>5989</v>
      </c>
      <c r="F290" s="822" t="s">
        <v>6150</v>
      </c>
      <c r="G290" s="822" t="s">
        <v>6151</v>
      </c>
      <c r="H290" s="831">
        <v>11</v>
      </c>
      <c r="I290" s="831">
        <v>5500</v>
      </c>
      <c r="J290" s="822"/>
      <c r="K290" s="822">
        <v>500</v>
      </c>
      <c r="L290" s="831">
        <v>14</v>
      </c>
      <c r="M290" s="831">
        <v>7028</v>
      </c>
      <c r="N290" s="822"/>
      <c r="O290" s="822">
        <v>502</v>
      </c>
      <c r="P290" s="831"/>
      <c r="Q290" s="831"/>
      <c r="R290" s="827"/>
      <c r="S290" s="832"/>
    </row>
    <row r="291" spans="1:19" ht="14.45" customHeight="1" x14ac:dyDescent="0.2">
      <c r="A291" s="821" t="s">
        <v>5996</v>
      </c>
      <c r="B291" s="822" t="s">
        <v>6024</v>
      </c>
      <c r="C291" s="822" t="s">
        <v>646</v>
      </c>
      <c r="D291" s="822" t="s">
        <v>2705</v>
      </c>
      <c r="E291" s="822" t="s">
        <v>5989</v>
      </c>
      <c r="F291" s="822" t="s">
        <v>6158</v>
      </c>
      <c r="G291" s="822" t="s">
        <v>6159</v>
      </c>
      <c r="H291" s="831"/>
      <c r="I291" s="831"/>
      <c r="J291" s="822"/>
      <c r="K291" s="822"/>
      <c r="L291" s="831">
        <v>1</v>
      </c>
      <c r="M291" s="831">
        <v>234</v>
      </c>
      <c r="N291" s="822"/>
      <c r="O291" s="822">
        <v>234</v>
      </c>
      <c r="P291" s="831"/>
      <c r="Q291" s="831"/>
      <c r="R291" s="827"/>
      <c r="S291" s="832"/>
    </row>
    <row r="292" spans="1:19" ht="14.45" customHeight="1" x14ac:dyDescent="0.2">
      <c r="A292" s="821" t="s">
        <v>5996</v>
      </c>
      <c r="B292" s="822" t="s">
        <v>6024</v>
      </c>
      <c r="C292" s="822" t="s">
        <v>646</v>
      </c>
      <c r="D292" s="822" t="s">
        <v>5975</v>
      </c>
      <c r="E292" s="822" t="s">
        <v>5989</v>
      </c>
      <c r="F292" s="822" t="s">
        <v>6005</v>
      </c>
      <c r="G292" s="822" t="s">
        <v>6006</v>
      </c>
      <c r="H292" s="831">
        <v>33</v>
      </c>
      <c r="I292" s="831">
        <v>1254</v>
      </c>
      <c r="J292" s="822"/>
      <c r="K292" s="822">
        <v>38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5996</v>
      </c>
      <c r="B293" s="822" t="s">
        <v>6024</v>
      </c>
      <c r="C293" s="822" t="s">
        <v>646</v>
      </c>
      <c r="D293" s="822" t="s">
        <v>5975</v>
      </c>
      <c r="E293" s="822" t="s">
        <v>5989</v>
      </c>
      <c r="F293" s="822" t="s">
        <v>6089</v>
      </c>
      <c r="G293" s="822" t="s">
        <v>6090</v>
      </c>
      <c r="H293" s="831">
        <v>33</v>
      </c>
      <c r="I293" s="831">
        <v>4686</v>
      </c>
      <c r="J293" s="822"/>
      <c r="K293" s="822">
        <v>142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5996</v>
      </c>
      <c r="B294" s="822" t="s">
        <v>6024</v>
      </c>
      <c r="C294" s="822" t="s">
        <v>646</v>
      </c>
      <c r="D294" s="822" t="s">
        <v>5975</v>
      </c>
      <c r="E294" s="822" t="s">
        <v>5989</v>
      </c>
      <c r="F294" s="822" t="s">
        <v>5992</v>
      </c>
      <c r="G294" s="822" t="s">
        <v>5993</v>
      </c>
      <c r="H294" s="831">
        <v>36</v>
      </c>
      <c r="I294" s="831">
        <v>1200</v>
      </c>
      <c r="J294" s="822"/>
      <c r="K294" s="822">
        <v>33.333333333333336</v>
      </c>
      <c r="L294" s="831"/>
      <c r="M294" s="831"/>
      <c r="N294" s="822"/>
      <c r="O294" s="822"/>
      <c r="P294" s="831"/>
      <c r="Q294" s="831"/>
      <c r="R294" s="827"/>
      <c r="S294" s="832"/>
    </row>
    <row r="295" spans="1:19" ht="14.45" customHeight="1" x14ac:dyDescent="0.2">
      <c r="A295" s="821" t="s">
        <v>5996</v>
      </c>
      <c r="B295" s="822" t="s">
        <v>6024</v>
      </c>
      <c r="C295" s="822" t="s">
        <v>646</v>
      </c>
      <c r="D295" s="822" t="s">
        <v>5975</v>
      </c>
      <c r="E295" s="822" t="s">
        <v>5989</v>
      </c>
      <c r="F295" s="822" t="s">
        <v>6121</v>
      </c>
      <c r="G295" s="822" t="s">
        <v>6122</v>
      </c>
      <c r="H295" s="831">
        <v>14</v>
      </c>
      <c r="I295" s="831">
        <v>532</v>
      </c>
      <c r="J295" s="822"/>
      <c r="K295" s="822">
        <v>38</v>
      </c>
      <c r="L295" s="831"/>
      <c r="M295" s="831"/>
      <c r="N295" s="822"/>
      <c r="O295" s="822"/>
      <c r="P295" s="831"/>
      <c r="Q295" s="831"/>
      <c r="R295" s="827"/>
      <c r="S295" s="832"/>
    </row>
    <row r="296" spans="1:19" ht="14.45" customHeight="1" x14ac:dyDescent="0.2">
      <c r="A296" s="821" t="s">
        <v>5996</v>
      </c>
      <c r="B296" s="822" t="s">
        <v>6024</v>
      </c>
      <c r="C296" s="822" t="s">
        <v>646</v>
      </c>
      <c r="D296" s="822" t="s">
        <v>5975</v>
      </c>
      <c r="E296" s="822" t="s">
        <v>5989</v>
      </c>
      <c r="F296" s="822" t="s">
        <v>5994</v>
      </c>
      <c r="G296" s="822" t="s">
        <v>5995</v>
      </c>
      <c r="H296" s="831">
        <v>14</v>
      </c>
      <c r="I296" s="831">
        <v>5012</v>
      </c>
      <c r="J296" s="822"/>
      <c r="K296" s="822">
        <v>358</v>
      </c>
      <c r="L296" s="831"/>
      <c r="M296" s="831"/>
      <c r="N296" s="822"/>
      <c r="O296" s="822"/>
      <c r="P296" s="831"/>
      <c r="Q296" s="831"/>
      <c r="R296" s="827"/>
      <c r="S296" s="832"/>
    </row>
    <row r="297" spans="1:19" ht="14.45" customHeight="1" x14ac:dyDescent="0.2">
      <c r="A297" s="821" t="s">
        <v>5996</v>
      </c>
      <c r="B297" s="822" t="s">
        <v>6024</v>
      </c>
      <c r="C297" s="822" t="s">
        <v>646</v>
      </c>
      <c r="D297" s="822" t="s">
        <v>5975</v>
      </c>
      <c r="E297" s="822" t="s">
        <v>5989</v>
      </c>
      <c r="F297" s="822" t="s">
        <v>6145</v>
      </c>
      <c r="G297" s="822" t="s">
        <v>6146</v>
      </c>
      <c r="H297" s="831">
        <v>22</v>
      </c>
      <c r="I297" s="831">
        <v>3938</v>
      </c>
      <c r="J297" s="822"/>
      <c r="K297" s="822">
        <v>179</v>
      </c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5996</v>
      </c>
      <c r="B298" s="822" t="s">
        <v>6024</v>
      </c>
      <c r="C298" s="822" t="s">
        <v>646</v>
      </c>
      <c r="D298" s="822" t="s">
        <v>5976</v>
      </c>
      <c r="E298" s="822" t="s">
        <v>5989</v>
      </c>
      <c r="F298" s="822" t="s">
        <v>6089</v>
      </c>
      <c r="G298" s="822" t="s">
        <v>6090</v>
      </c>
      <c r="H298" s="831"/>
      <c r="I298" s="831"/>
      <c r="J298" s="822"/>
      <c r="K298" s="822"/>
      <c r="L298" s="831">
        <v>1</v>
      </c>
      <c r="M298" s="831">
        <v>143</v>
      </c>
      <c r="N298" s="822"/>
      <c r="O298" s="822">
        <v>143</v>
      </c>
      <c r="P298" s="831"/>
      <c r="Q298" s="831"/>
      <c r="R298" s="827"/>
      <c r="S298" s="832"/>
    </row>
    <row r="299" spans="1:19" ht="14.45" customHeight="1" x14ac:dyDescent="0.2">
      <c r="A299" s="821" t="s">
        <v>5996</v>
      </c>
      <c r="B299" s="822" t="s">
        <v>6024</v>
      </c>
      <c r="C299" s="822" t="s">
        <v>646</v>
      </c>
      <c r="D299" s="822" t="s">
        <v>5976</v>
      </c>
      <c r="E299" s="822" t="s">
        <v>5989</v>
      </c>
      <c r="F299" s="822" t="s">
        <v>5992</v>
      </c>
      <c r="G299" s="822" t="s">
        <v>5993</v>
      </c>
      <c r="H299" s="831"/>
      <c r="I299" s="831"/>
      <c r="J299" s="822"/>
      <c r="K299" s="822"/>
      <c r="L299" s="831">
        <v>1</v>
      </c>
      <c r="M299" s="831">
        <v>33.33</v>
      </c>
      <c r="N299" s="822"/>
      <c r="O299" s="822">
        <v>33.33</v>
      </c>
      <c r="P299" s="831"/>
      <c r="Q299" s="831"/>
      <c r="R299" s="827"/>
      <c r="S299" s="832"/>
    </row>
    <row r="300" spans="1:19" ht="14.45" customHeight="1" x14ac:dyDescent="0.2">
      <c r="A300" s="821" t="s">
        <v>5996</v>
      </c>
      <c r="B300" s="822" t="s">
        <v>6024</v>
      </c>
      <c r="C300" s="822" t="s">
        <v>646</v>
      </c>
      <c r="D300" s="822" t="s">
        <v>5976</v>
      </c>
      <c r="E300" s="822" t="s">
        <v>5989</v>
      </c>
      <c r="F300" s="822" t="s">
        <v>6141</v>
      </c>
      <c r="G300" s="822" t="s">
        <v>6142</v>
      </c>
      <c r="H300" s="831"/>
      <c r="I300" s="831"/>
      <c r="J300" s="822"/>
      <c r="K300" s="822"/>
      <c r="L300" s="831">
        <v>1</v>
      </c>
      <c r="M300" s="831">
        <v>228</v>
      </c>
      <c r="N300" s="822"/>
      <c r="O300" s="822">
        <v>228</v>
      </c>
      <c r="P300" s="831"/>
      <c r="Q300" s="831"/>
      <c r="R300" s="827"/>
      <c r="S300" s="832"/>
    </row>
    <row r="301" spans="1:19" ht="14.45" customHeight="1" x14ac:dyDescent="0.2">
      <c r="A301" s="821" t="s">
        <v>5996</v>
      </c>
      <c r="B301" s="822" t="s">
        <v>6024</v>
      </c>
      <c r="C301" s="822" t="s">
        <v>646</v>
      </c>
      <c r="D301" s="822" t="s">
        <v>5976</v>
      </c>
      <c r="E301" s="822" t="s">
        <v>5989</v>
      </c>
      <c r="F301" s="822" t="s">
        <v>6145</v>
      </c>
      <c r="G301" s="822" t="s">
        <v>6146</v>
      </c>
      <c r="H301" s="831"/>
      <c r="I301" s="831"/>
      <c r="J301" s="822"/>
      <c r="K301" s="822"/>
      <c r="L301" s="831">
        <v>1</v>
      </c>
      <c r="M301" s="831">
        <v>180</v>
      </c>
      <c r="N301" s="822"/>
      <c r="O301" s="822">
        <v>180</v>
      </c>
      <c r="P301" s="831"/>
      <c r="Q301" s="831"/>
      <c r="R301" s="827"/>
      <c r="S301" s="832"/>
    </row>
    <row r="302" spans="1:19" ht="14.45" customHeight="1" x14ac:dyDescent="0.2">
      <c r="A302" s="821" t="s">
        <v>5996</v>
      </c>
      <c r="B302" s="822" t="s">
        <v>6024</v>
      </c>
      <c r="C302" s="822" t="s">
        <v>646</v>
      </c>
      <c r="D302" s="822" t="s">
        <v>2706</v>
      </c>
      <c r="E302" s="822" t="s">
        <v>2679</v>
      </c>
      <c r="F302" s="822" t="s">
        <v>6029</v>
      </c>
      <c r="G302" s="822" t="s">
        <v>6030</v>
      </c>
      <c r="H302" s="831">
        <v>30</v>
      </c>
      <c r="I302" s="831">
        <v>217509.59999999998</v>
      </c>
      <c r="J302" s="822"/>
      <c r="K302" s="822">
        <v>7250.3199999999988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5996</v>
      </c>
      <c r="B303" s="822" t="s">
        <v>6024</v>
      </c>
      <c r="C303" s="822" t="s">
        <v>646</v>
      </c>
      <c r="D303" s="822" t="s">
        <v>2706</v>
      </c>
      <c r="E303" s="822" t="s">
        <v>2679</v>
      </c>
      <c r="F303" s="822" t="s">
        <v>6031</v>
      </c>
      <c r="G303" s="822" t="s">
        <v>1728</v>
      </c>
      <c r="H303" s="831">
        <v>40</v>
      </c>
      <c r="I303" s="831">
        <v>167.6</v>
      </c>
      <c r="J303" s="822"/>
      <c r="K303" s="822">
        <v>4.1899999999999995</v>
      </c>
      <c r="L303" s="831">
        <v>80</v>
      </c>
      <c r="M303" s="831">
        <v>168</v>
      </c>
      <c r="N303" s="822"/>
      <c r="O303" s="822">
        <v>2.1</v>
      </c>
      <c r="P303" s="831"/>
      <c r="Q303" s="831"/>
      <c r="R303" s="827"/>
      <c r="S303" s="832"/>
    </row>
    <row r="304" spans="1:19" ht="14.45" customHeight="1" x14ac:dyDescent="0.2">
      <c r="A304" s="821" t="s">
        <v>5996</v>
      </c>
      <c r="B304" s="822" t="s">
        <v>6024</v>
      </c>
      <c r="C304" s="822" t="s">
        <v>646</v>
      </c>
      <c r="D304" s="822" t="s">
        <v>2706</v>
      </c>
      <c r="E304" s="822" t="s">
        <v>2679</v>
      </c>
      <c r="F304" s="822" t="s">
        <v>6031</v>
      </c>
      <c r="G304" s="822"/>
      <c r="H304" s="831">
        <v>400</v>
      </c>
      <c r="I304" s="831">
        <v>1007.6</v>
      </c>
      <c r="J304" s="822"/>
      <c r="K304" s="822">
        <v>2.5190000000000001</v>
      </c>
      <c r="L304" s="831">
        <v>80</v>
      </c>
      <c r="M304" s="831">
        <v>168</v>
      </c>
      <c r="N304" s="822"/>
      <c r="O304" s="822">
        <v>2.1</v>
      </c>
      <c r="P304" s="831"/>
      <c r="Q304" s="831"/>
      <c r="R304" s="827"/>
      <c r="S304" s="832"/>
    </row>
    <row r="305" spans="1:19" ht="14.45" customHeight="1" x14ac:dyDescent="0.2">
      <c r="A305" s="821" t="s">
        <v>5996</v>
      </c>
      <c r="B305" s="822" t="s">
        <v>6024</v>
      </c>
      <c r="C305" s="822" t="s">
        <v>646</v>
      </c>
      <c r="D305" s="822" t="s">
        <v>2706</v>
      </c>
      <c r="E305" s="822" t="s">
        <v>2679</v>
      </c>
      <c r="F305" s="822" t="s">
        <v>6032</v>
      </c>
      <c r="G305" s="822" t="s">
        <v>3586</v>
      </c>
      <c r="H305" s="831"/>
      <c r="I305" s="831"/>
      <c r="J305" s="822"/>
      <c r="K305" s="822"/>
      <c r="L305" s="831">
        <v>1</v>
      </c>
      <c r="M305" s="831">
        <v>44.61</v>
      </c>
      <c r="N305" s="822"/>
      <c r="O305" s="822">
        <v>44.61</v>
      </c>
      <c r="P305" s="831"/>
      <c r="Q305" s="831"/>
      <c r="R305" s="827"/>
      <c r="S305" s="832"/>
    </row>
    <row r="306" spans="1:19" ht="14.45" customHeight="1" x14ac:dyDescent="0.2">
      <c r="A306" s="821" t="s">
        <v>5996</v>
      </c>
      <c r="B306" s="822" t="s">
        <v>6024</v>
      </c>
      <c r="C306" s="822" t="s">
        <v>646</v>
      </c>
      <c r="D306" s="822" t="s">
        <v>2706</v>
      </c>
      <c r="E306" s="822" t="s">
        <v>2679</v>
      </c>
      <c r="F306" s="822" t="s">
        <v>6039</v>
      </c>
      <c r="G306" s="822" t="s">
        <v>6040</v>
      </c>
      <c r="H306" s="831">
        <v>5</v>
      </c>
      <c r="I306" s="831">
        <v>91368.24</v>
      </c>
      <c r="J306" s="822"/>
      <c r="K306" s="822">
        <v>18273.648000000001</v>
      </c>
      <c r="L306" s="831">
        <v>12</v>
      </c>
      <c r="M306" s="831">
        <v>182888.94</v>
      </c>
      <c r="N306" s="822"/>
      <c r="O306" s="822">
        <v>15240.745000000001</v>
      </c>
      <c r="P306" s="831"/>
      <c r="Q306" s="831"/>
      <c r="R306" s="827"/>
      <c r="S306" s="832"/>
    </row>
    <row r="307" spans="1:19" ht="14.45" customHeight="1" x14ac:dyDescent="0.2">
      <c r="A307" s="821" t="s">
        <v>5996</v>
      </c>
      <c r="B307" s="822" t="s">
        <v>6024</v>
      </c>
      <c r="C307" s="822" t="s">
        <v>646</v>
      </c>
      <c r="D307" s="822" t="s">
        <v>2706</v>
      </c>
      <c r="E307" s="822" t="s">
        <v>2679</v>
      </c>
      <c r="F307" s="822" t="s">
        <v>6041</v>
      </c>
      <c r="G307" s="822" t="s">
        <v>6042</v>
      </c>
      <c r="H307" s="831">
        <v>40</v>
      </c>
      <c r="I307" s="831">
        <v>1068758</v>
      </c>
      <c r="J307" s="822"/>
      <c r="K307" s="822">
        <v>26718.95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5996</v>
      </c>
      <c r="B308" s="822" t="s">
        <v>6024</v>
      </c>
      <c r="C308" s="822" t="s">
        <v>646</v>
      </c>
      <c r="D308" s="822" t="s">
        <v>2706</v>
      </c>
      <c r="E308" s="822" t="s">
        <v>2679</v>
      </c>
      <c r="F308" s="822" t="s">
        <v>6047</v>
      </c>
      <c r="G308" s="822" t="s">
        <v>6048</v>
      </c>
      <c r="H308" s="831">
        <v>6</v>
      </c>
      <c r="I308" s="831">
        <v>0</v>
      </c>
      <c r="J308" s="822"/>
      <c r="K308" s="822">
        <v>0</v>
      </c>
      <c r="L308" s="831">
        <v>3</v>
      </c>
      <c r="M308" s="831">
        <v>191862</v>
      </c>
      <c r="N308" s="822"/>
      <c r="O308" s="822">
        <v>63954</v>
      </c>
      <c r="P308" s="831"/>
      <c r="Q308" s="831"/>
      <c r="R308" s="827"/>
      <c r="S308" s="832"/>
    </row>
    <row r="309" spans="1:19" ht="14.45" customHeight="1" x14ac:dyDescent="0.2">
      <c r="A309" s="821" t="s">
        <v>5996</v>
      </c>
      <c r="B309" s="822" t="s">
        <v>6024</v>
      </c>
      <c r="C309" s="822" t="s">
        <v>646</v>
      </c>
      <c r="D309" s="822" t="s">
        <v>2706</v>
      </c>
      <c r="E309" s="822" t="s">
        <v>2679</v>
      </c>
      <c r="F309" s="822" t="s">
        <v>6049</v>
      </c>
      <c r="G309" s="822" t="s">
        <v>6050</v>
      </c>
      <c r="H309" s="831"/>
      <c r="I309" s="831"/>
      <c r="J309" s="822"/>
      <c r="K309" s="822"/>
      <c r="L309" s="831">
        <v>6</v>
      </c>
      <c r="M309" s="831">
        <v>191858.7</v>
      </c>
      <c r="N309" s="822"/>
      <c r="O309" s="822">
        <v>31976.45</v>
      </c>
      <c r="P309" s="831"/>
      <c r="Q309" s="831"/>
      <c r="R309" s="827"/>
      <c r="S309" s="832"/>
    </row>
    <row r="310" spans="1:19" ht="14.45" customHeight="1" x14ac:dyDescent="0.2">
      <c r="A310" s="821" t="s">
        <v>5996</v>
      </c>
      <c r="B310" s="822" t="s">
        <v>6024</v>
      </c>
      <c r="C310" s="822" t="s">
        <v>646</v>
      </c>
      <c r="D310" s="822" t="s">
        <v>2706</v>
      </c>
      <c r="E310" s="822" t="s">
        <v>2679</v>
      </c>
      <c r="F310" s="822" t="s">
        <v>6051</v>
      </c>
      <c r="G310" s="822" t="s">
        <v>6052</v>
      </c>
      <c r="H310" s="831"/>
      <c r="I310" s="831"/>
      <c r="J310" s="822"/>
      <c r="K310" s="822"/>
      <c r="L310" s="831">
        <v>38</v>
      </c>
      <c r="M310" s="831">
        <v>288910.74</v>
      </c>
      <c r="N310" s="822"/>
      <c r="O310" s="822">
        <v>7602.9142105263154</v>
      </c>
      <c r="P310" s="831">
        <v>36</v>
      </c>
      <c r="Q310" s="831">
        <v>264710.15999999997</v>
      </c>
      <c r="R310" s="827"/>
      <c r="S310" s="832">
        <v>7353.0599999999995</v>
      </c>
    </row>
    <row r="311" spans="1:19" ht="14.45" customHeight="1" x14ac:dyDescent="0.2">
      <c r="A311" s="821" t="s">
        <v>5996</v>
      </c>
      <c r="B311" s="822" t="s">
        <v>6024</v>
      </c>
      <c r="C311" s="822" t="s">
        <v>646</v>
      </c>
      <c r="D311" s="822" t="s">
        <v>2706</v>
      </c>
      <c r="E311" s="822" t="s">
        <v>2679</v>
      </c>
      <c r="F311" s="822" t="s">
        <v>6054</v>
      </c>
      <c r="G311" s="822" t="s">
        <v>6042</v>
      </c>
      <c r="H311" s="831">
        <v>30</v>
      </c>
      <c r="I311" s="831">
        <v>791184</v>
      </c>
      <c r="J311" s="822"/>
      <c r="K311" s="822">
        <v>26372.799999999999</v>
      </c>
      <c r="L311" s="831"/>
      <c r="M311" s="831"/>
      <c r="N311" s="822"/>
      <c r="O311" s="822"/>
      <c r="P311" s="831"/>
      <c r="Q311" s="831"/>
      <c r="R311" s="827"/>
      <c r="S311" s="832"/>
    </row>
    <row r="312" spans="1:19" ht="14.45" customHeight="1" x14ac:dyDescent="0.2">
      <c r="A312" s="821" t="s">
        <v>5996</v>
      </c>
      <c r="B312" s="822" t="s">
        <v>6024</v>
      </c>
      <c r="C312" s="822" t="s">
        <v>646</v>
      </c>
      <c r="D312" s="822" t="s">
        <v>2706</v>
      </c>
      <c r="E312" s="822" t="s">
        <v>2679</v>
      </c>
      <c r="F312" s="822" t="s">
        <v>6061</v>
      </c>
      <c r="G312" s="822" t="s">
        <v>6058</v>
      </c>
      <c r="H312" s="831"/>
      <c r="I312" s="831"/>
      <c r="J312" s="822"/>
      <c r="K312" s="822"/>
      <c r="L312" s="831">
        <v>12</v>
      </c>
      <c r="M312" s="831">
        <v>100620</v>
      </c>
      <c r="N312" s="822"/>
      <c r="O312" s="822">
        <v>8385</v>
      </c>
      <c r="P312" s="831"/>
      <c r="Q312" s="831"/>
      <c r="R312" s="827"/>
      <c r="S312" s="832"/>
    </row>
    <row r="313" spans="1:19" ht="14.45" customHeight="1" x14ac:dyDescent="0.2">
      <c r="A313" s="821" t="s">
        <v>5996</v>
      </c>
      <c r="B313" s="822" t="s">
        <v>6024</v>
      </c>
      <c r="C313" s="822" t="s">
        <v>646</v>
      </c>
      <c r="D313" s="822" t="s">
        <v>2706</v>
      </c>
      <c r="E313" s="822" t="s">
        <v>2679</v>
      </c>
      <c r="F313" s="822" t="s">
        <v>6001</v>
      </c>
      <c r="G313" s="822" t="s">
        <v>6002</v>
      </c>
      <c r="H313" s="831">
        <v>221</v>
      </c>
      <c r="I313" s="831">
        <v>3735639.59</v>
      </c>
      <c r="J313" s="822"/>
      <c r="K313" s="822">
        <v>16903.346561085971</v>
      </c>
      <c r="L313" s="831">
        <v>240.04</v>
      </c>
      <c r="M313" s="831">
        <v>1163609.9400000002</v>
      </c>
      <c r="N313" s="822"/>
      <c r="O313" s="822">
        <v>4847.5668221963015</v>
      </c>
      <c r="P313" s="831">
        <v>56</v>
      </c>
      <c r="Q313" s="831">
        <v>828196.31999999983</v>
      </c>
      <c r="R313" s="827"/>
      <c r="S313" s="832">
        <v>14789.219999999998</v>
      </c>
    </row>
    <row r="314" spans="1:19" ht="14.45" customHeight="1" x14ac:dyDescent="0.2">
      <c r="A314" s="821" t="s">
        <v>5996</v>
      </c>
      <c r="B314" s="822" t="s">
        <v>6024</v>
      </c>
      <c r="C314" s="822" t="s">
        <v>646</v>
      </c>
      <c r="D314" s="822" t="s">
        <v>2706</v>
      </c>
      <c r="E314" s="822" t="s">
        <v>2679</v>
      </c>
      <c r="F314" s="822" t="s">
        <v>6062</v>
      </c>
      <c r="G314" s="822" t="s">
        <v>2657</v>
      </c>
      <c r="H314" s="831">
        <v>4</v>
      </c>
      <c r="I314" s="831">
        <v>866116</v>
      </c>
      <c r="J314" s="822"/>
      <c r="K314" s="822">
        <v>216529</v>
      </c>
      <c r="L314" s="831">
        <v>4</v>
      </c>
      <c r="M314" s="831">
        <v>866116</v>
      </c>
      <c r="N314" s="822"/>
      <c r="O314" s="822">
        <v>216529</v>
      </c>
      <c r="P314" s="831"/>
      <c r="Q314" s="831"/>
      <c r="R314" s="827"/>
      <c r="S314" s="832"/>
    </row>
    <row r="315" spans="1:19" ht="14.45" customHeight="1" x14ac:dyDescent="0.2">
      <c r="A315" s="821" t="s">
        <v>5996</v>
      </c>
      <c r="B315" s="822" t="s">
        <v>6024</v>
      </c>
      <c r="C315" s="822" t="s">
        <v>646</v>
      </c>
      <c r="D315" s="822" t="s">
        <v>2706</v>
      </c>
      <c r="E315" s="822" t="s">
        <v>2679</v>
      </c>
      <c r="F315" s="822" t="s">
        <v>6063</v>
      </c>
      <c r="G315" s="822" t="s">
        <v>2000</v>
      </c>
      <c r="H315" s="831">
        <v>51</v>
      </c>
      <c r="I315" s="831">
        <v>89740.47</v>
      </c>
      <c r="J315" s="822"/>
      <c r="K315" s="822">
        <v>1759.6170588235295</v>
      </c>
      <c r="L315" s="831">
        <v>73.010000000000005</v>
      </c>
      <c r="M315" s="831">
        <v>150687.13</v>
      </c>
      <c r="N315" s="822"/>
      <c r="O315" s="822">
        <v>2063.92453088618</v>
      </c>
      <c r="P315" s="831">
        <v>12</v>
      </c>
      <c r="Q315" s="831">
        <v>11917.44</v>
      </c>
      <c r="R315" s="827"/>
      <c r="S315" s="832">
        <v>993.12</v>
      </c>
    </row>
    <row r="316" spans="1:19" ht="14.45" customHeight="1" x14ac:dyDescent="0.2">
      <c r="A316" s="821" t="s">
        <v>5996</v>
      </c>
      <c r="B316" s="822" t="s">
        <v>6024</v>
      </c>
      <c r="C316" s="822" t="s">
        <v>646</v>
      </c>
      <c r="D316" s="822" t="s">
        <v>2706</v>
      </c>
      <c r="E316" s="822" t="s">
        <v>2679</v>
      </c>
      <c r="F316" s="822" t="s">
        <v>6064</v>
      </c>
      <c r="G316" s="822" t="s">
        <v>2657</v>
      </c>
      <c r="H316" s="831"/>
      <c r="I316" s="831"/>
      <c r="J316" s="822"/>
      <c r="K316" s="822"/>
      <c r="L316" s="831">
        <v>12</v>
      </c>
      <c r="M316" s="831">
        <v>1113580.8</v>
      </c>
      <c r="N316" s="822"/>
      <c r="O316" s="822">
        <v>92798.400000000009</v>
      </c>
      <c r="P316" s="831"/>
      <c r="Q316" s="831"/>
      <c r="R316" s="827"/>
      <c r="S316" s="832"/>
    </row>
    <row r="317" spans="1:19" ht="14.45" customHeight="1" x14ac:dyDescent="0.2">
      <c r="A317" s="821" t="s">
        <v>5996</v>
      </c>
      <c r="B317" s="822" t="s">
        <v>6024</v>
      </c>
      <c r="C317" s="822" t="s">
        <v>646</v>
      </c>
      <c r="D317" s="822" t="s">
        <v>2706</v>
      </c>
      <c r="E317" s="822" t="s">
        <v>2679</v>
      </c>
      <c r="F317" s="822" t="s">
        <v>6072</v>
      </c>
      <c r="G317" s="822" t="s">
        <v>1728</v>
      </c>
      <c r="H317" s="831"/>
      <c r="I317" s="831"/>
      <c r="J317" s="822"/>
      <c r="K317" s="822"/>
      <c r="L317" s="831">
        <v>17.800000000000004</v>
      </c>
      <c r="M317" s="831">
        <v>26921.97</v>
      </c>
      <c r="N317" s="822"/>
      <c r="O317" s="822">
        <v>1512.4702247191008</v>
      </c>
      <c r="P317" s="831"/>
      <c r="Q317" s="831"/>
      <c r="R317" s="827"/>
      <c r="S317" s="832"/>
    </row>
    <row r="318" spans="1:19" ht="14.45" customHeight="1" x14ac:dyDescent="0.2">
      <c r="A318" s="821" t="s">
        <v>5996</v>
      </c>
      <c r="B318" s="822" t="s">
        <v>6024</v>
      </c>
      <c r="C318" s="822" t="s">
        <v>646</v>
      </c>
      <c r="D318" s="822" t="s">
        <v>2706</v>
      </c>
      <c r="E318" s="822" t="s">
        <v>5989</v>
      </c>
      <c r="F318" s="822" t="s">
        <v>6081</v>
      </c>
      <c r="G318" s="822" t="s">
        <v>6082</v>
      </c>
      <c r="H318" s="831">
        <v>1</v>
      </c>
      <c r="I318" s="831">
        <v>31</v>
      </c>
      <c r="J318" s="822"/>
      <c r="K318" s="822">
        <v>31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5996</v>
      </c>
      <c r="B319" s="822" t="s">
        <v>6024</v>
      </c>
      <c r="C319" s="822" t="s">
        <v>646</v>
      </c>
      <c r="D319" s="822" t="s">
        <v>2706</v>
      </c>
      <c r="E319" s="822" t="s">
        <v>5989</v>
      </c>
      <c r="F319" s="822" t="s">
        <v>6083</v>
      </c>
      <c r="G319" s="822" t="s">
        <v>6084</v>
      </c>
      <c r="H319" s="831">
        <v>15</v>
      </c>
      <c r="I319" s="831">
        <v>2265</v>
      </c>
      <c r="J319" s="822"/>
      <c r="K319" s="822">
        <v>151</v>
      </c>
      <c r="L319" s="831">
        <v>33</v>
      </c>
      <c r="M319" s="831">
        <v>5049</v>
      </c>
      <c r="N319" s="822"/>
      <c r="O319" s="822">
        <v>153</v>
      </c>
      <c r="P319" s="831">
        <v>17</v>
      </c>
      <c r="Q319" s="831">
        <v>2686</v>
      </c>
      <c r="R319" s="827"/>
      <c r="S319" s="832">
        <v>158</v>
      </c>
    </row>
    <row r="320" spans="1:19" ht="14.45" customHeight="1" x14ac:dyDescent="0.2">
      <c r="A320" s="821" t="s">
        <v>5996</v>
      </c>
      <c r="B320" s="822" t="s">
        <v>6024</v>
      </c>
      <c r="C320" s="822" t="s">
        <v>646</v>
      </c>
      <c r="D320" s="822" t="s">
        <v>2706</v>
      </c>
      <c r="E320" s="822" t="s">
        <v>5989</v>
      </c>
      <c r="F320" s="822" t="s">
        <v>6005</v>
      </c>
      <c r="G320" s="822" t="s">
        <v>6006</v>
      </c>
      <c r="H320" s="831">
        <v>36</v>
      </c>
      <c r="I320" s="831">
        <v>1368</v>
      </c>
      <c r="J320" s="822"/>
      <c r="K320" s="822">
        <v>38</v>
      </c>
      <c r="L320" s="831">
        <v>49</v>
      </c>
      <c r="M320" s="831">
        <v>1862</v>
      </c>
      <c r="N320" s="822"/>
      <c r="O320" s="822">
        <v>38</v>
      </c>
      <c r="P320" s="831">
        <v>11</v>
      </c>
      <c r="Q320" s="831">
        <v>440</v>
      </c>
      <c r="R320" s="827"/>
      <c r="S320" s="832">
        <v>40</v>
      </c>
    </row>
    <row r="321" spans="1:19" ht="14.45" customHeight="1" x14ac:dyDescent="0.2">
      <c r="A321" s="821" t="s">
        <v>5996</v>
      </c>
      <c r="B321" s="822" t="s">
        <v>6024</v>
      </c>
      <c r="C321" s="822" t="s">
        <v>646</v>
      </c>
      <c r="D321" s="822" t="s">
        <v>2706</v>
      </c>
      <c r="E321" s="822" t="s">
        <v>5989</v>
      </c>
      <c r="F321" s="822" t="s">
        <v>6089</v>
      </c>
      <c r="G321" s="822" t="s">
        <v>6090</v>
      </c>
      <c r="H321" s="831">
        <v>239</v>
      </c>
      <c r="I321" s="831">
        <v>33938</v>
      </c>
      <c r="J321" s="822"/>
      <c r="K321" s="822">
        <v>142</v>
      </c>
      <c r="L321" s="831">
        <v>147</v>
      </c>
      <c r="M321" s="831">
        <v>21021</v>
      </c>
      <c r="N321" s="822"/>
      <c r="O321" s="822">
        <v>143</v>
      </c>
      <c r="P321" s="831">
        <v>25</v>
      </c>
      <c r="Q321" s="831">
        <v>3825</v>
      </c>
      <c r="R321" s="827"/>
      <c r="S321" s="832">
        <v>153</v>
      </c>
    </row>
    <row r="322" spans="1:19" ht="14.45" customHeight="1" x14ac:dyDescent="0.2">
      <c r="A322" s="821" t="s">
        <v>5996</v>
      </c>
      <c r="B322" s="822" t="s">
        <v>6024</v>
      </c>
      <c r="C322" s="822" t="s">
        <v>646</v>
      </c>
      <c r="D322" s="822" t="s">
        <v>2706</v>
      </c>
      <c r="E322" s="822" t="s">
        <v>5989</v>
      </c>
      <c r="F322" s="822" t="s">
        <v>6097</v>
      </c>
      <c r="G322" s="822" t="s">
        <v>6098</v>
      </c>
      <c r="H322" s="831">
        <v>2</v>
      </c>
      <c r="I322" s="831">
        <v>870</v>
      </c>
      <c r="J322" s="822"/>
      <c r="K322" s="822">
        <v>435</v>
      </c>
      <c r="L322" s="831">
        <v>1</v>
      </c>
      <c r="M322" s="831">
        <v>437</v>
      </c>
      <c r="N322" s="822"/>
      <c r="O322" s="822">
        <v>437</v>
      </c>
      <c r="P322" s="831"/>
      <c r="Q322" s="831"/>
      <c r="R322" s="827"/>
      <c r="S322" s="832"/>
    </row>
    <row r="323" spans="1:19" ht="14.45" customHeight="1" x14ac:dyDescent="0.2">
      <c r="A323" s="821" t="s">
        <v>5996</v>
      </c>
      <c r="B323" s="822" t="s">
        <v>6024</v>
      </c>
      <c r="C323" s="822" t="s">
        <v>646</v>
      </c>
      <c r="D323" s="822" t="s">
        <v>2706</v>
      </c>
      <c r="E323" s="822" t="s">
        <v>5989</v>
      </c>
      <c r="F323" s="822" t="s">
        <v>6101</v>
      </c>
      <c r="G323" s="822" t="s">
        <v>6102</v>
      </c>
      <c r="H323" s="831">
        <v>88</v>
      </c>
      <c r="I323" s="831">
        <v>164912</v>
      </c>
      <c r="J323" s="822"/>
      <c r="K323" s="822">
        <v>1874</v>
      </c>
      <c r="L323" s="831">
        <v>150</v>
      </c>
      <c r="M323" s="831">
        <v>281700</v>
      </c>
      <c r="N323" s="822"/>
      <c r="O323" s="822">
        <v>1878</v>
      </c>
      <c r="P323" s="831">
        <v>3</v>
      </c>
      <c r="Q323" s="831">
        <v>5766</v>
      </c>
      <c r="R323" s="827"/>
      <c r="S323" s="832">
        <v>1922</v>
      </c>
    </row>
    <row r="324" spans="1:19" ht="14.45" customHeight="1" x14ac:dyDescent="0.2">
      <c r="A324" s="821" t="s">
        <v>5996</v>
      </c>
      <c r="B324" s="822" t="s">
        <v>6024</v>
      </c>
      <c r="C324" s="822" t="s">
        <v>646</v>
      </c>
      <c r="D324" s="822" t="s">
        <v>2706</v>
      </c>
      <c r="E324" s="822" t="s">
        <v>5989</v>
      </c>
      <c r="F324" s="822" t="s">
        <v>6103</v>
      </c>
      <c r="G324" s="822" t="s">
        <v>6104</v>
      </c>
      <c r="H324" s="831">
        <v>3</v>
      </c>
      <c r="I324" s="831">
        <v>6387</v>
      </c>
      <c r="J324" s="822"/>
      <c r="K324" s="822">
        <v>2129</v>
      </c>
      <c r="L324" s="831">
        <v>9</v>
      </c>
      <c r="M324" s="831">
        <v>19206</v>
      </c>
      <c r="N324" s="822"/>
      <c r="O324" s="822">
        <v>2134</v>
      </c>
      <c r="P324" s="831"/>
      <c r="Q324" s="831"/>
      <c r="R324" s="827"/>
      <c r="S324" s="832"/>
    </row>
    <row r="325" spans="1:19" ht="14.45" customHeight="1" x14ac:dyDescent="0.2">
      <c r="A325" s="821" t="s">
        <v>5996</v>
      </c>
      <c r="B325" s="822" t="s">
        <v>6024</v>
      </c>
      <c r="C325" s="822" t="s">
        <v>646</v>
      </c>
      <c r="D325" s="822" t="s">
        <v>2706</v>
      </c>
      <c r="E325" s="822" t="s">
        <v>5989</v>
      </c>
      <c r="F325" s="822" t="s">
        <v>6105</v>
      </c>
      <c r="G325" s="822" t="s">
        <v>6106</v>
      </c>
      <c r="H325" s="831">
        <v>85</v>
      </c>
      <c r="I325" s="831">
        <v>90865</v>
      </c>
      <c r="J325" s="822"/>
      <c r="K325" s="822">
        <v>1069</v>
      </c>
      <c r="L325" s="831">
        <v>151</v>
      </c>
      <c r="M325" s="831">
        <v>162023</v>
      </c>
      <c r="N325" s="822"/>
      <c r="O325" s="822">
        <v>1073</v>
      </c>
      <c r="P325" s="831">
        <v>3</v>
      </c>
      <c r="Q325" s="831">
        <v>3321</v>
      </c>
      <c r="R325" s="827"/>
      <c r="S325" s="832">
        <v>1107</v>
      </c>
    </row>
    <row r="326" spans="1:19" ht="14.45" customHeight="1" x14ac:dyDescent="0.2">
      <c r="A326" s="821" t="s">
        <v>5996</v>
      </c>
      <c r="B326" s="822" t="s">
        <v>6024</v>
      </c>
      <c r="C326" s="822" t="s">
        <v>646</v>
      </c>
      <c r="D326" s="822" t="s">
        <v>2706</v>
      </c>
      <c r="E326" s="822" t="s">
        <v>5989</v>
      </c>
      <c r="F326" s="822" t="s">
        <v>6107</v>
      </c>
      <c r="G326" s="822" t="s">
        <v>6108</v>
      </c>
      <c r="H326" s="831">
        <v>3</v>
      </c>
      <c r="I326" s="831">
        <v>5958</v>
      </c>
      <c r="J326" s="822"/>
      <c r="K326" s="822">
        <v>1986</v>
      </c>
      <c r="L326" s="831">
        <v>9</v>
      </c>
      <c r="M326" s="831">
        <v>17919</v>
      </c>
      <c r="N326" s="822"/>
      <c r="O326" s="822">
        <v>1991</v>
      </c>
      <c r="P326" s="831"/>
      <c r="Q326" s="831"/>
      <c r="R326" s="827"/>
      <c r="S326" s="832"/>
    </row>
    <row r="327" spans="1:19" ht="14.45" customHeight="1" x14ac:dyDescent="0.2">
      <c r="A327" s="821" t="s">
        <v>5996</v>
      </c>
      <c r="B327" s="822" t="s">
        <v>6024</v>
      </c>
      <c r="C327" s="822" t="s">
        <v>646</v>
      </c>
      <c r="D327" s="822" t="s">
        <v>2706</v>
      </c>
      <c r="E327" s="822" t="s">
        <v>5989</v>
      </c>
      <c r="F327" s="822" t="s">
        <v>6111</v>
      </c>
      <c r="G327" s="822" t="s">
        <v>6112</v>
      </c>
      <c r="H327" s="831"/>
      <c r="I327" s="831"/>
      <c r="J327" s="822"/>
      <c r="K327" s="822"/>
      <c r="L327" s="831"/>
      <c r="M327" s="831"/>
      <c r="N327" s="822"/>
      <c r="O327" s="822"/>
      <c r="P327" s="831">
        <v>17</v>
      </c>
      <c r="Q327" s="831">
        <v>5763</v>
      </c>
      <c r="R327" s="827"/>
      <c r="S327" s="832">
        <v>339</v>
      </c>
    </row>
    <row r="328" spans="1:19" ht="14.45" customHeight="1" x14ac:dyDescent="0.2">
      <c r="A328" s="821" t="s">
        <v>5996</v>
      </c>
      <c r="B328" s="822" t="s">
        <v>6024</v>
      </c>
      <c r="C328" s="822" t="s">
        <v>646</v>
      </c>
      <c r="D328" s="822" t="s">
        <v>2706</v>
      </c>
      <c r="E328" s="822" t="s">
        <v>5989</v>
      </c>
      <c r="F328" s="822" t="s">
        <v>6115</v>
      </c>
      <c r="G328" s="822" t="s">
        <v>6116</v>
      </c>
      <c r="H328" s="831">
        <v>130</v>
      </c>
      <c r="I328" s="831">
        <v>0</v>
      </c>
      <c r="J328" s="822"/>
      <c r="K328" s="822">
        <v>0</v>
      </c>
      <c r="L328" s="831">
        <v>125</v>
      </c>
      <c r="M328" s="831">
        <v>0</v>
      </c>
      <c r="N328" s="822"/>
      <c r="O328" s="822">
        <v>0</v>
      </c>
      <c r="P328" s="831">
        <v>29</v>
      </c>
      <c r="Q328" s="831">
        <v>0</v>
      </c>
      <c r="R328" s="827"/>
      <c r="S328" s="832">
        <v>0</v>
      </c>
    </row>
    <row r="329" spans="1:19" ht="14.45" customHeight="1" x14ac:dyDescent="0.2">
      <c r="A329" s="821" t="s">
        <v>5996</v>
      </c>
      <c r="B329" s="822" t="s">
        <v>6024</v>
      </c>
      <c r="C329" s="822" t="s">
        <v>646</v>
      </c>
      <c r="D329" s="822" t="s">
        <v>2706</v>
      </c>
      <c r="E329" s="822" t="s">
        <v>5989</v>
      </c>
      <c r="F329" s="822" t="s">
        <v>5992</v>
      </c>
      <c r="G329" s="822" t="s">
        <v>5993</v>
      </c>
      <c r="H329" s="831">
        <v>404</v>
      </c>
      <c r="I329" s="831">
        <v>13466.64</v>
      </c>
      <c r="J329" s="822"/>
      <c r="K329" s="822">
        <v>33.333267326732674</v>
      </c>
      <c r="L329" s="831">
        <v>282</v>
      </c>
      <c r="M329" s="831">
        <v>10187.82</v>
      </c>
      <c r="N329" s="822"/>
      <c r="O329" s="822">
        <v>36.127021276595741</v>
      </c>
      <c r="P329" s="831">
        <v>24</v>
      </c>
      <c r="Q329" s="831">
        <v>1093.3600000000001</v>
      </c>
      <c r="R329" s="827"/>
      <c r="S329" s="832">
        <v>45.556666666666672</v>
      </c>
    </row>
    <row r="330" spans="1:19" ht="14.45" customHeight="1" x14ac:dyDescent="0.2">
      <c r="A330" s="821" t="s">
        <v>5996</v>
      </c>
      <c r="B330" s="822" t="s">
        <v>6024</v>
      </c>
      <c r="C330" s="822" t="s">
        <v>646</v>
      </c>
      <c r="D330" s="822" t="s">
        <v>2706</v>
      </c>
      <c r="E330" s="822" t="s">
        <v>5989</v>
      </c>
      <c r="F330" s="822" t="s">
        <v>6125</v>
      </c>
      <c r="G330" s="822" t="s">
        <v>6126</v>
      </c>
      <c r="H330" s="831">
        <v>4</v>
      </c>
      <c r="I330" s="831">
        <v>348</v>
      </c>
      <c r="J330" s="822"/>
      <c r="K330" s="822">
        <v>87</v>
      </c>
      <c r="L330" s="831"/>
      <c r="M330" s="831"/>
      <c r="N330" s="822"/>
      <c r="O330" s="822"/>
      <c r="P330" s="831"/>
      <c r="Q330" s="831"/>
      <c r="R330" s="827"/>
      <c r="S330" s="832"/>
    </row>
    <row r="331" spans="1:19" ht="14.45" customHeight="1" x14ac:dyDescent="0.2">
      <c r="A331" s="821" t="s">
        <v>5996</v>
      </c>
      <c r="B331" s="822" t="s">
        <v>6024</v>
      </c>
      <c r="C331" s="822" t="s">
        <v>646</v>
      </c>
      <c r="D331" s="822" t="s">
        <v>2706</v>
      </c>
      <c r="E331" s="822" t="s">
        <v>5989</v>
      </c>
      <c r="F331" s="822" t="s">
        <v>6129</v>
      </c>
      <c r="G331" s="822" t="s">
        <v>6130</v>
      </c>
      <c r="H331" s="831">
        <v>31</v>
      </c>
      <c r="I331" s="831">
        <v>62589</v>
      </c>
      <c r="J331" s="822"/>
      <c r="K331" s="822">
        <v>2019</v>
      </c>
      <c r="L331" s="831">
        <v>54</v>
      </c>
      <c r="M331" s="831">
        <v>109188</v>
      </c>
      <c r="N331" s="822"/>
      <c r="O331" s="822">
        <v>2022</v>
      </c>
      <c r="P331" s="831"/>
      <c r="Q331" s="831"/>
      <c r="R331" s="827"/>
      <c r="S331" s="832"/>
    </row>
    <row r="332" spans="1:19" ht="14.45" customHeight="1" x14ac:dyDescent="0.2">
      <c r="A332" s="821" t="s">
        <v>5996</v>
      </c>
      <c r="B332" s="822" t="s">
        <v>6024</v>
      </c>
      <c r="C332" s="822" t="s">
        <v>646</v>
      </c>
      <c r="D332" s="822" t="s">
        <v>2706</v>
      </c>
      <c r="E332" s="822" t="s">
        <v>5989</v>
      </c>
      <c r="F332" s="822" t="s">
        <v>6133</v>
      </c>
      <c r="G332" s="822" t="s">
        <v>6134</v>
      </c>
      <c r="H332" s="831">
        <v>17</v>
      </c>
      <c r="I332" s="831">
        <v>5253</v>
      </c>
      <c r="J332" s="822"/>
      <c r="K332" s="822">
        <v>309</v>
      </c>
      <c r="L332" s="831">
        <v>30</v>
      </c>
      <c r="M332" s="831">
        <v>9300</v>
      </c>
      <c r="N332" s="822"/>
      <c r="O332" s="822">
        <v>310</v>
      </c>
      <c r="P332" s="831"/>
      <c r="Q332" s="831"/>
      <c r="R332" s="827"/>
      <c r="S332" s="832"/>
    </row>
    <row r="333" spans="1:19" ht="14.45" customHeight="1" x14ac:dyDescent="0.2">
      <c r="A333" s="821" t="s">
        <v>5996</v>
      </c>
      <c r="B333" s="822" t="s">
        <v>6024</v>
      </c>
      <c r="C333" s="822" t="s">
        <v>646</v>
      </c>
      <c r="D333" s="822" t="s">
        <v>2706</v>
      </c>
      <c r="E333" s="822" t="s">
        <v>5989</v>
      </c>
      <c r="F333" s="822" t="s">
        <v>6017</v>
      </c>
      <c r="G333" s="822" t="s">
        <v>6018</v>
      </c>
      <c r="H333" s="831"/>
      <c r="I333" s="831"/>
      <c r="J333" s="822"/>
      <c r="K333" s="822"/>
      <c r="L333" s="831">
        <v>21</v>
      </c>
      <c r="M333" s="831">
        <v>1596</v>
      </c>
      <c r="N333" s="822"/>
      <c r="O333" s="822">
        <v>76</v>
      </c>
      <c r="P333" s="831">
        <v>24</v>
      </c>
      <c r="Q333" s="831">
        <v>1944</v>
      </c>
      <c r="R333" s="827"/>
      <c r="S333" s="832">
        <v>81</v>
      </c>
    </row>
    <row r="334" spans="1:19" ht="14.45" customHeight="1" x14ac:dyDescent="0.2">
      <c r="A334" s="821" t="s">
        <v>5996</v>
      </c>
      <c r="B334" s="822" t="s">
        <v>6024</v>
      </c>
      <c r="C334" s="822" t="s">
        <v>646</v>
      </c>
      <c r="D334" s="822" t="s">
        <v>2706</v>
      </c>
      <c r="E334" s="822" t="s">
        <v>5989</v>
      </c>
      <c r="F334" s="822" t="s">
        <v>5994</v>
      </c>
      <c r="G334" s="822" t="s">
        <v>5995</v>
      </c>
      <c r="H334" s="831"/>
      <c r="I334" s="831"/>
      <c r="J334" s="822"/>
      <c r="K334" s="822"/>
      <c r="L334" s="831">
        <v>16</v>
      </c>
      <c r="M334" s="831">
        <v>5760</v>
      </c>
      <c r="N334" s="822"/>
      <c r="O334" s="822">
        <v>360</v>
      </c>
      <c r="P334" s="831"/>
      <c r="Q334" s="831"/>
      <c r="R334" s="827"/>
      <c r="S334" s="832"/>
    </row>
    <row r="335" spans="1:19" ht="14.45" customHeight="1" x14ac:dyDescent="0.2">
      <c r="A335" s="821" t="s">
        <v>5996</v>
      </c>
      <c r="B335" s="822" t="s">
        <v>6024</v>
      </c>
      <c r="C335" s="822" t="s">
        <v>646</v>
      </c>
      <c r="D335" s="822" t="s">
        <v>2706</v>
      </c>
      <c r="E335" s="822" t="s">
        <v>5989</v>
      </c>
      <c r="F335" s="822" t="s">
        <v>6145</v>
      </c>
      <c r="G335" s="822" t="s">
        <v>6146</v>
      </c>
      <c r="H335" s="831">
        <v>406</v>
      </c>
      <c r="I335" s="831">
        <v>72674</v>
      </c>
      <c r="J335" s="822"/>
      <c r="K335" s="822">
        <v>179</v>
      </c>
      <c r="L335" s="831">
        <v>262</v>
      </c>
      <c r="M335" s="831">
        <v>47160</v>
      </c>
      <c r="N335" s="822"/>
      <c r="O335" s="822">
        <v>180</v>
      </c>
      <c r="P335" s="831">
        <v>24</v>
      </c>
      <c r="Q335" s="831">
        <v>4656</v>
      </c>
      <c r="R335" s="827"/>
      <c r="S335" s="832">
        <v>194</v>
      </c>
    </row>
    <row r="336" spans="1:19" ht="14.45" customHeight="1" x14ac:dyDescent="0.2">
      <c r="A336" s="821" t="s">
        <v>5996</v>
      </c>
      <c r="B336" s="822" t="s">
        <v>6024</v>
      </c>
      <c r="C336" s="822" t="s">
        <v>646</v>
      </c>
      <c r="D336" s="822" t="s">
        <v>2706</v>
      </c>
      <c r="E336" s="822" t="s">
        <v>5989</v>
      </c>
      <c r="F336" s="822" t="s">
        <v>6150</v>
      </c>
      <c r="G336" s="822" t="s">
        <v>6151</v>
      </c>
      <c r="H336" s="831">
        <v>11</v>
      </c>
      <c r="I336" s="831">
        <v>5500</v>
      </c>
      <c r="J336" s="822"/>
      <c r="K336" s="822">
        <v>500</v>
      </c>
      <c r="L336" s="831">
        <v>26</v>
      </c>
      <c r="M336" s="831">
        <v>13052</v>
      </c>
      <c r="N336" s="822"/>
      <c r="O336" s="822">
        <v>502</v>
      </c>
      <c r="P336" s="831"/>
      <c r="Q336" s="831"/>
      <c r="R336" s="827"/>
      <c r="S336" s="832"/>
    </row>
    <row r="337" spans="1:19" ht="14.45" customHeight="1" x14ac:dyDescent="0.2">
      <c r="A337" s="821" t="s">
        <v>5996</v>
      </c>
      <c r="B337" s="822" t="s">
        <v>6024</v>
      </c>
      <c r="C337" s="822" t="s">
        <v>646</v>
      </c>
      <c r="D337" s="822" t="s">
        <v>2706</v>
      </c>
      <c r="E337" s="822" t="s">
        <v>5989</v>
      </c>
      <c r="F337" s="822" t="s">
        <v>6154</v>
      </c>
      <c r="G337" s="822" t="s">
        <v>6155</v>
      </c>
      <c r="H337" s="831"/>
      <c r="I337" s="831"/>
      <c r="J337" s="822"/>
      <c r="K337" s="822"/>
      <c r="L337" s="831"/>
      <c r="M337" s="831"/>
      <c r="N337" s="822"/>
      <c r="O337" s="822"/>
      <c r="P337" s="831">
        <v>17</v>
      </c>
      <c r="Q337" s="831">
        <v>7599</v>
      </c>
      <c r="R337" s="827"/>
      <c r="S337" s="832">
        <v>447</v>
      </c>
    </row>
    <row r="338" spans="1:19" ht="14.45" customHeight="1" x14ac:dyDescent="0.2">
      <c r="A338" s="821" t="s">
        <v>5996</v>
      </c>
      <c r="B338" s="822" t="s">
        <v>6024</v>
      </c>
      <c r="C338" s="822" t="s">
        <v>646</v>
      </c>
      <c r="D338" s="822" t="s">
        <v>2706</v>
      </c>
      <c r="E338" s="822" t="s">
        <v>5989</v>
      </c>
      <c r="F338" s="822" t="s">
        <v>6158</v>
      </c>
      <c r="G338" s="822" t="s">
        <v>6159</v>
      </c>
      <c r="H338" s="831"/>
      <c r="I338" s="831"/>
      <c r="J338" s="822"/>
      <c r="K338" s="822"/>
      <c r="L338" s="831">
        <v>13</v>
      </c>
      <c r="M338" s="831">
        <v>3042</v>
      </c>
      <c r="N338" s="822"/>
      <c r="O338" s="822">
        <v>234</v>
      </c>
      <c r="P338" s="831">
        <v>19</v>
      </c>
      <c r="Q338" s="831">
        <v>4446</v>
      </c>
      <c r="R338" s="827"/>
      <c r="S338" s="832">
        <v>234</v>
      </c>
    </row>
    <row r="339" spans="1:19" ht="14.45" customHeight="1" x14ac:dyDescent="0.2">
      <c r="A339" s="821" t="s">
        <v>5996</v>
      </c>
      <c r="B339" s="822" t="s">
        <v>6024</v>
      </c>
      <c r="C339" s="822" t="s">
        <v>646</v>
      </c>
      <c r="D339" s="822" t="s">
        <v>2706</v>
      </c>
      <c r="E339" s="822" t="s">
        <v>5989</v>
      </c>
      <c r="F339" s="822" t="s">
        <v>6160</v>
      </c>
      <c r="G339" s="822" t="s">
        <v>6159</v>
      </c>
      <c r="H339" s="831"/>
      <c r="I339" s="831"/>
      <c r="J339" s="822"/>
      <c r="K339" s="822"/>
      <c r="L339" s="831">
        <v>3</v>
      </c>
      <c r="M339" s="831">
        <v>351</v>
      </c>
      <c r="N339" s="822"/>
      <c r="O339" s="822">
        <v>117</v>
      </c>
      <c r="P339" s="831">
        <v>2</v>
      </c>
      <c r="Q339" s="831">
        <v>234</v>
      </c>
      <c r="R339" s="827"/>
      <c r="S339" s="832">
        <v>117</v>
      </c>
    </row>
    <row r="340" spans="1:19" ht="14.45" customHeight="1" x14ac:dyDescent="0.2">
      <c r="A340" s="821" t="s">
        <v>5996</v>
      </c>
      <c r="B340" s="822" t="s">
        <v>6024</v>
      </c>
      <c r="C340" s="822" t="s">
        <v>646</v>
      </c>
      <c r="D340" s="822" t="s">
        <v>2706</v>
      </c>
      <c r="E340" s="822" t="s">
        <v>5989</v>
      </c>
      <c r="F340" s="822" t="s">
        <v>6161</v>
      </c>
      <c r="G340" s="822"/>
      <c r="H340" s="831"/>
      <c r="I340" s="831"/>
      <c r="J340" s="822"/>
      <c r="K340" s="822"/>
      <c r="L340" s="831"/>
      <c r="M340" s="831"/>
      <c r="N340" s="822"/>
      <c r="O340" s="822"/>
      <c r="P340" s="831">
        <v>3</v>
      </c>
      <c r="Q340" s="831">
        <v>702</v>
      </c>
      <c r="R340" s="827"/>
      <c r="S340" s="832">
        <v>234</v>
      </c>
    </row>
    <row r="341" spans="1:19" ht="14.45" customHeight="1" x14ac:dyDescent="0.2">
      <c r="A341" s="821" t="s">
        <v>5996</v>
      </c>
      <c r="B341" s="822" t="s">
        <v>6024</v>
      </c>
      <c r="C341" s="822" t="s">
        <v>646</v>
      </c>
      <c r="D341" s="822" t="s">
        <v>2706</v>
      </c>
      <c r="E341" s="822" t="s">
        <v>5989</v>
      </c>
      <c r="F341" s="822" t="s">
        <v>6162</v>
      </c>
      <c r="G341" s="822" t="s">
        <v>6163</v>
      </c>
      <c r="H341" s="831"/>
      <c r="I341" s="831"/>
      <c r="J341" s="822"/>
      <c r="K341" s="822"/>
      <c r="L341" s="831">
        <v>4</v>
      </c>
      <c r="M341" s="831">
        <v>782.23</v>
      </c>
      <c r="N341" s="822"/>
      <c r="O341" s="822">
        <v>195.5575</v>
      </c>
      <c r="P341" s="831"/>
      <c r="Q341" s="831"/>
      <c r="R341" s="827"/>
      <c r="S341" s="832"/>
    </row>
    <row r="342" spans="1:19" ht="14.45" customHeight="1" x14ac:dyDescent="0.2">
      <c r="A342" s="821" t="s">
        <v>5996</v>
      </c>
      <c r="B342" s="822" t="s">
        <v>6024</v>
      </c>
      <c r="C342" s="822" t="s">
        <v>646</v>
      </c>
      <c r="D342" s="822" t="s">
        <v>2708</v>
      </c>
      <c r="E342" s="822" t="s">
        <v>2679</v>
      </c>
      <c r="F342" s="822" t="s">
        <v>6039</v>
      </c>
      <c r="G342" s="822" t="s">
        <v>6040</v>
      </c>
      <c r="H342" s="831"/>
      <c r="I342" s="831"/>
      <c r="J342" s="822"/>
      <c r="K342" s="822"/>
      <c r="L342" s="831">
        <v>3</v>
      </c>
      <c r="M342" s="831">
        <v>43907.7</v>
      </c>
      <c r="N342" s="822"/>
      <c r="O342" s="822">
        <v>14635.9</v>
      </c>
      <c r="P342" s="831"/>
      <c r="Q342" s="831"/>
      <c r="R342" s="827"/>
      <c r="S342" s="832"/>
    </row>
    <row r="343" spans="1:19" ht="14.45" customHeight="1" x14ac:dyDescent="0.2">
      <c r="A343" s="821" t="s">
        <v>5996</v>
      </c>
      <c r="B343" s="822" t="s">
        <v>6024</v>
      </c>
      <c r="C343" s="822" t="s">
        <v>646</v>
      </c>
      <c r="D343" s="822" t="s">
        <v>2708</v>
      </c>
      <c r="E343" s="822" t="s">
        <v>2679</v>
      </c>
      <c r="F343" s="822" t="s">
        <v>6063</v>
      </c>
      <c r="G343" s="822" t="s">
        <v>2000</v>
      </c>
      <c r="H343" s="831"/>
      <c r="I343" s="831"/>
      <c r="J343" s="822"/>
      <c r="K343" s="822"/>
      <c r="L343" s="831">
        <v>3</v>
      </c>
      <c r="M343" s="831">
        <v>2979.36</v>
      </c>
      <c r="N343" s="822"/>
      <c r="O343" s="822">
        <v>993.12</v>
      </c>
      <c r="P343" s="831"/>
      <c r="Q343" s="831"/>
      <c r="R343" s="827"/>
      <c r="S343" s="832"/>
    </row>
    <row r="344" spans="1:19" ht="14.45" customHeight="1" x14ac:dyDescent="0.2">
      <c r="A344" s="821" t="s">
        <v>5996</v>
      </c>
      <c r="B344" s="822" t="s">
        <v>6024</v>
      </c>
      <c r="C344" s="822" t="s">
        <v>646</v>
      </c>
      <c r="D344" s="822" t="s">
        <v>2708</v>
      </c>
      <c r="E344" s="822" t="s">
        <v>2679</v>
      </c>
      <c r="F344" s="822" t="s">
        <v>6073</v>
      </c>
      <c r="G344" s="822" t="s">
        <v>2011</v>
      </c>
      <c r="H344" s="831"/>
      <c r="I344" s="831"/>
      <c r="J344" s="822"/>
      <c r="K344" s="822"/>
      <c r="L344" s="831">
        <v>12</v>
      </c>
      <c r="M344" s="831">
        <v>728496</v>
      </c>
      <c r="N344" s="822"/>
      <c r="O344" s="822">
        <v>60708</v>
      </c>
      <c r="P344" s="831"/>
      <c r="Q344" s="831"/>
      <c r="R344" s="827"/>
      <c r="S344" s="832"/>
    </row>
    <row r="345" spans="1:19" ht="14.45" customHeight="1" x14ac:dyDescent="0.2">
      <c r="A345" s="821" t="s">
        <v>5996</v>
      </c>
      <c r="B345" s="822" t="s">
        <v>6024</v>
      </c>
      <c r="C345" s="822" t="s">
        <v>646</v>
      </c>
      <c r="D345" s="822" t="s">
        <v>2708</v>
      </c>
      <c r="E345" s="822" t="s">
        <v>5989</v>
      </c>
      <c r="F345" s="822" t="s">
        <v>6003</v>
      </c>
      <c r="G345" s="822" t="s">
        <v>6004</v>
      </c>
      <c r="H345" s="831"/>
      <c r="I345" s="831"/>
      <c r="J345" s="822"/>
      <c r="K345" s="822"/>
      <c r="L345" s="831">
        <v>0</v>
      </c>
      <c r="M345" s="831">
        <v>0</v>
      </c>
      <c r="N345" s="822"/>
      <c r="O345" s="822"/>
      <c r="P345" s="831"/>
      <c r="Q345" s="831"/>
      <c r="R345" s="827"/>
      <c r="S345" s="832"/>
    </row>
    <row r="346" spans="1:19" ht="14.45" customHeight="1" x14ac:dyDescent="0.2">
      <c r="A346" s="821" t="s">
        <v>5996</v>
      </c>
      <c r="B346" s="822" t="s">
        <v>6024</v>
      </c>
      <c r="C346" s="822" t="s">
        <v>646</v>
      </c>
      <c r="D346" s="822" t="s">
        <v>2708</v>
      </c>
      <c r="E346" s="822" t="s">
        <v>5989</v>
      </c>
      <c r="F346" s="822" t="s">
        <v>6083</v>
      </c>
      <c r="G346" s="822" t="s">
        <v>6084</v>
      </c>
      <c r="H346" s="831">
        <v>38</v>
      </c>
      <c r="I346" s="831">
        <v>5738</v>
      </c>
      <c r="J346" s="822"/>
      <c r="K346" s="822">
        <v>151</v>
      </c>
      <c r="L346" s="831">
        <v>22</v>
      </c>
      <c r="M346" s="831">
        <v>3366</v>
      </c>
      <c r="N346" s="822"/>
      <c r="O346" s="822">
        <v>153</v>
      </c>
      <c r="P346" s="831">
        <v>2</v>
      </c>
      <c r="Q346" s="831">
        <v>316</v>
      </c>
      <c r="R346" s="827"/>
      <c r="S346" s="832">
        <v>158</v>
      </c>
    </row>
    <row r="347" spans="1:19" ht="14.45" customHeight="1" x14ac:dyDescent="0.2">
      <c r="A347" s="821" t="s">
        <v>5996</v>
      </c>
      <c r="B347" s="822" t="s">
        <v>6024</v>
      </c>
      <c r="C347" s="822" t="s">
        <v>646</v>
      </c>
      <c r="D347" s="822" t="s">
        <v>2708</v>
      </c>
      <c r="E347" s="822" t="s">
        <v>5989</v>
      </c>
      <c r="F347" s="822" t="s">
        <v>6005</v>
      </c>
      <c r="G347" s="822" t="s">
        <v>6006</v>
      </c>
      <c r="H347" s="831">
        <v>12</v>
      </c>
      <c r="I347" s="831">
        <v>456</v>
      </c>
      <c r="J347" s="822"/>
      <c r="K347" s="822">
        <v>38</v>
      </c>
      <c r="L347" s="831">
        <v>20</v>
      </c>
      <c r="M347" s="831">
        <v>760</v>
      </c>
      <c r="N347" s="822"/>
      <c r="O347" s="822">
        <v>38</v>
      </c>
      <c r="P347" s="831">
        <v>6</v>
      </c>
      <c r="Q347" s="831">
        <v>240</v>
      </c>
      <c r="R347" s="827"/>
      <c r="S347" s="832">
        <v>40</v>
      </c>
    </row>
    <row r="348" spans="1:19" ht="14.45" customHeight="1" x14ac:dyDescent="0.2">
      <c r="A348" s="821" t="s">
        <v>5996</v>
      </c>
      <c r="B348" s="822" t="s">
        <v>6024</v>
      </c>
      <c r="C348" s="822" t="s">
        <v>646</v>
      </c>
      <c r="D348" s="822" t="s">
        <v>2708</v>
      </c>
      <c r="E348" s="822" t="s">
        <v>5989</v>
      </c>
      <c r="F348" s="822" t="s">
        <v>6085</v>
      </c>
      <c r="G348" s="822" t="s">
        <v>6086</v>
      </c>
      <c r="H348" s="831"/>
      <c r="I348" s="831"/>
      <c r="J348" s="822"/>
      <c r="K348" s="822"/>
      <c r="L348" s="831">
        <v>1</v>
      </c>
      <c r="M348" s="831">
        <v>5</v>
      </c>
      <c r="N348" s="822"/>
      <c r="O348" s="822">
        <v>5</v>
      </c>
      <c r="P348" s="831"/>
      <c r="Q348" s="831"/>
      <c r="R348" s="827"/>
      <c r="S348" s="832"/>
    </row>
    <row r="349" spans="1:19" ht="14.45" customHeight="1" x14ac:dyDescent="0.2">
      <c r="A349" s="821" t="s">
        <v>5996</v>
      </c>
      <c r="B349" s="822" t="s">
        <v>6024</v>
      </c>
      <c r="C349" s="822" t="s">
        <v>646</v>
      </c>
      <c r="D349" s="822" t="s">
        <v>2708</v>
      </c>
      <c r="E349" s="822" t="s">
        <v>5989</v>
      </c>
      <c r="F349" s="822" t="s">
        <v>6087</v>
      </c>
      <c r="G349" s="822" t="s">
        <v>6088</v>
      </c>
      <c r="H349" s="831"/>
      <c r="I349" s="831"/>
      <c r="J349" s="822"/>
      <c r="K349" s="822"/>
      <c r="L349" s="831">
        <v>2</v>
      </c>
      <c r="M349" s="831">
        <v>1422</v>
      </c>
      <c r="N349" s="822"/>
      <c r="O349" s="822">
        <v>711</v>
      </c>
      <c r="P349" s="831"/>
      <c r="Q349" s="831"/>
      <c r="R349" s="827"/>
      <c r="S349" s="832"/>
    </row>
    <row r="350" spans="1:19" ht="14.45" customHeight="1" x14ac:dyDescent="0.2">
      <c r="A350" s="821" t="s">
        <v>5996</v>
      </c>
      <c r="B350" s="822" t="s">
        <v>6024</v>
      </c>
      <c r="C350" s="822" t="s">
        <v>646</v>
      </c>
      <c r="D350" s="822" t="s">
        <v>2708</v>
      </c>
      <c r="E350" s="822" t="s">
        <v>5989</v>
      </c>
      <c r="F350" s="822" t="s">
        <v>6089</v>
      </c>
      <c r="G350" s="822" t="s">
        <v>6090</v>
      </c>
      <c r="H350" s="831">
        <v>25</v>
      </c>
      <c r="I350" s="831">
        <v>3550</v>
      </c>
      <c r="J350" s="822"/>
      <c r="K350" s="822">
        <v>142</v>
      </c>
      <c r="L350" s="831">
        <v>22</v>
      </c>
      <c r="M350" s="831">
        <v>3146</v>
      </c>
      <c r="N350" s="822"/>
      <c r="O350" s="822">
        <v>143</v>
      </c>
      <c r="P350" s="831">
        <v>2</v>
      </c>
      <c r="Q350" s="831">
        <v>306</v>
      </c>
      <c r="R350" s="827"/>
      <c r="S350" s="832">
        <v>153</v>
      </c>
    </row>
    <row r="351" spans="1:19" ht="14.45" customHeight="1" x14ac:dyDescent="0.2">
      <c r="A351" s="821" t="s">
        <v>5996</v>
      </c>
      <c r="B351" s="822" t="s">
        <v>6024</v>
      </c>
      <c r="C351" s="822" t="s">
        <v>646</v>
      </c>
      <c r="D351" s="822" t="s">
        <v>2708</v>
      </c>
      <c r="E351" s="822" t="s">
        <v>5989</v>
      </c>
      <c r="F351" s="822" t="s">
        <v>6097</v>
      </c>
      <c r="G351" s="822" t="s">
        <v>6098</v>
      </c>
      <c r="H351" s="831">
        <v>4</v>
      </c>
      <c r="I351" s="831">
        <v>1740</v>
      </c>
      <c r="J351" s="822"/>
      <c r="K351" s="822">
        <v>435</v>
      </c>
      <c r="L351" s="831">
        <v>2</v>
      </c>
      <c r="M351" s="831">
        <v>874</v>
      </c>
      <c r="N351" s="822"/>
      <c r="O351" s="822">
        <v>437</v>
      </c>
      <c r="P351" s="831"/>
      <c r="Q351" s="831"/>
      <c r="R351" s="827"/>
      <c r="S351" s="832"/>
    </row>
    <row r="352" spans="1:19" ht="14.45" customHeight="1" x14ac:dyDescent="0.2">
      <c r="A352" s="821" t="s">
        <v>5996</v>
      </c>
      <c r="B352" s="822" t="s">
        <v>6024</v>
      </c>
      <c r="C352" s="822" t="s">
        <v>646</v>
      </c>
      <c r="D352" s="822" t="s">
        <v>2708</v>
      </c>
      <c r="E352" s="822" t="s">
        <v>5989</v>
      </c>
      <c r="F352" s="822" t="s">
        <v>6099</v>
      </c>
      <c r="G352" s="822" t="s">
        <v>6100</v>
      </c>
      <c r="H352" s="831"/>
      <c r="I352" s="831"/>
      <c r="J352" s="822"/>
      <c r="K352" s="822"/>
      <c r="L352" s="831">
        <v>1</v>
      </c>
      <c r="M352" s="831">
        <v>1016</v>
      </c>
      <c r="N352" s="822"/>
      <c r="O352" s="822">
        <v>1016</v>
      </c>
      <c r="P352" s="831"/>
      <c r="Q352" s="831"/>
      <c r="R352" s="827"/>
      <c r="S352" s="832"/>
    </row>
    <row r="353" spans="1:19" ht="14.45" customHeight="1" x14ac:dyDescent="0.2">
      <c r="A353" s="821" t="s">
        <v>5996</v>
      </c>
      <c r="B353" s="822" t="s">
        <v>6024</v>
      </c>
      <c r="C353" s="822" t="s">
        <v>646</v>
      </c>
      <c r="D353" s="822" t="s">
        <v>2708</v>
      </c>
      <c r="E353" s="822" t="s">
        <v>5989</v>
      </c>
      <c r="F353" s="822" t="s">
        <v>6101</v>
      </c>
      <c r="G353" s="822" t="s">
        <v>6102</v>
      </c>
      <c r="H353" s="831">
        <v>95</v>
      </c>
      <c r="I353" s="831">
        <v>178030</v>
      </c>
      <c r="J353" s="822"/>
      <c r="K353" s="822">
        <v>1874</v>
      </c>
      <c r="L353" s="831">
        <v>141</v>
      </c>
      <c r="M353" s="831">
        <v>264798</v>
      </c>
      <c r="N353" s="822"/>
      <c r="O353" s="822">
        <v>1878</v>
      </c>
      <c r="P353" s="831">
        <v>2</v>
      </c>
      <c r="Q353" s="831">
        <v>3844</v>
      </c>
      <c r="R353" s="827"/>
      <c r="S353" s="832">
        <v>1922</v>
      </c>
    </row>
    <row r="354" spans="1:19" ht="14.45" customHeight="1" x14ac:dyDescent="0.2">
      <c r="A354" s="821" t="s">
        <v>5996</v>
      </c>
      <c r="B354" s="822" t="s">
        <v>6024</v>
      </c>
      <c r="C354" s="822" t="s">
        <v>646</v>
      </c>
      <c r="D354" s="822" t="s">
        <v>2708</v>
      </c>
      <c r="E354" s="822" t="s">
        <v>5989</v>
      </c>
      <c r="F354" s="822" t="s">
        <v>6105</v>
      </c>
      <c r="G354" s="822" t="s">
        <v>6106</v>
      </c>
      <c r="H354" s="831">
        <v>96</v>
      </c>
      <c r="I354" s="831">
        <v>102624</v>
      </c>
      <c r="J354" s="822"/>
      <c r="K354" s="822">
        <v>1069</v>
      </c>
      <c r="L354" s="831">
        <v>139</v>
      </c>
      <c r="M354" s="831">
        <v>149147</v>
      </c>
      <c r="N354" s="822"/>
      <c r="O354" s="822">
        <v>1073</v>
      </c>
      <c r="P354" s="831">
        <v>2</v>
      </c>
      <c r="Q354" s="831">
        <v>2214</v>
      </c>
      <c r="R354" s="827"/>
      <c r="S354" s="832">
        <v>1107</v>
      </c>
    </row>
    <row r="355" spans="1:19" ht="14.45" customHeight="1" x14ac:dyDescent="0.2">
      <c r="A355" s="821" t="s">
        <v>5996</v>
      </c>
      <c r="B355" s="822" t="s">
        <v>6024</v>
      </c>
      <c r="C355" s="822" t="s">
        <v>646</v>
      </c>
      <c r="D355" s="822" t="s">
        <v>2708</v>
      </c>
      <c r="E355" s="822" t="s">
        <v>5989</v>
      </c>
      <c r="F355" s="822" t="s">
        <v>6111</v>
      </c>
      <c r="G355" s="822" t="s">
        <v>6112</v>
      </c>
      <c r="H355" s="831">
        <v>31</v>
      </c>
      <c r="I355" s="831">
        <v>9982</v>
      </c>
      <c r="J355" s="822"/>
      <c r="K355" s="822">
        <v>322</v>
      </c>
      <c r="L355" s="831">
        <v>18</v>
      </c>
      <c r="M355" s="831">
        <v>5832</v>
      </c>
      <c r="N355" s="822"/>
      <c r="O355" s="822">
        <v>324</v>
      </c>
      <c r="P355" s="831">
        <v>2</v>
      </c>
      <c r="Q355" s="831">
        <v>678</v>
      </c>
      <c r="R355" s="827"/>
      <c r="S355" s="832">
        <v>339</v>
      </c>
    </row>
    <row r="356" spans="1:19" ht="14.45" customHeight="1" x14ac:dyDescent="0.2">
      <c r="A356" s="821" t="s">
        <v>5996</v>
      </c>
      <c r="B356" s="822" t="s">
        <v>6024</v>
      </c>
      <c r="C356" s="822" t="s">
        <v>646</v>
      </c>
      <c r="D356" s="822" t="s">
        <v>2708</v>
      </c>
      <c r="E356" s="822" t="s">
        <v>5989</v>
      </c>
      <c r="F356" s="822" t="s">
        <v>6011</v>
      </c>
      <c r="G356" s="822" t="s">
        <v>6012</v>
      </c>
      <c r="H356" s="831">
        <v>3</v>
      </c>
      <c r="I356" s="831">
        <v>2631</v>
      </c>
      <c r="J356" s="822"/>
      <c r="K356" s="822">
        <v>877</v>
      </c>
      <c r="L356" s="831">
        <v>13</v>
      </c>
      <c r="M356" s="831">
        <v>11453</v>
      </c>
      <c r="N356" s="822"/>
      <c r="O356" s="822">
        <v>881</v>
      </c>
      <c r="P356" s="831">
        <v>1</v>
      </c>
      <c r="Q356" s="831">
        <v>923</v>
      </c>
      <c r="R356" s="827"/>
      <c r="S356" s="832">
        <v>923</v>
      </c>
    </row>
    <row r="357" spans="1:19" ht="14.45" customHeight="1" x14ac:dyDescent="0.2">
      <c r="A357" s="821" t="s">
        <v>5996</v>
      </c>
      <c r="B357" s="822" t="s">
        <v>6024</v>
      </c>
      <c r="C357" s="822" t="s">
        <v>646</v>
      </c>
      <c r="D357" s="822" t="s">
        <v>2708</v>
      </c>
      <c r="E357" s="822" t="s">
        <v>5989</v>
      </c>
      <c r="F357" s="822" t="s">
        <v>6115</v>
      </c>
      <c r="G357" s="822" t="s">
        <v>6116</v>
      </c>
      <c r="H357" s="831"/>
      <c r="I357" s="831"/>
      <c r="J357" s="822"/>
      <c r="K357" s="822"/>
      <c r="L357" s="831">
        <v>1</v>
      </c>
      <c r="M357" s="831">
        <v>0</v>
      </c>
      <c r="N357" s="822"/>
      <c r="O357" s="822">
        <v>0</v>
      </c>
      <c r="P357" s="831"/>
      <c r="Q357" s="831"/>
      <c r="R357" s="827"/>
      <c r="S357" s="832"/>
    </row>
    <row r="358" spans="1:19" ht="14.45" customHeight="1" x14ac:dyDescent="0.2">
      <c r="A358" s="821" t="s">
        <v>5996</v>
      </c>
      <c r="B358" s="822" t="s">
        <v>6024</v>
      </c>
      <c r="C358" s="822" t="s">
        <v>646</v>
      </c>
      <c r="D358" s="822" t="s">
        <v>2708</v>
      </c>
      <c r="E358" s="822" t="s">
        <v>5989</v>
      </c>
      <c r="F358" s="822" t="s">
        <v>5992</v>
      </c>
      <c r="G358" s="822" t="s">
        <v>5993</v>
      </c>
      <c r="H358" s="831">
        <v>30</v>
      </c>
      <c r="I358" s="831">
        <v>999.99999999999989</v>
      </c>
      <c r="J358" s="822"/>
      <c r="K358" s="822">
        <v>33.333333333333329</v>
      </c>
      <c r="L358" s="831">
        <v>28</v>
      </c>
      <c r="M358" s="831">
        <v>1116.67</v>
      </c>
      <c r="N358" s="822"/>
      <c r="O358" s="822">
        <v>39.881071428571431</v>
      </c>
      <c r="P358" s="831">
        <v>2</v>
      </c>
      <c r="Q358" s="831">
        <v>91.12</v>
      </c>
      <c r="R358" s="827"/>
      <c r="S358" s="832">
        <v>45.56</v>
      </c>
    </row>
    <row r="359" spans="1:19" ht="14.45" customHeight="1" x14ac:dyDescent="0.2">
      <c r="A359" s="821" t="s">
        <v>5996</v>
      </c>
      <c r="B359" s="822" t="s">
        <v>6024</v>
      </c>
      <c r="C359" s="822" t="s">
        <v>646</v>
      </c>
      <c r="D359" s="822" t="s">
        <v>2708</v>
      </c>
      <c r="E359" s="822" t="s">
        <v>5989</v>
      </c>
      <c r="F359" s="822" t="s">
        <v>6125</v>
      </c>
      <c r="G359" s="822" t="s">
        <v>6126</v>
      </c>
      <c r="H359" s="831">
        <v>8</v>
      </c>
      <c r="I359" s="831">
        <v>696</v>
      </c>
      <c r="J359" s="822"/>
      <c r="K359" s="822">
        <v>87</v>
      </c>
      <c r="L359" s="831">
        <v>2</v>
      </c>
      <c r="M359" s="831">
        <v>176</v>
      </c>
      <c r="N359" s="822"/>
      <c r="O359" s="822">
        <v>88</v>
      </c>
      <c r="P359" s="831"/>
      <c r="Q359" s="831"/>
      <c r="R359" s="827"/>
      <c r="S359" s="832"/>
    </row>
    <row r="360" spans="1:19" ht="14.45" customHeight="1" x14ac:dyDescent="0.2">
      <c r="A360" s="821" t="s">
        <v>5996</v>
      </c>
      <c r="B360" s="822" t="s">
        <v>6024</v>
      </c>
      <c r="C360" s="822" t="s">
        <v>646</v>
      </c>
      <c r="D360" s="822" t="s">
        <v>2708</v>
      </c>
      <c r="E360" s="822" t="s">
        <v>5989</v>
      </c>
      <c r="F360" s="822" t="s">
        <v>5994</v>
      </c>
      <c r="G360" s="822" t="s">
        <v>5995</v>
      </c>
      <c r="H360" s="831">
        <v>20</v>
      </c>
      <c r="I360" s="831">
        <v>7160</v>
      </c>
      <c r="J360" s="822"/>
      <c r="K360" s="822">
        <v>358</v>
      </c>
      <c r="L360" s="831">
        <v>17</v>
      </c>
      <c r="M360" s="831">
        <v>6120</v>
      </c>
      <c r="N360" s="822"/>
      <c r="O360" s="822">
        <v>360</v>
      </c>
      <c r="P360" s="831"/>
      <c r="Q360" s="831"/>
      <c r="R360" s="827"/>
      <c r="S360" s="832"/>
    </row>
    <row r="361" spans="1:19" ht="14.45" customHeight="1" x14ac:dyDescent="0.2">
      <c r="A361" s="821" t="s">
        <v>5996</v>
      </c>
      <c r="B361" s="822" t="s">
        <v>6024</v>
      </c>
      <c r="C361" s="822" t="s">
        <v>646</v>
      </c>
      <c r="D361" s="822" t="s">
        <v>2708</v>
      </c>
      <c r="E361" s="822" t="s">
        <v>5989</v>
      </c>
      <c r="F361" s="822" t="s">
        <v>6145</v>
      </c>
      <c r="G361" s="822" t="s">
        <v>6146</v>
      </c>
      <c r="H361" s="831">
        <v>10</v>
      </c>
      <c r="I361" s="831">
        <v>1790</v>
      </c>
      <c r="J361" s="822"/>
      <c r="K361" s="822">
        <v>179</v>
      </c>
      <c r="L361" s="831">
        <v>10</v>
      </c>
      <c r="M361" s="831">
        <v>1800</v>
      </c>
      <c r="N361" s="822"/>
      <c r="O361" s="822">
        <v>180</v>
      </c>
      <c r="P361" s="831">
        <v>2</v>
      </c>
      <c r="Q361" s="831">
        <v>388</v>
      </c>
      <c r="R361" s="827"/>
      <c r="S361" s="832">
        <v>194</v>
      </c>
    </row>
    <row r="362" spans="1:19" ht="14.45" customHeight="1" x14ac:dyDescent="0.2">
      <c r="A362" s="821" t="s">
        <v>5996</v>
      </c>
      <c r="B362" s="822" t="s">
        <v>6024</v>
      </c>
      <c r="C362" s="822" t="s">
        <v>646</v>
      </c>
      <c r="D362" s="822" t="s">
        <v>2708</v>
      </c>
      <c r="E362" s="822" t="s">
        <v>5989</v>
      </c>
      <c r="F362" s="822" t="s">
        <v>6149</v>
      </c>
      <c r="G362" s="822" t="s">
        <v>6114</v>
      </c>
      <c r="H362" s="831">
        <v>1</v>
      </c>
      <c r="I362" s="831">
        <v>355</v>
      </c>
      <c r="J362" s="822"/>
      <c r="K362" s="822">
        <v>355</v>
      </c>
      <c r="L362" s="831">
        <v>0</v>
      </c>
      <c r="M362" s="831">
        <v>0</v>
      </c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5996</v>
      </c>
      <c r="B363" s="822" t="s">
        <v>6024</v>
      </c>
      <c r="C363" s="822" t="s">
        <v>646</v>
      </c>
      <c r="D363" s="822" t="s">
        <v>2708</v>
      </c>
      <c r="E363" s="822" t="s">
        <v>5989</v>
      </c>
      <c r="F363" s="822" t="s">
        <v>6154</v>
      </c>
      <c r="G363" s="822" t="s">
        <v>6155</v>
      </c>
      <c r="H363" s="831">
        <v>32</v>
      </c>
      <c r="I363" s="831">
        <v>13760</v>
      </c>
      <c r="J363" s="822"/>
      <c r="K363" s="822">
        <v>430</v>
      </c>
      <c r="L363" s="831">
        <v>20</v>
      </c>
      <c r="M363" s="831">
        <v>8640</v>
      </c>
      <c r="N363" s="822"/>
      <c r="O363" s="822">
        <v>432</v>
      </c>
      <c r="P363" s="831">
        <v>2</v>
      </c>
      <c r="Q363" s="831">
        <v>894</v>
      </c>
      <c r="R363" s="827"/>
      <c r="S363" s="832">
        <v>447</v>
      </c>
    </row>
    <row r="364" spans="1:19" ht="14.45" customHeight="1" x14ac:dyDescent="0.2">
      <c r="A364" s="821" t="s">
        <v>5996</v>
      </c>
      <c r="B364" s="822" t="s">
        <v>6024</v>
      </c>
      <c r="C364" s="822" t="s">
        <v>646</v>
      </c>
      <c r="D364" s="822" t="s">
        <v>5977</v>
      </c>
      <c r="E364" s="822" t="s">
        <v>5989</v>
      </c>
      <c r="F364" s="822" t="s">
        <v>6005</v>
      </c>
      <c r="G364" s="822" t="s">
        <v>6006</v>
      </c>
      <c r="H364" s="831"/>
      <c r="I364" s="831"/>
      <c r="J364" s="822"/>
      <c r="K364" s="822"/>
      <c r="L364" s="831"/>
      <c r="M364" s="831"/>
      <c r="N364" s="822"/>
      <c r="O364" s="822"/>
      <c r="P364" s="831">
        <v>1</v>
      </c>
      <c r="Q364" s="831">
        <v>40</v>
      </c>
      <c r="R364" s="827"/>
      <c r="S364" s="832">
        <v>40</v>
      </c>
    </row>
    <row r="365" spans="1:19" ht="14.45" customHeight="1" x14ac:dyDescent="0.2">
      <c r="A365" s="821" t="s">
        <v>5996</v>
      </c>
      <c r="B365" s="822" t="s">
        <v>6024</v>
      </c>
      <c r="C365" s="822" t="s">
        <v>646</v>
      </c>
      <c r="D365" s="822" t="s">
        <v>5978</v>
      </c>
      <c r="E365" s="822" t="s">
        <v>5989</v>
      </c>
      <c r="F365" s="822" t="s">
        <v>6005</v>
      </c>
      <c r="G365" s="822" t="s">
        <v>6006</v>
      </c>
      <c r="H365" s="831">
        <v>1</v>
      </c>
      <c r="I365" s="831">
        <v>38</v>
      </c>
      <c r="J365" s="822"/>
      <c r="K365" s="822">
        <v>38</v>
      </c>
      <c r="L365" s="831"/>
      <c r="M365" s="831"/>
      <c r="N365" s="822"/>
      <c r="O365" s="822"/>
      <c r="P365" s="831"/>
      <c r="Q365" s="831"/>
      <c r="R365" s="827"/>
      <c r="S365" s="832"/>
    </row>
    <row r="366" spans="1:19" ht="14.45" customHeight="1" x14ac:dyDescent="0.2">
      <c r="A366" s="821" t="s">
        <v>5996</v>
      </c>
      <c r="B366" s="822" t="s">
        <v>6024</v>
      </c>
      <c r="C366" s="822" t="s">
        <v>646</v>
      </c>
      <c r="D366" s="822" t="s">
        <v>2711</v>
      </c>
      <c r="E366" s="822" t="s">
        <v>2679</v>
      </c>
      <c r="F366" s="822" t="s">
        <v>6031</v>
      </c>
      <c r="G366" s="822" t="s">
        <v>1728</v>
      </c>
      <c r="H366" s="831">
        <v>100</v>
      </c>
      <c r="I366" s="831">
        <v>335.6</v>
      </c>
      <c r="J366" s="822"/>
      <c r="K366" s="822">
        <v>3.3560000000000003</v>
      </c>
      <c r="L366" s="831">
        <v>260</v>
      </c>
      <c r="M366" s="831">
        <v>839.8</v>
      </c>
      <c r="N366" s="822"/>
      <c r="O366" s="822">
        <v>3.23</v>
      </c>
      <c r="P366" s="831"/>
      <c r="Q366" s="831"/>
      <c r="R366" s="827"/>
      <c r="S366" s="832"/>
    </row>
    <row r="367" spans="1:19" ht="14.45" customHeight="1" x14ac:dyDescent="0.2">
      <c r="A367" s="821" t="s">
        <v>5996</v>
      </c>
      <c r="B367" s="822" t="s">
        <v>6024</v>
      </c>
      <c r="C367" s="822" t="s">
        <v>646</v>
      </c>
      <c r="D367" s="822" t="s">
        <v>2711</v>
      </c>
      <c r="E367" s="822" t="s">
        <v>2679</v>
      </c>
      <c r="F367" s="822" t="s">
        <v>6031</v>
      </c>
      <c r="G367" s="822"/>
      <c r="H367" s="831">
        <v>220</v>
      </c>
      <c r="I367" s="831">
        <v>671.6</v>
      </c>
      <c r="J367" s="822"/>
      <c r="K367" s="822">
        <v>3.0527272727272727</v>
      </c>
      <c r="L367" s="831">
        <v>260</v>
      </c>
      <c r="M367" s="831">
        <v>839.8</v>
      </c>
      <c r="N367" s="822"/>
      <c r="O367" s="822">
        <v>3.23</v>
      </c>
      <c r="P367" s="831"/>
      <c r="Q367" s="831"/>
      <c r="R367" s="827"/>
      <c r="S367" s="832"/>
    </row>
    <row r="368" spans="1:19" ht="14.45" customHeight="1" x14ac:dyDescent="0.2">
      <c r="A368" s="821" t="s">
        <v>5996</v>
      </c>
      <c r="B368" s="822" t="s">
        <v>6024</v>
      </c>
      <c r="C368" s="822" t="s">
        <v>646</v>
      </c>
      <c r="D368" s="822" t="s">
        <v>2711</v>
      </c>
      <c r="E368" s="822" t="s">
        <v>2679</v>
      </c>
      <c r="F368" s="822" t="s">
        <v>6001</v>
      </c>
      <c r="G368" s="822" t="s">
        <v>6002</v>
      </c>
      <c r="H368" s="831"/>
      <c r="I368" s="831"/>
      <c r="J368" s="822"/>
      <c r="K368" s="822"/>
      <c r="L368" s="831">
        <v>19</v>
      </c>
      <c r="M368" s="831">
        <v>42406.86</v>
      </c>
      <c r="N368" s="822"/>
      <c r="O368" s="822">
        <v>2231.94</v>
      </c>
      <c r="P368" s="831">
        <v>3</v>
      </c>
      <c r="Q368" s="831">
        <v>44367.66</v>
      </c>
      <c r="R368" s="827"/>
      <c r="S368" s="832">
        <v>14789.220000000001</v>
      </c>
    </row>
    <row r="369" spans="1:19" ht="14.45" customHeight="1" x14ac:dyDescent="0.2">
      <c r="A369" s="821" t="s">
        <v>5996</v>
      </c>
      <c r="B369" s="822" t="s">
        <v>6024</v>
      </c>
      <c r="C369" s="822" t="s">
        <v>646</v>
      </c>
      <c r="D369" s="822" t="s">
        <v>2711</v>
      </c>
      <c r="E369" s="822" t="s">
        <v>2679</v>
      </c>
      <c r="F369" s="822" t="s">
        <v>6063</v>
      </c>
      <c r="G369" s="822" t="s">
        <v>2000</v>
      </c>
      <c r="H369" s="831">
        <v>3</v>
      </c>
      <c r="I369" s="831">
        <v>2979.09</v>
      </c>
      <c r="J369" s="822"/>
      <c r="K369" s="822">
        <v>993.03000000000009</v>
      </c>
      <c r="L369" s="831">
        <v>4</v>
      </c>
      <c r="M369" s="831">
        <v>3972.48</v>
      </c>
      <c r="N369" s="822"/>
      <c r="O369" s="822">
        <v>993.12</v>
      </c>
      <c r="P369" s="831"/>
      <c r="Q369" s="831"/>
      <c r="R369" s="827"/>
      <c r="S369" s="832"/>
    </row>
    <row r="370" spans="1:19" ht="14.45" customHeight="1" x14ac:dyDescent="0.2">
      <c r="A370" s="821" t="s">
        <v>5996</v>
      </c>
      <c r="B370" s="822" t="s">
        <v>6024</v>
      </c>
      <c r="C370" s="822" t="s">
        <v>646</v>
      </c>
      <c r="D370" s="822" t="s">
        <v>2711</v>
      </c>
      <c r="E370" s="822" t="s">
        <v>2679</v>
      </c>
      <c r="F370" s="822" t="s">
        <v>6072</v>
      </c>
      <c r="G370" s="822" t="s">
        <v>1728</v>
      </c>
      <c r="H370" s="831"/>
      <c r="I370" s="831"/>
      <c r="J370" s="822"/>
      <c r="K370" s="822"/>
      <c r="L370" s="831">
        <v>16.399999999999999</v>
      </c>
      <c r="M370" s="831">
        <v>23235.91</v>
      </c>
      <c r="N370" s="822"/>
      <c r="O370" s="822">
        <v>1416.8237804878049</v>
      </c>
      <c r="P370" s="831"/>
      <c r="Q370" s="831"/>
      <c r="R370" s="827"/>
      <c r="S370" s="832"/>
    </row>
    <row r="371" spans="1:19" ht="14.45" customHeight="1" x14ac:dyDescent="0.2">
      <c r="A371" s="821" t="s">
        <v>5996</v>
      </c>
      <c r="B371" s="822" t="s">
        <v>6024</v>
      </c>
      <c r="C371" s="822" t="s">
        <v>646</v>
      </c>
      <c r="D371" s="822" t="s">
        <v>2711</v>
      </c>
      <c r="E371" s="822" t="s">
        <v>2679</v>
      </c>
      <c r="F371" s="822" t="s">
        <v>6074</v>
      </c>
      <c r="G371" s="822" t="s">
        <v>1739</v>
      </c>
      <c r="H371" s="831"/>
      <c r="I371" s="831"/>
      <c r="J371" s="822"/>
      <c r="K371" s="822"/>
      <c r="L371" s="831">
        <v>1</v>
      </c>
      <c r="M371" s="831">
        <v>1678.37</v>
      </c>
      <c r="N371" s="822"/>
      <c r="O371" s="822">
        <v>1678.37</v>
      </c>
      <c r="P371" s="831"/>
      <c r="Q371" s="831"/>
      <c r="R371" s="827"/>
      <c r="S371" s="832"/>
    </row>
    <row r="372" spans="1:19" ht="14.45" customHeight="1" x14ac:dyDescent="0.2">
      <c r="A372" s="821" t="s">
        <v>5996</v>
      </c>
      <c r="B372" s="822" t="s">
        <v>6024</v>
      </c>
      <c r="C372" s="822" t="s">
        <v>646</v>
      </c>
      <c r="D372" s="822" t="s">
        <v>2711</v>
      </c>
      <c r="E372" s="822" t="s">
        <v>5989</v>
      </c>
      <c r="F372" s="822" t="s">
        <v>6003</v>
      </c>
      <c r="G372" s="822" t="s">
        <v>6004</v>
      </c>
      <c r="H372" s="831">
        <v>2</v>
      </c>
      <c r="I372" s="831">
        <v>244</v>
      </c>
      <c r="J372" s="822"/>
      <c r="K372" s="822">
        <v>122</v>
      </c>
      <c r="L372" s="831">
        <v>6</v>
      </c>
      <c r="M372" s="831">
        <v>738</v>
      </c>
      <c r="N372" s="822"/>
      <c r="O372" s="822">
        <v>123</v>
      </c>
      <c r="P372" s="831">
        <v>2</v>
      </c>
      <c r="Q372" s="831">
        <v>266</v>
      </c>
      <c r="R372" s="827"/>
      <c r="S372" s="832">
        <v>133</v>
      </c>
    </row>
    <row r="373" spans="1:19" ht="14.45" customHeight="1" x14ac:dyDescent="0.2">
      <c r="A373" s="821" t="s">
        <v>5996</v>
      </c>
      <c r="B373" s="822" t="s">
        <v>6024</v>
      </c>
      <c r="C373" s="822" t="s">
        <v>646</v>
      </c>
      <c r="D373" s="822" t="s">
        <v>2711</v>
      </c>
      <c r="E373" s="822" t="s">
        <v>5989</v>
      </c>
      <c r="F373" s="822" t="s">
        <v>6083</v>
      </c>
      <c r="G373" s="822" t="s">
        <v>6084</v>
      </c>
      <c r="H373" s="831">
        <v>20</v>
      </c>
      <c r="I373" s="831">
        <v>3020</v>
      </c>
      <c r="J373" s="822"/>
      <c r="K373" s="822">
        <v>151</v>
      </c>
      <c r="L373" s="831">
        <v>35</v>
      </c>
      <c r="M373" s="831">
        <v>5355</v>
      </c>
      <c r="N373" s="822"/>
      <c r="O373" s="822">
        <v>153</v>
      </c>
      <c r="P373" s="831">
        <v>5</v>
      </c>
      <c r="Q373" s="831">
        <v>790</v>
      </c>
      <c r="R373" s="827"/>
      <c r="S373" s="832">
        <v>158</v>
      </c>
    </row>
    <row r="374" spans="1:19" ht="14.45" customHeight="1" x14ac:dyDescent="0.2">
      <c r="A374" s="821" t="s">
        <v>5996</v>
      </c>
      <c r="B374" s="822" t="s">
        <v>6024</v>
      </c>
      <c r="C374" s="822" t="s">
        <v>646</v>
      </c>
      <c r="D374" s="822" t="s">
        <v>2711</v>
      </c>
      <c r="E374" s="822" t="s">
        <v>5989</v>
      </c>
      <c r="F374" s="822" t="s">
        <v>6005</v>
      </c>
      <c r="G374" s="822" t="s">
        <v>6006</v>
      </c>
      <c r="H374" s="831">
        <v>2</v>
      </c>
      <c r="I374" s="831">
        <v>76</v>
      </c>
      <c r="J374" s="822"/>
      <c r="K374" s="822">
        <v>38</v>
      </c>
      <c r="L374" s="831">
        <v>4</v>
      </c>
      <c r="M374" s="831">
        <v>152</v>
      </c>
      <c r="N374" s="822"/>
      <c r="O374" s="822">
        <v>38</v>
      </c>
      <c r="P374" s="831"/>
      <c r="Q374" s="831"/>
      <c r="R374" s="827"/>
      <c r="S374" s="832"/>
    </row>
    <row r="375" spans="1:19" ht="14.45" customHeight="1" x14ac:dyDescent="0.2">
      <c r="A375" s="821" t="s">
        <v>5996</v>
      </c>
      <c r="B375" s="822" t="s">
        <v>6024</v>
      </c>
      <c r="C375" s="822" t="s">
        <v>646</v>
      </c>
      <c r="D375" s="822" t="s">
        <v>2711</v>
      </c>
      <c r="E375" s="822" t="s">
        <v>5989</v>
      </c>
      <c r="F375" s="822" t="s">
        <v>6087</v>
      </c>
      <c r="G375" s="822" t="s">
        <v>6088</v>
      </c>
      <c r="H375" s="831">
        <v>276</v>
      </c>
      <c r="I375" s="831">
        <v>195132</v>
      </c>
      <c r="J375" s="822"/>
      <c r="K375" s="822">
        <v>707</v>
      </c>
      <c r="L375" s="831">
        <v>235</v>
      </c>
      <c r="M375" s="831">
        <v>167085</v>
      </c>
      <c r="N375" s="822"/>
      <c r="O375" s="822">
        <v>711</v>
      </c>
      <c r="P375" s="831">
        <v>13</v>
      </c>
      <c r="Q375" s="831">
        <v>9984</v>
      </c>
      <c r="R375" s="827"/>
      <c r="S375" s="832">
        <v>768</v>
      </c>
    </row>
    <row r="376" spans="1:19" ht="14.45" customHeight="1" x14ac:dyDescent="0.2">
      <c r="A376" s="821" t="s">
        <v>5996</v>
      </c>
      <c r="B376" s="822" t="s">
        <v>6024</v>
      </c>
      <c r="C376" s="822" t="s">
        <v>646</v>
      </c>
      <c r="D376" s="822" t="s">
        <v>2711</v>
      </c>
      <c r="E376" s="822" t="s">
        <v>5989</v>
      </c>
      <c r="F376" s="822" t="s">
        <v>6089</v>
      </c>
      <c r="G376" s="822" t="s">
        <v>6090</v>
      </c>
      <c r="H376" s="831">
        <v>319</v>
      </c>
      <c r="I376" s="831">
        <v>45298</v>
      </c>
      <c r="J376" s="822"/>
      <c r="K376" s="822">
        <v>142</v>
      </c>
      <c r="L376" s="831">
        <v>310</v>
      </c>
      <c r="M376" s="831">
        <v>44330</v>
      </c>
      <c r="N376" s="822"/>
      <c r="O376" s="822">
        <v>143</v>
      </c>
      <c r="P376" s="831">
        <v>11</v>
      </c>
      <c r="Q376" s="831">
        <v>1683</v>
      </c>
      <c r="R376" s="827"/>
      <c r="S376" s="832">
        <v>153</v>
      </c>
    </row>
    <row r="377" spans="1:19" ht="14.45" customHeight="1" x14ac:dyDescent="0.2">
      <c r="A377" s="821" t="s">
        <v>5996</v>
      </c>
      <c r="B377" s="822" t="s">
        <v>6024</v>
      </c>
      <c r="C377" s="822" t="s">
        <v>646</v>
      </c>
      <c r="D377" s="822" t="s">
        <v>2711</v>
      </c>
      <c r="E377" s="822" t="s">
        <v>5989</v>
      </c>
      <c r="F377" s="822" t="s">
        <v>6095</v>
      </c>
      <c r="G377" s="822" t="s">
        <v>6096</v>
      </c>
      <c r="H377" s="831">
        <v>33</v>
      </c>
      <c r="I377" s="831">
        <v>31779</v>
      </c>
      <c r="J377" s="822"/>
      <c r="K377" s="822">
        <v>963</v>
      </c>
      <c r="L377" s="831">
        <v>16</v>
      </c>
      <c r="M377" s="831">
        <v>15472</v>
      </c>
      <c r="N377" s="822"/>
      <c r="O377" s="822">
        <v>967</v>
      </c>
      <c r="P377" s="831"/>
      <c r="Q377" s="831"/>
      <c r="R377" s="827"/>
      <c r="S377" s="832"/>
    </row>
    <row r="378" spans="1:19" ht="14.45" customHeight="1" x14ac:dyDescent="0.2">
      <c r="A378" s="821" t="s">
        <v>5996</v>
      </c>
      <c r="B378" s="822" t="s">
        <v>6024</v>
      </c>
      <c r="C378" s="822" t="s">
        <v>646</v>
      </c>
      <c r="D378" s="822" t="s">
        <v>2711</v>
      </c>
      <c r="E378" s="822" t="s">
        <v>5989</v>
      </c>
      <c r="F378" s="822" t="s">
        <v>6097</v>
      </c>
      <c r="G378" s="822" t="s">
        <v>6098</v>
      </c>
      <c r="H378" s="831">
        <v>11</v>
      </c>
      <c r="I378" s="831">
        <v>4785</v>
      </c>
      <c r="J378" s="822"/>
      <c r="K378" s="822">
        <v>435</v>
      </c>
      <c r="L378" s="831">
        <v>17</v>
      </c>
      <c r="M378" s="831">
        <v>7429</v>
      </c>
      <c r="N378" s="822"/>
      <c r="O378" s="822">
        <v>437</v>
      </c>
      <c r="P378" s="831"/>
      <c r="Q378" s="831"/>
      <c r="R378" s="827"/>
      <c r="S378" s="832"/>
    </row>
    <row r="379" spans="1:19" ht="14.45" customHeight="1" x14ac:dyDescent="0.2">
      <c r="A379" s="821" t="s">
        <v>5996</v>
      </c>
      <c r="B379" s="822" t="s">
        <v>6024</v>
      </c>
      <c r="C379" s="822" t="s">
        <v>646</v>
      </c>
      <c r="D379" s="822" t="s">
        <v>2711</v>
      </c>
      <c r="E379" s="822" t="s">
        <v>5989</v>
      </c>
      <c r="F379" s="822" t="s">
        <v>6099</v>
      </c>
      <c r="G379" s="822" t="s">
        <v>6100</v>
      </c>
      <c r="H379" s="831"/>
      <c r="I379" s="831"/>
      <c r="J379" s="822"/>
      <c r="K379" s="822"/>
      <c r="L379" s="831"/>
      <c r="M379" s="831"/>
      <c r="N379" s="822"/>
      <c r="O379" s="822"/>
      <c r="P379" s="831">
        <v>1</v>
      </c>
      <c r="Q379" s="831">
        <v>1045</v>
      </c>
      <c r="R379" s="827"/>
      <c r="S379" s="832">
        <v>1045</v>
      </c>
    </row>
    <row r="380" spans="1:19" ht="14.45" customHeight="1" x14ac:dyDescent="0.2">
      <c r="A380" s="821" t="s">
        <v>5996</v>
      </c>
      <c r="B380" s="822" t="s">
        <v>6024</v>
      </c>
      <c r="C380" s="822" t="s">
        <v>646</v>
      </c>
      <c r="D380" s="822" t="s">
        <v>2711</v>
      </c>
      <c r="E380" s="822" t="s">
        <v>5989</v>
      </c>
      <c r="F380" s="822" t="s">
        <v>6101</v>
      </c>
      <c r="G380" s="822" t="s">
        <v>6102</v>
      </c>
      <c r="H380" s="831">
        <v>268</v>
      </c>
      <c r="I380" s="831">
        <v>502232</v>
      </c>
      <c r="J380" s="822"/>
      <c r="K380" s="822">
        <v>1874</v>
      </c>
      <c r="L380" s="831">
        <v>470</v>
      </c>
      <c r="M380" s="831">
        <v>882660</v>
      </c>
      <c r="N380" s="822"/>
      <c r="O380" s="822">
        <v>1878</v>
      </c>
      <c r="P380" s="831">
        <v>23</v>
      </c>
      <c r="Q380" s="831">
        <v>44206</v>
      </c>
      <c r="R380" s="827"/>
      <c r="S380" s="832">
        <v>1922</v>
      </c>
    </row>
    <row r="381" spans="1:19" ht="14.45" customHeight="1" x14ac:dyDescent="0.2">
      <c r="A381" s="821" t="s">
        <v>5996</v>
      </c>
      <c r="B381" s="822" t="s">
        <v>6024</v>
      </c>
      <c r="C381" s="822" t="s">
        <v>646</v>
      </c>
      <c r="D381" s="822" t="s">
        <v>2711</v>
      </c>
      <c r="E381" s="822" t="s">
        <v>5989</v>
      </c>
      <c r="F381" s="822" t="s">
        <v>6103</v>
      </c>
      <c r="G381" s="822" t="s">
        <v>6104</v>
      </c>
      <c r="H381" s="831">
        <v>2</v>
      </c>
      <c r="I381" s="831">
        <v>4258</v>
      </c>
      <c r="J381" s="822"/>
      <c r="K381" s="822">
        <v>2129</v>
      </c>
      <c r="L381" s="831">
        <v>4</v>
      </c>
      <c r="M381" s="831">
        <v>8536</v>
      </c>
      <c r="N381" s="822"/>
      <c r="O381" s="822">
        <v>2134</v>
      </c>
      <c r="P381" s="831"/>
      <c r="Q381" s="831"/>
      <c r="R381" s="827"/>
      <c r="S381" s="832"/>
    </row>
    <row r="382" spans="1:19" ht="14.45" customHeight="1" x14ac:dyDescent="0.2">
      <c r="A382" s="821" t="s">
        <v>5996</v>
      </c>
      <c r="B382" s="822" t="s">
        <v>6024</v>
      </c>
      <c r="C382" s="822" t="s">
        <v>646</v>
      </c>
      <c r="D382" s="822" t="s">
        <v>2711</v>
      </c>
      <c r="E382" s="822" t="s">
        <v>5989</v>
      </c>
      <c r="F382" s="822" t="s">
        <v>6105</v>
      </c>
      <c r="G382" s="822" t="s">
        <v>6106</v>
      </c>
      <c r="H382" s="831">
        <v>270</v>
      </c>
      <c r="I382" s="831">
        <v>288630</v>
      </c>
      <c r="J382" s="822"/>
      <c r="K382" s="822">
        <v>1069</v>
      </c>
      <c r="L382" s="831">
        <v>480</v>
      </c>
      <c r="M382" s="831">
        <v>515040</v>
      </c>
      <c r="N382" s="822"/>
      <c r="O382" s="822">
        <v>1073</v>
      </c>
      <c r="P382" s="831">
        <v>24</v>
      </c>
      <c r="Q382" s="831">
        <v>26568</v>
      </c>
      <c r="R382" s="827"/>
      <c r="S382" s="832">
        <v>1107</v>
      </c>
    </row>
    <row r="383" spans="1:19" ht="14.45" customHeight="1" x14ac:dyDescent="0.2">
      <c r="A383" s="821" t="s">
        <v>5996</v>
      </c>
      <c r="B383" s="822" t="s">
        <v>6024</v>
      </c>
      <c r="C383" s="822" t="s">
        <v>646</v>
      </c>
      <c r="D383" s="822" t="s">
        <v>2711</v>
      </c>
      <c r="E383" s="822" t="s">
        <v>5989</v>
      </c>
      <c r="F383" s="822" t="s">
        <v>6107</v>
      </c>
      <c r="G383" s="822" t="s">
        <v>6108</v>
      </c>
      <c r="H383" s="831">
        <v>2</v>
      </c>
      <c r="I383" s="831">
        <v>3972</v>
      </c>
      <c r="J383" s="822"/>
      <c r="K383" s="822">
        <v>1986</v>
      </c>
      <c r="L383" s="831">
        <v>4</v>
      </c>
      <c r="M383" s="831">
        <v>7964</v>
      </c>
      <c r="N383" s="822"/>
      <c r="O383" s="822">
        <v>1991</v>
      </c>
      <c r="P383" s="831"/>
      <c r="Q383" s="831"/>
      <c r="R383" s="827"/>
      <c r="S383" s="832"/>
    </row>
    <row r="384" spans="1:19" ht="14.45" customHeight="1" x14ac:dyDescent="0.2">
      <c r="A384" s="821" t="s">
        <v>5996</v>
      </c>
      <c r="B384" s="822" t="s">
        <v>6024</v>
      </c>
      <c r="C384" s="822" t="s">
        <v>646</v>
      </c>
      <c r="D384" s="822" t="s">
        <v>2711</v>
      </c>
      <c r="E384" s="822" t="s">
        <v>5989</v>
      </c>
      <c r="F384" s="822" t="s">
        <v>6111</v>
      </c>
      <c r="G384" s="822" t="s">
        <v>6112</v>
      </c>
      <c r="H384" s="831">
        <v>3</v>
      </c>
      <c r="I384" s="831">
        <v>966</v>
      </c>
      <c r="J384" s="822"/>
      <c r="K384" s="822">
        <v>322</v>
      </c>
      <c r="L384" s="831">
        <v>8</v>
      </c>
      <c r="M384" s="831">
        <v>2592</v>
      </c>
      <c r="N384" s="822"/>
      <c r="O384" s="822">
        <v>324</v>
      </c>
      <c r="P384" s="831">
        <v>2</v>
      </c>
      <c r="Q384" s="831">
        <v>678</v>
      </c>
      <c r="R384" s="827"/>
      <c r="S384" s="832">
        <v>339</v>
      </c>
    </row>
    <row r="385" spans="1:19" ht="14.45" customHeight="1" x14ac:dyDescent="0.2">
      <c r="A385" s="821" t="s">
        <v>5996</v>
      </c>
      <c r="B385" s="822" t="s">
        <v>6024</v>
      </c>
      <c r="C385" s="822" t="s">
        <v>646</v>
      </c>
      <c r="D385" s="822" t="s">
        <v>2711</v>
      </c>
      <c r="E385" s="822" t="s">
        <v>5989</v>
      </c>
      <c r="F385" s="822" t="s">
        <v>6115</v>
      </c>
      <c r="G385" s="822" t="s">
        <v>6116</v>
      </c>
      <c r="H385" s="831">
        <v>1</v>
      </c>
      <c r="I385" s="831">
        <v>0</v>
      </c>
      <c r="J385" s="822"/>
      <c r="K385" s="822">
        <v>0</v>
      </c>
      <c r="L385" s="831">
        <v>5</v>
      </c>
      <c r="M385" s="831">
        <v>0</v>
      </c>
      <c r="N385" s="822"/>
      <c r="O385" s="822">
        <v>0</v>
      </c>
      <c r="P385" s="831">
        <v>1</v>
      </c>
      <c r="Q385" s="831">
        <v>0</v>
      </c>
      <c r="R385" s="827"/>
      <c r="S385" s="832">
        <v>0</v>
      </c>
    </row>
    <row r="386" spans="1:19" ht="14.45" customHeight="1" x14ac:dyDescent="0.2">
      <c r="A386" s="821" t="s">
        <v>5996</v>
      </c>
      <c r="B386" s="822" t="s">
        <v>6024</v>
      </c>
      <c r="C386" s="822" t="s">
        <v>646</v>
      </c>
      <c r="D386" s="822" t="s">
        <v>2711</v>
      </c>
      <c r="E386" s="822" t="s">
        <v>5989</v>
      </c>
      <c r="F386" s="822" t="s">
        <v>5992</v>
      </c>
      <c r="G386" s="822" t="s">
        <v>5993</v>
      </c>
      <c r="H386" s="831">
        <v>387</v>
      </c>
      <c r="I386" s="831">
        <v>12900.03</v>
      </c>
      <c r="J386" s="822"/>
      <c r="K386" s="822">
        <v>33.333410852713179</v>
      </c>
      <c r="L386" s="831">
        <v>363</v>
      </c>
      <c r="M386" s="831">
        <v>13400.009999999998</v>
      </c>
      <c r="N386" s="822"/>
      <c r="O386" s="822">
        <v>36.914628099173548</v>
      </c>
      <c r="P386" s="831">
        <v>14</v>
      </c>
      <c r="Q386" s="831">
        <v>637.79</v>
      </c>
      <c r="R386" s="827"/>
      <c r="S386" s="832">
        <v>45.556428571428569</v>
      </c>
    </row>
    <row r="387" spans="1:19" ht="14.45" customHeight="1" x14ac:dyDescent="0.2">
      <c r="A387" s="821" t="s">
        <v>5996</v>
      </c>
      <c r="B387" s="822" t="s">
        <v>6024</v>
      </c>
      <c r="C387" s="822" t="s">
        <v>646</v>
      </c>
      <c r="D387" s="822" t="s">
        <v>2711</v>
      </c>
      <c r="E387" s="822" t="s">
        <v>5989</v>
      </c>
      <c r="F387" s="822" t="s">
        <v>6123</v>
      </c>
      <c r="G387" s="822" t="s">
        <v>6124</v>
      </c>
      <c r="H387" s="831">
        <v>0</v>
      </c>
      <c r="I387" s="831">
        <v>0</v>
      </c>
      <c r="J387" s="822"/>
      <c r="K387" s="822"/>
      <c r="L387" s="831"/>
      <c r="M387" s="831"/>
      <c r="N387" s="822"/>
      <c r="O387" s="822"/>
      <c r="P387" s="831"/>
      <c r="Q387" s="831"/>
      <c r="R387" s="827"/>
      <c r="S387" s="832"/>
    </row>
    <row r="388" spans="1:19" ht="14.45" customHeight="1" x14ac:dyDescent="0.2">
      <c r="A388" s="821" t="s">
        <v>5996</v>
      </c>
      <c r="B388" s="822" t="s">
        <v>6024</v>
      </c>
      <c r="C388" s="822" t="s">
        <v>646</v>
      </c>
      <c r="D388" s="822" t="s">
        <v>2711</v>
      </c>
      <c r="E388" s="822" t="s">
        <v>5989</v>
      </c>
      <c r="F388" s="822" t="s">
        <v>6125</v>
      </c>
      <c r="G388" s="822" t="s">
        <v>6126</v>
      </c>
      <c r="H388" s="831">
        <v>2</v>
      </c>
      <c r="I388" s="831">
        <v>174</v>
      </c>
      <c r="J388" s="822"/>
      <c r="K388" s="822">
        <v>87</v>
      </c>
      <c r="L388" s="831">
        <v>2</v>
      </c>
      <c r="M388" s="831">
        <v>176</v>
      </c>
      <c r="N388" s="822"/>
      <c r="O388" s="822">
        <v>88</v>
      </c>
      <c r="P388" s="831"/>
      <c r="Q388" s="831"/>
      <c r="R388" s="827"/>
      <c r="S388" s="832"/>
    </row>
    <row r="389" spans="1:19" ht="14.45" customHeight="1" x14ac:dyDescent="0.2">
      <c r="A389" s="821" t="s">
        <v>5996</v>
      </c>
      <c r="B389" s="822" t="s">
        <v>6024</v>
      </c>
      <c r="C389" s="822" t="s">
        <v>646</v>
      </c>
      <c r="D389" s="822" t="s">
        <v>2711</v>
      </c>
      <c r="E389" s="822" t="s">
        <v>5989</v>
      </c>
      <c r="F389" s="822" t="s">
        <v>6129</v>
      </c>
      <c r="G389" s="822" t="s">
        <v>6130</v>
      </c>
      <c r="H389" s="831">
        <v>20</v>
      </c>
      <c r="I389" s="831">
        <v>40380</v>
      </c>
      <c r="J389" s="822"/>
      <c r="K389" s="822">
        <v>2019</v>
      </c>
      <c r="L389" s="831">
        <v>42</v>
      </c>
      <c r="M389" s="831">
        <v>84924</v>
      </c>
      <c r="N389" s="822"/>
      <c r="O389" s="822">
        <v>2022</v>
      </c>
      <c r="P389" s="831">
        <v>4</v>
      </c>
      <c r="Q389" s="831">
        <v>8208</v>
      </c>
      <c r="R389" s="827"/>
      <c r="S389" s="832">
        <v>2052</v>
      </c>
    </row>
    <row r="390" spans="1:19" ht="14.45" customHeight="1" x14ac:dyDescent="0.2">
      <c r="A390" s="821" t="s">
        <v>5996</v>
      </c>
      <c r="B390" s="822" t="s">
        <v>6024</v>
      </c>
      <c r="C390" s="822" t="s">
        <v>646</v>
      </c>
      <c r="D390" s="822" t="s">
        <v>2711</v>
      </c>
      <c r="E390" s="822" t="s">
        <v>5989</v>
      </c>
      <c r="F390" s="822" t="s">
        <v>6133</v>
      </c>
      <c r="G390" s="822" t="s">
        <v>6134</v>
      </c>
      <c r="H390" s="831">
        <v>16</v>
      </c>
      <c r="I390" s="831">
        <v>4944</v>
      </c>
      <c r="J390" s="822"/>
      <c r="K390" s="822">
        <v>309</v>
      </c>
      <c r="L390" s="831">
        <v>25</v>
      </c>
      <c r="M390" s="831">
        <v>7750</v>
      </c>
      <c r="N390" s="822"/>
      <c r="O390" s="822">
        <v>310</v>
      </c>
      <c r="P390" s="831">
        <v>4</v>
      </c>
      <c r="Q390" s="831">
        <v>1296</v>
      </c>
      <c r="R390" s="827"/>
      <c r="S390" s="832">
        <v>324</v>
      </c>
    </row>
    <row r="391" spans="1:19" ht="14.45" customHeight="1" x14ac:dyDescent="0.2">
      <c r="A391" s="821" t="s">
        <v>5996</v>
      </c>
      <c r="B391" s="822" t="s">
        <v>6024</v>
      </c>
      <c r="C391" s="822" t="s">
        <v>646</v>
      </c>
      <c r="D391" s="822" t="s">
        <v>2711</v>
      </c>
      <c r="E391" s="822" t="s">
        <v>5989</v>
      </c>
      <c r="F391" s="822" t="s">
        <v>6013</v>
      </c>
      <c r="G391" s="822" t="s">
        <v>6014</v>
      </c>
      <c r="H391" s="831">
        <v>0</v>
      </c>
      <c r="I391" s="831">
        <v>0</v>
      </c>
      <c r="J391" s="822"/>
      <c r="K391" s="822"/>
      <c r="L391" s="831"/>
      <c r="M391" s="831"/>
      <c r="N391" s="822"/>
      <c r="O391" s="822"/>
      <c r="P391" s="831"/>
      <c r="Q391" s="831"/>
      <c r="R391" s="827"/>
      <c r="S391" s="832"/>
    </row>
    <row r="392" spans="1:19" ht="14.45" customHeight="1" x14ac:dyDescent="0.2">
      <c r="A392" s="821" t="s">
        <v>5996</v>
      </c>
      <c r="B392" s="822" t="s">
        <v>6024</v>
      </c>
      <c r="C392" s="822" t="s">
        <v>646</v>
      </c>
      <c r="D392" s="822" t="s">
        <v>2711</v>
      </c>
      <c r="E392" s="822" t="s">
        <v>5989</v>
      </c>
      <c r="F392" s="822" t="s">
        <v>6017</v>
      </c>
      <c r="G392" s="822" t="s">
        <v>6018</v>
      </c>
      <c r="H392" s="831">
        <v>1</v>
      </c>
      <c r="I392" s="831">
        <v>75</v>
      </c>
      <c r="J392" s="822"/>
      <c r="K392" s="822">
        <v>75</v>
      </c>
      <c r="L392" s="831"/>
      <c r="M392" s="831"/>
      <c r="N392" s="822"/>
      <c r="O392" s="822"/>
      <c r="P392" s="831">
        <v>1</v>
      </c>
      <c r="Q392" s="831">
        <v>81</v>
      </c>
      <c r="R392" s="827"/>
      <c r="S392" s="832">
        <v>81</v>
      </c>
    </row>
    <row r="393" spans="1:19" ht="14.45" customHeight="1" x14ac:dyDescent="0.2">
      <c r="A393" s="821" t="s">
        <v>5996</v>
      </c>
      <c r="B393" s="822" t="s">
        <v>6024</v>
      </c>
      <c r="C393" s="822" t="s">
        <v>646</v>
      </c>
      <c r="D393" s="822" t="s">
        <v>2711</v>
      </c>
      <c r="E393" s="822" t="s">
        <v>5989</v>
      </c>
      <c r="F393" s="822" t="s">
        <v>5994</v>
      </c>
      <c r="G393" s="822" t="s">
        <v>5995</v>
      </c>
      <c r="H393" s="831">
        <v>85</v>
      </c>
      <c r="I393" s="831">
        <v>30430</v>
      </c>
      <c r="J393" s="822"/>
      <c r="K393" s="822">
        <v>358</v>
      </c>
      <c r="L393" s="831">
        <v>112</v>
      </c>
      <c r="M393" s="831">
        <v>40320</v>
      </c>
      <c r="N393" s="822"/>
      <c r="O393" s="822">
        <v>360</v>
      </c>
      <c r="P393" s="831"/>
      <c r="Q393" s="831"/>
      <c r="R393" s="827"/>
      <c r="S393" s="832"/>
    </row>
    <row r="394" spans="1:19" ht="14.45" customHeight="1" x14ac:dyDescent="0.2">
      <c r="A394" s="821" t="s">
        <v>5996</v>
      </c>
      <c r="B394" s="822" t="s">
        <v>6024</v>
      </c>
      <c r="C394" s="822" t="s">
        <v>646</v>
      </c>
      <c r="D394" s="822" t="s">
        <v>2711</v>
      </c>
      <c r="E394" s="822" t="s">
        <v>5989</v>
      </c>
      <c r="F394" s="822" t="s">
        <v>6145</v>
      </c>
      <c r="G394" s="822" t="s">
        <v>6146</v>
      </c>
      <c r="H394" s="831">
        <v>26</v>
      </c>
      <c r="I394" s="831">
        <v>4654</v>
      </c>
      <c r="J394" s="822"/>
      <c r="K394" s="822">
        <v>179</v>
      </c>
      <c r="L394" s="831">
        <v>16</v>
      </c>
      <c r="M394" s="831">
        <v>2880</v>
      </c>
      <c r="N394" s="822"/>
      <c r="O394" s="822">
        <v>180</v>
      </c>
      <c r="P394" s="831">
        <v>1</v>
      </c>
      <c r="Q394" s="831">
        <v>194</v>
      </c>
      <c r="R394" s="827"/>
      <c r="S394" s="832">
        <v>194</v>
      </c>
    </row>
    <row r="395" spans="1:19" ht="14.45" customHeight="1" x14ac:dyDescent="0.2">
      <c r="A395" s="821" t="s">
        <v>5996</v>
      </c>
      <c r="B395" s="822" t="s">
        <v>6024</v>
      </c>
      <c r="C395" s="822" t="s">
        <v>646</v>
      </c>
      <c r="D395" s="822" t="s">
        <v>2711</v>
      </c>
      <c r="E395" s="822" t="s">
        <v>5989</v>
      </c>
      <c r="F395" s="822" t="s">
        <v>6149</v>
      </c>
      <c r="G395" s="822" t="s">
        <v>6114</v>
      </c>
      <c r="H395" s="831">
        <v>1</v>
      </c>
      <c r="I395" s="831">
        <v>355</v>
      </c>
      <c r="J395" s="822"/>
      <c r="K395" s="822">
        <v>355</v>
      </c>
      <c r="L395" s="831">
        <v>6</v>
      </c>
      <c r="M395" s="831">
        <v>2148</v>
      </c>
      <c r="N395" s="822"/>
      <c r="O395" s="822">
        <v>358</v>
      </c>
      <c r="P395" s="831">
        <v>2</v>
      </c>
      <c r="Q395" s="831">
        <v>748</v>
      </c>
      <c r="R395" s="827"/>
      <c r="S395" s="832">
        <v>374</v>
      </c>
    </row>
    <row r="396" spans="1:19" ht="14.45" customHeight="1" x14ac:dyDescent="0.2">
      <c r="A396" s="821" t="s">
        <v>5996</v>
      </c>
      <c r="B396" s="822" t="s">
        <v>6024</v>
      </c>
      <c r="C396" s="822" t="s">
        <v>646</v>
      </c>
      <c r="D396" s="822" t="s">
        <v>2711</v>
      </c>
      <c r="E396" s="822" t="s">
        <v>5989</v>
      </c>
      <c r="F396" s="822" t="s">
        <v>6150</v>
      </c>
      <c r="G396" s="822" t="s">
        <v>6151</v>
      </c>
      <c r="H396" s="831">
        <v>13</v>
      </c>
      <c r="I396" s="831">
        <v>6500</v>
      </c>
      <c r="J396" s="822"/>
      <c r="K396" s="822">
        <v>500</v>
      </c>
      <c r="L396" s="831">
        <v>29</v>
      </c>
      <c r="M396" s="831">
        <v>14558</v>
      </c>
      <c r="N396" s="822"/>
      <c r="O396" s="822">
        <v>502</v>
      </c>
      <c r="P396" s="831">
        <v>3</v>
      </c>
      <c r="Q396" s="831">
        <v>1539</v>
      </c>
      <c r="R396" s="827"/>
      <c r="S396" s="832">
        <v>513</v>
      </c>
    </row>
    <row r="397" spans="1:19" ht="14.45" customHeight="1" x14ac:dyDescent="0.2">
      <c r="A397" s="821" t="s">
        <v>5996</v>
      </c>
      <c r="B397" s="822" t="s">
        <v>6024</v>
      </c>
      <c r="C397" s="822" t="s">
        <v>646</v>
      </c>
      <c r="D397" s="822" t="s">
        <v>2711</v>
      </c>
      <c r="E397" s="822" t="s">
        <v>5989</v>
      </c>
      <c r="F397" s="822" t="s">
        <v>6154</v>
      </c>
      <c r="G397" s="822" t="s">
        <v>6155</v>
      </c>
      <c r="H397" s="831">
        <v>4</v>
      </c>
      <c r="I397" s="831">
        <v>1720</v>
      </c>
      <c r="J397" s="822"/>
      <c r="K397" s="822">
        <v>430</v>
      </c>
      <c r="L397" s="831">
        <v>8</v>
      </c>
      <c r="M397" s="831">
        <v>3456</v>
      </c>
      <c r="N397" s="822"/>
      <c r="O397" s="822">
        <v>432</v>
      </c>
      <c r="P397" s="831">
        <v>2</v>
      </c>
      <c r="Q397" s="831">
        <v>894</v>
      </c>
      <c r="R397" s="827"/>
      <c r="S397" s="832">
        <v>447</v>
      </c>
    </row>
    <row r="398" spans="1:19" ht="14.45" customHeight="1" x14ac:dyDescent="0.2">
      <c r="A398" s="821" t="s">
        <v>5996</v>
      </c>
      <c r="B398" s="822" t="s">
        <v>6024</v>
      </c>
      <c r="C398" s="822" t="s">
        <v>646</v>
      </c>
      <c r="D398" s="822" t="s">
        <v>2712</v>
      </c>
      <c r="E398" s="822" t="s">
        <v>2679</v>
      </c>
      <c r="F398" s="822" t="s">
        <v>6027</v>
      </c>
      <c r="G398" s="822" t="s">
        <v>6028</v>
      </c>
      <c r="H398" s="831">
        <v>2.5</v>
      </c>
      <c r="I398" s="831">
        <v>234.67000000000002</v>
      </c>
      <c r="J398" s="822"/>
      <c r="K398" s="822">
        <v>93.868000000000009</v>
      </c>
      <c r="L398" s="831">
        <v>0.5</v>
      </c>
      <c r="M398" s="831">
        <v>49.05</v>
      </c>
      <c r="N398" s="822"/>
      <c r="O398" s="822">
        <v>98.1</v>
      </c>
      <c r="P398" s="831"/>
      <c r="Q398" s="831"/>
      <c r="R398" s="827"/>
      <c r="S398" s="832"/>
    </row>
    <row r="399" spans="1:19" ht="14.45" customHeight="1" x14ac:dyDescent="0.2">
      <c r="A399" s="821" t="s">
        <v>5996</v>
      </c>
      <c r="B399" s="822" t="s">
        <v>6024</v>
      </c>
      <c r="C399" s="822" t="s">
        <v>646</v>
      </c>
      <c r="D399" s="822" t="s">
        <v>2712</v>
      </c>
      <c r="E399" s="822" t="s">
        <v>2679</v>
      </c>
      <c r="F399" s="822" t="s">
        <v>6031</v>
      </c>
      <c r="G399" s="822" t="s">
        <v>1728</v>
      </c>
      <c r="H399" s="831">
        <v>460</v>
      </c>
      <c r="I399" s="831">
        <v>1175.5999999999999</v>
      </c>
      <c r="J399" s="822"/>
      <c r="K399" s="822">
        <v>2.5556521739130433</v>
      </c>
      <c r="L399" s="831">
        <v>440</v>
      </c>
      <c r="M399" s="831">
        <v>1007.6</v>
      </c>
      <c r="N399" s="822"/>
      <c r="O399" s="822">
        <v>2.29</v>
      </c>
      <c r="P399" s="831"/>
      <c r="Q399" s="831"/>
      <c r="R399" s="827"/>
      <c r="S399" s="832"/>
    </row>
    <row r="400" spans="1:19" ht="14.45" customHeight="1" x14ac:dyDescent="0.2">
      <c r="A400" s="821" t="s">
        <v>5996</v>
      </c>
      <c r="B400" s="822" t="s">
        <v>6024</v>
      </c>
      <c r="C400" s="822" t="s">
        <v>646</v>
      </c>
      <c r="D400" s="822" t="s">
        <v>2712</v>
      </c>
      <c r="E400" s="822" t="s">
        <v>2679</v>
      </c>
      <c r="F400" s="822" t="s">
        <v>6031</v>
      </c>
      <c r="G400" s="822"/>
      <c r="H400" s="831">
        <v>820</v>
      </c>
      <c r="I400" s="831">
        <v>2016</v>
      </c>
      <c r="J400" s="822"/>
      <c r="K400" s="822">
        <v>2.4585365853658536</v>
      </c>
      <c r="L400" s="831">
        <v>440</v>
      </c>
      <c r="M400" s="831">
        <v>1007.6</v>
      </c>
      <c r="N400" s="822"/>
      <c r="O400" s="822">
        <v>2.29</v>
      </c>
      <c r="P400" s="831"/>
      <c r="Q400" s="831"/>
      <c r="R400" s="827"/>
      <c r="S400" s="832"/>
    </row>
    <row r="401" spans="1:19" ht="14.45" customHeight="1" x14ac:dyDescent="0.2">
      <c r="A401" s="821" t="s">
        <v>5996</v>
      </c>
      <c r="B401" s="822" t="s">
        <v>6024</v>
      </c>
      <c r="C401" s="822" t="s">
        <v>646</v>
      </c>
      <c r="D401" s="822" t="s">
        <v>2712</v>
      </c>
      <c r="E401" s="822" t="s">
        <v>2679</v>
      </c>
      <c r="F401" s="822" t="s">
        <v>6032</v>
      </c>
      <c r="G401" s="822" t="s">
        <v>3586</v>
      </c>
      <c r="H401" s="831">
        <v>5</v>
      </c>
      <c r="I401" s="831">
        <v>222.89</v>
      </c>
      <c r="J401" s="822"/>
      <c r="K401" s="822">
        <v>44.577999999999996</v>
      </c>
      <c r="L401" s="831">
        <v>1</v>
      </c>
      <c r="M401" s="831">
        <v>44.61</v>
      </c>
      <c r="N401" s="822"/>
      <c r="O401" s="822">
        <v>44.61</v>
      </c>
      <c r="P401" s="831">
        <v>1</v>
      </c>
      <c r="Q401" s="831">
        <v>44.62</v>
      </c>
      <c r="R401" s="827"/>
      <c r="S401" s="832">
        <v>44.62</v>
      </c>
    </row>
    <row r="402" spans="1:19" ht="14.45" customHeight="1" x14ac:dyDescent="0.2">
      <c r="A402" s="821" t="s">
        <v>5996</v>
      </c>
      <c r="B402" s="822" t="s">
        <v>6024</v>
      </c>
      <c r="C402" s="822" t="s">
        <v>646</v>
      </c>
      <c r="D402" s="822" t="s">
        <v>2712</v>
      </c>
      <c r="E402" s="822" t="s">
        <v>2679</v>
      </c>
      <c r="F402" s="822" t="s">
        <v>6072</v>
      </c>
      <c r="G402" s="822" t="s">
        <v>1728</v>
      </c>
      <c r="H402" s="831"/>
      <c r="I402" s="831"/>
      <c r="J402" s="822"/>
      <c r="K402" s="822"/>
      <c r="L402" s="831">
        <v>38.200000000000003</v>
      </c>
      <c r="M402" s="831">
        <v>53353.94999999999</v>
      </c>
      <c r="N402" s="822"/>
      <c r="O402" s="822">
        <v>1396.7002617801043</v>
      </c>
      <c r="P402" s="831">
        <v>42</v>
      </c>
      <c r="Q402" s="831">
        <v>60492.54</v>
      </c>
      <c r="R402" s="827"/>
      <c r="S402" s="832">
        <v>1440.2985714285714</v>
      </c>
    </row>
    <row r="403" spans="1:19" ht="14.45" customHeight="1" x14ac:dyDescent="0.2">
      <c r="A403" s="821" t="s">
        <v>5996</v>
      </c>
      <c r="B403" s="822" t="s">
        <v>6024</v>
      </c>
      <c r="C403" s="822" t="s">
        <v>646</v>
      </c>
      <c r="D403" s="822" t="s">
        <v>2712</v>
      </c>
      <c r="E403" s="822" t="s">
        <v>5989</v>
      </c>
      <c r="F403" s="822" t="s">
        <v>6083</v>
      </c>
      <c r="G403" s="822" t="s">
        <v>6084</v>
      </c>
      <c r="H403" s="831">
        <v>42</v>
      </c>
      <c r="I403" s="831">
        <v>6342</v>
      </c>
      <c r="J403" s="822"/>
      <c r="K403" s="822">
        <v>151</v>
      </c>
      <c r="L403" s="831">
        <v>36</v>
      </c>
      <c r="M403" s="831">
        <v>5508</v>
      </c>
      <c r="N403" s="822"/>
      <c r="O403" s="822">
        <v>153</v>
      </c>
      <c r="P403" s="831">
        <v>12</v>
      </c>
      <c r="Q403" s="831">
        <v>1896</v>
      </c>
      <c r="R403" s="827"/>
      <c r="S403" s="832">
        <v>158</v>
      </c>
    </row>
    <row r="404" spans="1:19" ht="14.45" customHeight="1" x14ac:dyDescent="0.2">
      <c r="A404" s="821" t="s">
        <v>5996</v>
      </c>
      <c r="B404" s="822" t="s">
        <v>6024</v>
      </c>
      <c r="C404" s="822" t="s">
        <v>646</v>
      </c>
      <c r="D404" s="822" t="s">
        <v>2712</v>
      </c>
      <c r="E404" s="822" t="s">
        <v>5989</v>
      </c>
      <c r="F404" s="822" t="s">
        <v>6005</v>
      </c>
      <c r="G404" s="822" t="s">
        <v>6006</v>
      </c>
      <c r="H404" s="831">
        <v>203</v>
      </c>
      <c r="I404" s="831">
        <v>7714</v>
      </c>
      <c r="J404" s="822"/>
      <c r="K404" s="822">
        <v>38</v>
      </c>
      <c r="L404" s="831">
        <v>243</v>
      </c>
      <c r="M404" s="831">
        <v>9234</v>
      </c>
      <c r="N404" s="822"/>
      <c r="O404" s="822">
        <v>38</v>
      </c>
      <c r="P404" s="831">
        <v>81</v>
      </c>
      <c r="Q404" s="831">
        <v>3240</v>
      </c>
      <c r="R404" s="827"/>
      <c r="S404" s="832">
        <v>40</v>
      </c>
    </row>
    <row r="405" spans="1:19" ht="14.45" customHeight="1" x14ac:dyDescent="0.2">
      <c r="A405" s="821" t="s">
        <v>5996</v>
      </c>
      <c r="B405" s="822" t="s">
        <v>6024</v>
      </c>
      <c r="C405" s="822" t="s">
        <v>646</v>
      </c>
      <c r="D405" s="822" t="s">
        <v>2712</v>
      </c>
      <c r="E405" s="822" t="s">
        <v>5989</v>
      </c>
      <c r="F405" s="822" t="s">
        <v>6087</v>
      </c>
      <c r="G405" s="822" t="s">
        <v>6088</v>
      </c>
      <c r="H405" s="831">
        <v>23</v>
      </c>
      <c r="I405" s="831">
        <v>16261</v>
      </c>
      <c r="J405" s="822"/>
      <c r="K405" s="822">
        <v>707</v>
      </c>
      <c r="L405" s="831">
        <v>32</v>
      </c>
      <c r="M405" s="831">
        <v>22752</v>
      </c>
      <c r="N405" s="822"/>
      <c r="O405" s="822">
        <v>711</v>
      </c>
      <c r="P405" s="831">
        <v>14</v>
      </c>
      <c r="Q405" s="831">
        <v>10752</v>
      </c>
      <c r="R405" s="827"/>
      <c r="S405" s="832">
        <v>768</v>
      </c>
    </row>
    <row r="406" spans="1:19" ht="14.45" customHeight="1" x14ac:dyDescent="0.2">
      <c r="A406" s="821" t="s">
        <v>5996</v>
      </c>
      <c r="B406" s="822" t="s">
        <v>6024</v>
      </c>
      <c r="C406" s="822" t="s">
        <v>646</v>
      </c>
      <c r="D406" s="822" t="s">
        <v>2712</v>
      </c>
      <c r="E406" s="822" t="s">
        <v>5989</v>
      </c>
      <c r="F406" s="822" t="s">
        <v>6089</v>
      </c>
      <c r="G406" s="822" t="s">
        <v>6090</v>
      </c>
      <c r="H406" s="831">
        <v>8</v>
      </c>
      <c r="I406" s="831">
        <v>1136</v>
      </c>
      <c r="J406" s="822"/>
      <c r="K406" s="822">
        <v>142</v>
      </c>
      <c r="L406" s="831">
        <v>163</v>
      </c>
      <c r="M406" s="831">
        <v>23309</v>
      </c>
      <c r="N406" s="822"/>
      <c r="O406" s="822">
        <v>143</v>
      </c>
      <c r="P406" s="831">
        <v>44</v>
      </c>
      <c r="Q406" s="831">
        <v>6732</v>
      </c>
      <c r="R406" s="827"/>
      <c r="S406" s="832">
        <v>153</v>
      </c>
    </row>
    <row r="407" spans="1:19" ht="14.45" customHeight="1" x14ac:dyDescent="0.2">
      <c r="A407" s="821" t="s">
        <v>5996</v>
      </c>
      <c r="B407" s="822" t="s">
        <v>6024</v>
      </c>
      <c r="C407" s="822" t="s">
        <v>646</v>
      </c>
      <c r="D407" s="822" t="s">
        <v>2712</v>
      </c>
      <c r="E407" s="822" t="s">
        <v>5989</v>
      </c>
      <c r="F407" s="822" t="s">
        <v>6097</v>
      </c>
      <c r="G407" s="822" t="s">
        <v>6098</v>
      </c>
      <c r="H407" s="831">
        <v>2</v>
      </c>
      <c r="I407" s="831">
        <v>870</v>
      </c>
      <c r="J407" s="822"/>
      <c r="K407" s="822">
        <v>435</v>
      </c>
      <c r="L407" s="831"/>
      <c r="M407" s="831"/>
      <c r="N407" s="822"/>
      <c r="O407" s="822"/>
      <c r="P407" s="831">
        <v>1</v>
      </c>
      <c r="Q407" s="831">
        <v>456</v>
      </c>
      <c r="R407" s="827"/>
      <c r="S407" s="832">
        <v>456</v>
      </c>
    </row>
    <row r="408" spans="1:19" ht="14.45" customHeight="1" x14ac:dyDescent="0.2">
      <c r="A408" s="821" t="s">
        <v>5996</v>
      </c>
      <c r="B408" s="822" t="s">
        <v>6024</v>
      </c>
      <c r="C408" s="822" t="s">
        <v>646</v>
      </c>
      <c r="D408" s="822" t="s">
        <v>2712</v>
      </c>
      <c r="E408" s="822" t="s">
        <v>5989</v>
      </c>
      <c r="F408" s="822" t="s">
        <v>6101</v>
      </c>
      <c r="G408" s="822" t="s">
        <v>6102</v>
      </c>
      <c r="H408" s="831">
        <v>95</v>
      </c>
      <c r="I408" s="831">
        <v>178030</v>
      </c>
      <c r="J408" s="822"/>
      <c r="K408" s="822">
        <v>1874</v>
      </c>
      <c r="L408" s="831">
        <v>181</v>
      </c>
      <c r="M408" s="831">
        <v>339918</v>
      </c>
      <c r="N408" s="822"/>
      <c r="O408" s="822">
        <v>1878</v>
      </c>
      <c r="P408" s="831">
        <v>42</v>
      </c>
      <c r="Q408" s="831">
        <v>80724</v>
      </c>
      <c r="R408" s="827"/>
      <c r="S408" s="832">
        <v>1922</v>
      </c>
    </row>
    <row r="409" spans="1:19" ht="14.45" customHeight="1" x14ac:dyDescent="0.2">
      <c r="A409" s="821" t="s">
        <v>5996</v>
      </c>
      <c r="B409" s="822" t="s">
        <v>6024</v>
      </c>
      <c r="C409" s="822" t="s">
        <v>646</v>
      </c>
      <c r="D409" s="822" t="s">
        <v>2712</v>
      </c>
      <c r="E409" s="822" t="s">
        <v>5989</v>
      </c>
      <c r="F409" s="822" t="s">
        <v>6105</v>
      </c>
      <c r="G409" s="822" t="s">
        <v>6106</v>
      </c>
      <c r="H409" s="831">
        <v>117</v>
      </c>
      <c r="I409" s="831">
        <v>125073</v>
      </c>
      <c r="J409" s="822"/>
      <c r="K409" s="822">
        <v>1069</v>
      </c>
      <c r="L409" s="831">
        <v>243</v>
      </c>
      <c r="M409" s="831">
        <v>260739</v>
      </c>
      <c r="N409" s="822"/>
      <c r="O409" s="822">
        <v>1073</v>
      </c>
      <c r="P409" s="831">
        <v>57</v>
      </c>
      <c r="Q409" s="831">
        <v>63099</v>
      </c>
      <c r="R409" s="827"/>
      <c r="S409" s="832">
        <v>1107</v>
      </c>
    </row>
    <row r="410" spans="1:19" ht="14.45" customHeight="1" x14ac:dyDescent="0.2">
      <c r="A410" s="821" t="s">
        <v>5996</v>
      </c>
      <c r="B410" s="822" t="s">
        <v>6024</v>
      </c>
      <c r="C410" s="822" t="s">
        <v>646</v>
      </c>
      <c r="D410" s="822" t="s">
        <v>2712</v>
      </c>
      <c r="E410" s="822" t="s">
        <v>5989</v>
      </c>
      <c r="F410" s="822" t="s">
        <v>6111</v>
      </c>
      <c r="G410" s="822" t="s">
        <v>6112</v>
      </c>
      <c r="H410" s="831">
        <v>7</v>
      </c>
      <c r="I410" s="831">
        <v>2254</v>
      </c>
      <c r="J410" s="822"/>
      <c r="K410" s="822">
        <v>322</v>
      </c>
      <c r="L410" s="831">
        <v>3</v>
      </c>
      <c r="M410" s="831">
        <v>972</v>
      </c>
      <c r="N410" s="822"/>
      <c r="O410" s="822">
        <v>324</v>
      </c>
      <c r="P410" s="831"/>
      <c r="Q410" s="831"/>
      <c r="R410" s="827"/>
      <c r="S410" s="832"/>
    </row>
    <row r="411" spans="1:19" ht="14.45" customHeight="1" x14ac:dyDescent="0.2">
      <c r="A411" s="821" t="s">
        <v>5996</v>
      </c>
      <c r="B411" s="822" t="s">
        <v>6024</v>
      </c>
      <c r="C411" s="822" t="s">
        <v>646</v>
      </c>
      <c r="D411" s="822" t="s">
        <v>2712</v>
      </c>
      <c r="E411" s="822" t="s">
        <v>5989</v>
      </c>
      <c r="F411" s="822" t="s">
        <v>5992</v>
      </c>
      <c r="G411" s="822" t="s">
        <v>5993</v>
      </c>
      <c r="H411" s="831">
        <v>479</v>
      </c>
      <c r="I411" s="831">
        <v>15966.67</v>
      </c>
      <c r="J411" s="822"/>
      <c r="K411" s="822">
        <v>33.333340292275572</v>
      </c>
      <c r="L411" s="831">
        <v>378</v>
      </c>
      <c r="M411" s="831">
        <v>13943.33</v>
      </c>
      <c r="N411" s="822"/>
      <c r="O411" s="822">
        <v>36.887116402116405</v>
      </c>
      <c r="P411" s="831">
        <v>50</v>
      </c>
      <c r="Q411" s="831">
        <v>2277.7800000000002</v>
      </c>
      <c r="R411" s="827"/>
      <c r="S411" s="832">
        <v>45.555600000000005</v>
      </c>
    </row>
    <row r="412" spans="1:19" ht="14.45" customHeight="1" x14ac:dyDescent="0.2">
      <c r="A412" s="821" t="s">
        <v>5996</v>
      </c>
      <c r="B412" s="822" t="s">
        <v>6024</v>
      </c>
      <c r="C412" s="822" t="s">
        <v>646</v>
      </c>
      <c r="D412" s="822" t="s">
        <v>2712</v>
      </c>
      <c r="E412" s="822" t="s">
        <v>5989</v>
      </c>
      <c r="F412" s="822" t="s">
        <v>6125</v>
      </c>
      <c r="G412" s="822" t="s">
        <v>6126</v>
      </c>
      <c r="H412" s="831">
        <v>3</v>
      </c>
      <c r="I412" s="831">
        <v>261</v>
      </c>
      <c r="J412" s="822"/>
      <c r="K412" s="822">
        <v>87</v>
      </c>
      <c r="L412" s="831">
        <v>2</v>
      </c>
      <c r="M412" s="831">
        <v>176</v>
      </c>
      <c r="N412" s="822"/>
      <c r="O412" s="822">
        <v>88</v>
      </c>
      <c r="P412" s="831"/>
      <c r="Q412" s="831"/>
      <c r="R412" s="827"/>
      <c r="S412" s="832"/>
    </row>
    <row r="413" spans="1:19" ht="14.45" customHeight="1" x14ac:dyDescent="0.2">
      <c r="A413" s="821" t="s">
        <v>5996</v>
      </c>
      <c r="B413" s="822" t="s">
        <v>6024</v>
      </c>
      <c r="C413" s="822" t="s">
        <v>646</v>
      </c>
      <c r="D413" s="822" t="s">
        <v>2712</v>
      </c>
      <c r="E413" s="822" t="s">
        <v>5989</v>
      </c>
      <c r="F413" s="822" t="s">
        <v>6129</v>
      </c>
      <c r="G413" s="822" t="s">
        <v>6130</v>
      </c>
      <c r="H413" s="831">
        <v>65</v>
      </c>
      <c r="I413" s="831">
        <v>131235</v>
      </c>
      <c r="J413" s="822"/>
      <c r="K413" s="822">
        <v>2019</v>
      </c>
      <c r="L413" s="831">
        <v>85</v>
      </c>
      <c r="M413" s="831">
        <v>171870</v>
      </c>
      <c r="N413" s="822"/>
      <c r="O413" s="822">
        <v>2022</v>
      </c>
      <c r="P413" s="831">
        <v>20</v>
      </c>
      <c r="Q413" s="831">
        <v>41040</v>
      </c>
      <c r="R413" s="827"/>
      <c r="S413" s="832">
        <v>2052</v>
      </c>
    </row>
    <row r="414" spans="1:19" ht="14.45" customHeight="1" x14ac:dyDescent="0.2">
      <c r="A414" s="821" t="s">
        <v>5996</v>
      </c>
      <c r="B414" s="822" t="s">
        <v>6024</v>
      </c>
      <c r="C414" s="822" t="s">
        <v>646</v>
      </c>
      <c r="D414" s="822" t="s">
        <v>2712</v>
      </c>
      <c r="E414" s="822" t="s">
        <v>5989</v>
      </c>
      <c r="F414" s="822" t="s">
        <v>6133</v>
      </c>
      <c r="G414" s="822" t="s">
        <v>6134</v>
      </c>
      <c r="H414" s="831">
        <v>39</v>
      </c>
      <c r="I414" s="831">
        <v>12051</v>
      </c>
      <c r="J414" s="822"/>
      <c r="K414" s="822">
        <v>309</v>
      </c>
      <c r="L414" s="831">
        <v>39</v>
      </c>
      <c r="M414" s="831">
        <v>12090</v>
      </c>
      <c r="N414" s="822"/>
      <c r="O414" s="822">
        <v>310</v>
      </c>
      <c r="P414" s="831">
        <v>18</v>
      </c>
      <c r="Q414" s="831">
        <v>5832</v>
      </c>
      <c r="R414" s="827"/>
      <c r="S414" s="832">
        <v>324</v>
      </c>
    </row>
    <row r="415" spans="1:19" ht="14.45" customHeight="1" x14ac:dyDescent="0.2">
      <c r="A415" s="821" t="s">
        <v>5996</v>
      </c>
      <c r="B415" s="822" t="s">
        <v>6024</v>
      </c>
      <c r="C415" s="822" t="s">
        <v>646</v>
      </c>
      <c r="D415" s="822" t="s">
        <v>2712</v>
      </c>
      <c r="E415" s="822" t="s">
        <v>5989</v>
      </c>
      <c r="F415" s="822" t="s">
        <v>6017</v>
      </c>
      <c r="G415" s="822" t="s">
        <v>6018</v>
      </c>
      <c r="H415" s="831">
        <v>1</v>
      </c>
      <c r="I415" s="831">
        <v>75</v>
      </c>
      <c r="J415" s="822"/>
      <c r="K415" s="822">
        <v>75</v>
      </c>
      <c r="L415" s="831">
        <v>19</v>
      </c>
      <c r="M415" s="831">
        <v>1444</v>
      </c>
      <c r="N415" s="822"/>
      <c r="O415" s="822">
        <v>76</v>
      </c>
      <c r="P415" s="831">
        <v>11</v>
      </c>
      <c r="Q415" s="831">
        <v>891</v>
      </c>
      <c r="R415" s="827"/>
      <c r="S415" s="832">
        <v>81</v>
      </c>
    </row>
    <row r="416" spans="1:19" ht="14.45" customHeight="1" x14ac:dyDescent="0.2">
      <c r="A416" s="821" t="s">
        <v>5996</v>
      </c>
      <c r="B416" s="822" t="s">
        <v>6024</v>
      </c>
      <c r="C416" s="822" t="s">
        <v>646</v>
      </c>
      <c r="D416" s="822" t="s">
        <v>2712</v>
      </c>
      <c r="E416" s="822" t="s">
        <v>5989</v>
      </c>
      <c r="F416" s="822" t="s">
        <v>5994</v>
      </c>
      <c r="G416" s="822" t="s">
        <v>5995</v>
      </c>
      <c r="H416" s="831">
        <v>442</v>
      </c>
      <c r="I416" s="831">
        <v>158236</v>
      </c>
      <c r="J416" s="822"/>
      <c r="K416" s="822">
        <v>358</v>
      </c>
      <c r="L416" s="831">
        <v>349</v>
      </c>
      <c r="M416" s="831">
        <v>125640</v>
      </c>
      <c r="N416" s="822"/>
      <c r="O416" s="822">
        <v>360</v>
      </c>
      <c r="P416" s="831">
        <v>31</v>
      </c>
      <c r="Q416" s="831">
        <v>12028</v>
      </c>
      <c r="R416" s="827"/>
      <c r="S416" s="832">
        <v>388</v>
      </c>
    </row>
    <row r="417" spans="1:19" ht="14.45" customHeight="1" x14ac:dyDescent="0.2">
      <c r="A417" s="821" t="s">
        <v>5996</v>
      </c>
      <c r="B417" s="822" t="s">
        <v>6024</v>
      </c>
      <c r="C417" s="822" t="s">
        <v>646</v>
      </c>
      <c r="D417" s="822" t="s">
        <v>2712</v>
      </c>
      <c r="E417" s="822" t="s">
        <v>5989</v>
      </c>
      <c r="F417" s="822" t="s">
        <v>6145</v>
      </c>
      <c r="G417" s="822" t="s">
        <v>6146</v>
      </c>
      <c r="H417" s="831">
        <v>16</v>
      </c>
      <c r="I417" s="831">
        <v>2864</v>
      </c>
      <c r="J417" s="822"/>
      <c r="K417" s="822">
        <v>179</v>
      </c>
      <c r="L417" s="831">
        <v>11</v>
      </c>
      <c r="M417" s="831">
        <v>1980</v>
      </c>
      <c r="N417" s="822"/>
      <c r="O417" s="822">
        <v>180</v>
      </c>
      <c r="P417" s="831">
        <v>5</v>
      </c>
      <c r="Q417" s="831">
        <v>970</v>
      </c>
      <c r="R417" s="827"/>
      <c r="S417" s="832">
        <v>194</v>
      </c>
    </row>
    <row r="418" spans="1:19" ht="14.45" customHeight="1" x14ac:dyDescent="0.2">
      <c r="A418" s="821" t="s">
        <v>5996</v>
      </c>
      <c r="B418" s="822" t="s">
        <v>6024</v>
      </c>
      <c r="C418" s="822" t="s">
        <v>646</v>
      </c>
      <c r="D418" s="822" t="s">
        <v>2712</v>
      </c>
      <c r="E418" s="822" t="s">
        <v>5989</v>
      </c>
      <c r="F418" s="822" t="s">
        <v>6150</v>
      </c>
      <c r="G418" s="822" t="s">
        <v>6151</v>
      </c>
      <c r="H418" s="831">
        <v>26</v>
      </c>
      <c r="I418" s="831">
        <v>13000</v>
      </c>
      <c r="J418" s="822"/>
      <c r="K418" s="822">
        <v>500</v>
      </c>
      <c r="L418" s="831">
        <v>24</v>
      </c>
      <c r="M418" s="831">
        <v>12048</v>
      </c>
      <c r="N418" s="822"/>
      <c r="O418" s="822">
        <v>502</v>
      </c>
      <c r="P418" s="831">
        <v>6</v>
      </c>
      <c r="Q418" s="831">
        <v>3078</v>
      </c>
      <c r="R418" s="827"/>
      <c r="S418" s="832">
        <v>513</v>
      </c>
    </row>
    <row r="419" spans="1:19" ht="14.45" customHeight="1" x14ac:dyDescent="0.2">
      <c r="A419" s="821" t="s">
        <v>5996</v>
      </c>
      <c r="B419" s="822" t="s">
        <v>6024</v>
      </c>
      <c r="C419" s="822" t="s">
        <v>646</v>
      </c>
      <c r="D419" s="822" t="s">
        <v>2712</v>
      </c>
      <c r="E419" s="822" t="s">
        <v>5989</v>
      </c>
      <c r="F419" s="822" t="s">
        <v>6154</v>
      </c>
      <c r="G419" s="822" t="s">
        <v>6155</v>
      </c>
      <c r="H419" s="831">
        <v>7</v>
      </c>
      <c r="I419" s="831">
        <v>3010</v>
      </c>
      <c r="J419" s="822"/>
      <c r="K419" s="822">
        <v>430</v>
      </c>
      <c r="L419" s="831">
        <v>3</v>
      </c>
      <c r="M419" s="831">
        <v>1296</v>
      </c>
      <c r="N419" s="822"/>
      <c r="O419" s="822">
        <v>432</v>
      </c>
      <c r="P419" s="831"/>
      <c r="Q419" s="831"/>
      <c r="R419" s="827"/>
      <c r="S419" s="832"/>
    </row>
    <row r="420" spans="1:19" ht="14.45" customHeight="1" x14ac:dyDescent="0.2">
      <c r="A420" s="821" t="s">
        <v>5996</v>
      </c>
      <c r="B420" s="822" t="s">
        <v>6024</v>
      </c>
      <c r="C420" s="822" t="s">
        <v>646</v>
      </c>
      <c r="D420" s="822" t="s">
        <v>2712</v>
      </c>
      <c r="E420" s="822" t="s">
        <v>5989</v>
      </c>
      <c r="F420" s="822" t="s">
        <v>6158</v>
      </c>
      <c r="G420" s="822" t="s">
        <v>6159</v>
      </c>
      <c r="H420" s="831"/>
      <c r="I420" s="831"/>
      <c r="J420" s="822"/>
      <c r="K420" s="822"/>
      <c r="L420" s="831">
        <v>18</v>
      </c>
      <c r="M420" s="831">
        <v>4212</v>
      </c>
      <c r="N420" s="822"/>
      <c r="O420" s="822">
        <v>234</v>
      </c>
      <c r="P420" s="831">
        <v>22</v>
      </c>
      <c r="Q420" s="831">
        <v>5148</v>
      </c>
      <c r="R420" s="827"/>
      <c r="S420" s="832">
        <v>234</v>
      </c>
    </row>
    <row r="421" spans="1:19" ht="14.45" customHeight="1" x14ac:dyDescent="0.2">
      <c r="A421" s="821" t="s">
        <v>5996</v>
      </c>
      <c r="B421" s="822" t="s">
        <v>6024</v>
      </c>
      <c r="C421" s="822" t="s">
        <v>646</v>
      </c>
      <c r="D421" s="822" t="s">
        <v>2712</v>
      </c>
      <c r="E421" s="822" t="s">
        <v>5989</v>
      </c>
      <c r="F421" s="822" t="s">
        <v>6161</v>
      </c>
      <c r="G421" s="822"/>
      <c r="H421" s="831"/>
      <c r="I421" s="831"/>
      <c r="J421" s="822"/>
      <c r="K421" s="822"/>
      <c r="L421" s="831"/>
      <c r="M421" s="831"/>
      <c r="N421" s="822"/>
      <c r="O421" s="822"/>
      <c r="P421" s="831">
        <v>2</v>
      </c>
      <c r="Q421" s="831">
        <v>0</v>
      </c>
      <c r="R421" s="827"/>
      <c r="S421" s="832">
        <v>0</v>
      </c>
    </row>
    <row r="422" spans="1:19" ht="14.45" customHeight="1" x14ac:dyDescent="0.2">
      <c r="A422" s="821" t="s">
        <v>5996</v>
      </c>
      <c r="B422" s="822" t="s">
        <v>6024</v>
      </c>
      <c r="C422" s="822" t="s">
        <v>646</v>
      </c>
      <c r="D422" s="822" t="s">
        <v>2712</v>
      </c>
      <c r="E422" s="822" t="s">
        <v>5989</v>
      </c>
      <c r="F422" s="822" t="s">
        <v>6162</v>
      </c>
      <c r="G422" s="822" t="s">
        <v>6163</v>
      </c>
      <c r="H422" s="831"/>
      <c r="I422" s="831"/>
      <c r="J422" s="822"/>
      <c r="K422" s="822"/>
      <c r="L422" s="831">
        <v>14</v>
      </c>
      <c r="M422" s="831">
        <v>2737.7799999999997</v>
      </c>
      <c r="N422" s="822"/>
      <c r="O422" s="822">
        <v>195.55571428571426</v>
      </c>
      <c r="P422" s="831"/>
      <c r="Q422" s="831"/>
      <c r="R422" s="827"/>
      <c r="S422" s="832"/>
    </row>
    <row r="423" spans="1:19" ht="14.45" customHeight="1" x14ac:dyDescent="0.2">
      <c r="A423" s="821" t="s">
        <v>5996</v>
      </c>
      <c r="B423" s="822" t="s">
        <v>6024</v>
      </c>
      <c r="C423" s="822" t="s">
        <v>646</v>
      </c>
      <c r="D423" s="822" t="s">
        <v>2713</v>
      </c>
      <c r="E423" s="822" t="s">
        <v>2679</v>
      </c>
      <c r="F423" s="822" t="s">
        <v>6031</v>
      </c>
      <c r="G423" s="822" t="s">
        <v>1728</v>
      </c>
      <c r="H423" s="831">
        <v>60</v>
      </c>
      <c r="I423" s="831">
        <v>168</v>
      </c>
      <c r="J423" s="822"/>
      <c r="K423" s="822">
        <v>2.8</v>
      </c>
      <c r="L423" s="831">
        <v>140</v>
      </c>
      <c r="M423" s="831">
        <v>336</v>
      </c>
      <c r="N423" s="822"/>
      <c r="O423" s="822">
        <v>2.4</v>
      </c>
      <c r="P423" s="831"/>
      <c r="Q423" s="831"/>
      <c r="R423" s="827"/>
      <c r="S423" s="832"/>
    </row>
    <row r="424" spans="1:19" ht="14.45" customHeight="1" x14ac:dyDescent="0.2">
      <c r="A424" s="821" t="s">
        <v>5996</v>
      </c>
      <c r="B424" s="822" t="s">
        <v>6024</v>
      </c>
      <c r="C424" s="822" t="s">
        <v>646</v>
      </c>
      <c r="D424" s="822" t="s">
        <v>2713</v>
      </c>
      <c r="E424" s="822" t="s">
        <v>2679</v>
      </c>
      <c r="F424" s="822" t="s">
        <v>6031</v>
      </c>
      <c r="G424" s="822"/>
      <c r="H424" s="831"/>
      <c r="I424" s="831"/>
      <c r="J424" s="822"/>
      <c r="K424" s="822"/>
      <c r="L424" s="831">
        <v>140</v>
      </c>
      <c r="M424" s="831">
        <v>336</v>
      </c>
      <c r="N424" s="822"/>
      <c r="O424" s="822">
        <v>2.4</v>
      </c>
      <c r="P424" s="831"/>
      <c r="Q424" s="831"/>
      <c r="R424" s="827"/>
      <c r="S424" s="832"/>
    </row>
    <row r="425" spans="1:19" ht="14.45" customHeight="1" x14ac:dyDescent="0.2">
      <c r="A425" s="821" t="s">
        <v>5996</v>
      </c>
      <c r="B425" s="822" t="s">
        <v>6024</v>
      </c>
      <c r="C425" s="822" t="s">
        <v>646</v>
      </c>
      <c r="D425" s="822" t="s">
        <v>2713</v>
      </c>
      <c r="E425" s="822" t="s">
        <v>2679</v>
      </c>
      <c r="F425" s="822" t="s">
        <v>6032</v>
      </c>
      <c r="G425" s="822" t="s">
        <v>3586</v>
      </c>
      <c r="H425" s="831">
        <v>1</v>
      </c>
      <c r="I425" s="831">
        <v>44.59</v>
      </c>
      <c r="J425" s="822"/>
      <c r="K425" s="822">
        <v>44.59</v>
      </c>
      <c r="L425" s="831">
        <v>2</v>
      </c>
      <c r="M425" s="831">
        <v>89.12</v>
      </c>
      <c r="N425" s="822"/>
      <c r="O425" s="822">
        <v>44.56</v>
      </c>
      <c r="P425" s="831"/>
      <c r="Q425" s="831"/>
      <c r="R425" s="827"/>
      <c r="S425" s="832"/>
    </row>
    <row r="426" spans="1:19" ht="14.45" customHeight="1" x14ac:dyDescent="0.2">
      <c r="A426" s="821" t="s">
        <v>5996</v>
      </c>
      <c r="B426" s="822" t="s">
        <v>6024</v>
      </c>
      <c r="C426" s="822" t="s">
        <v>646</v>
      </c>
      <c r="D426" s="822" t="s">
        <v>2713</v>
      </c>
      <c r="E426" s="822" t="s">
        <v>2679</v>
      </c>
      <c r="F426" s="822" t="s">
        <v>6072</v>
      </c>
      <c r="G426" s="822" t="s">
        <v>1728</v>
      </c>
      <c r="H426" s="831"/>
      <c r="I426" s="831"/>
      <c r="J426" s="822"/>
      <c r="K426" s="822"/>
      <c r="L426" s="831">
        <v>3.4</v>
      </c>
      <c r="M426" s="831">
        <v>4683.6000000000004</v>
      </c>
      <c r="N426" s="822"/>
      <c r="O426" s="822">
        <v>1377.5294117647061</v>
      </c>
      <c r="P426" s="831">
        <v>8</v>
      </c>
      <c r="Q426" s="831">
        <v>11020.24</v>
      </c>
      <c r="R426" s="827"/>
      <c r="S426" s="832">
        <v>1377.53</v>
      </c>
    </row>
    <row r="427" spans="1:19" ht="14.45" customHeight="1" x14ac:dyDescent="0.2">
      <c r="A427" s="821" t="s">
        <v>5996</v>
      </c>
      <c r="B427" s="822" t="s">
        <v>6024</v>
      </c>
      <c r="C427" s="822" t="s">
        <v>646</v>
      </c>
      <c r="D427" s="822" t="s">
        <v>2713</v>
      </c>
      <c r="E427" s="822" t="s">
        <v>5989</v>
      </c>
      <c r="F427" s="822" t="s">
        <v>6083</v>
      </c>
      <c r="G427" s="822" t="s">
        <v>6084</v>
      </c>
      <c r="H427" s="831">
        <v>4</v>
      </c>
      <c r="I427" s="831">
        <v>604</v>
      </c>
      <c r="J427" s="822"/>
      <c r="K427" s="822">
        <v>151</v>
      </c>
      <c r="L427" s="831">
        <v>9</v>
      </c>
      <c r="M427" s="831">
        <v>1377</v>
      </c>
      <c r="N427" s="822"/>
      <c r="O427" s="822">
        <v>153</v>
      </c>
      <c r="P427" s="831">
        <v>1</v>
      </c>
      <c r="Q427" s="831">
        <v>158</v>
      </c>
      <c r="R427" s="827"/>
      <c r="S427" s="832">
        <v>158</v>
      </c>
    </row>
    <row r="428" spans="1:19" ht="14.45" customHeight="1" x14ac:dyDescent="0.2">
      <c r="A428" s="821" t="s">
        <v>5996</v>
      </c>
      <c r="B428" s="822" t="s">
        <v>6024</v>
      </c>
      <c r="C428" s="822" t="s">
        <v>646</v>
      </c>
      <c r="D428" s="822" t="s">
        <v>2713</v>
      </c>
      <c r="E428" s="822" t="s">
        <v>5989</v>
      </c>
      <c r="F428" s="822" t="s">
        <v>6005</v>
      </c>
      <c r="G428" s="822" t="s">
        <v>6006</v>
      </c>
      <c r="H428" s="831">
        <v>2</v>
      </c>
      <c r="I428" s="831">
        <v>76</v>
      </c>
      <c r="J428" s="822"/>
      <c r="K428" s="822">
        <v>38</v>
      </c>
      <c r="L428" s="831">
        <v>2</v>
      </c>
      <c r="M428" s="831">
        <v>76</v>
      </c>
      <c r="N428" s="822"/>
      <c r="O428" s="822">
        <v>38</v>
      </c>
      <c r="P428" s="831"/>
      <c r="Q428" s="831"/>
      <c r="R428" s="827"/>
      <c r="S428" s="832"/>
    </row>
    <row r="429" spans="1:19" ht="14.45" customHeight="1" x14ac:dyDescent="0.2">
      <c r="A429" s="821" t="s">
        <v>5996</v>
      </c>
      <c r="B429" s="822" t="s">
        <v>6024</v>
      </c>
      <c r="C429" s="822" t="s">
        <v>646</v>
      </c>
      <c r="D429" s="822" t="s">
        <v>2713</v>
      </c>
      <c r="E429" s="822" t="s">
        <v>5989</v>
      </c>
      <c r="F429" s="822" t="s">
        <v>6087</v>
      </c>
      <c r="G429" s="822" t="s">
        <v>6088</v>
      </c>
      <c r="H429" s="831"/>
      <c r="I429" s="831"/>
      <c r="J429" s="822"/>
      <c r="K429" s="822"/>
      <c r="L429" s="831">
        <v>1</v>
      </c>
      <c r="M429" s="831">
        <v>711</v>
      </c>
      <c r="N429" s="822"/>
      <c r="O429" s="822">
        <v>711</v>
      </c>
      <c r="P429" s="831"/>
      <c r="Q429" s="831"/>
      <c r="R429" s="827"/>
      <c r="S429" s="832"/>
    </row>
    <row r="430" spans="1:19" ht="14.45" customHeight="1" x14ac:dyDescent="0.2">
      <c r="A430" s="821" t="s">
        <v>5996</v>
      </c>
      <c r="B430" s="822" t="s">
        <v>6024</v>
      </c>
      <c r="C430" s="822" t="s">
        <v>646</v>
      </c>
      <c r="D430" s="822" t="s">
        <v>2713</v>
      </c>
      <c r="E430" s="822" t="s">
        <v>5989</v>
      </c>
      <c r="F430" s="822" t="s">
        <v>6097</v>
      </c>
      <c r="G430" s="822" t="s">
        <v>6098</v>
      </c>
      <c r="H430" s="831"/>
      <c r="I430" s="831"/>
      <c r="J430" s="822"/>
      <c r="K430" s="822"/>
      <c r="L430" s="831">
        <v>2</v>
      </c>
      <c r="M430" s="831">
        <v>874</v>
      </c>
      <c r="N430" s="822"/>
      <c r="O430" s="822">
        <v>437</v>
      </c>
      <c r="P430" s="831">
        <v>1</v>
      </c>
      <c r="Q430" s="831">
        <v>456</v>
      </c>
      <c r="R430" s="827"/>
      <c r="S430" s="832">
        <v>456</v>
      </c>
    </row>
    <row r="431" spans="1:19" ht="14.45" customHeight="1" x14ac:dyDescent="0.2">
      <c r="A431" s="821" t="s">
        <v>5996</v>
      </c>
      <c r="B431" s="822" t="s">
        <v>6024</v>
      </c>
      <c r="C431" s="822" t="s">
        <v>646</v>
      </c>
      <c r="D431" s="822" t="s">
        <v>2713</v>
      </c>
      <c r="E431" s="822" t="s">
        <v>5989</v>
      </c>
      <c r="F431" s="822" t="s">
        <v>6101</v>
      </c>
      <c r="G431" s="822" t="s">
        <v>6102</v>
      </c>
      <c r="H431" s="831">
        <v>17</v>
      </c>
      <c r="I431" s="831">
        <v>31858</v>
      </c>
      <c r="J431" s="822"/>
      <c r="K431" s="822">
        <v>1874</v>
      </c>
      <c r="L431" s="831">
        <v>81</v>
      </c>
      <c r="M431" s="831">
        <v>152118</v>
      </c>
      <c r="N431" s="822"/>
      <c r="O431" s="822">
        <v>1878</v>
      </c>
      <c r="P431" s="831">
        <v>12</v>
      </c>
      <c r="Q431" s="831">
        <v>23064</v>
      </c>
      <c r="R431" s="827"/>
      <c r="S431" s="832">
        <v>1922</v>
      </c>
    </row>
    <row r="432" spans="1:19" ht="14.45" customHeight="1" x14ac:dyDescent="0.2">
      <c r="A432" s="821" t="s">
        <v>5996</v>
      </c>
      <c r="B432" s="822" t="s">
        <v>6024</v>
      </c>
      <c r="C432" s="822" t="s">
        <v>646</v>
      </c>
      <c r="D432" s="822" t="s">
        <v>2713</v>
      </c>
      <c r="E432" s="822" t="s">
        <v>5989</v>
      </c>
      <c r="F432" s="822" t="s">
        <v>6105</v>
      </c>
      <c r="G432" s="822" t="s">
        <v>6106</v>
      </c>
      <c r="H432" s="831">
        <v>17</v>
      </c>
      <c r="I432" s="831">
        <v>18173</v>
      </c>
      <c r="J432" s="822"/>
      <c r="K432" s="822">
        <v>1069</v>
      </c>
      <c r="L432" s="831">
        <v>83</v>
      </c>
      <c r="M432" s="831">
        <v>89059</v>
      </c>
      <c r="N432" s="822"/>
      <c r="O432" s="822">
        <v>1073</v>
      </c>
      <c r="P432" s="831">
        <v>11</v>
      </c>
      <c r="Q432" s="831">
        <v>12177</v>
      </c>
      <c r="R432" s="827"/>
      <c r="S432" s="832">
        <v>1107</v>
      </c>
    </row>
    <row r="433" spans="1:19" ht="14.45" customHeight="1" x14ac:dyDescent="0.2">
      <c r="A433" s="821" t="s">
        <v>5996</v>
      </c>
      <c r="B433" s="822" t="s">
        <v>6024</v>
      </c>
      <c r="C433" s="822" t="s">
        <v>646</v>
      </c>
      <c r="D433" s="822" t="s">
        <v>2713</v>
      </c>
      <c r="E433" s="822" t="s">
        <v>5989</v>
      </c>
      <c r="F433" s="822" t="s">
        <v>5992</v>
      </c>
      <c r="G433" s="822" t="s">
        <v>5993</v>
      </c>
      <c r="H433" s="831"/>
      <c r="I433" s="831"/>
      <c r="J433" s="822"/>
      <c r="K433" s="822"/>
      <c r="L433" s="831">
        <v>2</v>
      </c>
      <c r="M433" s="831">
        <v>78.89</v>
      </c>
      <c r="N433" s="822"/>
      <c r="O433" s="822">
        <v>39.445</v>
      </c>
      <c r="P433" s="831"/>
      <c r="Q433" s="831"/>
      <c r="R433" s="827"/>
      <c r="S433" s="832"/>
    </row>
    <row r="434" spans="1:19" ht="14.45" customHeight="1" x14ac:dyDescent="0.2">
      <c r="A434" s="821" t="s">
        <v>5996</v>
      </c>
      <c r="B434" s="822" t="s">
        <v>6024</v>
      </c>
      <c r="C434" s="822" t="s">
        <v>646</v>
      </c>
      <c r="D434" s="822" t="s">
        <v>2713</v>
      </c>
      <c r="E434" s="822" t="s">
        <v>5989</v>
      </c>
      <c r="F434" s="822" t="s">
        <v>6129</v>
      </c>
      <c r="G434" s="822" t="s">
        <v>6130</v>
      </c>
      <c r="H434" s="831">
        <v>7</v>
      </c>
      <c r="I434" s="831">
        <v>14133</v>
      </c>
      <c r="J434" s="822"/>
      <c r="K434" s="822">
        <v>2019</v>
      </c>
      <c r="L434" s="831">
        <v>49</v>
      </c>
      <c r="M434" s="831">
        <v>99078</v>
      </c>
      <c r="N434" s="822"/>
      <c r="O434" s="822">
        <v>2022</v>
      </c>
      <c r="P434" s="831">
        <v>4</v>
      </c>
      <c r="Q434" s="831">
        <v>8208</v>
      </c>
      <c r="R434" s="827"/>
      <c r="S434" s="832">
        <v>2052</v>
      </c>
    </row>
    <row r="435" spans="1:19" ht="14.45" customHeight="1" x14ac:dyDescent="0.2">
      <c r="A435" s="821" t="s">
        <v>5996</v>
      </c>
      <c r="B435" s="822" t="s">
        <v>6024</v>
      </c>
      <c r="C435" s="822" t="s">
        <v>646</v>
      </c>
      <c r="D435" s="822" t="s">
        <v>2713</v>
      </c>
      <c r="E435" s="822" t="s">
        <v>5989</v>
      </c>
      <c r="F435" s="822" t="s">
        <v>6133</v>
      </c>
      <c r="G435" s="822" t="s">
        <v>6134</v>
      </c>
      <c r="H435" s="831">
        <v>5</v>
      </c>
      <c r="I435" s="831">
        <v>1545</v>
      </c>
      <c r="J435" s="822"/>
      <c r="K435" s="822">
        <v>309</v>
      </c>
      <c r="L435" s="831">
        <v>19</v>
      </c>
      <c r="M435" s="831">
        <v>5890</v>
      </c>
      <c r="N435" s="822"/>
      <c r="O435" s="822">
        <v>310</v>
      </c>
      <c r="P435" s="831">
        <v>4</v>
      </c>
      <c r="Q435" s="831">
        <v>1296</v>
      </c>
      <c r="R435" s="827"/>
      <c r="S435" s="832">
        <v>324</v>
      </c>
    </row>
    <row r="436" spans="1:19" ht="14.45" customHeight="1" x14ac:dyDescent="0.2">
      <c r="A436" s="821" t="s">
        <v>5996</v>
      </c>
      <c r="B436" s="822" t="s">
        <v>6024</v>
      </c>
      <c r="C436" s="822" t="s">
        <v>646</v>
      </c>
      <c r="D436" s="822" t="s">
        <v>2713</v>
      </c>
      <c r="E436" s="822" t="s">
        <v>5989</v>
      </c>
      <c r="F436" s="822" t="s">
        <v>6145</v>
      </c>
      <c r="G436" s="822" t="s">
        <v>6146</v>
      </c>
      <c r="H436" s="831"/>
      <c r="I436" s="831"/>
      <c r="J436" s="822"/>
      <c r="K436" s="822"/>
      <c r="L436" s="831">
        <v>1</v>
      </c>
      <c r="M436" s="831">
        <v>180</v>
      </c>
      <c r="N436" s="822"/>
      <c r="O436" s="822">
        <v>180</v>
      </c>
      <c r="P436" s="831"/>
      <c r="Q436" s="831"/>
      <c r="R436" s="827"/>
      <c r="S436" s="832"/>
    </row>
    <row r="437" spans="1:19" ht="14.45" customHeight="1" x14ac:dyDescent="0.2">
      <c r="A437" s="821" t="s">
        <v>5996</v>
      </c>
      <c r="B437" s="822" t="s">
        <v>6024</v>
      </c>
      <c r="C437" s="822" t="s">
        <v>646</v>
      </c>
      <c r="D437" s="822" t="s">
        <v>2713</v>
      </c>
      <c r="E437" s="822" t="s">
        <v>5989</v>
      </c>
      <c r="F437" s="822" t="s">
        <v>6150</v>
      </c>
      <c r="G437" s="822" t="s">
        <v>6151</v>
      </c>
      <c r="H437" s="831">
        <v>4</v>
      </c>
      <c r="I437" s="831">
        <v>2000</v>
      </c>
      <c r="J437" s="822"/>
      <c r="K437" s="822">
        <v>500</v>
      </c>
      <c r="L437" s="831">
        <v>10</v>
      </c>
      <c r="M437" s="831">
        <v>5020</v>
      </c>
      <c r="N437" s="822"/>
      <c r="O437" s="822">
        <v>502</v>
      </c>
      <c r="P437" s="831">
        <v>1</v>
      </c>
      <c r="Q437" s="831">
        <v>513</v>
      </c>
      <c r="R437" s="827"/>
      <c r="S437" s="832">
        <v>513</v>
      </c>
    </row>
    <row r="438" spans="1:19" ht="14.45" customHeight="1" x14ac:dyDescent="0.2">
      <c r="A438" s="821" t="s">
        <v>5996</v>
      </c>
      <c r="B438" s="822" t="s">
        <v>6024</v>
      </c>
      <c r="C438" s="822" t="s">
        <v>646</v>
      </c>
      <c r="D438" s="822" t="s">
        <v>2714</v>
      </c>
      <c r="E438" s="822" t="s">
        <v>5989</v>
      </c>
      <c r="F438" s="822" t="s">
        <v>6101</v>
      </c>
      <c r="G438" s="822" t="s">
        <v>6102</v>
      </c>
      <c r="H438" s="831">
        <v>40</v>
      </c>
      <c r="I438" s="831">
        <v>74960</v>
      </c>
      <c r="J438" s="822"/>
      <c r="K438" s="822">
        <v>1874</v>
      </c>
      <c r="L438" s="831">
        <v>31</v>
      </c>
      <c r="M438" s="831">
        <v>58218</v>
      </c>
      <c r="N438" s="822"/>
      <c r="O438" s="822">
        <v>1878</v>
      </c>
      <c r="P438" s="831">
        <v>4</v>
      </c>
      <c r="Q438" s="831">
        <v>7688</v>
      </c>
      <c r="R438" s="827"/>
      <c r="S438" s="832">
        <v>1922</v>
      </c>
    </row>
    <row r="439" spans="1:19" ht="14.45" customHeight="1" x14ac:dyDescent="0.2">
      <c r="A439" s="821" t="s">
        <v>5996</v>
      </c>
      <c r="B439" s="822" t="s">
        <v>6024</v>
      </c>
      <c r="C439" s="822" t="s">
        <v>646</v>
      </c>
      <c r="D439" s="822" t="s">
        <v>2714</v>
      </c>
      <c r="E439" s="822" t="s">
        <v>5989</v>
      </c>
      <c r="F439" s="822" t="s">
        <v>6105</v>
      </c>
      <c r="G439" s="822" t="s">
        <v>6106</v>
      </c>
      <c r="H439" s="831">
        <v>43</v>
      </c>
      <c r="I439" s="831">
        <v>45967</v>
      </c>
      <c r="J439" s="822"/>
      <c r="K439" s="822">
        <v>1069</v>
      </c>
      <c r="L439" s="831">
        <v>45</v>
      </c>
      <c r="M439" s="831">
        <v>48285</v>
      </c>
      <c r="N439" s="822"/>
      <c r="O439" s="822">
        <v>1073</v>
      </c>
      <c r="P439" s="831">
        <v>5</v>
      </c>
      <c r="Q439" s="831">
        <v>5535</v>
      </c>
      <c r="R439" s="827"/>
      <c r="S439" s="832">
        <v>1107</v>
      </c>
    </row>
    <row r="440" spans="1:19" ht="14.45" customHeight="1" x14ac:dyDescent="0.2">
      <c r="A440" s="821" t="s">
        <v>5996</v>
      </c>
      <c r="B440" s="822" t="s">
        <v>6024</v>
      </c>
      <c r="C440" s="822" t="s">
        <v>646</v>
      </c>
      <c r="D440" s="822" t="s">
        <v>2717</v>
      </c>
      <c r="E440" s="822" t="s">
        <v>2679</v>
      </c>
      <c r="F440" s="822" t="s">
        <v>6051</v>
      </c>
      <c r="G440" s="822" t="s">
        <v>6052</v>
      </c>
      <c r="H440" s="831"/>
      <c r="I440" s="831"/>
      <c r="J440" s="822"/>
      <c r="K440" s="822"/>
      <c r="L440" s="831">
        <v>3.5</v>
      </c>
      <c r="M440" s="831">
        <v>29428</v>
      </c>
      <c r="N440" s="822"/>
      <c r="O440" s="822">
        <v>8408</v>
      </c>
      <c r="P440" s="831">
        <v>30</v>
      </c>
      <c r="Q440" s="831">
        <v>220591.8</v>
      </c>
      <c r="R440" s="827"/>
      <c r="S440" s="832">
        <v>7353.0599999999995</v>
      </c>
    </row>
    <row r="441" spans="1:19" ht="14.45" customHeight="1" x14ac:dyDescent="0.2">
      <c r="A441" s="821" t="s">
        <v>5996</v>
      </c>
      <c r="B441" s="822" t="s">
        <v>6024</v>
      </c>
      <c r="C441" s="822" t="s">
        <v>646</v>
      </c>
      <c r="D441" s="822" t="s">
        <v>2717</v>
      </c>
      <c r="E441" s="822" t="s">
        <v>2679</v>
      </c>
      <c r="F441" s="822" t="s">
        <v>6057</v>
      </c>
      <c r="G441" s="822" t="s">
        <v>6058</v>
      </c>
      <c r="H441" s="831"/>
      <c r="I441" s="831"/>
      <c r="J441" s="822"/>
      <c r="K441" s="822"/>
      <c r="L441" s="831">
        <v>9</v>
      </c>
      <c r="M441" s="831">
        <v>75465</v>
      </c>
      <c r="N441" s="822"/>
      <c r="O441" s="822">
        <v>8385</v>
      </c>
      <c r="P441" s="831">
        <v>12</v>
      </c>
      <c r="Q441" s="831">
        <v>100620</v>
      </c>
      <c r="R441" s="827"/>
      <c r="S441" s="832">
        <v>8385</v>
      </c>
    </row>
    <row r="442" spans="1:19" ht="14.45" customHeight="1" x14ac:dyDescent="0.2">
      <c r="A442" s="821" t="s">
        <v>5996</v>
      </c>
      <c r="B442" s="822" t="s">
        <v>6024</v>
      </c>
      <c r="C442" s="822" t="s">
        <v>646</v>
      </c>
      <c r="D442" s="822" t="s">
        <v>2717</v>
      </c>
      <c r="E442" s="822" t="s">
        <v>2679</v>
      </c>
      <c r="F442" s="822" t="s">
        <v>6061</v>
      </c>
      <c r="G442" s="822" t="s">
        <v>6058</v>
      </c>
      <c r="H442" s="831"/>
      <c r="I442" s="831"/>
      <c r="J442" s="822"/>
      <c r="K442" s="822"/>
      <c r="L442" s="831">
        <v>6</v>
      </c>
      <c r="M442" s="831">
        <v>50310</v>
      </c>
      <c r="N442" s="822"/>
      <c r="O442" s="822">
        <v>8385</v>
      </c>
      <c r="P442" s="831">
        <v>6</v>
      </c>
      <c r="Q442" s="831">
        <v>50310</v>
      </c>
      <c r="R442" s="827"/>
      <c r="S442" s="832">
        <v>8385</v>
      </c>
    </row>
    <row r="443" spans="1:19" ht="14.45" customHeight="1" x14ac:dyDescent="0.2">
      <c r="A443" s="821" t="s">
        <v>5996</v>
      </c>
      <c r="B443" s="822" t="s">
        <v>6024</v>
      </c>
      <c r="C443" s="822" t="s">
        <v>646</v>
      </c>
      <c r="D443" s="822" t="s">
        <v>2717</v>
      </c>
      <c r="E443" s="822" t="s">
        <v>5989</v>
      </c>
      <c r="F443" s="822" t="s">
        <v>6083</v>
      </c>
      <c r="G443" s="822" t="s">
        <v>6084</v>
      </c>
      <c r="H443" s="831"/>
      <c r="I443" s="831"/>
      <c r="J443" s="822"/>
      <c r="K443" s="822"/>
      <c r="L443" s="831"/>
      <c r="M443" s="831"/>
      <c r="N443" s="822"/>
      <c r="O443" s="822"/>
      <c r="P443" s="831">
        <v>3</v>
      </c>
      <c r="Q443" s="831">
        <v>474</v>
      </c>
      <c r="R443" s="827"/>
      <c r="S443" s="832">
        <v>158</v>
      </c>
    </row>
    <row r="444" spans="1:19" ht="14.45" customHeight="1" x14ac:dyDescent="0.2">
      <c r="A444" s="821" t="s">
        <v>5996</v>
      </c>
      <c r="B444" s="822" t="s">
        <v>6024</v>
      </c>
      <c r="C444" s="822" t="s">
        <v>646</v>
      </c>
      <c r="D444" s="822" t="s">
        <v>2717</v>
      </c>
      <c r="E444" s="822" t="s">
        <v>5989</v>
      </c>
      <c r="F444" s="822" t="s">
        <v>6005</v>
      </c>
      <c r="G444" s="822" t="s">
        <v>6006</v>
      </c>
      <c r="H444" s="831">
        <v>1</v>
      </c>
      <c r="I444" s="831">
        <v>38</v>
      </c>
      <c r="J444" s="822"/>
      <c r="K444" s="822">
        <v>38</v>
      </c>
      <c r="L444" s="831">
        <v>74</v>
      </c>
      <c r="M444" s="831">
        <v>2812</v>
      </c>
      <c r="N444" s="822"/>
      <c r="O444" s="822">
        <v>38</v>
      </c>
      <c r="P444" s="831">
        <v>52</v>
      </c>
      <c r="Q444" s="831">
        <v>2080</v>
      </c>
      <c r="R444" s="827"/>
      <c r="S444" s="832">
        <v>40</v>
      </c>
    </row>
    <row r="445" spans="1:19" ht="14.45" customHeight="1" x14ac:dyDescent="0.2">
      <c r="A445" s="821" t="s">
        <v>5996</v>
      </c>
      <c r="B445" s="822" t="s">
        <v>6024</v>
      </c>
      <c r="C445" s="822" t="s">
        <v>646</v>
      </c>
      <c r="D445" s="822" t="s">
        <v>2717</v>
      </c>
      <c r="E445" s="822" t="s">
        <v>5989</v>
      </c>
      <c r="F445" s="822" t="s">
        <v>6087</v>
      </c>
      <c r="G445" s="822" t="s">
        <v>6088</v>
      </c>
      <c r="H445" s="831"/>
      <c r="I445" s="831"/>
      <c r="J445" s="822"/>
      <c r="K445" s="822"/>
      <c r="L445" s="831">
        <v>25</v>
      </c>
      <c r="M445" s="831">
        <v>17775</v>
      </c>
      <c r="N445" s="822"/>
      <c r="O445" s="822">
        <v>711</v>
      </c>
      <c r="P445" s="831"/>
      <c r="Q445" s="831"/>
      <c r="R445" s="827"/>
      <c r="S445" s="832"/>
    </row>
    <row r="446" spans="1:19" ht="14.45" customHeight="1" x14ac:dyDescent="0.2">
      <c r="A446" s="821" t="s">
        <v>5996</v>
      </c>
      <c r="B446" s="822" t="s">
        <v>6024</v>
      </c>
      <c r="C446" s="822" t="s">
        <v>646</v>
      </c>
      <c r="D446" s="822" t="s">
        <v>2717</v>
      </c>
      <c r="E446" s="822" t="s">
        <v>5989</v>
      </c>
      <c r="F446" s="822" t="s">
        <v>6089</v>
      </c>
      <c r="G446" s="822" t="s">
        <v>6090</v>
      </c>
      <c r="H446" s="831">
        <v>2</v>
      </c>
      <c r="I446" s="831">
        <v>284</v>
      </c>
      <c r="J446" s="822"/>
      <c r="K446" s="822">
        <v>142</v>
      </c>
      <c r="L446" s="831">
        <v>10</v>
      </c>
      <c r="M446" s="831">
        <v>1430</v>
      </c>
      <c r="N446" s="822"/>
      <c r="O446" s="822">
        <v>143</v>
      </c>
      <c r="P446" s="831">
        <v>7</v>
      </c>
      <c r="Q446" s="831">
        <v>1071</v>
      </c>
      <c r="R446" s="827"/>
      <c r="S446" s="832">
        <v>153</v>
      </c>
    </row>
    <row r="447" spans="1:19" ht="14.45" customHeight="1" x14ac:dyDescent="0.2">
      <c r="A447" s="821" t="s">
        <v>5996</v>
      </c>
      <c r="B447" s="822" t="s">
        <v>6024</v>
      </c>
      <c r="C447" s="822" t="s">
        <v>646</v>
      </c>
      <c r="D447" s="822" t="s">
        <v>2717</v>
      </c>
      <c r="E447" s="822" t="s">
        <v>5989</v>
      </c>
      <c r="F447" s="822" t="s">
        <v>6111</v>
      </c>
      <c r="G447" s="822" t="s">
        <v>6112</v>
      </c>
      <c r="H447" s="831"/>
      <c r="I447" s="831"/>
      <c r="J447" s="822"/>
      <c r="K447" s="822"/>
      <c r="L447" s="831"/>
      <c r="M447" s="831"/>
      <c r="N447" s="822"/>
      <c r="O447" s="822"/>
      <c r="P447" s="831">
        <v>3</v>
      </c>
      <c r="Q447" s="831">
        <v>1017</v>
      </c>
      <c r="R447" s="827"/>
      <c r="S447" s="832">
        <v>339</v>
      </c>
    </row>
    <row r="448" spans="1:19" ht="14.45" customHeight="1" x14ac:dyDescent="0.2">
      <c r="A448" s="821" t="s">
        <v>5996</v>
      </c>
      <c r="B448" s="822" t="s">
        <v>6024</v>
      </c>
      <c r="C448" s="822" t="s">
        <v>646</v>
      </c>
      <c r="D448" s="822" t="s">
        <v>2717</v>
      </c>
      <c r="E448" s="822" t="s">
        <v>5989</v>
      </c>
      <c r="F448" s="822" t="s">
        <v>6115</v>
      </c>
      <c r="G448" s="822" t="s">
        <v>6116</v>
      </c>
      <c r="H448" s="831"/>
      <c r="I448" s="831"/>
      <c r="J448" s="822"/>
      <c r="K448" s="822"/>
      <c r="L448" s="831">
        <v>6</v>
      </c>
      <c r="M448" s="831">
        <v>0</v>
      </c>
      <c r="N448" s="822"/>
      <c r="O448" s="822">
        <v>0</v>
      </c>
      <c r="P448" s="831">
        <v>12</v>
      </c>
      <c r="Q448" s="831">
        <v>0</v>
      </c>
      <c r="R448" s="827"/>
      <c r="S448" s="832">
        <v>0</v>
      </c>
    </row>
    <row r="449" spans="1:19" ht="14.45" customHeight="1" x14ac:dyDescent="0.2">
      <c r="A449" s="821" t="s">
        <v>5996</v>
      </c>
      <c r="B449" s="822" t="s">
        <v>6024</v>
      </c>
      <c r="C449" s="822" t="s">
        <v>646</v>
      </c>
      <c r="D449" s="822" t="s">
        <v>2717</v>
      </c>
      <c r="E449" s="822" t="s">
        <v>5989</v>
      </c>
      <c r="F449" s="822" t="s">
        <v>6117</v>
      </c>
      <c r="G449" s="822" t="s">
        <v>6118</v>
      </c>
      <c r="H449" s="831"/>
      <c r="I449" s="831"/>
      <c r="J449" s="822"/>
      <c r="K449" s="822"/>
      <c r="L449" s="831">
        <v>1</v>
      </c>
      <c r="M449" s="831">
        <v>0</v>
      </c>
      <c r="N449" s="822"/>
      <c r="O449" s="822">
        <v>0</v>
      </c>
      <c r="P449" s="831">
        <v>9</v>
      </c>
      <c r="Q449" s="831">
        <v>0</v>
      </c>
      <c r="R449" s="827"/>
      <c r="S449" s="832">
        <v>0</v>
      </c>
    </row>
    <row r="450" spans="1:19" ht="14.45" customHeight="1" x14ac:dyDescent="0.2">
      <c r="A450" s="821" t="s">
        <v>5996</v>
      </c>
      <c r="B450" s="822" t="s">
        <v>6024</v>
      </c>
      <c r="C450" s="822" t="s">
        <v>646</v>
      </c>
      <c r="D450" s="822" t="s">
        <v>2717</v>
      </c>
      <c r="E450" s="822" t="s">
        <v>5989</v>
      </c>
      <c r="F450" s="822" t="s">
        <v>5992</v>
      </c>
      <c r="G450" s="822" t="s">
        <v>5993</v>
      </c>
      <c r="H450" s="831">
        <v>1</v>
      </c>
      <c r="I450" s="831">
        <v>33.33</v>
      </c>
      <c r="J450" s="822"/>
      <c r="K450" s="822">
        <v>33.33</v>
      </c>
      <c r="L450" s="831">
        <v>102</v>
      </c>
      <c r="M450" s="831">
        <v>4585.6300000000019</v>
      </c>
      <c r="N450" s="822"/>
      <c r="O450" s="822">
        <v>44.957156862745116</v>
      </c>
      <c r="P450" s="831">
        <v>102</v>
      </c>
      <c r="Q450" s="831">
        <v>4646.7699999999986</v>
      </c>
      <c r="R450" s="827"/>
      <c r="S450" s="832">
        <v>45.556568627450964</v>
      </c>
    </row>
    <row r="451" spans="1:19" ht="14.45" customHeight="1" x14ac:dyDescent="0.2">
      <c r="A451" s="821" t="s">
        <v>5996</v>
      </c>
      <c r="B451" s="822" t="s">
        <v>6024</v>
      </c>
      <c r="C451" s="822" t="s">
        <v>646</v>
      </c>
      <c r="D451" s="822" t="s">
        <v>2717</v>
      </c>
      <c r="E451" s="822" t="s">
        <v>5989</v>
      </c>
      <c r="F451" s="822" t="s">
        <v>6121</v>
      </c>
      <c r="G451" s="822" t="s">
        <v>6122</v>
      </c>
      <c r="H451" s="831"/>
      <c r="I451" s="831"/>
      <c r="J451" s="822"/>
      <c r="K451" s="822"/>
      <c r="L451" s="831">
        <v>1</v>
      </c>
      <c r="M451" s="831">
        <v>38</v>
      </c>
      <c r="N451" s="822"/>
      <c r="O451" s="822">
        <v>38</v>
      </c>
      <c r="P451" s="831"/>
      <c r="Q451" s="831"/>
      <c r="R451" s="827"/>
      <c r="S451" s="832"/>
    </row>
    <row r="452" spans="1:19" ht="14.45" customHeight="1" x14ac:dyDescent="0.2">
      <c r="A452" s="821" t="s">
        <v>5996</v>
      </c>
      <c r="B452" s="822" t="s">
        <v>6024</v>
      </c>
      <c r="C452" s="822" t="s">
        <v>646</v>
      </c>
      <c r="D452" s="822" t="s">
        <v>2717</v>
      </c>
      <c r="E452" s="822" t="s">
        <v>5989</v>
      </c>
      <c r="F452" s="822" t="s">
        <v>6135</v>
      </c>
      <c r="G452" s="822" t="s">
        <v>6136</v>
      </c>
      <c r="H452" s="831"/>
      <c r="I452" s="831"/>
      <c r="J452" s="822"/>
      <c r="K452" s="822"/>
      <c r="L452" s="831">
        <v>1</v>
      </c>
      <c r="M452" s="831">
        <v>354</v>
      </c>
      <c r="N452" s="822"/>
      <c r="O452" s="822">
        <v>354</v>
      </c>
      <c r="P452" s="831"/>
      <c r="Q452" s="831"/>
      <c r="R452" s="827"/>
      <c r="S452" s="832"/>
    </row>
    <row r="453" spans="1:19" ht="14.45" customHeight="1" x14ac:dyDescent="0.2">
      <c r="A453" s="821" t="s">
        <v>5996</v>
      </c>
      <c r="B453" s="822" t="s">
        <v>6024</v>
      </c>
      <c r="C453" s="822" t="s">
        <v>646</v>
      </c>
      <c r="D453" s="822" t="s">
        <v>2717</v>
      </c>
      <c r="E453" s="822" t="s">
        <v>5989</v>
      </c>
      <c r="F453" s="822" t="s">
        <v>6017</v>
      </c>
      <c r="G453" s="822" t="s">
        <v>6018</v>
      </c>
      <c r="H453" s="831"/>
      <c r="I453" s="831"/>
      <c r="J453" s="822"/>
      <c r="K453" s="822"/>
      <c r="L453" s="831">
        <v>1</v>
      </c>
      <c r="M453" s="831">
        <v>76</v>
      </c>
      <c r="N453" s="822"/>
      <c r="O453" s="822">
        <v>76</v>
      </c>
      <c r="P453" s="831"/>
      <c r="Q453" s="831"/>
      <c r="R453" s="827"/>
      <c r="S453" s="832"/>
    </row>
    <row r="454" spans="1:19" ht="14.45" customHeight="1" x14ac:dyDescent="0.2">
      <c r="A454" s="821" t="s">
        <v>5996</v>
      </c>
      <c r="B454" s="822" t="s">
        <v>6024</v>
      </c>
      <c r="C454" s="822" t="s">
        <v>646</v>
      </c>
      <c r="D454" s="822" t="s">
        <v>2717</v>
      </c>
      <c r="E454" s="822" t="s">
        <v>5989</v>
      </c>
      <c r="F454" s="822" t="s">
        <v>5994</v>
      </c>
      <c r="G454" s="822" t="s">
        <v>5995</v>
      </c>
      <c r="H454" s="831">
        <v>1</v>
      </c>
      <c r="I454" s="831">
        <v>358</v>
      </c>
      <c r="J454" s="822"/>
      <c r="K454" s="822">
        <v>358</v>
      </c>
      <c r="L454" s="831">
        <v>54</v>
      </c>
      <c r="M454" s="831">
        <v>19440</v>
      </c>
      <c r="N454" s="822"/>
      <c r="O454" s="822">
        <v>360</v>
      </c>
      <c r="P454" s="831">
        <v>98</v>
      </c>
      <c r="Q454" s="831">
        <v>38024</v>
      </c>
      <c r="R454" s="827"/>
      <c r="S454" s="832">
        <v>388</v>
      </c>
    </row>
    <row r="455" spans="1:19" ht="14.45" customHeight="1" x14ac:dyDescent="0.2">
      <c r="A455" s="821" t="s">
        <v>5996</v>
      </c>
      <c r="B455" s="822" t="s">
        <v>6024</v>
      </c>
      <c r="C455" s="822" t="s">
        <v>646</v>
      </c>
      <c r="D455" s="822" t="s">
        <v>2717</v>
      </c>
      <c r="E455" s="822" t="s">
        <v>5989</v>
      </c>
      <c r="F455" s="822" t="s">
        <v>6145</v>
      </c>
      <c r="G455" s="822" t="s">
        <v>6146</v>
      </c>
      <c r="H455" s="831"/>
      <c r="I455" s="831"/>
      <c r="J455" s="822"/>
      <c r="K455" s="822"/>
      <c r="L455" s="831">
        <v>23</v>
      </c>
      <c r="M455" s="831">
        <v>4140</v>
      </c>
      <c r="N455" s="822"/>
      <c r="O455" s="822">
        <v>180</v>
      </c>
      <c r="P455" s="831">
        <v>5</v>
      </c>
      <c r="Q455" s="831">
        <v>970</v>
      </c>
      <c r="R455" s="827"/>
      <c r="S455" s="832">
        <v>194</v>
      </c>
    </row>
    <row r="456" spans="1:19" ht="14.45" customHeight="1" x14ac:dyDescent="0.2">
      <c r="A456" s="821" t="s">
        <v>5996</v>
      </c>
      <c r="B456" s="822" t="s">
        <v>6024</v>
      </c>
      <c r="C456" s="822" t="s">
        <v>646</v>
      </c>
      <c r="D456" s="822" t="s">
        <v>2717</v>
      </c>
      <c r="E456" s="822" t="s">
        <v>5989</v>
      </c>
      <c r="F456" s="822" t="s">
        <v>6154</v>
      </c>
      <c r="G456" s="822" t="s">
        <v>6155</v>
      </c>
      <c r="H456" s="831"/>
      <c r="I456" s="831"/>
      <c r="J456" s="822"/>
      <c r="K456" s="822"/>
      <c r="L456" s="831"/>
      <c r="M456" s="831"/>
      <c r="N456" s="822"/>
      <c r="O456" s="822"/>
      <c r="P456" s="831">
        <v>3</v>
      </c>
      <c r="Q456" s="831">
        <v>1341</v>
      </c>
      <c r="R456" s="827"/>
      <c r="S456" s="832">
        <v>447</v>
      </c>
    </row>
    <row r="457" spans="1:19" ht="14.45" customHeight="1" x14ac:dyDescent="0.2">
      <c r="A457" s="821" t="s">
        <v>5996</v>
      </c>
      <c r="B457" s="822" t="s">
        <v>6024</v>
      </c>
      <c r="C457" s="822" t="s">
        <v>646</v>
      </c>
      <c r="D457" s="822" t="s">
        <v>2718</v>
      </c>
      <c r="E457" s="822" t="s">
        <v>6078</v>
      </c>
      <c r="F457" s="822" t="s">
        <v>6079</v>
      </c>
      <c r="G457" s="822" t="s">
        <v>6080</v>
      </c>
      <c r="H457" s="831">
        <v>84</v>
      </c>
      <c r="I457" s="831">
        <v>19156.2</v>
      </c>
      <c r="J457" s="822"/>
      <c r="K457" s="822">
        <v>228.05</v>
      </c>
      <c r="L457" s="831"/>
      <c r="M457" s="831"/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5996</v>
      </c>
      <c r="B458" s="822" t="s">
        <v>6024</v>
      </c>
      <c r="C458" s="822" t="s">
        <v>646</v>
      </c>
      <c r="D458" s="822" t="s">
        <v>2718</v>
      </c>
      <c r="E458" s="822" t="s">
        <v>5989</v>
      </c>
      <c r="F458" s="822" t="s">
        <v>6005</v>
      </c>
      <c r="G458" s="822" t="s">
        <v>6006</v>
      </c>
      <c r="H458" s="831">
        <v>1</v>
      </c>
      <c r="I458" s="831">
        <v>38</v>
      </c>
      <c r="J458" s="822"/>
      <c r="K458" s="822">
        <v>38</v>
      </c>
      <c r="L458" s="831"/>
      <c r="M458" s="831"/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5996</v>
      </c>
      <c r="B459" s="822" t="s">
        <v>6024</v>
      </c>
      <c r="C459" s="822" t="s">
        <v>646</v>
      </c>
      <c r="D459" s="822" t="s">
        <v>2718</v>
      </c>
      <c r="E459" s="822" t="s">
        <v>5989</v>
      </c>
      <c r="F459" s="822" t="s">
        <v>6097</v>
      </c>
      <c r="G459" s="822" t="s">
        <v>6098</v>
      </c>
      <c r="H459" s="831">
        <v>1</v>
      </c>
      <c r="I459" s="831">
        <v>435</v>
      </c>
      <c r="J459" s="822"/>
      <c r="K459" s="822">
        <v>435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5996</v>
      </c>
      <c r="B460" s="822" t="s">
        <v>6024</v>
      </c>
      <c r="C460" s="822" t="s">
        <v>646</v>
      </c>
      <c r="D460" s="822" t="s">
        <v>2718</v>
      </c>
      <c r="E460" s="822" t="s">
        <v>5989</v>
      </c>
      <c r="F460" s="822" t="s">
        <v>6101</v>
      </c>
      <c r="G460" s="822" t="s">
        <v>6102</v>
      </c>
      <c r="H460" s="831">
        <v>63</v>
      </c>
      <c r="I460" s="831">
        <v>118062</v>
      </c>
      <c r="J460" s="822"/>
      <c r="K460" s="822">
        <v>1874</v>
      </c>
      <c r="L460" s="831">
        <v>65</v>
      </c>
      <c r="M460" s="831">
        <v>122070</v>
      </c>
      <c r="N460" s="822"/>
      <c r="O460" s="822">
        <v>1878</v>
      </c>
      <c r="P460" s="831">
        <v>10</v>
      </c>
      <c r="Q460" s="831">
        <v>19220</v>
      </c>
      <c r="R460" s="827"/>
      <c r="S460" s="832">
        <v>1922</v>
      </c>
    </row>
    <row r="461" spans="1:19" ht="14.45" customHeight="1" x14ac:dyDescent="0.2">
      <c r="A461" s="821" t="s">
        <v>5996</v>
      </c>
      <c r="B461" s="822" t="s">
        <v>6024</v>
      </c>
      <c r="C461" s="822" t="s">
        <v>646</v>
      </c>
      <c r="D461" s="822" t="s">
        <v>2718</v>
      </c>
      <c r="E461" s="822" t="s">
        <v>5989</v>
      </c>
      <c r="F461" s="822" t="s">
        <v>6105</v>
      </c>
      <c r="G461" s="822" t="s">
        <v>6106</v>
      </c>
      <c r="H461" s="831">
        <v>67</v>
      </c>
      <c r="I461" s="831">
        <v>71623</v>
      </c>
      <c r="J461" s="822"/>
      <c r="K461" s="822">
        <v>1069</v>
      </c>
      <c r="L461" s="831">
        <v>64</v>
      </c>
      <c r="M461" s="831">
        <v>68672</v>
      </c>
      <c r="N461" s="822"/>
      <c r="O461" s="822">
        <v>1073</v>
      </c>
      <c r="P461" s="831">
        <v>11</v>
      </c>
      <c r="Q461" s="831">
        <v>12177</v>
      </c>
      <c r="R461" s="827"/>
      <c r="S461" s="832">
        <v>1107</v>
      </c>
    </row>
    <row r="462" spans="1:19" ht="14.45" customHeight="1" x14ac:dyDescent="0.2">
      <c r="A462" s="821" t="s">
        <v>5996</v>
      </c>
      <c r="B462" s="822" t="s">
        <v>6024</v>
      </c>
      <c r="C462" s="822" t="s">
        <v>646</v>
      </c>
      <c r="D462" s="822" t="s">
        <v>2719</v>
      </c>
      <c r="E462" s="822" t="s">
        <v>2679</v>
      </c>
      <c r="F462" s="822" t="s">
        <v>6076</v>
      </c>
      <c r="G462" s="822" t="s">
        <v>2202</v>
      </c>
      <c r="H462" s="831"/>
      <c r="I462" s="831"/>
      <c r="J462" s="822"/>
      <c r="K462" s="822"/>
      <c r="L462" s="831">
        <v>2</v>
      </c>
      <c r="M462" s="831">
        <v>5842.82</v>
      </c>
      <c r="N462" s="822"/>
      <c r="O462" s="822">
        <v>2921.41</v>
      </c>
      <c r="P462" s="831"/>
      <c r="Q462" s="831"/>
      <c r="R462" s="827"/>
      <c r="S462" s="832"/>
    </row>
    <row r="463" spans="1:19" ht="14.45" customHeight="1" x14ac:dyDescent="0.2">
      <c r="A463" s="821" t="s">
        <v>5996</v>
      </c>
      <c r="B463" s="822" t="s">
        <v>6024</v>
      </c>
      <c r="C463" s="822" t="s">
        <v>646</v>
      </c>
      <c r="D463" s="822" t="s">
        <v>2719</v>
      </c>
      <c r="E463" s="822" t="s">
        <v>5989</v>
      </c>
      <c r="F463" s="822" t="s">
        <v>6083</v>
      </c>
      <c r="G463" s="822" t="s">
        <v>6084</v>
      </c>
      <c r="H463" s="831"/>
      <c r="I463" s="831"/>
      <c r="J463" s="822"/>
      <c r="K463" s="822"/>
      <c r="L463" s="831">
        <v>3</v>
      </c>
      <c r="M463" s="831">
        <v>459</v>
      </c>
      <c r="N463" s="822"/>
      <c r="O463" s="822">
        <v>153</v>
      </c>
      <c r="P463" s="831"/>
      <c r="Q463" s="831"/>
      <c r="R463" s="827"/>
      <c r="S463" s="832"/>
    </row>
    <row r="464" spans="1:19" ht="14.45" customHeight="1" x14ac:dyDescent="0.2">
      <c r="A464" s="821" t="s">
        <v>5996</v>
      </c>
      <c r="B464" s="822" t="s">
        <v>6024</v>
      </c>
      <c r="C464" s="822" t="s">
        <v>646</v>
      </c>
      <c r="D464" s="822" t="s">
        <v>2719</v>
      </c>
      <c r="E464" s="822" t="s">
        <v>5989</v>
      </c>
      <c r="F464" s="822" t="s">
        <v>6005</v>
      </c>
      <c r="G464" s="822" t="s">
        <v>6006</v>
      </c>
      <c r="H464" s="831">
        <v>78</v>
      </c>
      <c r="I464" s="831">
        <v>2964</v>
      </c>
      <c r="J464" s="822"/>
      <c r="K464" s="822">
        <v>38</v>
      </c>
      <c r="L464" s="831">
        <v>125</v>
      </c>
      <c r="M464" s="831">
        <v>4750</v>
      </c>
      <c r="N464" s="822"/>
      <c r="O464" s="822">
        <v>38</v>
      </c>
      <c r="P464" s="831">
        <v>18</v>
      </c>
      <c r="Q464" s="831">
        <v>720</v>
      </c>
      <c r="R464" s="827"/>
      <c r="S464" s="832">
        <v>40</v>
      </c>
    </row>
    <row r="465" spans="1:19" ht="14.45" customHeight="1" x14ac:dyDescent="0.2">
      <c r="A465" s="821" t="s">
        <v>5996</v>
      </c>
      <c r="B465" s="822" t="s">
        <v>6024</v>
      </c>
      <c r="C465" s="822" t="s">
        <v>646</v>
      </c>
      <c r="D465" s="822" t="s">
        <v>2719</v>
      </c>
      <c r="E465" s="822" t="s">
        <v>5989</v>
      </c>
      <c r="F465" s="822" t="s">
        <v>6087</v>
      </c>
      <c r="G465" s="822" t="s">
        <v>6088</v>
      </c>
      <c r="H465" s="831">
        <v>98</v>
      </c>
      <c r="I465" s="831">
        <v>69286</v>
      </c>
      <c r="J465" s="822"/>
      <c r="K465" s="822">
        <v>707</v>
      </c>
      <c r="L465" s="831">
        <v>28</v>
      </c>
      <c r="M465" s="831">
        <v>19908</v>
      </c>
      <c r="N465" s="822"/>
      <c r="O465" s="822">
        <v>711</v>
      </c>
      <c r="P465" s="831"/>
      <c r="Q465" s="831"/>
      <c r="R465" s="827"/>
      <c r="S465" s="832"/>
    </row>
    <row r="466" spans="1:19" ht="14.45" customHeight="1" x14ac:dyDescent="0.2">
      <c r="A466" s="821" t="s">
        <v>5996</v>
      </c>
      <c r="B466" s="822" t="s">
        <v>6024</v>
      </c>
      <c r="C466" s="822" t="s">
        <v>646</v>
      </c>
      <c r="D466" s="822" t="s">
        <v>2719</v>
      </c>
      <c r="E466" s="822" t="s">
        <v>5989</v>
      </c>
      <c r="F466" s="822" t="s">
        <v>6089</v>
      </c>
      <c r="G466" s="822" t="s">
        <v>6090</v>
      </c>
      <c r="H466" s="831"/>
      <c r="I466" s="831"/>
      <c r="J466" s="822"/>
      <c r="K466" s="822"/>
      <c r="L466" s="831">
        <v>2</v>
      </c>
      <c r="M466" s="831">
        <v>286</v>
      </c>
      <c r="N466" s="822"/>
      <c r="O466" s="822">
        <v>143</v>
      </c>
      <c r="P466" s="831"/>
      <c r="Q466" s="831"/>
      <c r="R466" s="827"/>
      <c r="S466" s="832"/>
    </row>
    <row r="467" spans="1:19" ht="14.45" customHeight="1" x14ac:dyDescent="0.2">
      <c r="A467" s="821" t="s">
        <v>5996</v>
      </c>
      <c r="B467" s="822" t="s">
        <v>6024</v>
      </c>
      <c r="C467" s="822" t="s">
        <v>646</v>
      </c>
      <c r="D467" s="822" t="s">
        <v>2719</v>
      </c>
      <c r="E467" s="822" t="s">
        <v>5989</v>
      </c>
      <c r="F467" s="822" t="s">
        <v>6095</v>
      </c>
      <c r="G467" s="822" t="s">
        <v>6096</v>
      </c>
      <c r="H467" s="831">
        <v>1</v>
      </c>
      <c r="I467" s="831">
        <v>963</v>
      </c>
      <c r="J467" s="822"/>
      <c r="K467" s="822">
        <v>963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5996</v>
      </c>
      <c r="B468" s="822" t="s">
        <v>6024</v>
      </c>
      <c r="C468" s="822" t="s">
        <v>646</v>
      </c>
      <c r="D468" s="822" t="s">
        <v>2719</v>
      </c>
      <c r="E468" s="822" t="s">
        <v>5989</v>
      </c>
      <c r="F468" s="822" t="s">
        <v>6097</v>
      </c>
      <c r="G468" s="822" t="s">
        <v>6098</v>
      </c>
      <c r="H468" s="831">
        <v>1</v>
      </c>
      <c r="I468" s="831">
        <v>435</v>
      </c>
      <c r="J468" s="822"/>
      <c r="K468" s="822">
        <v>435</v>
      </c>
      <c r="L468" s="831">
        <v>6</v>
      </c>
      <c r="M468" s="831">
        <v>2622</v>
      </c>
      <c r="N468" s="822"/>
      <c r="O468" s="822">
        <v>437</v>
      </c>
      <c r="P468" s="831"/>
      <c r="Q468" s="831"/>
      <c r="R468" s="827"/>
      <c r="S468" s="832"/>
    </row>
    <row r="469" spans="1:19" ht="14.45" customHeight="1" x14ac:dyDescent="0.2">
      <c r="A469" s="821" t="s">
        <v>5996</v>
      </c>
      <c r="B469" s="822" t="s">
        <v>6024</v>
      </c>
      <c r="C469" s="822" t="s">
        <v>646</v>
      </c>
      <c r="D469" s="822" t="s">
        <v>2719</v>
      </c>
      <c r="E469" s="822" t="s">
        <v>5989</v>
      </c>
      <c r="F469" s="822" t="s">
        <v>6101</v>
      </c>
      <c r="G469" s="822" t="s">
        <v>6102</v>
      </c>
      <c r="H469" s="831">
        <v>129</v>
      </c>
      <c r="I469" s="831">
        <v>241746</v>
      </c>
      <c r="J469" s="822"/>
      <c r="K469" s="822">
        <v>1874</v>
      </c>
      <c r="L469" s="831">
        <v>82</v>
      </c>
      <c r="M469" s="831">
        <v>153996</v>
      </c>
      <c r="N469" s="822"/>
      <c r="O469" s="822">
        <v>1878</v>
      </c>
      <c r="P469" s="831">
        <v>1</v>
      </c>
      <c r="Q469" s="831">
        <v>1922</v>
      </c>
      <c r="R469" s="827"/>
      <c r="S469" s="832">
        <v>1922</v>
      </c>
    </row>
    <row r="470" spans="1:19" ht="14.45" customHeight="1" x14ac:dyDescent="0.2">
      <c r="A470" s="821" t="s">
        <v>5996</v>
      </c>
      <c r="B470" s="822" t="s">
        <v>6024</v>
      </c>
      <c r="C470" s="822" t="s">
        <v>646</v>
      </c>
      <c r="D470" s="822" t="s">
        <v>2719</v>
      </c>
      <c r="E470" s="822" t="s">
        <v>5989</v>
      </c>
      <c r="F470" s="822" t="s">
        <v>6105</v>
      </c>
      <c r="G470" s="822" t="s">
        <v>6106</v>
      </c>
      <c r="H470" s="831">
        <v>130</v>
      </c>
      <c r="I470" s="831">
        <v>138970</v>
      </c>
      <c r="J470" s="822"/>
      <c r="K470" s="822">
        <v>1069</v>
      </c>
      <c r="L470" s="831">
        <v>81</v>
      </c>
      <c r="M470" s="831">
        <v>86913</v>
      </c>
      <c r="N470" s="822"/>
      <c r="O470" s="822">
        <v>1073</v>
      </c>
      <c r="P470" s="831">
        <v>2</v>
      </c>
      <c r="Q470" s="831">
        <v>2214</v>
      </c>
      <c r="R470" s="827"/>
      <c r="S470" s="832">
        <v>1107</v>
      </c>
    </row>
    <row r="471" spans="1:19" ht="14.45" customHeight="1" x14ac:dyDescent="0.2">
      <c r="A471" s="821" t="s">
        <v>5996</v>
      </c>
      <c r="B471" s="822" t="s">
        <v>6024</v>
      </c>
      <c r="C471" s="822" t="s">
        <v>646</v>
      </c>
      <c r="D471" s="822" t="s">
        <v>2719</v>
      </c>
      <c r="E471" s="822" t="s">
        <v>5989</v>
      </c>
      <c r="F471" s="822" t="s">
        <v>6109</v>
      </c>
      <c r="G471" s="822" t="s">
        <v>6110</v>
      </c>
      <c r="H471" s="831">
        <v>1</v>
      </c>
      <c r="I471" s="831">
        <v>929</v>
      </c>
      <c r="J471" s="822"/>
      <c r="K471" s="822">
        <v>929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5996</v>
      </c>
      <c r="B472" s="822" t="s">
        <v>6024</v>
      </c>
      <c r="C472" s="822" t="s">
        <v>646</v>
      </c>
      <c r="D472" s="822" t="s">
        <v>2719</v>
      </c>
      <c r="E472" s="822" t="s">
        <v>5989</v>
      </c>
      <c r="F472" s="822" t="s">
        <v>6111</v>
      </c>
      <c r="G472" s="822" t="s">
        <v>6112</v>
      </c>
      <c r="H472" s="831">
        <v>2</v>
      </c>
      <c r="I472" s="831">
        <v>644</v>
      </c>
      <c r="J472" s="822"/>
      <c r="K472" s="822">
        <v>322</v>
      </c>
      <c r="L472" s="831">
        <v>2</v>
      </c>
      <c r="M472" s="831">
        <v>648</v>
      </c>
      <c r="N472" s="822"/>
      <c r="O472" s="822">
        <v>324</v>
      </c>
      <c r="P472" s="831"/>
      <c r="Q472" s="831"/>
      <c r="R472" s="827"/>
      <c r="S472" s="832"/>
    </row>
    <row r="473" spans="1:19" ht="14.45" customHeight="1" x14ac:dyDescent="0.2">
      <c r="A473" s="821" t="s">
        <v>5996</v>
      </c>
      <c r="B473" s="822" t="s">
        <v>6024</v>
      </c>
      <c r="C473" s="822" t="s">
        <v>646</v>
      </c>
      <c r="D473" s="822" t="s">
        <v>2719</v>
      </c>
      <c r="E473" s="822" t="s">
        <v>5989</v>
      </c>
      <c r="F473" s="822" t="s">
        <v>6113</v>
      </c>
      <c r="G473" s="822" t="s">
        <v>6114</v>
      </c>
      <c r="H473" s="831"/>
      <c r="I473" s="831"/>
      <c r="J473" s="822"/>
      <c r="K473" s="822"/>
      <c r="L473" s="831">
        <v>1</v>
      </c>
      <c r="M473" s="831">
        <v>473</v>
      </c>
      <c r="N473" s="822"/>
      <c r="O473" s="822">
        <v>473</v>
      </c>
      <c r="P473" s="831"/>
      <c r="Q473" s="831"/>
      <c r="R473" s="827"/>
      <c r="S473" s="832"/>
    </row>
    <row r="474" spans="1:19" ht="14.45" customHeight="1" x14ac:dyDescent="0.2">
      <c r="A474" s="821" t="s">
        <v>5996</v>
      </c>
      <c r="B474" s="822" t="s">
        <v>6024</v>
      </c>
      <c r="C474" s="822" t="s">
        <v>646</v>
      </c>
      <c r="D474" s="822" t="s">
        <v>2719</v>
      </c>
      <c r="E474" s="822" t="s">
        <v>5989</v>
      </c>
      <c r="F474" s="822" t="s">
        <v>5992</v>
      </c>
      <c r="G474" s="822" t="s">
        <v>5993</v>
      </c>
      <c r="H474" s="831">
        <v>555</v>
      </c>
      <c r="I474" s="831">
        <v>18499.93</v>
      </c>
      <c r="J474" s="822"/>
      <c r="K474" s="822">
        <v>33.333207207207209</v>
      </c>
      <c r="L474" s="831">
        <v>270</v>
      </c>
      <c r="M474" s="831">
        <v>9623.3800000000028</v>
      </c>
      <c r="N474" s="822"/>
      <c r="O474" s="822">
        <v>35.642148148148159</v>
      </c>
      <c r="P474" s="831">
        <v>3</v>
      </c>
      <c r="Q474" s="831">
        <v>136.68</v>
      </c>
      <c r="R474" s="827"/>
      <c r="S474" s="832">
        <v>45.56</v>
      </c>
    </row>
    <row r="475" spans="1:19" ht="14.45" customHeight="1" x14ac:dyDescent="0.2">
      <c r="A475" s="821" t="s">
        <v>5996</v>
      </c>
      <c r="B475" s="822" t="s">
        <v>6024</v>
      </c>
      <c r="C475" s="822" t="s">
        <v>646</v>
      </c>
      <c r="D475" s="822" t="s">
        <v>2719</v>
      </c>
      <c r="E475" s="822" t="s">
        <v>5989</v>
      </c>
      <c r="F475" s="822" t="s">
        <v>6129</v>
      </c>
      <c r="G475" s="822" t="s">
        <v>6130</v>
      </c>
      <c r="H475" s="831">
        <v>10</v>
      </c>
      <c r="I475" s="831">
        <v>20190</v>
      </c>
      <c r="J475" s="822"/>
      <c r="K475" s="822">
        <v>2019</v>
      </c>
      <c r="L475" s="831">
        <v>8</v>
      </c>
      <c r="M475" s="831">
        <v>16176</v>
      </c>
      <c r="N475" s="822"/>
      <c r="O475" s="822">
        <v>2022</v>
      </c>
      <c r="P475" s="831"/>
      <c r="Q475" s="831"/>
      <c r="R475" s="827"/>
      <c r="S475" s="832"/>
    </row>
    <row r="476" spans="1:19" ht="14.45" customHeight="1" x14ac:dyDescent="0.2">
      <c r="A476" s="821" t="s">
        <v>5996</v>
      </c>
      <c r="B476" s="822" t="s">
        <v>6024</v>
      </c>
      <c r="C476" s="822" t="s">
        <v>646</v>
      </c>
      <c r="D476" s="822" t="s">
        <v>2719</v>
      </c>
      <c r="E476" s="822" t="s">
        <v>5989</v>
      </c>
      <c r="F476" s="822" t="s">
        <v>6133</v>
      </c>
      <c r="G476" s="822" t="s">
        <v>6134</v>
      </c>
      <c r="H476" s="831">
        <v>2</v>
      </c>
      <c r="I476" s="831">
        <v>618</v>
      </c>
      <c r="J476" s="822"/>
      <c r="K476" s="822">
        <v>309</v>
      </c>
      <c r="L476" s="831">
        <v>2</v>
      </c>
      <c r="M476" s="831">
        <v>620</v>
      </c>
      <c r="N476" s="822"/>
      <c r="O476" s="822">
        <v>310</v>
      </c>
      <c r="P476" s="831"/>
      <c r="Q476" s="831"/>
      <c r="R476" s="827"/>
      <c r="S476" s="832"/>
    </row>
    <row r="477" spans="1:19" ht="14.45" customHeight="1" x14ac:dyDescent="0.2">
      <c r="A477" s="821" t="s">
        <v>5996</v>
      </c>
      <c r="B477" s="822" t="s">
        <v>6024</v>
      </c>
      <c r="C477" s="822" t="s">
        <v>646</v>
      </c>
      <c r="D477" s="822" t="s">
        <v>2719</v>
      </c>
      <c r="E477" s="822" t="s">
        <v>5989</v>
      </c>
      <c r="F477" s="822" t="s">
        <v>6017</v>
      </c>
      <c r="G477" s="822" t="s">
        <v>6018</v>
      </c>
      <c r="H477" s="831">
        <v>4</v>
      </c>
      <c r="I477" s="831">
        <v>300</v>
      </c>
      <c r="J477" s="822"/>
      <c r="K477" s="822">
        <v>75</v>
      </c>
      <c r="L477" s="831">
        <v>2</v>
      </c>
      <c r="M477" s="831">
        <v>152</v>
      </c>
      <c r="N477" s="822"/>
      <c r="O477" s="822">
        <v>76</v>
      </c>
      <c r="P477" s="831"/>
      <c r="Q477" s="831"/>
      <c r="R477" s="827"/>
      <c r="S477" s="832"/>
    </row>
    <row r="478" spans="1:19" ht="14.45" customHeight="1" x14ac:dyDescent="0.2">
      <c r="A478" s="821" t="s">
        <v>5996</v>
      </c>
      <c r="B478" s="822" t="s">
        <v>6024</v>
      </c>
      <c r="C478" s="822" t="s">
        <v>646</v>
      </c>
      <c r="D478" s="822" t="s">
        <v>2719</v>
      </c>
      <c r="E478" s="822" t="s">
        <v>5989</v>
      </c>
      <c r="F478" s="822" t="s">
        <v>5994</v>
      </c>
      <c r="G478" s="822" t="s">
        <v>5995</v>
      </c>
      <c r="H478" s="831">
        <v>418</v>
      </c>
      <c r="I478" s="831">
        <v>149644</v>
      </c>
      <c r="J478" s="822"/>
      <c r="K478" s="822">
        <v>358</v>
      </c>
      <c r="L478" s="831">
        <v>208</v>
      </c>
      <c r="M478" s="831">
        <v>74880</v>
      </c>
      <c r="N478" s="822"/>
      <c r="O478" s="822">
        <v>360</v>
      </c>
      <c r="P478" s="831">
        <v>1</v>
      </c>
      <c r="Q478" s="831">
        <v>388</v>
      </c>
      <c r="R478" s="827"/>
      <c r="S478" s="832">
        <v>388</v>
      </c>
    </row>
    <row r="479" spans="1:19" ht="14.45" customHeight="1" x14ac:dyDescent="0.2">
      <c r="A479" s="821" t="s">
        <v>5996</v>
      </c>
      <c r="B479" s="822" t="s">
        <v>6024</v>
      </c>
      <c r="C479" s="822" t="s">
        <v>646</v>
      </c>
      <c r="D479" s="822" t="s">
        <v>2719</v>
      </c>
      <c r="E479" s="822" t="s">
        <v>5989</v>
      </c>
      <c r="F479" s="822" t="s">
        <v>6145</v>
      </c>
      <c r="G479" s="822" t="s">
        <v>6146</v>
      </c>
      <c r="H479" s="831">
        <v>45</v>
      </c>
      <c r="I479" s="831">
        <v>8055</v>
      </c>
      <c r="J479" s="822"/>
      <c r="K479" s="822">
        <v>179</v>
      </c>
      <c r="L479" s="831">
        <v>37</v>
      </c>
      <c r="M479" s="831">
        <v>6660</v>
      </c>
      <c r="N479" s="822"/>
      <c r="O479" s="822">
        <v>180</v>
      </c>
      <c r="P479" s="831">
        <v>2</v>
      </c>
      <c r="Q479" s="831">
        <v>388</v>
      </c>
      <c r="R479" s="827"/>
      <c r="S479" s="832">
        <v>194</v>
      </c>
    </row>
    <row r="480" spans="1:19" ht="14.45" customHeight="1" x14ac:dyDescent="0.2">
      <c r="A480" s="821" t="s">
        <v>5996</v>
      </c>
      <c r="B480" s="822" t="s">
        <v>6024</v>
      </c>
      <c r="C480" s="822" t="s">
        <v>646</v>
      </c>
      <c r="D480" s="822" t="s">
        <v>2719</v>
      </c>
      <c r="E480" s="822" t="s">
        <v>5989</v>
      </c>
      <c r="F480" s="822" t="s">
        <v>6150</v>
      </c>
      <c r="G480" s="822" t="s">
        <v>6151</v>
      </c>
      <c r="H480" s="831"/>
      <c r="I480" s="831"/>
      <c r="J480" s="822"/>
      <c r="K480" s="822"/>
      <c r="L480" s="831">
        <v>1</v>
      </c>
      <c r="M480" s="831">
        <v>502</v>
      </c>
      <c r="N480" s="822"/>
      <c r="O480" s="822">
        <v>502</v>
      </c>
      <c r="P480" s="831"/>
      <c r="Q480" s="831"/>
      <c r="R480" s="827"/>
      <c r="S480" s="832"/>
    </row>
    <row r="481" spans="1:19" ht="14.45" customHeight="1" x14ac:dyDescent="0.2">
      <c r="A481" s="821" t="s">
        <v>5996</v>
      </c>
      <c r="B481" s="822" t="s">
        <v>6024</v>
      </c>
      <c r="C481" s="822" t="s">
        <v>646</v>
      </c>
      <c r="D481" s="822" t="s">
        <v>2719</v>
      </c>
      <c r="E481" s="822" t="s">
        <v>5989</v>
      </c>
      <c r="F481" s="822" t="s">
        <v>6154</v>
      </c>
      <c r="G481" s="822" t="s">
        <v>6155</v>
      </c>
      <c r="H481" s="831"/>
      <c r="I481" s="831"/>
      <c r="J481" s="822"/>
      <c r="K481" s="822"/>
      <c r="L481" s="831">
        <v>2</v>
      </c>
      <c r="M481" s="831">
        <v>864</v>
      </c>
      <c r="N481" s="822"/>
      <c r="O481" s="822">
        <v>432</v>
      </c>
      <c r="P481" s="831"/>
      <c r="Q481" s="831"/>
      <c r="R481" s="827"/>
      <c r="S481" s="832"/>
    </row>
    <row r="482" spans="1:19" ht="14.45" customHeight="1" x14ac:dyDescent="0.2">
      <c r="A482" s="821" t="s">
        <v>5996</v>
      </c>
      <c r="B482" s="822" t="s">
        <v>6024</v>
      </c>
      <c r="C482" s="822" t="s">
        <v>646</v>
      </c>
      <c r="D482" s="822" t="s">
        <v>2720</v>
      </c>
      <c r="E482" s="822" t="s">
        <v>5989</v>
      </c>
      <c r="F482" s="822" t="s">
        <v>6081</v>
      </c>
      <c r="G482" s="822" t="s">
        <v>6082</v>
      </c>
      <c r="H482" s="831">
        <v>1</v>
      </c>
      <c r="I482" s="831">
        <v>31</v>
      </c>
      <c r="J482" s="822"/>
      <c r="K482" s="822">
        <v>31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5996</v>
      </c>
      <c r="B483" s="822" t="s">
        <v>6024</v>
      </c>
      <c r="C483" s="822" t="s">
        <v>646</v>
      </c>
      <c r="D483" s="822" t="s">
        <v>2720</v>
      </c>
      <c r="E483" s="822" t="s">
        <v>5989</v>
      </c>
      <c r="F483" s="822" t="s">
        <v>6005</v>
      </c>
      <c r="G483" s="822" t="s">
        <v>6006</v>
      </c>
      <c r="H483" s="831">
        <v>134</v>
      </c>
      <c r="I483" s="831">
        <v>5092</v>
      </c>
      <c r="J483" s="822"/>
      <c r="K483" s="822">
        <v>38</v>
      </c>
      <c r="L483" s="831">
        <v>113</v>
      </c>
      <c r="M483" s="831">
        <v>4294</v>
      </c>
      <c r="N483" s="822"/>
      <c r="O483" s="822">
        <v>38</v>
      </c>
      <c r="P483" s="831">
        <v>31</v>
      </c>
      <c r="Q483" s="831">
        <v>1240</v>
      </c>
      <c r="R483" s="827"/>
      <c r="S483" s="832">
        <v>40</v>
      </c>
    </row>
    <row r="484" spans="1:19" ht="14.45" customHeight="1" x14ac:dyDescent="0.2">
      <c r="A484" s="821" t="s">
        <v>5996</v>
      </c>
      <c r="B484" s="822" t="s">
        <v>6024</v>
      </c>
      <c r="C484" s="822" t="s">
        <v>646</v>
      </c>
      <c r="D484" s="822" t="s">
        <v>2720</v>
      </c>
      <c r="E484" s="822" t="s">
        <v>5989</v>
      </c>
      <c r="F484" s="822" t="s">
        <v>6087</v>
      </c>
      <c r="G484" s="822" t="s">
        <v>6088</v>
      </c>
      <c r="H484" s="831">
        <v>1</v>
      </c>
      <c r="I484" s="831">
        <v>707</v>
      </c>
      <c r="J484" s="822"/>
      <c r="K484" s="822">
        <v>707</v>
      </c>
      <c r="L484" s="831">
        <v>2</v>
      </c>
      <c r="M484" s="831">
        <v>1422</v>
      </c>
      <c r="N484" s="822"/>
      <c r="O484" s="822">
        <v>711</v>
      </c>
      <c r="P484" s="831"/>
      <c r="Q484" s="831"/>
      <c r="R484" s="827"/>
      <c r="S484" s="832"/>
    </row>
    <row r="485" spans="1:19" ht="14.45" customHeight="1" x14ac:dyDescent="0.2">
      <c r="A485" s="821" t="s">
        <v>5996</v>
      </c>
      <c r="B485" s="822" t="s">
        <v>6024</v>
      </c>
      <c r="C485" s="822" t="s">
        <v>646</v>
      </c>
      <c r="D485" s="822" t="s">
        <v>2720</v>
      </c>
      <c r="E485" s="822" t="s">
        <v>5989</v>
      </c>
      <c r="F485" s="822" t="s">
        <v>6089</v>
      </c>
      <c r="G485" s="822" t="s">
        <v>6090</v>
      </c>
      <c r="H485" s="831">
        <v>127</v>
      </c>
      <c r="I485" s="831">
        <v>18034</v>
      </c>
      <c r="J485" s="822"/>
      <c r="K485" s="822">
        <v>142</v>
      </c>
      <c r="L485" s="831">
        <v>63</v>
      </c>
      <c r="M485" s="831">
        <v>9009</v>
      </c>
      <c r="N485" s="822"/>
      <c r="O485" s="822">
        <v>143</v>
      </c>
      <c r="P485" s="831">
        <v>3</v>
      </c>
      <c r="Q485" s="831">
        <v>459</v>
      </c>
      <c r="R485" s="827"/>
      <c r="S485" s="832">
        <v>153</v>
      </c>
    </row>
    <row r="486" spans="1:19" ht="14.45" customHeight="1" x14ac:dyDescent="0.2">
      <c r="A486" s="821" t="s">
        <v>5996</v>
      </c>
      <c r="B486" s="822" t="s">
        <v>6024</v>
      </c>
      <c r="C486" s="822" t="s">
        <v>646</v>
      </c>
      <c r="D486" s="822" t="s">
        <v>2720</v>
      </c>
      <c r="E486" s="822" t="s">
        <v>5989</v>
      </c>
      <c r="F486" s="822" t="s">
        <v>6091</v>
      </c>
      <c r="G486" s="822" t="s">
        <v>6092</v>
      </c>
      <c r="H486" s="831">
        <v>2</v>
      </c>
      <c r="I486" s="831">
        <v>1256</v>
      </c>
      <c r="J486" s="822"/>
      <c r="K486" s="822">
        <v>628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5996</v>
      </c>
      <c r="B487" s="822" t="s">
        <v>6024</v>
      </c>
      <c r="C487" s="822" t="s">
        <v>646</v>
      </c>
      <c r="D487" s="822" t="s">
        <v>2720</v>
      </c>
      <c r="E487" s="822" t="s">
        <v>5989</v>
      </c>
      <c r="F487" s="822" t="s">
        <v>6097</v>
      </c>
      <c r="G487" s="822" t="s">
        <v>6098</v>
      </c>
      <c r="H487" s="831"/>
      <c r="I487" s="831"/>
      <c r="J487" s="822"/>
      <c r="K487" s="822"/>
      <c r="L487" s="831">
        <v>4</v>
      </c>
      <c r="M487" s="831">
        <v>1748</v>
      </c>
      <c r="N487" s="822"/>
      <c r="O487" s="822">
        <v>437</v>
      </c>
      <c r="P487" s="831">
        <v>1</v>
      </c>
      <c r="Q487" s="831">
        <v>456</v>
      </c>
      <c r="R487" s="827"/>
      <c r="S487" s="832">
        <v>456</v>
      </c>
    </row>
    <row r="488" spans="1:19" ht="14.45" customHeight="1" x14ac:dyDescent="0.2">
      <c r="A488" s="821" t="s">
        <v>5996</v>
      </c>
      <c r="B488" s="822" t="s">
        <v>6024</v>
      </c>
      <c r="C488" s="822" t="s">
        <v>646</v>
      </c>
      <c r="D488" s="822" t="s">
        <v>2720</v>
      </c>
      <c r="E488" s="822" t="s">
        <v>5989</v>
      </c>
      <c r="F488" s="822" t="s">
        <v>6101</v>
      </c>
      <c r="G488" s="822" t="s">
        <v>6102</v>
      </c>
      <c r="H488" s="831"/>
      <c r="I488" s="831"/>
      <c r="J488" s="822"/>
      <c r="K488" s="822"/>
      <c r="L488" s="831">
        <v>43</v>
      </c>
      <c r="M488" s="831">
        <v>80754</v>
      </c>
      <c r="N488" s="822"/>
      <c r="O488" s="822">
        <v>1878</v>
      </c>
      <c r="P488" s="831">
        <v>94</v>
      </c>
      <c r="Q488" s="831">
        <v>180668</v>
      </c>
      <c r="R488" s="827"/>
      <c r="S488" s="832">
        <v>1922</v>
      </c>
    </row>
    <row r="489" spans="1:19" ht="14.45" customHeight="1" x14ac:dyDescent="0.2">
      <c r="A489" s="821" t="s">
        <v>5996</v>
      </c>
      <c r="B489" s="822" t="s">
        <v>6024</v>
      </c>
      <c r="C489" s="822" t="s">
        <v>646</v>
      </c>
      <c r="D489" s="822" t="s">
        <v>2720</v>
      </c>
      <c r="E489" s="822" t="s">
        <v>5989</v>
      </c>
      <c r="F489" s="822" t="s">
        <v>6105</v>
      </c>
      <c r="G489" s="822" t="s">
        <v>6106</v>
      </c>
      <c r="H489" s="831"/>
      <c r="I489" s="831"/>
      <c r="J489" s="822"/>
      <c r="K489" s="822"/>
      <c r="L489" s="831">
        <v>42</v>
      </c>
      <c r="M489" s="831">
        <v>45066</v>
      </c>
      <c r="N489" s="822"/>
      <c r="O489" s="822">
        <v>1073</v>
      </c>
      <c r="P489" s="831">
        <v>96</v>
      </c>
      <c r="Q489" s="831">
        <v>106272</v>
      </c>
      <c r="R489" s="827"/>
      <c r="S489" s="832">
        <v>1107</v>
      </c>
    </row>
    <row r="490" spans="1:19" ht="14.45" customHeight="1" x14ac:dyDescent="0.2">
      <c r="A490" s="821" t="s">
        <v>5996</v>
      </c>
      <c r="B490" s="822" t="s">
        <v>6024</v>
      </c>
      <c r="C490" s="822" t="s">
        <v>646</v>
      </c>
      <c r="D490" s="822" t="s">
        <v>2720</v>
      </c>
      <c r="E490" s="822" t="s">
        <v>5989</v>
      </c>
      <c r="F490" s="822" t="s">
        <v>6117</v>
      </c>
      <c r="G490" s="822" t="s">
        <v>6118</v>
      </c>
      <c r="H490" s="831">
        <v>3</v>
      </c>
      <c r="I490" s="831">
        <v>0</v>
      </c>
      <c r="J490" s="822"/>
      <c r="K490" s="822">
        <v>0</v>
      </c>
      <c r="L490" s="831"/>
      <c r="M490" s="831"/>
      <c r="N490" s="822"/>
      <c r="O490" s="822"/>
      <c r="P490" s="831"/>
      <c r="Q490" s="831"/>
      <c r="R490" s="827"/>
      <c r="S490" s="832"/>
    </row>
    <row r="491" spans="1:19" ht="14.45" customHeight="1" x14ac:dyDescent="0.2">
      <c r="A491" s="821" t="s">
        <v>5996</v>
      </c>
      <c r="B491" s="822" t="s">
        <v>6024</v>
      </c>
      <c r="C491" s="822" t="s">
        <v>646</v>
      </c>
      <c r="D491" s="822" t="s">
        <v>2720</v>
      </c>
      <c r="E491" s="822" t="s">
        <v>5989</v>
      </c>
      <c r="F491" s="822" t="s">
        <v>5992</v>
      </c>
      <c r="G491" s="822" t="s">
        <v>5993</v>
      </c>
      <c r="H491" s="831">
        <v>170</v>
      </c>
      <c r="I491" s="831">
        <v>5666.66</v>
      </c>
      <c r="J491" s="822"/>
      <c r="K491" s="822">
        <v>33.333294117647057</v>
      </c>
      <c r="L491" s="831">
        <v>83</v>
      </c>
      <c r="M491" s="831">
        <v>2937.7999999999997</v>
      </c>
      <c r="N491" s="822"/>
      <c r="O491" s="822">
        <v>35.39518072289156</v>
      </c>
      <c r="P491" s="831">
        <v>7</v>
      </c>
      <c r="Q491" s="831">
        <v>318.89</v>
      </c>
      <c r="R491" s="827"/>
      <c r="S491" s="832">
        <v>45.555714285714281</v>
      </c>
    </row>
    <row r="492" spans="1:19" ht="14.45" customHeight="1" x14ac:dyDescent="0.2">
      <c r="A492" s="821" t="s">
        <v>5996</v>
      </c>
      <c r="B492" s="822" t="s">
        <v>6024</v>
      </c>
      <c r="C492" s="822" t="s">
        <v>646</v>
      </c>
      <c r="D492" s="822" t="s">
        <v>2720</v>
      </c>
      <c r="E492" s="822" t="s">
        <v>5989</v>
      </c>
      <c r="F492" s="822" t="s">
        <v>6121</v>
      </c>
      <c r="G492" s="822" t="s">
        <v>6122</v>
      </c>
      <c r="H492" s="831">
        <v>63</v>
      </c>
      <c r="I492" s="831">
        <v>2394</v>
      </c>
      <c r="J492" s="822"/>
      <c r="K492" s="822">
        <v>38</v>
      </c>
      <c r="L492" s="831">
        <v>16</v>
      </c>
      <c r="M492" s="831">
        <v>608</v>
      </c>
      <c r="N492" s="822"/>
      <c r="O492" s="822">
        <v>38</v>
      </c>
      <c r="P492" s="831">
        <v>2</v>
      </c>
      <c r="Q492" s="831">
        <v>78</v>
      </c>
      <c r="R492" s="827"/>
      <c r="S492" s="832">
        <v>39</v>
      </c>
    </row>
    <row r="493" spans="1:19" ht="14.45" customHeight="1" x14ac:dyDescent="0.2">
      <c r="A493" s="821" t="s">
        <v>5996</v>
      </c>
      <c r="B493" s="822" t="s">
        <v>6024</v>
      </c>
      <c r="C493" s="822" t="s">
        <v>646</v>
      </c>
      <c r="D493" s="822" t="s">
        <v>2720</v>
      </c>
      <c r="E493" s="822" t="s">
        <v>5989</v>
      </c>
      <c r="F493" s="822" t="s">
        <v>6017</v>
      </c>
      <c r="G493" s="822" t="s">
        <v>6018</v>
      </c>
      <c r="H493" s="831">
        <v>66</v>
      </c>
      <c r="I493" s="831">
        <v>4950</v>
      </c>
      <c r="J493" s="822"/>
      <c r="K493" s="822">
        <v>75</v>
      </c>
      <c r="L493" s="831">
        <v>33</v>
      </c>
      <c r="M493" s="831">
        <v>2508</v>
      </c>
      <c r="N493" s="822"/>
      <c r="O493" s="822">
        <v>76</v>
      </c>
      <c r="P493" s="831">
        <v>1</v>
      </c>
      <c r="Q493" s="831">
        <v>81</v>
      </c>
      <c r="R493" s="827"/>
      <c r="S493" s="832">
        <v>81</v>
      </c>
    </row>
    <row r="494" spans="1:19" ht="14.45" customHeight="1" x14ac:dyDescent="0.2">
      <c r="A494" s="821" t="s">
        <v>5996</v>
      </c>
      <c r="B494" s="822" t="s">
        <v>6024</v>
      </c>
      <c r="C494" s="822" t="s">
        <v>646</v>
      </c>
      <c r="D494" s="822" t="s">
        <v>2720</v>
      </c>
      <c r="E494" s="822" t="s">
        <v>5989</v>
      </c>
      <c r="F494" s="822" t="s">
        <v>5994</v>
      </c>
      <c r="G494" s="822" t="s">
        <v>5995</v>
      </c>
      <c r="H494" s="831">
        <v>147</v>
      </c>
      <c r="I494" s="831">
        <v>52626</v>
      </c>
      <c r="J494" s="822"/>
      <c r="K494" s="822">
        <v>358</v>
      </c>
      <c r="L494" s="831">
        <v>72</v>
      </c>
      <c r="M494" s="831">
        <v>25920</v>
      </c>
      <c r="N494" s="822"/>
      <c r="O494" s="822">
        <v>360</v>
      </c>
      <c r="P494" s="831">
        <v>5</v>
      </c>
      <c r="Q494" s="831">
        <v>1940</v>
      </c>
      <c r="R494" s="827"/>
      <c r="S494" s="832">
        <v>388</v>
      </c>
    </row>
    <row r="495" spans="1:19" ht="14.45" customHeight="1" x14ac:dyDescent="0.2">
      <c r="A495" s="821" t="s">
        <v>5996</v>
      </c>
      <c r="B495" s="822" t="s">
        <v>6024</v>
      </c>
      <c r="C495" s="822" t="s">
        <v>646</v>
      </c>
      <c r="D495" s="822" t="s">
        <v>2720</v>
      </c>
      <c r="E495" s="822" t="s">
        <v>5989</v>
      </c>
      <c r="F495" s="822" t="s">
        <v>6141</v>
      </c>
      <c r="G495" s="822" t="s">
        <v>6142</v>
      </c>
      <c r="H495" s="831">
        <v>46</v>
      </c>
      <c r="I495" s="831">
        <v>10396</v>
      </c>
      <c r="J495" s="822"/>
      <c r="K495" s="822">
        <v>226</v>
      </c>
      <c r="L495" s="831">
        <v>1</v>
      </c>
      <c r="M495" s="831">
        <v>228</v>
      </c>
      <c r="N495" s="822"/>
      <c r="O495" s="822">
        <v>228</v>
      </c>
      <c r="P495" s="831"/>
      <c r="Q495" s="831"/>
      <c r="R495" s="827"/>
      <c r="S495" s="832"/>
    </row>
    <row r="496" spans="1:19" ht="14.45" customHeight="1" x14ac:dyDescent="0.2">
      <c r="A496" s="821" t="s">
        <v>5996</v>
      </c>
      <c r="B496" s="822" t="s">
        <v>6024</v>
      </c>
      <c r="C496" s="822" t="s">
        <v>646</v>
      </c>
      <c r="D496" s="822" t="s">
        <v>2720</v>
      </c>
      <c r="E496" s="822" t="s">
        <v>5989</v>
      </c>
      <c r="F496" s="822" t="s">
        <v>6145</v>
      </c>
      <c r="G496" s="822" t="s">
        <v>6146</v>
      </c>
      <c r="H496" s="831">
        <v>24</v>
      </c>
      <c r="I496" s="831">
        <v>4296</v>
      </c>
      <c r="J496" s="822"/>
      <c r="K496" s="822">
        <v>179</v>
      </c>
      <c r="L496" s="831">
        <v>9</v>
      </c>
      <c r="M496" s="831">
        <v>1620</v>
      </c>
      <c r="N496" s="822"/>
      <c r="O496" s="822">
        <v>180</v>
      </c>
      <c r="P496" s="831">
        <v>2</v>
      </c>
      <c r="Q496" s="831">
        <v>388</v>
      </c>
      <c r="R496" s="827"/>
      <c r="S496" s="832">
        <v>194</v>
      </c>
    </row>
    <row r="497" spans="1:19" ht="14.45" customHeight="1" x14ac:dyDescent="0.2">
      <c r="A497" s="821" t="s">
        <v>5996</v>
      </c>
      <c r="B497" s="822" t="s">
        <v>6024</v>
      </c>
      <c r="C497" s="822" t="s">
        <v>646</v>
      </c>
      <c r="D497" s="822" t="s">
        <v>2721</v>
      </c>
      <c r="E497" s="822" t="s">
        <v>2679</v>
      </c>
      <c r="F497" s="822" t="s">
        <v>6029</v>
      </c>
      <c r="G497" s="822" t="s">
        <v>6030</v>
      </c>
      <c r="H497" s="831">
        <v>66</v>
      </c>
      <c r="I497" s="831">
        <v>478521.12</v>
      </c>
      <c r="J497" s="822"/>
      <c r="K497" s="822">
        <v>7250.32</v>
      </c>
      <c r="L497" s="831"/>
      <c r="M497" s="831"/>
      <c r="N497" s="822"/>
      <c r="O497" s="822"/>
      <c r="P497" s="831"/>
      <c r="Q497" s="831"/>
      <c r="R497" s="827"/>
      <c r="S497" s="832"/>
    </row>
    <row r="498" spans="1:19" ht="14.45" customHeight="1" x14ac:dyDescent="0.2">
      <c r="A498" s="821" t="s">
        <v>5996</v>
      </c>
      <c r="B498" s="822" t="s">
        <v>6024</v>
      </c>
      <c r="C498" s="822" t="s">
        <v>646</v>
      </c>
      <c r="D498" s="822" t="s">
        <v>2721</v>
      </c>
      <c r="E498" s="822" t="s">
        <v>2679</v>
      </c>
      <c r="F498" s="822" t="s">
        <v>6033</v>
      </c>
      <c r="G498" s="822" t="s">
        <v>6034</v>
      </c>
      <c r="H498" s="831">
        <v>0</v>
      </c>
      <c r="I498" s="831">
        <v>0</v>
      </c>
      <c r="J498" s="822"/>
      <c r="K498" s="822"/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5996</v>
      </c>
      <c r="B499" s="822" t="s">
        <v>6024</v>
      </c>
      <c r="C499" s="822" t="s">
        <v>646</v>
      </c>
      <c r="D499" s="822" t="s">
        <v>2721</v>
      </c>
      <c r="E499" s="822" t="s">
        <v>2679</v>
      </c>
      <c r="F499" s="822" t="s">
        <v>6035</v>
      </c>
      <c r="G499" s="822" t="s">
        <v>6036</v>
      </c>
      <c r="H499" s="831">
        <v>2</v>
      </c>
      <c r="I499" s="831">
        <v>275372.84000000003</v>
      </c>
      <c r="J499" s="822"/>
      <c r="K499" s="822">
        <v>137686.42000000001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5996</v>
      </c>
      <c r="B500" s="822" t="s">
        <v>6024</v>
      </c>
      <c r="C500" s="822" t="s">
        <v>646</v>
      </c>
      <c r="D500" s="822" t="s">
        <v>2721</v>
      </c>
      <c r="E500" s="822" t="s">
        <v>2679</v>
      </c>
      <c r="F500" s="822" t="s">
        <v>6037</v>
      </c>
      <c r="G500" s="822" t="s">
        <v>6036</v>
      </c>
      <c r="H500" s="831">
        <v>57</v>
      </c>
      <c r="I500" s="831">
        <v>14952328.559999999</v>
      </c>
      <c r="J500" s="822"/>
      <c r="K500" s="822">
        <v>262321.55368421052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5996</v>
      </c>
      <c r="B501" s="822" t="s">
        <v>6024</v>
      </c>
      <c r="C501" s="822" t="s">
        <v>646</v>
      </c>
      <c r="D501" s="822" t="s">
        <v>2721</v>
      </c>
      <c r="E501" s="822" t="s">
        <v>2679</v>
      </c>
      <c r="F501" s="822" t="s">
        <v>6039</v>
      </c>
      <c r="G501" s="822" t="s">
        <v>6040</v>
      </c>
      <c r="H501" s="831">
        <v>145</v>
      </c>
      <c r="I501" s="831">
        <v>3856547.1399999997</v>
      </c>
      <c r="J501" s="822"/>
      <c r="K501" s="822">
        <v>26596.876827586206</v>
      </c>
      <c r="L501" s="831">
        <v>201</v>
      </c>
      <c r="M501" s="831">
        <v>3206970.3800000004</v>
      </c>
      <c r="N501" s="822"/>
      <c r="O501" s="822">
        <v>15955.076517412937</v>
      </c>
      <c r="P501" s="831">
        <v>43</v>
      </c>
      <c r="Q501" s="831">
        <v>629343.69999999995</v>
      </c>
      <c r="R501" s="827"/>
      <c r="S501" s="832">
        <v>14635.9</v>
      </c>
    </row>
    <row r="502" spans="1:19" ht="14.45" customHeight="1" x14ac:dyDescent="0.2">
      <c r="A502" s="821" t="s">
        <v>5996</v>
      </c>
      <c r="B502" s="822" t="s">
        <v>6024</v>
      </c>
      <c r="C502" s="822" t="s">
        <v>646</v>
      </c>
      <c r="D502" s="822" t="s">
        <v>2721</v>
      </c>
      <c r="E502" s="822" t="s">
        <v>2679</v>
      </c>
      <c r="F502" s="822" t="s">
        <v>6047</v>
      </c>
      <c r="G502" s="822" t="s">
        <v>6048</v>
      </c>
      <c r="H502" s="831">
        <v>15</v>
      </c>
      <c r="I502" s="831">
        <v>959310</v>
      </c>
      <c r="J502" s="822"/>
      <c r="K502" s="822">
        <v>63954</v>
      </c>
      <c r="L502" s="831">
        <v>12</v>
      </c>
      <c r="M502" s="831">
        <v>767444.7</v>
      </c>
      <c r="N502" s="822"/>
      <c r="O502" s="822">
        <v>63953.724999999999</v>
      </c>
      <c r="P502" s="831"/>
      <c r="Q502" s="831"/>
      <c r="R502" s="827"/>
      <c r="S502" s="832"/>
    </row>
    <row r="503" spans="1:19" ht="14.45" customHeight="1" x14ac:dyDescent="0.2">
      <c r="A503" s="821" t="s">
        <v>5996</v>
      </c>
      <c r="B503" s="822" t="s">
        <v>6024</v>
      </c>
      <c r="C503" s="822" t="s">
        <v>646</v>
      </c>
      <c r="D503" s="822" t="s">
        <v>2721</v>
      </c>
      <c r="E503" s="822" t="s">
        <v>2679</v>
      </c>
      <c r="F503" s="822" t="s">
        <v>6049</v>
      </c>
      <c r="G503" s="822" t="s">
        <v>6050</v>
      </c>
      <c r="H503" s="831">
        <v>18</v>
      </c>
      <c r="I503" s="831">
        <v>1151172</v>
      </c>
      <c r="J503" s="822"/>
      <c r="K503" s="822">
        <v>63954</v>
      </c>
      <c r="L503" s="831">
        <v>18</v>
      </c>
      <c r="M503" s="831">
        <v>1151156.3999999999</v>
      </c>
      <c r="N503" s="822"/>
      <c r="O503" s="822">
        <v>63953.133333333331</v>
      </c>
      <c r="P503" s="831">
        <v>3</v>
      </c>
      <c r="Q503" s="831">
        <v>191858.7</v>
      </c>
      <c r="R503" s="827"/>
      <c r="S503" s="832">
        <v>63952.9</v>
      </c>
    </row>
    <row r="504" spans="1:19" ht="14.45" customHeight="1" x14ac:dyDescent="0.2">
      <c r="A504" s="821" t="s">
        <v>5996</v>
      </c>
      <c r="B504" s="822" t="s">
        <v>6024</v>
      </c>
      <c r="C504" s="822" t="s">
        <v>646</v>
      </c>
      <c r="D504" s="822" t="s">
        <v>2721</v>
      </c>
      <c r="E504" s="822" t="s">
        <v>2679</v>
      </c>
      <c r="F504" s="822" t="s">
        <v>6051</v>
      </c>
      <c r="G504" s="822" t="s">
        <v>6052</v>
      </c>
      <c r="H504" s="831">
        <v>10</v>
      </c>
      <c r="I504" s="831">
        <v>73530.600000000006</v>
      </c>
      <c r="J504" s="822"/>
      <c r="K504" s="822">
        <v>7353.06</v>
      </c>
      <c r="L504" s="831">
        <v>23</v>
      </c>
      <c r="M504" s="831">
        <v>169120.38</v>
      </c>
      <c r="N504" s="822"/>
      <c r="O504" s="822">
        <v>7353.06</v>
      </c>
      <c r="P504" s="831">
        <v>3</v>
      </c>
      <c r="Q504" s="831">
        <v>22059.18</v>
      </c>
      <c r="R504" s="827"/>
      <c r="S504" s="832">
        <v>7353.06</v>
      </c>
    </row>
    <row r="505" spans="1:19" ht="14.45" customHeight="1" x14ac:dyDescent="0.2">
      <c r="A505" s="821" t="s">
        <v>5996</v>
      </c>
      <c r="B505" s="822" t="s">
        <v>6024</v>
      </c>
      <c r="C505" s="822" t="s">
        <v>646</v>
      </c>
      <c r="D505" s="822" t="s">
        <v>2721</v>
      </c>
      <c r="E505" s="822" t="s">
        <v>2679</v>
      </c>
      <c r="F505" s="822" t="s">
        <v>6053</v>
      </c>
      <c r="G505" s="822" t="s">
        <v>2019</v>
      </c>
      <c r="H505" s="831">
        <v>200</v>
      </c>
      <c r="I505" s="831">
        <v>309240</v>
      </c>
      <c r="J505" s="822"/>
      <c r="K505" s="822">
        <v>1546.2</v>
      </c>
      <c r="L505" s="831">
        <v>400</v>
      </c>
      <c r="M505" s="831">
        <v>618480</v>
      </c>
      <c r="N505" s="822"/>
      <c r="O505" s="822">
        <v>1546.2</v>
      </c>
      <c r="P505" s="831"/>
      <c r="Q505" s="831"/>
      <c r="R505" s="827"/>
      <c r="S505" s="832"/>
    </row>
    <row r="506" spans="1:19" ht="14.45" customHeight="1" x14ac:dyDescent="0.2">
      <c r="A506" s="821" t="s">
        <v>5996</v>
      </c>
      <c r="B506" s="822" t="s">
        <v>6024</v>
      </c>
      <c r="C506" s="822" t="s">
        <v>646</v>
      </c>
      <c r="D506" s="822" t="s">
        <v>2721</v>
      </c>
      <c r="E506" s="822" t="s">
        <v>2679</v>
      </c>
      <c r="F506" s="822" t="s">
        <v>6055</v>
      </c>
      <c r="G506" s="822" t="s">
        <v>6036</v>
      </c>
      <c r="H506" s="831">
        <v>7</v>
      </c>
      <c r="I506" s="831">
        <v>1863422.32</v>
      </c>
      <c r="J506" s="822"/>
      <c r="K506" s="822">
        <v>266203.18857142859</v>
      </c>
      <c r="L506" s="831"/>
      <c r="M506" s="831"/>
      <c r="N506" s="822"/>
      <c r="O506" s="822"/>
      <c r="P506" s="831"/>
      <c r="Q506" s="831"/>
      <c r="R506" s="827"/>
      <c r="S506" s="832"/>
    </row>
    <row r="507" spans="1:19" ht="14.45" customHeight="1" x14ac:dyDescent="0.2">
      <c r="A507" s="821" t="s">
        <v>5996</v>
      </c>
      <c r="B507" s="822" t="s">
        <v>6024</v>
      </c>
      <c r="C507" s="822" t="s">
        <v>646</v>
      </c>
      <c r="D507" s="822" t="s">
        <v>2721</v>
      </c>
      <c r="E507" s="822" t="s">
        <v>2679</v>
      </c>
      <c r="F507" s="822" t="s">
        <v>6057</v>
      </c>
      <c r="G507" s="822" t="s">
        <v>6058</v>
      </c>
      <c r="H507" s="831">
        <v>3</v>
      </c>
      <c r="I507" s="831">
        <v>25155</v>
      </c>
      <c r="J507" s="822"/>
      <c r="K507" s="822">
        <v>8385</v>
      </c>
      <c r="L507" s="831">
        <v>15</v>
      </c>
      <c r="M507" s="831">
        <v>125775</v>
      </c>
      <c r="N507" s="822"/>
      <c r="O507" s="822">
        <v>8385</v>
      </c>
      <c r="P507" s="831">
        <v>3</v>
      </c>
      <c r="Q507" s="831">
        <v>25155</v>
      </c>
      <c r="R507" s="827"/>
      <c r="S507" s="832">
        <v>8385</v>
      </c>
    </row>
    <row r="508" spans="1:19" ht="14.45" customHeight="1" x14ac:dyDescent="0.2">
      <c r="A508" s="821" t="s">
        <v>5996</v>
      </c>
      <c r="B508" s="822" t="s">
        <v>6024</v>
      </c>
      <c r="C508" s="822" t="s">
        <v>646</v>
      </c>
      <c r="D508" s="822" t="s">
        <v>2721</v>
      </c>
      <c r="E508" s="822" t="s">
        <v>2679</v>
      </c>
      <c r="F508" s="822" t="s">
        <v>6001</v>
      </c>
      <c r="G508" s="822" t="s">
        <v>6002</v>
      </c>
      <c r="H508" s="831">
        <v>105</v>
      </c>
      <c r="I508" s="831">
        <v>1774953</v>
      </c>
      <c r="J508" s="822"/>
      <c r="K508" s="822">
        <v>16904.314285714285</v>
      </c>
      <c r="L508" s="831">
        <v>162</v>
      </c>
      <c r="M508" s="831">
        <v>675506.27999999991</v>
      </c>
      <c r="N508" s="822"/>
      <c r="O508" s="822">
        <v>4169.7918518518509</v>
      </c>
      <c r="P508" s="831">
        <v>30</v>
      </c>
      <c r="Q508" s="831">
        <v>443676.60000000009</v>
      </c>
      <c r="R508" s="827"/>
      <c r="S508" s="832">
        <v>14789.220000000003</v>
      </c>
    </row>
    <row r="509" spans="1:19" ht="14.45" customHeight="1" x14ac:dyDescent="0.2">
      <c r="A509" s="821" t="s">
        <v>5996</v>
      </c>
      <c r="B509" s="822" t="s">
        <v>6024</v>
      </c>
      <c r="C509" s="822" t="s">
        <v>646</v>
      </c>
      <c r="D509" s="822" t="s">
        <v>2721</v>
      </c>
      <c r="E509" s="822" t="s">
        <v>2679</v>
      </c>
      <c r="F509" s="822" t="s">
        <v>6062</v>
      </c>
      <c r="G509" s="822" t="s">
        <v>2657</v>
      </c>
      <c r="H509" s="831">
        <v>10</v>
      </c>
      <c r="I509" s="831">
        <v>2163165</v>
      </c>
      <c r="J509" s="822"/>
      <c r="K509" s="822">
        <v>216316.5</v>
      </c>
      <c r="L509" s="831">
        <v>18</v>
      </c>
      <c r="M509" s="831">
        <v>3898900.8</v>
      </c>
      <c r="N509" s="822"/>
      <c r="O509" s="822">
        <v>216605.59999999998</v>
      </c>
      <c r="P509" s="831">
        <v>2</v>
      </c>
      <c r="Q509" s="831">
        <v>433058</v>
      </c>
      <c r="R509" s="827"/>
      <c r="S509" s="832">
        <v>216529</v>
      </c>
    </row>
    <row r="510" spans="1:19" ht="14.45" customHeight="1" x14ac:dyDescent="0.2">
      <c r="A510" s="821" t="s">
        <v>5996</v>
      </c>
      <c r="B510" s="822" t="s">
        <v>6024</v>
      </c>
      <c r="C510" s="822" t="s">
        <v>646</v>
      </c>
      <c r="D510" s="822" t="s">
        <v>2721</v>
      </c>
      <c r="E510" s="822" t="s">
        <v>2679</v>
      </c>
      <c r="F510" s="822" t="s">
        <v>6063</v>
      </c>
      <c r="G510" s="822" t="s">
        <v>2000</v>
      </c>
      <c r="H510" s="831">
        <v>228</v>
      </c>
      <c r="I510" s="831">
        <v>226410.83999999997</v>
      </c>
      <c r="J510" s="822"/>
      <c r="K510" s="822">
        <v>993.02999999999986</v>
      </c>
      <c r="L510" s="831">
        <v>472</v>
      </c>
      <c r="M510" s="831">
        <v>872731.78</v>
      </c>
      <c r="N510" s="822"/>
      <c r="O510" s="822">
        <v>1849.0080084745764</v>
      </c>
      <c r="P510" s="831">
        <v>105</v>
      </c>
      <c r="Q510" s="831">
        <v>104277.6</v>
      </c>
      <c r="R510" s="827"/>
      <c r="S510" s="832">
        <v>993.12</v>
      </c>
    </row>
    <row r="511" spans="1:19" ht="14.45" customHeight="1" x14ac:dyDescent="0.2">
      <c r="A511" s="821" t="s">
        <v>5996</v>
      </c>
      <c r="B511" s="822" t="s">
        <v>6024</v>
      </c>
      <c r="C511" s="822" t="s">
        <v>646</v>
      </c>
      <c r="D511" s="822" t="s">
        <v>2721</v>
      </c>
      <c r="E511" s="822" t="s">
        <v>2679</v>
      </c>
      <c r="F511" s="822" t="s">
        <v>6064</v>
      </c>
      <c r="G511" s="822" t="s">
        <v>2657</v>
      </c>
      <c r="H511" s="831">
        <v>4</v>
      </c>
      <c r="I511" s="831">
        <v>755777.4</v>
      </c>
      <c r="J511" s="822"/>
      <c r="K511" s="822">
        <v>188944.35</v>
      </c>
      <c r="L511" s="831">
        <v>15</v>
      </c>
      <c r="M511" s="831">
        <v>1394807.25</v>
      </c>
      <c r="N511" s="822"/>
      <c r="O511" s="822">
        <v>92987.15</v>
      </c>
      <c r="P511" s="831">
        <v>4</v>
      </c>
      <c r="Q511" s="831">
        <v>371193.59999999998</v>
      </c>
      <c r="R511" s="827"/>
      <c r="S511" s="832">
        <v>92798.399999999994</v>
      </c>
    </row>
    <row r="512" spans="1:19" ht="14.45" customHeight="1" x14ac:dyDescent="0.2">
      <c r="A512" s="821" t="s">
        <v>5996</v>
      </c>
      <c r="B512" s="822" t="s">
        <v>6024</v>
      </c>
      <c r="C512" s="822" t="s">
        <v>646</v>
      </c>
      <c r="D512" s="822" t="s">
        <v>2721</v>
      </c>
      <c r="E512" s="822" t="s">
        <v>2679</v>
      </c>
      <c r="F512" s="822" t="s">
        <v>6065</v>
      </c>
      <c r="G512" s="822" t="s">
        <v>2657</v>
      </c>
      <c r="H512" s="831">
        <v>4</v>
      </c>
      <c r="I512" s="831">
        <v>371193.59999999998</v>
      </c>
      <c r="J512" s="822"/>
      <c r="K512" s="822">
        <v>92798.399999999994</v>
      </c>
      <c r="L512" s="831">
        <v>27</v>
      </c>
      <c r="M512" s="831">
        <v>2505556.7999999998</v>
      </c>
      <c r="N512" s="822"/>
      <c r="O512" s="822">
        <v>92798.399999999994</v>
      </c>
      <c r="P512" s="831">
        <v>3</v>
      </c>
      <c r="Q512" s="831">
        <v>278395.2</v>
      </c>
      <c r="R512" s="827"/>
      <c r="S512" s="832">
        <v>92798.400000000009</v>
      </c>
    </row>
    <row r="513" spans="1:19" ht="14.45" customHeight="1" x14ac:dyDescent="0.2">
      <c r="A513" s="821" t="s">
        <v>5996</v>
      </c>
      <c r="B513" s="822" t="s">
        <v>6024</v>
      </c>
      <c r="C513" s="822" t="s">
        <v>646</v>
      </c>
      <c r="D513" s="822" t="s">
        <v>2721</v>
      </c>
      <c r="E513" s="822" t="s">
        <v>2679</v>
      </c>
      <c r="F513" s="822" t="s">
        <v>6066</v>
      </c>
      <c r="G513" s="822" t="s">
        <v>2657</v>
      </c>
      <c r="H513" s="831"/>
      <c r="I513" s="831"/>
      <c r="J513" s="822"/>
      <c r="K513" s="822"/>
      <c r="L513" s="831">
        <v>3</v>
      </c>
      <c r="M513" s="831">
        <v>278395.2</v>
      </c>
      <c r="N513" s="822"/>
      <c r="O513" s="822">
        <v>92798.400000000009</v>
      </c>
      <c r="P513" s="831"/>
      <c r="Q513" s="831"/>
      <c r="R513" s="827"/>
      <c r="S513" s="832"/>
    </row>
    <row r="514" spans="1:19" ht="14.45" customHeight="1" x14ac:dyDescent="0.2">
      <c r="A514" s="821" t="s">
        <v>5996</v>
      </c>
      <c r="B514" s="822" t="s">
        <v>6024</v>
      </c>
      <c r="C514" s="822" t="s">
        <v>646</v>
      </c>
      <c r="D514" s="822" t="s">
        <v>2721</v>
      </c>
      <c r="E514" s="822" t="s">
        <v>2679</v>
      </c>
      <c r="F514" s="822" t="s">
        <v>6067</v>
      </c>
      <c r="G514" s="822" t="s">
        <v>2657</v>
      </c>
      <c r="H514" s="831"/>
      <c r="I514" s="831"/>
      <c r="J514" s="822"/>
      <c r="K514" s="822"/>
      <c r="L514" s="831">
        <v>3</v>
      </c>
      <c r="M514" s="831">
        <v>278395.2</v>
      </c>
      <c r="N514" s="822"/>
      <c r="O514" s="822">
        <v>92798.400000000009</v>
      </c>
      <c r="P514" s="831">
        <v>3</v>
      </c>
      <c r="Q514" s="831">
        <v>278395.2</v>
      </c>
      <c r="R514" s="827"/>
      <c r="S514" s="832">
        <v>92798.400000000009</v>
      </c>
    </row>
    <row r="515" spans="1:19" ht="14.45" customHeight="1" x14ac:dyDescent="0.2">
      <c r="A515" s="821" t="s">
        <v>5996</v>
      </c>
      <c r="B515" s="822" t="s">
        <v>6024</v>
      </c>
      <c r="C515" s="822" t="s">
        <v>646</v>
      </c>
      <c r="D515" s="822" t="s">
        <v>2721</v>
      </c>
      <c r="E515" s="822" t="s">
        <v>2679</v>
      </c>
      <c r="F515" s="822" t="s">
        <v>6069</v>
      </c>
      <c r="G515" s="822" t="s">
        <v>2657</v>
      </c>
      <c r="H515" s="831">
        <v>3</v>
      </c>
      <c r="I515" s="831">
        <v>278395.2</v>
      </c>
      <c r="J515" s="822"/>
      <c r="K515" s="822">
        <v>92798.400000000009</v>
      </c>
      <c r="L515" s="831">
        <v>14</v>
      </c>
      <c r="M515" s="831">
        <v>1299531.3900000001</v>
      </c>
      <c r="N515" s="822"/>
      <c r="O515" s="822">
        <v>92823.670714285719</v>
      </c>
      <c r="P515" s="831">
        <v>3</v>
      </c>
      <c r="Q515" s="831">
        <v>278395.2</v>
      </c>
      <c r="R515" s="827"/>
      <c r="S515" s="832">
        <v>92798.400000000009</v>
      </c>
    </row>
    <row r="516" spans="1:19" ht="14.45" customHeight="1" x14ac:dyDescent="0.2">
      <c r="A516" s="821" t="s">
        <v>5996</v>
      </c>
      <c r="B516" s="822" t="s">
        <v>6024</v>
      </c>
      <c r="C516" s="822" t="s">
        <v>646</v>
      </c>
      <c r="D516" s="822" t="s">
        <v>2721</v>
      </c>
      <c r="E516" s="822" t="s">
        <v>2679</v>
      </c>
      <c r="F516" s="822" t="s">
        <v>6071</v>
      </c>
      <c r="G516" s="822" t="s">
        <v>2657</v>
      </c>
      <c r="H516" s="831"/>
      <c r="I516" s="831"/>
      <c r="J516" s="822"/>
      <c r="K516" s="822"/>
      <c r="L516" s="831">
        <v>4</v>
      </c>
      <c r="M516" s="831">
        <v>371193.59999999998</v>
      </c>
      <c r="N516" s="822"/>
      <c r="O516" s="822">
        <v>92798.399999999994</v>
      </c>
      <c r="P516" s="831">
        <v>9</v>
      </c>
      <c r="Q516" s="831">
        <v>835185.60000000009</v>
      </c>
      <c r="R516" s="827"/>
      <c r="S516" s="832">
        <v>92798.400000000009</v>
      </c>
    </row>
    <row r="517" spans="1:19" ht="14.45" customHeight="1" x14ac:dyDescent="0.2">
      <c r="A517" s="821" t="s">
        <v>5996</v>
      </c>
      <c r="B517" s="822" t="s">
        <v>6024</v>
      </c>
      <c r="C517" s="822" t="s">
        <v>646</v>
      </c>
      <c r="D517" s="822" t="s">
        <v>2721</v>
      </c>
      <c r="E517" s="822" t="s">
        <v>2679</v>
      </c>
      <c r="F517" s="822" t="s">
        <v>6073</v>
      </c>
      <c r="G517" s="822" t="s">
        <v>2011</v>
      </c>
      <c r="H517" s="831">
        <v>4</v>
      </c>
      <c r="I517" s="831">
        <v>304772.40000000002</v>
      </c>
      <c r="J517" s="822"/>
      <c r="K517" s="822">
        <v>76193.100000000006</v>
      </c>
      <c r="L517" s="831">
        <v>188</v>
      </c>
      <c r="M517" s="831">
        <v>13221425.52</v>
      </c>
      <c r="N517" s="822"/>
      <c r="O517" s="822">
        <v>70326.7314893617</v>
      </c>
      <c r="P517" s="831">
        <v>20</v>
      </c>
      <c r="Q517" s="831">
        <v>1214160</v>
      </c>
      <c r="R517" s="827"/>
      <c r="S517" s="832">
        <v>60708</v>
      </c>
    </row>
    <row r="518" spans="1:19" ht="14.45" customHeight="1" x14ac:dyDescent="0.2">
      <c r="A518" s="821" t="s">
        <v>5996</v>
      </c>
      <c r="B518" s="822" t="s">
        <v>6024</v>
      </c>
      <c r="C518" s="822" t="s">
        <v>646</v>
      </c>
      <c r="D518" s="822" t="s">
        <v>2721</v>
      </c>
      <c r="E518" s="822" t="s">
        <v>2679</v>
      </c>
      <c r="F518" s="822" t="s">
        <v>6075</v>
      </c>
      <c r="G518" s="822" t="s">
        <v>2019</v>
      </c>
      <c r="H518" s="831"/>
      <c r="I518" s="831"/>
      <c r="J518" s="822"/>
      <c r="K518" s="822"/>
      <c r="L518" s="831"/>
      <c r="M518" s="831"/>
      <c r="N518" s="822"/>
      <c r="O518" s="822"/>
      <c r="P518" s="831">
        <v>200</v>
      </c>
      <c r="Q518" s="831">
        <v>309240</v>
      </c>
      <c r="R518" s="827"/>
      <c r="S518" s="832">
        <v>1546.2</v>
      </c>
    </row>
    <row r="519" spans="1:19" ht="14.45" customHeight="1" x14ac:dyDescent="0.2">
      <c r="A519" s="821" t="s">
        <v>5996</v>
      </c>
      <c r="B519" s="822" t="s">
        <v>6024</v>
      </c>
      <c r="C519" s="822" t="s">
        <v>646</v>
      </c>
      <c r="D519" s="822" t="s">
        <v>2721</v>
      </c>
      <c r="E519" s="822" t="s">
        <v>5989</v>
      </c>
      <c r="F519" s="822" t="s">
        <v>6003</v>
      </c>
      <c r="G519" s="822" t="s">
        <v>6004</v>
      </c>
      <c r="H519" s="831">
        <v>9</v>
      </c>
      <c r="I519" s="831">
        <v>1098</v>
      </c>
      <c r="J519" s="822"/>
      <c r="K519" s="822">
        <v>122</v>
      </c>
      <c r="L519" s="831">
        <v>4</v>
      </c>
      <c r="M519" s="831">
        <v>492</v>
      </c>
      <c r="N519" s="822"/>
      <c r="O519" s="822">
        <v>123</v>
      </c>
      <c r="P519" s="831"/>
      <c r="Q519" s="831"/>
      <c r="R519" s="827"/>
      <c r="S519" s="832"/>
    </row>
    <row r="520" spans="1:19" ht="14.45" customHeight="1" x14ac:dyDescent="0.2">
      <c r="A520" s="821" t="s">
        <v>5996</v>
      </c>
      <c r="B520" s="822" t="s">
        <v>6024</v>
      </c>
      <c r="C520" s="822" t="s">
        <v>646</v>
      </c>
      <c r="D520" s="822" t="s">
        <v>2721</v>
      </c>
      <c r="E520" s="822" t="s">
        <v>5989</v>
      </c>
      <c r="F520" s="822" t="s">
        <v>6083</v>
      </c>
      <c r="G520" s="822" t="s">
        <v>6084</v>
      </c>
      <c r="H520" s="831">
        <v>21</v>
      </c>
      <c r="I520" s="831">
        <v>3171</v>
      </c>
      <c r="J520" s="822"/>
      <c r="K520" s="822">
        <v>151</v>
      </c>
      <c r="L520" s="831">
        <v>22</v>
      </c>
      <c r="M520" s="831">
        <v>3366</v>
      </c>
      <c r="N520" s="822"/>
      <c r="O520" s="822">
        <v>153</v>
      </c>
      <c r="P520" s="831"/>
      <c r="Q520" s="831"/>
      <c r="R520" s="827"/>
      <c r="S520" s="832"/>
    </row>
    <row r="521" spans="1:19" ht="14.45" customHeight="1" x14ac:dyDescent="0.2">
      <c r="A521" s="821" t="s">
        <v>5996</v>
      </c>
      <c r="B521" s="822" t="s">
        <v>6024</v>
      </c>
      <c r="C521" s="822" t="s">
        <v>646</v>
      </c>
      <c r="D521" s="822" t="s">
        <v>2721</v>
      </c>
      <c r="E521" s="822" t="s">
        <v>5989</v>
      </c>
      <c r="F521" s="822" t="s">
        <v>6005</v>
      </c>
      <c r="G521" s="822" t="s">
        <v>6006</v>
      </c>
      <c r="H521" s="831">
        <v>69</v>
      </c>
      <c r="I521" s="831">
        <v>2622</v>
      </c>
      <c r="J521" s="822"/>
      <c r="K521" s="822">
        <v>38</v>
      </c>
      <c r="L521" s="831">
        <v>85</v>
      </c>
      <c r="M521" s="831">
        <v>3230</v>
      </c>
      <c r="N521" s="822"/>
      <c r="O521" s="822">
        <v>38</v>
      </c>
      <c r="P521" s="831">
        <v>15</v>
      </c>
      <c r="Q521" s="831">
        <v>600</v>
      </c>
      <c r="R521" s="827"/>
      <c r="S521" s="832">
        <v>40</v>
      </c>
    </row>
    <row r="522" spans="1:19" ht="14.45" customHeight="1" x14ac:dyDescent="0.2">
      <c r="A522" s="821" t="s">
        <v>5996</v>
      </c>
      <c r="B522" s="822" t="s">
        <v>6024</v>
      </c>
      <c r="C522" s="822" t="s">
        <v>646</v>
      </c>
      <c r="D522" s="822" t="s">
        <v>2721</v>
      </c>
      <c r="E522" s="822" t="s">
        <v>5989</v>
      </c>
      <c r="F522" s="822" t="s">
        <v>6087</v>
      </c>
      <c r="G522" s="822" t="s">
        <v>6088</v>
      </c>
      <c r="H522" s="831"/>
      <c r="I522" s="831"/>
      <c r="J522" s="822"/>
      <c r="K522" s="822"/>
      <c r="L522" s="831">
        <v>2</v>
      </c>
      <c r="M522" s="831">
        <v>1422</v>
      </c>
      <c r="N522" s="822"/>
      <c r="O522" s="822">
        <v>711</v>
      </c>
      <c r="P522" s="831"/>
      <c r="Q522" s="831"/>
      <c r="R522" s="827"/>
      <c r="S522" s="832"/>
    </row>
    <row r="523" spans="1:19" ht="14.45" customHeight="1" x14ac:dyDescent="0.2">
      <c r="A523" s="821" t="s">
        <v>5996</v>
      </c>
      <c r="B523" s="822" t="s">
        <v>6024</v>
      </c>
      <c r="C523" s="822" t="s">
        <v>646</v>
      </c>
      <c r="D523" s="822" t="s">
        <v>2721</v>
      </c>
      <c r="E523" s="822" t="s">
        <v>5989</v>
      </c>
      <c r="F523" s="822" t="s">
        <v>6089</v>
      </c>
      <c r="G523" s="822" t="s">
        <v>6090</v>
      </c>
      <c r="H523" s="831">
        <v>216</v>
      </c>
      <c r="I523" s="831">
        <v>30672</v>
      </c>
      <c r="J523" s="822"/>
      <c r="K523" s="822">
        <v>142</v>
      </c>
      <c r="L523" s="831">
        <v>165</v>
      </c>
      <c r="M523" s="831">
        <v>23595</v>
      </c>
      <c r="N523" s="822"/>
      <c r="O523" s="822">
        <v>143</v>
      </c>
      <c r="P523" s="831">
        <v>26</v>
      </c>
      <c r="Q523" s="831">
        <v>3978</v>
      </c>
      <c r="R523" s="827"/>
      <c r="S523" s="832">
        <v>153</v>
      </c>
    </row>
    <row r="524" spans="1:19" ht="14.45" customHeight="1" x14ac:dyDescent="0.2">
      <c r="A524" s="821" t="s">
        <v>5996</v>
      </c>
      <c r="B524" s="822" t="s">
        <v>6024</v>
      </c>
      <c r="C524" s="822" t="s">
        <v>646</v>
      </c>
      <c r="D524" s="822" t="s">
        <v>2721</v>
      </c>
      <c r="E524" s="822" t="s">
        <v>5989</v>
      </c>
      <c r="F524" s="822" t="s">
        <v>6097</v>
      </c>
      <c r="G524" s="822" t="s">
        <v>6098</v>
      </c>
      <c r="H524" s="831">
        <v>4</v>
      </c>
      <c r="I524" s="831">
        <v>1740</v>
      </c>
      <c r="J524" s="822"/>
      <c r="K524" s="822">
        <v>435</v>
      </c>
      <c r="L524" s="831">
        <v>6</v>
      </c>
      <c r="M524" s="831">
        <v>2622</v>
      </c>
      <c r="N524" s="822"/>
      <c r="O524" s="822">
        <v>437</v>
      </c>
      <c r="P524" s="831"/>
      <c r="Q524" s="831"/>
      <c r="R524" s="827"/>
      <c r="S524" s="832"/>
    </row>
    <row r="525" spans="1:19" ht="14.45" customHeight="1" x14ac:dyDescent="0.2">
      <c r="A525" s="821" t="s">
        <v>5996</v>
      </c>
      <c r="B525" s="822" t="s">
        <v>6024</v>
      </c>
      <c r="C525" s="822" t="s">
        <v>646</v>
      </c>
      <c r="D525" s="822" t="s">
        <v>2721</v>
      </c>
      <c r="E525" s="822" t="s">
        <v>5989</v>
      </c>
      <c r="F525" s="822" t="s">
        <v>6099</v>
      </c>
      <c r="G525" s="822" t="s">
        <v>6100</v>
      </c>
      <c r="H525" s="831">
        <v>5</v>
      </c>
      <c r="I525" s="831">
        <v>5065</v>
      </c>
      <c r="J525" s="822"/>
      <c r="K525" s="822">
        <v>1013</v>
      </c>
      <c r="L525" s="831">
        <v>11</v>
      </c>
      <c r="M525" s="831">
        <v>11176</v>
      </c>
      <c r="N525" s="822"/>
      <c r="O525" s="822">
        <v>1016</v>
      </c>
      <c r="P525" s="831"/>
      <c r="Q525" s="831"/>
      <c r="R525" s="827"/>
      <c r="S525" s="832"/>
    </row>
    <row r="526" spans="1:19" ht="14.45" customHeight="1" x14ac:dyDescent="0.2">
      <c r="A526" s="821" t="s">
        <v>5996</v>
      </c>
      <c r="B526" s="822" t="s">
        <v>6024</v>
      </c>
      <c r="C526" s="822" t="s">
        <v>646</v>
      </c>
      <c r="D526" s="822" t="s">
        <v>2721</v>
      </c>
      <c r="E526" s="822" t="s">
        <v>5989</v>
      </c>
      <c r="F526" s="822" t="s">
        <v>6101</v>
      </c>
      <c r="G526" s="822" t="s">
        <v>6102</v>
      </c>
      <c r="H526" s="831">
        <v>61</v>
      </c>
      <c r="I526" s="831">
        <v>114314</v>
      </c>
      <c r="J526" s="822"/>
      <c r="K526" s="822">
        <v>1874</v>
      </c>
      <c r="L526" s="831">
        <v>75</v>
      </c>
      <c r="M526" s="831">
        <v>140850</v>
      </c>
      <c r="N526" s="822"/>
      <c r="O526" s="822">
        <v>1878</v>
      </c>
      <c r="P526" s="831">
        <v>1</v>
      </c>
      <c r="Q526" s="831">
        <v>1922</v>
      </c>
      <c r="R526" s="827"/>
      <c r="S526" s="832">
        <v>1922</v>
      </c>
    </row>
    <row r="527" spans="1:19" ht="14.45" customHeight="1" x14ac:dyDescent="0.2">
      <c r="A527" s="821" t="s">
        <v>5996</v>
      </c>
      <c r="B527" s="822" t="s">
        <v>6024</v>
      </c>
      <c r="C527" s="822" t="s">
        <v>646</v>
      </c>
      <c r="D527" s="822" t="s">
        <v>2721</v>
      </c>
      <c r="E527" s="822" t="s">
        <v>5989</v>
      </c>
      <c r="F527" s="822" t="s">
        <v>6105</v>
      </c>
      <c r="G527" s="822" t="s">
        <v>6106</v>
      </c>
      <c r="H527" s="831">
        <v>62</v>
      </c>
      <c r="I527" s="831">
        <v>66278</v>
      </c>
      <c r="J527" s="822"/>
      <c r="K527" s="822">
        <v>1069</v>
      </c>
      <c r="L527" s="831">
        <v>73</v>
      </c>
      <c r="M527" s="831">
        <v>78329</v>
      </c>
      <c r="N527" s="822"/>
      <c r="O527" s="822">
        <v>1073</v>
      </c>
      <c r="P527" s="831">
        <v>1</v>
      </c>
      <c r="Q527" s="831">
        <v>1107</v>
      </c>
      <c r="R527" s="827"/>
      <c r="S527" s="832">
        <v>1107</v>
      </c>
    </row>
    <row r="528" spans="1:19" ht="14.45" customHeight="1" x14ac:dyDescent="0.2">
      <c r="A528" s="821" t="s">
        <v>5996</v>
      </c>
      <c r="B528" s="822" t="s">
        <v>6024</v>
      </c>
      <c r="C528" s="822" t="s">
        <v>646</v>
      </c>
      <c r="D528" s="822" t="s">
        <v>2721</v>
      </c>
      <c r="E528" s="822" t="s">
        <v>5989</v>
      </c>
      <c r="F528" s="822" t="s">
        <v>6111</v>
      </c>
      <c r="G528" s="822" t="s">
        <v>6112</v>
      </c>
      <c r="H528" s="831">
        <v>19</v>
      </c>
      <c r="I528" s="831">
        <v>6118</v>
      </c>
      <c r="J528" s="822"/>
      <c r="K528" s="822">
        <v>322</v>
      </c>
      <c r="L528" s="831">
        <v>22</v>
      </c>
      <c r="M528" s="831">
        <v>7128</v>
      </c>
      <c r="N528" s="822"/>
      <c r="O528" s="822">
        <v>324</v>
      </c>
      <c r="P528" s="831"/>
      <c r="Q528" s="831"/>
      <c r="R528" s="827"/>
      <c r="S528" s="832"/>
    </row>
    <row r="529" spans="1:19" ht="14.45" customHeight="1" x14ac:dyDescent="0.2">
      <c r="A529" s="821" t="s">
        <v>5996</v>
      </c>
      <c r="B529" s="822" t="s">
        <v>6024</v>
      </c>
      <c r="C529" s="822" t="s">
        <v>646</v>
      </c>
      <c r="D529" s="822" t="s">
        <v>2721</v>
      </c>
      <c r="E529" s="822" t="s">
        <v>5989</v>
      </c>
      <c r="F529" s="822" t="s">
        <v>6115</v>
      </c>
      <c r="G529" s="822" t="s">
        <v>6116</v>
      </c>
      <c r="H529" s="831">
        <v>204</v>
      </c>
      <c r="I529" s="831">
        <v>0</v>
      </c>
      <c r="J529" s="822"/>
      <c r="K529" s="822">
        <v>0</v>
      </c>
      <c r="L529" s="831">
        <v>261</v>
      </c>
      <c r="M529" s="831">
        <v>0</v>
      </c>
      <c r="N529" s="822"/>
      <c r="O529" s="822">
        <v>0</v>
      </c>
      <c r="P529" s="831">
        <v>46</v>
      </c>
      <c r="Q529" s="831">
        <v>0</v>
      </c>
      <c r="R529" s="827"/>
      <c r="S529" s="832">
        <v>0</v>
      </c>
    </row>
    <row r="530" spans="1:19" ht="14.45" customHeight="1" x14ac:dyDescent="0.2">
      <c r="A530" s="821" t="s">
        <v>5996</v>
      </c>
      <c r="B530" s="822" t="s">
        <v>6024</v>
      </c>
      <c r="C530" s="822" t="s">
        <v>646</v>
      </c>
      <c r="D530" s="822" t="s">
        <v>2721</v>
      </c>
      <c r="E530" s="822" t="s">
        <v>5989</v>
      </c>
      <c r="F530" s="822" t="s">
        <v>6117</v>
      </c>
      <c r="G530" s="822" t="s">
        <v>6118</v>
      </c>
      <c r="H530" s="831">
        <v>1</v>
      </c>
      <c r="I530" s="831">
        <v>0</v>
      </c>
      <c r="J530" s="822"/>
      <c r="K530" s="822">
        <v>0</v>
      </c>
      <c r="L530" s="831">
        <v>4</v>
      </c>
      <c r="M530" s="831">
        <v>0</v>
      </c>
      <c r="N530" s="822"/>
      <c r="O530" s="822">
        <v>0</v>
      </c>
      <c r="P530" s="831"/>
      <c r="Q530" s="831"/>
      <c r="R530" s="827"/>
      <c r="S530" s="832"/>
    </row>
    <row r="531" spans="1:19" ht="14.45" customHeight="1" x14ac:dyDescent="0.2">
      <c r="A531" s="821" t="s">
        <v>5996</v>
      </c>
      <c r="B531" s="822" t="s">
        <v>6024</v>
      </c>
      <c r="C531" s="822" t="s">
        <v>646</v>
      </c>
      <c r="D531" s="822" t="s">
        <v>2721</v>
      </c>
      <c r="E531" s="822" t="s">
        <v>5989</v>
      </c>
      <c r="F531" s="822" t="s">
        <v>5992</v>
      </c>
      <c r="G531" s="822" t="s">
        <v>5993</v>
      </c>
      <c r="H531" s="831">
        <v>244</v>
      </c>
      <c r="I531" s="831">
        <v>8133.33</v>
      </c>
      <c r="J531" s="822"/>
      <c r="K531" s="822">
        <v>33.333319672131147</v>
      </c>
      <c r="L531" s="831">
        <v>241</v>
      </c>
      <c r="M531" s="831">
        <v>9016.66</v>
      </c>
      <c r="N531" s="822"/>
      <c r="O531" s="822">
        <v>37.413526970954358</v>
      </c>
      <c r="P531" s="831">
        <v>26</v>
      </c>
      <c r="Q531" s="831">
        <v>1184.4599999999998</v>
      </c>
      <c r="R531" s="827"/>
      <c r="S531" s="832">
        <v>45.55615384615384</v>
      </c>
    </row>
    <row r="532" spans="1:19" ht="14.45" customHeight="1" x14ac:dyDescent="0.2">
      <c r="A532" s="821" t="s">
        <v>5996</v>
      </c>
      <c r="B532" s="822" t="s">
        <v>6024</v>
      </c>
      <c r="C532" s="822" t="s">
        <v>646</v>
      </c>
      <c r="D532" s="822" t="s">
        <v>2721</v>
      </c>
      <c r="E532" s="822" t="s">
        <v>5989</v>
      </c>
      <c r="F532" s="822" t="s">
        <v>6121</v>
      </c>
      <c r="G532" s="822" t="s">
        <v>6122</v>
      </c>
      <c r="H532" s="831">
        <v>131</v>
      </c>
      <c r="I532" s="831">
        <v>4978</v>
      </c>
      <c r="J532" s="822"/>
      <c r="K532" s="822">
        <v>38</v>
      </c>
      <c r="L532" s="831">
        <v>97</v>
      </c>
      <c r="M532" s="831">
        <v>3686</v>
      </c>
      <c r="N532" s="822"/>
      <c r="O532" s="822">
        <v>38</v>
      </c>
      <c r="P532" s="831">
        <v>16</v>
      </c>
      <c r="Q532" s="831">
        <v>624</v>
      </c>
      <c r="R532" s="827"/>
      <c r="S532" s="832">
        <v>39</v>
      </c>
    </row>
    <row r="533" spans="1:19" ht="14.45" customHeight="1" x14ac:dyDescent="0.2">
      <c r="A533" s="821" t="s">
        <v>5996</v>
      </c>
      <c r="B533" s="822" t="s">
        <v>6024</v>
      </c>
      <c r="C533" s="822" t="s">
        <v>646</v>
      </c>
      <c r="D533" s="822" t="s">
        <v>2721</v>
      </c>
      <c r="E533" s="822" t="s">
        <v>5989</v>
      </c>
      <c r="F533" s="822" t="s">
        <v>6125</v>
      </c>
      <c r="G533" s="822" t="s">
        <v>6126</v>
      </c>
      <c r="H533" s="831">
        <v>3</v>
      </c>
      <c r="I533" s="831">
        <v>261</v>
      </c>
      <c r="J533" s="822"/>
      <c r="K533" s="822">
        <v>87</v>
      </c>
      <c r="L533" s="831">
        <v>10</v>
      </c>
      <c r="M533" s="831">
        <v>880</v>
      </c>
      <c r="N533" s="822"/>
      <c r="O533" s="822">
        <v>88</v>
      </c>
      <c r="P533" s="831"/>
      <c r="Q533" s="831"/>
      <c r="R533" s="827"/>
      <c r="S533" s="832"/>
    </row>
    <row r="534" spans="1:19" ht="14.45" customHeight="1" x14ac:dyDescent="0.2">
      <c r="A534" s="821" t="s">
        <v>5996</v>
      </c>
      <c r="B534" s="822" t="s">
        <v>6024</v>
      </c>
      <c r="C534" s="822" t="s">
        <v>646</v>
      </c>
      <c r="D534" s="822" t="s">
        <v>2721</v>
      </c>
      <c r="E534" s="822" t="s">
        <v>5989</v>
      </c>
      <c r="F534" s="822" t="s">
        <v>6017</v>
      </c>
      <c r="G534" s="822" t="s">
        <v>6018</v>
      </c>
      <c r="H534" s="831">
        <v>23</v>
      </c>
      <c r="I534" s="831">
        <v>1725</v>
      </c>
      <c r="J534" s="822"/>
      <c r="K534" s="822">
        <v>75</v>
      </c>
      <c r="L534" s="831">
        <v>69</v>
      </c>
      <c r="M534" s="831">
        <v>5244</v>
      </c>
      <c r="N534" s="822"/>
      <c r="O534" s="822">
        <v>76</v>
      </c>
      <c r="P534" s="831">
        <v>11</v>
      </c>
      <c r="Q534" s="831">
        <v>891</v>
      </c>
      <c r="R534" s="827"/>
      <c r="S534" s="832">
        <v>81</v>
      </c>
    </row>
    <row r="535" spans="1:19" ht="14.45" customHeight="1" x14ac:dyDescent="0.2">
      <c r="A535" s="821" t="s">
        <v>5996</v>
      </c>
      <c r="B535" s="822" t="s">
        <v>6024</v>
      </c>
      <c r="C535" s="822" t="s">
        <v>646</v>
      </c>
      <c r="D535" s="822" t="s">
        <v>2721</v>
      </c>
      <c r="E535" s="822" t="s">
        <v>5989</v>
      </c>
      <c r="F535" s="822" t="s">
        <v>5994</v>
      </c>
      <c r="G535" s="822" t="s">
        <v>5995</v>
      </c>
      <c r="H535" s="831">
        <v>223</v>
      </c>
      <c r="I535" s="831">
        <v>79834</v>
      </c>
      <c r="J535" s="822"/>
      <c r="K535" s="822">
        <v>358</v>
      </c>
      <c r="L535" s="831">
        <v>230</v>
      </c>
      <c r="M535" s="831">
        <v>82800</v>
      </c>
      <c r="N535" s="822"/>
      <c r="O535" s="822">
        <v>360</v>
      </c>
      <c r="P535" s="831">
        <v>26</v>
      </c>
      <c r="Q535" s="831">
        <v>10088</v>
      </c>
      <c r="R535" s="827"/>
      <c r="S535" s="832">
        <v>388</v>
      </c>
    </row>
    <row r="536" spans="1:19" ht="14.45" customHeight="1" x14ac:dyDescent="0.2">
      <c r="A536" s="821" t="s">
        <v>5996</v>
      </c>
      <c r="B536" s="822" t="s">
        <v>6024</v>
      </c>
      <c r="C536" s="822" t="s">
        <v>646</v>
      </c>
      <c r="D536" s="822" t="s">
        <v>2721</v>
      </c>
      <c r="E536" s="822" t="s">
        <v>5989</v>
      </c>
      <c r="F536" s="822" t="s">
        <v>6145</v>
      </c>
      <c r="G536" s="822" t="s">
        <v>6146</v>
      </c>
      <c r="H536" s="831">
        <v>21</v>
      </c>
      <c r="I536" s="831">
        <v>3759</v>
      </c>
      <c r="J536" s="822"/>
      <c r="K536" s="822">
        <v>179</v>
      </c>
      <c r="L536" s="831">
        <v>10</v>
      </c>
      <c r="M536" s="831">
        <v>1800</v>
      </c>
      <c r="N536" s="822"/>
      <c r="O536" s="822">
        <v>180</v>
      </c>
      <c r="P536" s="831"/>
      <c r="Q536" s="831"/>
      <c r="R536" s="827"/>
      <c r="S536" s="832"/>
    </row>
    <row r="537" spans="1:19" ht="14.45" customHeight="1" x14ac:dyDescent="0.2">
      <c r="A537" s="821" t="s">
        <v>5996</v>
      </c>
      <c r="B537" s="822" t="s">
        <v>6024</v>
      </c>
      <c r="C537" s="822" t="s">
        <v>646</v>
      </c>
      <c r="D537" s="822" t="s">
        <v>2721</v>
      </c>
      <c r="E537" s="822" t="s">
        <v>5989</v>
      </c>
      <c r="F537" s="822" t="s">
        <v>6149</v>
      </c>
      <c r="G537" s="822" t="s">
        <v>6114</v>
      </c>
      <c r="H537" s="831">
        <v>8</v>
      </c>
      <c r="I537" s="831">
        <v>2840</v>
      </c>
      <c r="J537" s="822"/>
      <c r="K537" s="822">
        <v>355</v>
      </c>
      <c r="L537" s="831">
        <v>4</v>
      </c>
      <c r="M537" s="831">
        <v>1432</v>
      </c>
      <c r="N537" s="822"/>
      <c r="O537" s="822">
        <v>358</v>
      </c>
      <c r="P537" s="831"/>
      <c r="Q537" s="831"/>
      <c r="R537" s="827"/>
      <c r="S537" s="832"/>
    </row>
    <row r="538" spans="1:19" ht="14.45" customHeight="1" x14ac:dyDescent="0.2">
      <c r="A538" s="821" t="s">
        <v>5996</v>
      </c>
      <c r="B538" s="822" t="s">
        <v>6024</v>
      </c>
      <c r="C538" s="822" t="s">
        <v>646</v>
      </c>
      <c r="D538" s="822" t="s">
        <v>2721</v>
      </c>
      <c r="E538" s="822" t="s">
        <v>5989</v>
      </c>
      <c r="F538" s="822" t="s">
        <v>6150</v>
      </c>
      <c r="G538" s="822" t="s">
        <v>6151</v>
      </c>
      <c r="H538" s="831">
        <v>1</v>
      </c>
      <c r="I538" s="831">
        <v>500</v>
      </c>
      <c r="J538" s="822"/>
      <c r="K538" s="822">
        <v>500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5996</v>
      </c>
      <c r="B539" s="822" t="s">
        <v>6024</v>
      </c>
      <c r="C539" s="822" t="s">
        <v>646</v>
      </c>
      <c r="D539" s="822" t="s">
        <v>2721</v>
      </c>
      <c r="E539" s="822" t="s">
        <v>5989</v>
      </c>
      <c r="F539" s="822" t="s">
        <v>6154</v>
      </c>
      <c r="G539" s="822" t="s">
        <v>6155</v>
      </c>
      <c r="H539" s="831">
        <v>20</v>
      </c>
      <c r="I539" s="831">
        <v>8600</v>
      </c>
      <c r="J539" s="822"/>
      <c r="K539" s="822">
        <v>430</v>
      </c>
      <c r="L539" s="831">
        <v>21</v>
      </c>
      <c r="M539" s="831">
        <v>9072</v>
      </c>
      <c r="N539" s="822"/>
      <c r="O539" s="822">
        <v>432</v>
      </c>
      <c r="P539" s="831"/>
      <c r="Q539" s="831"/>
      <c r="R539" s="827"/>
      <c r="S539" s="832"/>
    </row>
    <row r="540" spans="1:19" ht="14.45" customHeight="1" x14ac:dyDescent="0.2">
      <c r="A540" s="821" t="s">
        <v>5996</v>
      </c>
      <c r="B540" s="822" t="s">
        <v>6024</v>
      </c>
      <c r="C540" s="822" t="s">
        <v>646</v>
      </c>
      <c r="D540" s="822" t="s">
        <v>2721</v>
      </c>
      <c r="E540" s="822" t="s">
        <v>5989</v>
      </c>
      <c r="F540" s="822" t="s">
        <v>6156</v>
      </c>
      <c r="G540" s="822" t="s">
        <v>6157</v>
      </c>
      <c r="H540" s="831">
        <v>3</v>
      </c>
      <c r="I540" s="831">
        <v>318</v>
      </c>
      <c r="J540" s="822"/>
      <c r="K540" s="822">
        <v>106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5996</v>
      </c>
      <c r="B541" s="822" t="s">
        <v>6024</v>
      </c>
      <c r="C541" s="822" t="s">
        <v>646</v>
      </c>
      <c r="D541" s="822" t="s">
        <v>2721</v>
      </c>
      <c r="E541" s="822" t="s">
        <v>5989</v>
      </c>
      <c r="F541" s="822" t="s">
        <v>6158</v>
      </c>
      <c r="G541" s="822" t="s">
        <v>6159</v>
      </c>
      <c r="H541" s="831"/>
      <c r="I541" s="831"/>
      <c r="J541" s="822"/>
      <c r="K541" s="822"/>
      <c r="L541" s="831">
        <v>11</v>
      </c>
      <c r="M541" s="831">
        <v>2574</v>
      </c>
      <c r="N541" s="822"/>
      <c r="O541" s="822">
        <v>234</v>
      </c>
      <c r="P541" s="831">
        <v>11</v>
      </c>
      <c r="Q541" s="831">
        <v>2574</v>
      </c>
      <c r="R541" s="827"/>
      <c r="S541" s="832">
        <v>234</v>
      </c>
    </row>
    <row r="542" spans="1:19" ht="14.45" customHeight="1" x14ac:dyDescent="0.2">
      <c r="A542" s="821" t="s">
        <v>5996</v>
      </c>
      <c r="B542" s="822" t="s">
        <v>6024</v>
      </c>
      <c r="C542" s="822" t="s">
        <v>646</v>
      </c>
      <c r="D542" s="822" t="s">
        <v>2721</v>
      </c>
      <c r="E542" s="822" t="s">
        <v>5989</v>
      </c>
      <c r="F542" s="822" t="s">
        <v>6160</v>
      </c>
      <c r="G542" s="822" t="s">
        <v>6159</v>
      </c>
      <c r="H542" s="831"/>
      <c r="I542" s="831"/>
      <c r="J542" s="822"/>
      <c r="K542" s="822"/>
      <c r="L542" s="831">
        <v>5</v>
      </c>
      <c r="M542" s="831">
        <v>585</v>
      </c>
      <c r="N542" s="822"/>
      <c r="O542" s="822">
        <v>117</v>
      </c>
      <c r="P542" s="831">
        <v>1</v>
      </c>
      <c r="Q542" s="831">
        <v>117</v>
      </c>
      <c r="R542" s="827"/>
      <c r="S542" s="832">
        <v>117</v>
      </c>
    </row>
    <row r="543" spans="1:19" ht="14.45" customHeight="1" x14ac:dyDescent="0.2">
      <c r="A543" s="821" t="s">
        <v>5996</v>
      </c>
      <c r="B543" s="822" t="s">
        <v>6024</v>
      </c>
      <c r="C543" s="822" t="s">
        <v>646</v>
      </c>
      <c r="D543" s="822" t="s">
        <v>2721</v>
      </c>
      <c r="E543" s="822" t="s">
        <v>5989</v>
      </c>
      <c r="F543" s="822" t="s">
        <v>6161</v>
      </c>
      <c r="G543" s="822"/>
      <c r="H543" s="831"/>
      <c r="I543" s="831"/>
      <c r="J543" s="822"/>
      <c r="K543" s="822"/>
      <c r="L543" s="831"/>
      <c r="M543" s="831"/>
      <c r="N543" s="822"/>
      <c r="O543" s="822"/>
      <c r="P543" s="831">
        <v>3</v>
      </c>
      <c r="Q543" s="831">
        <v>702</v>
      </c>
      <c r="R543" s="827"/>
      <c r="S543" s="832">
        <v>234</v>
      </c>
    </row>
    <row r="544" spans="1:19" ht="14.45" customHeight="1" x14ac:dyDescent="0.2">
      <c r="A544" s="821" t="s">
        <v>5996</v>
      </c>
      <c r="B544" s="822" t="s">
        <v>6024</v>
      </c>
      <c r="C544" s="822" t="s">
        <v>646</v>
      </c>
      <c r="D544" s="822" t="s">
        <v>2721</v>
      </c>
      <c r="E544" s="822" t="s">
        <v>5989</v>
      </c>
      <c r="F544" s="822" t="s">
        <v>6162</v>
      </c>
      <c r="G544" s="822" t="s">
        <v>6163</v>
      </c>
      <c r="H544" s="831"/>
      <c r="I544" s="831"/>
      <c r="J544" s="822"/>
      <c r="K544" s="822"/>
      <c r="L544" s="831">
        <v>3</v>
      </c>
      <c r="M544" s="831">
        <v>586.66999999999996</v>
      </c>
      <c r="N544" s="822"/>
      <c r="O544" s="822">
        <v>195.55666666666664</v>
      </c>
      <c r="P544" s="831"/>
      <c r="Q544" s="831"/>
      <c r="R544" s="827"/>
      <c r="S544" s="832"/>
    </row>
    <row r="545" spans="1:19" ht="14.45" customHeight="1" x14ac:dyDescent="0.2">
      <c r="A545" s="821" t="s">
        <v>5996</v>
      </c>
      <c r="B545" s="822" t="s">
        <v>6024</v>
      </c>
      <c r="C545" s="822" t="s">
        <v>646</v>
      </c>
      <c r="D545" s="822" t="s">
        <v>2724</v>
      </c>
      <c r="E545" s="822" t="s">
        <v>5989</v>
      </c>
      <c r="F545" s="822" t="s">
        <v>6089</v>
      </c>
      <c r="G545" s="822" t="s">
        <v>6090</v>
      </c>
      <c r="H545" s="831">
        <v>4</v>
      </c>
      <c r="I545" s="831">
        <v>568</v>
      </c>
      <c r="J545" s="822"/>
      <c r="K545" s="822">
        <v>142</v>
      </c>
      <c r="L545" s="831">
        <v>3</v>
      </c>
      <c r="M545" s="831">
        <v>429</v>
      </c>
      <c r="N545" s="822"/>
      <c r="O545" s="822">
        <v>143</v>
      </c>
      <c r="P545" s="831"/>
      <c r="Q545" s="831"/>
      <c r="R545" s="827"/>
      <c r="S545" s="832"/>
    </row>
    <row r="546" spans="1:19" ht="14.45" customHeight="1" x14ac:dyDescent="0.2">
      <c r="A546" s="821" t="s">
        <v>5996</v>
      </c>
      <c r="B546" s="822" t="s">
        <v>6024</v>
      </c>
      <c r="C546" s="822" t="s">
        <v>646</v>
      </c>
      <c r="D546" s="822" t="s">
        <v>2724</v>
      </c>
      <c r="E546" s="822" t="s">
        <v>5989</v>
      </c>
      <c r="F546" s="822" t="s">
        <v>6105</v>
      </c>
      <c r="G546" s="822" t="s">
        <v>6106</v>
      </c>
      <c r="H546" s="831"/>
      <c r="I546" s="831"/>
      <c r="J546" s="822"/>
      <c r="K546" s="822"/>
      <c r="L546" s="831">
        <v>2</v>
      </c>
      <c r="M546" s="831">
        <v>2146</v>
      </c>
      <c r="N546" s="822"/>
      <c r="O546" s="822">
        <v>1073</v>
      </c>
      <c r="P546" s="831"/>
      <c r="Q546" s="831"/>
      <c r="R546" s="827"/>
      <c r="S546" s="832"/>
    </row>
    <row r="547" spans="1:19" ht="14.45" customHeight="1" x14ac:dyDescent="0.2">
      <c r="A547" s="821" t="s">
        <v>5996</v>
      </c>
      <c r="B547" s="822" t="s">
        <v>6024</v>
      </c>
      <c r="C547" s="822" t="s">
        <v>646</v>
      </c>
      <c r="D547" s="822" t="s">
        <v>2724</v>
      </c>
      <c r="E547" s="822" t="s">
        <v>5989</v>
      </c>
      <c r="F547" s="822" t="s">
        <v>6011</v>
      </c>
      <c r="G547" s="822" t="s">
        <v>6012</v>
      </c>
      <c r="H547" s="831">
        <v>1</v>
      </c>
      <c r="I547" s="831">
        <v>877</v>
      </c>
      <c r="J547" s="822"/>
      <c r="K547" s="822">
        <v>877</v>
      </c>
      <c r="L547" s="831"/>
      <c r="M547" s="831"/>
      <c r="N547" s="822"/>
      <c r="O547" s="822"/>
      <c r="P547" s="831"/>
      <c r="Q547" s="831"/>
      <c r="R547" s="827"/>
      <c r="S547" s="832"/>
    </row>
    <row r="548" spans="1:19" ht="14.45" customHeight="1" x14ac:dyDescent="0.2">
      <c r="A548" s="821" t="s">
        <v>5996</v>
      </c>
      <c r="B548" s="822" t="s">
        <v>6024</v>
      </c>
      <c r="C548" s="822" t="s">
        <v>646</v>
      </c>
      <c r="D548" s="822" t="s">
        <v>2724</v>
      </c>
      <c r="E548" s="822" t="s">
        <v>5989</v>
      </c>
      <c r="F548" s="822" t="s">
        <v>5992</v>
      </c>
      <c r="G548" s="822" t="s">
        <v>5993</v>
      </c>
      <c r="H548" s="831">
        <v>5</v>
      </c>
      <c r="I548" s="831">
        <v>166.67000000000002</v>
      </c>
      <c r="J548" s="822"/>
      <c r="K548" s="822">
        <v>33.334000000000003</v>
      </c>
      <c r="L548" s="831">
        <v>3</v>
      </c>
      <c r="M548" s="831">
        <v>100</v>
      </c>
      <c r="N548" s="822"/>
      <c r="O548" s="822">
        <v>33.333333333333336</v>
      </c>
      <c r="P548" s="831"/>
      <c r="Q548" s="831"/>
      <c r="R548" s="827"/>
      <c r="S548" s="832"/>
    </row>
    <row r="549" spans="1:19" ht="14.45" customHeight="1" x14ac:dyDescent="0.2">
      <c r="A549" s="821" t="s">
        <v>5996</v>
      </c>
      <c r="B549" s="822" t="s">
        <v>6024</v>
      </c>
      <c r="C549" s="822" t="s">
        <v>646</v>
      </c>
      <c r="D549" s="822" t="s">
        <v>2724</v>
      </c>
      <c r="E549" s="822" t="s">
        <v>5989</v>
      </c>
      <c r="F549" s="822" t="s">
        <v>6121</v>
      </c>
      <c r="G549" s="822" t="s">
        <v>6122</v>
      </c>
      <c r="H549" s="831">
        <v>4</v>
      </c>
      <c r="I549" s="831">
        <v>152</v>
      </c>
      <c r="J549" s="822"/>
      <c r="K549" s="822">
        <v>38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5996</v>
      </c>
      <c r="B550" s="822" t="s">
        <v>6024</v>
      </c>
      <c r="C550" s="822" t="s">
        <v>646</v>
      </c>
      <c r="D550" s="822" t="s">
        <v>2724</v>
      </c>
      <c r="E550" s="822" t="s">
        <v>5989</v>
      </c>
      <c r="F550" s="822" t="s">
        <v>5994</v>
      </c>
      <c r="G550" s="822" t="s">
        <v>5995</v>
      </c>
      <c r="H550" s="831">
        <v>4</v>
      </c>
      <c r="I550" s="831">
        <v>1432</v>
      </c>
      <c r="J550" s="822"/>
      <c r="K550" s="822">
        <v>358</v>
      </c>
      <c r="L550" s="831">
        <v>3</v>
      </c>
      <c r="M550" s="831">
        <v>1080</v>
      </c>
      <c r="N550" s="822"/>
      <c r="O550" s="822">
        <v>360</v>
      </c>
      <c r="P550" s="831"/>
      <c r="Q550" s="831"/>
      <c r="R550" s="827"/>
      <c r="S550" s="832"/>
    </row>
    <row r="551" spans="1:19" ht="14.45" customHeight="1" x14ac:dyDescent="0.2">
      <c r="A551" s="821" t="s">
        <v>5996</v>
      </c>
      <c r="B551" s="822" t="s">
        <v>6024</v>
      </c>
      <c r="C551" s="822" t="s">
        <v>646</v>
      </c>
      <c r="D551" s="822" t="s">
        <v>2724</v>
      </c>
      <c r="E551" s="822" t="s">
        <v>5989</v>
      </c>
      <c r="F551" s="822" t="s">
        <v>6145</v>
      </c>
      <c r="G551" s="822" t="s">
        <v>6146</v>
      </c>
      <c r="H551" s="831">
        <v>1</v>
      </c>
      <c r="I551" s="831">
        <v>179</v>
      </c>
      <c r="J551" s="822"/>
      <c r="K551" s="822">
        <v>179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5996</v>
      </c>
      <c r="B552" s="822" t="s">
        <v>6024</v>
      </c>
      <c r="C552" s="822" t="s">
        <v>646</v>
      </c>
      <c r="D552" s="822" t="s">
        <v>2725</v>
      </c>
      <c r="E552" s="822" t="s">
        <v>5989</v>
      </c>
      <c r="F552" s="822" t="s">
        <v>6083</v>
      </c>
      <c r="G552" s="822" t="s">
        <v>6084</v>
      </c>
      <c r="H552" s="831"/>
      <c r="I552" s="831"/>
      <c r="J552" s="822"/>
      <c r="K552" s="822"/>
      <c r="L552" s="831"/>
      <c r="M552" s="831"/>
      <c r="N552" s="822"/>
      <c r="O552" s="822"/>
      <c r="P552" s="831">
        <v>1</v>
      </c>
      <c r="Q552" s="831">
        <v>158</v>
      </c>
      <c r="R552" s="827"/>
      <c r="S552" s="832">
        <v>158</v>
      </c>
    </row>
    <row r="553" spans="1:19" ht="14.45" customHeight="1" x14ac:dyDescent="0.2">
      <c r="A553" s="821" t="s">
        <v>5996</v>
      </c>
      <c r="B553" s="822" t="s">
        <v>6024</v>
      </c>
      <c r="C553" s="822" t="s">
        <v>646</v>
      </c>
      <c r="D553" s="822" t="s">
        <v>2725</v>
      </c>
      <c r="E553" s="822" t="s">
        <v>5989</v>
      </c>
      <c r="F553" s="822" t="s">
        <v>6005</v>
      </c>
      <c r="G553" s="822" t="s">
        <v>6006</v>
      </c>
      <c r="H553" s="831">
        <v>4</v>
      </c>
      <c r="I553" s="831">
        <v>152</v>
      </c>
      <c r="J553" s="822"/>
      <c r="K553" s="822">
        <v>38</v>
      </c>
      <c r="L553" s="831">
        <v>5</v>
      </c>
      <c r="M553" s="831">
        <v>190</v>
      </c>
      <c r="N553" s="822"/>
      <c r="O553" s="822">
        <v>38</v>
      </c>
      <c r="P553" s="831"/>
      <c r="Q553" s="831"/>
      <c r="R553" s="827"/>
      <c r="S553" s="832"/>
    </row>
    <row r="554" spans="1:19" ht="14.45" customHeight="1" x14ac:dyDescent="0.2">
      <c r="A554" s="821" t="s">
        <v>5996</v>
      </c>
      <c r="B554" s="822" t="s">
        <v>6024</v>
      </c>
      <c r="C554" s="822" t="s">
        <v>646</v>
      </c>
      <c r="D554" s="822" t="s">
        <v>2725</v>
      </c>
      <c r="E554" s="822" t="s">
        <v>5989</v>
      </c>
      <c r="F554" s="822" t="s">
        <v>6087</v>
      </c>
      <c r="G554" s="822" t="s">
        <v>6088</v>
      </c>
      <c r="H554" s="831">
        <v>354</v>
      </c>
      <c r="I554" s="831">
        <v>250278</v>
      </c>
      <c r="J554" s="822"/>
      <c r="K554" s="822">
        <v>707</v>
      </c>
      <c r="L554" s="831">
        <v>246</v>
      </c>
      <c r="M554" s="831">
        <v>174906</v>
      </c>
      <c r="N554" s="822"/>
      <c r="O554" s="822">
        <v>711</v>
      </c>
      <c r="P554" s="831">
        <v>3</v>
      </c>
      <c r="Q554" s="831">
        <v>2304</v>
      </c>
      <c r="R554" s="827"/>
      <c r="S554" s="832">
        <v>768</v>
      </c>
    </row>
    <row r="555" spans="1:19" ht="14.45" customHeight="1" x14ac:dyDescent="0.2">
      <c r="A555" s="821" t="s">
        <v>5996</v>
      </c>
      <c r="B555" s="822" t="s">
        <v>6024</v>
      </c>
      <c r="C555" s="822" t="s">
        <v>646</v>
      </c>
      <c r="D555" s="822" t="s">
        <v>2725</v>
      </c>
      <c r="E555" s="822" t="s">
        <v>5989</v>
      </c>
      <c r="F555" s="822" t="s">
        <v>6089</v>
      </c>
      <c r="G555" s="822" t="s">
        <v>6090</v>
      </c>
      <c r="H555" s="831"/>
      <c r="I555" s="831"/>
      <c r="J555" s="822"/>
      <c r="K555" s="822"/>
      <c r="L555" s="831"/>
      <c r="M555" s="831"/>
      <c r="N555" s="822"/>
      <c r="O555" s="822"/>
      <c r="P555" s="831">
        <v>1</v>
      </c>
      <c r="Q555" s="831">
        <v>153</v>
      </c>
      <c r="R555" s="827"/>
      <c r="S555" s="832">
        <v>153</v>
      </c>
    </row>
    <row r="556" spans="1:19" ht="14.45" customHeight="1" x14ac:dyDescent="0.2">
      <c r="A556" s="821" t="s">
        <v>5996</v>
      </c>
      <c r="B556" s="822" t="s">
        <v>6024</v>
      </c>
      <c r="C556" s="822" t="s">
        <v>646</v>
      </c>
      <c r="D556" s="822" t="s">
        <v>2725</v>
      </c>
      <c r="E556" s="822" t="s">
        <v>5989</v>
      </c>
      <c r="F556" s="822" t="s">
        <v>6101</v>
      </c>
      <c r="G556" s="822" t="s">
        <v>6102</v>
      </c>
      <c r="H556" s="831">
        <v>1</v>
      </c>
      <c r="I556" s="831">
        <v>1874</v>
      </c>
      <c r="J556" s="822"/>
      <c r="K556" s="822">
        <v>1874</v>
      </c>
      <c r="L556" s="831">
        <v>4</v>
      </c>
      <c r="M556" s="831">
        <v>7512</v>
      </c>
      <c r="N556" s="822"/>
      <c r="O556" s="822">
        <v>1878</v>
      </c>
      <c r="P556" s="831">
        <v>2</v>
      </c>
      <c r="Q556" s="831">
        <v>3844</v>
      </c>
      <c r="R556" s="827"/>
      <c r="S556" s="832">
        <v>1922</v>
      </c>
    </row>
    <row r="557" spans="1:19" ht="14.45" customHeight="1" x14ac:dyDescent="0.2">
      <c r="A557" s="821" t="s">
        <v>5996</v>
      </c>
      <c r="B557" s="822" t="s">
        <v>6024</v>
      </c>
      <c r="C557" s="822" t="s">
        <v>646</v>
      </c>
      <c r="D557" s="822" t="s">
        <v>2725</v>
      </c>
      <c r="E557" s="822" t="s">
        <v>5989</v>
      </c>
      <c r="F557" s="822" t="s">
        <v>6105</v>
      </c>
      <c r="G557" s="822" t="s">
        <v>6106</v>
      </c>
      <c r="H557" s="831">
        <v>1</v>
      </c>
      <c r="I557" s="831">
        <v>1069</v>
      </c>
      <c r="J557" s="822"/>
      <c r="K557" s="822">
        <v>1069</v>
      </c>
      <c r="L557" s="831">
        <v>4</v>
      </c>
      <c r="M557" s="831">
        <v>4292</v>
      </c>
      <c r="N557" s="822"/>
      <c r="O557" s="822">
        <v>1073</v>
      </c>
      <c r="P557" s="831">
        <v>2</v>
      </c>
      <c r="Q557" s="831">
        <v>2214</v>
      </c>
      <c r="R557" s="827"/>
      <c r="S557" s="832">
        <v>1107</v>
      </c>
    </row>
    <row r="558" spans="1:19" ht="14.45" customHeight="1" x14ac:dyDescent="0.2">
      <c r="A558" s="821" t="s">
        <v>5996</v>
      </c>
      <c r="B558" s="822" t="s">
        <v>6024</v>
      </c>
      <c r="C558" s="822" t="s">
        <v>646</v>
      </c>
      <c r="D558" s="822" t="s">
        <v>2725</v>
      </c>
      <c r="E558" s="822" t="s">
        <v>5989</v>
      </c>
      <c r="F558" s="822" t="s">
        <v>6111</v>
      </c>
      <c r="G558" s="822" t="s">
        <v>6112</v>
      </c>
      <c r="H558" s="831"/>
      <c r="I558" s="831"/>
      <c r="J558" s="822"/>
      <c r="K558" s="822"/>
      <c r="L558" s="831"/>
      <c r="M558" s="831"/>
      <c r="N558" s="822"/>
      <c r="O558" s="822"/>
      <c r="P558" s="831">
        <v>1</v>
      </c>
      <c r="Q558" s="831">
        <v>339</v>
      </c>
      <c r="R558" s="827"/>
      <c r="S558" s="832">
        <v>339</v>
      </c>
    </row>
    <row r="559" spans="1:19" ht="14.45" customHeight="1" x14ac:dyDescent="0.2">
      <c r="A559" s="821" t="s">
        <v>5996</v>
      </c>
      <c r="B559" s="822" t="s">
        <v>6024</v>
      </c>
      <c r="C559" s="822" t="s">
        <v>646</v>
      </c>
      <c r="D559" s="822" t="s">
        <v>2725</v>
      </c>
      <c r="E559" s="822" t="s">
        <v>5989</v>
      </c>
      <c r="F559" s="822" t="s">
        <v>5992</v>
      </c>
      <c r="G559" s="822" t="s">
        <v>5993</v>
      </c>
      <c r="H559" s="831">
        <v>362</v>
      </c>
      <c r="I559" s="831">
        <v>12066.65</v>
      </c>
      <c r="J559" s="822"/>
      <c r="K559" s="822">
        <v>33.33328729281768</v>
      </c>
      <c r="L559" s="831">
        <v>265</v>
      </c>
      <c r="M559" s="831">
        <v>9503.33</v>
      </c>
      <c r="N559" s="822"/>
      <c r="O559" s="822">
        <v>35.861622641509435</v>
      </c>
      <c r="P559" s="831">
        <v>3</v>
      </c>
      <c r="Q559" s="831">
        <v>136.67000000000002</v>
      </c>
      <c r="R559" s="827"/>
      <c r="S559" s="832">
        <v>45.556666666666672</v>
      </c>
    </row>
    <row r="560" spans="1:19" ht="14.45" customHeight="1" x14ac:dyDescent="0.2">
      <c r="A560" s="821" t="s">
        <v>5996</v>
      </c>
      <c r="B560" s="822" t="s">
        <v>6024</v>
      </c>
      <c r="C560" s="822" t="s">
        <v>646</v>
      </c>
      <c r="D560" s="822" t="s">
        <v>2725</v>
      </c>
      <c r="E560" s="822" t="s">
        <v>5989</v>
      </c>
      <c r="F560" s="822" t="s">
        <v>5994</v>
      </c>
      <c r="G560" s="822" t="s">
        <v>5995</v>
      </c>
      <c r="H560" s="831">
        <v>33</v>
      </c>
      <c r="I560" s="831">
        <v>11814</v>
      </c>
      <c r="J560" s="822"/>
      <c r="K560" s="822">
        <v>358</v>
      </c>
      <c r="L560" s="831">
        <v>40</v>
      </c>
      <c r="M560" s="831">
        <v>14400</v>
      </c>
      <c r="N560" s="822"/>
      <c r="O560" s="822">
        <v>360</v>
      </c>
      <c r="P560" s="831"/>
      <c r="Q560" s="831"/>
      <c r="R560" s="827"/>
      <c r="S560" s="832"/>
    </row>
    <row r="561" spans="1:19" ht="14.45" customHeight="1" x14ac:dyDescent="0.2">
      <c r="A561" s="821" t="s">
        <v>5996</v>
      </c>
      <c r="B561" s="822" t="s">
        <v>6024</v>
      </c>
      <c r="C561" s="822" t="s">
        <v>646</v>
      </c>
      <c r="D561" s="822" t="s">
        <v>2725</v>
      </c>
      <c r="E561" s="822" t="s">
        <v>5989</v>
      </c>
      <c r="F561" s="822" t="s">
        <v>6154</v>
      </c>
      <c r="G561" s="822" t="s">
        <v>6155</v>
      </c>
      <c r="H561" s="831"/>
      <c r="I561" s="831"/>
      <c r="J561" s="822"/>
      <c r="K561" s="822"/>
      <c r="L561" s="831"/>
      <c r="M561" s="831"/>
      <c r="N561" s="822"/>
      <c r="O561" s="822"/>
      <c r="P561" s="831">
        <v>1</v>
      </c>
      <c r="Q561" s="831">
        <v>447</v>
      </c>
      <c r="R561" s="827"/>
      <c r="S561" s="832">
        <v>447</v>
      </c>
    </row>
    <row r="562" spans="1:19" ht="14.45" customHeight="1" x14ac:dyDescent="0.2">
      <c r="A562" s="821" t="s">
        <v>5996</v>
      </c>
      <c r="B562" s="822" t="s">
        <v>6024</v>
      </c>
      <c r="C562" s="822" t="s">
        <v>646</v>
      </c>
      <c r="D562" s="822" t="s">
        <v>2726</v>
      </c>
      <c r="E562" s="822" t="s">
        <v>5989</v>
      </c>
      <c r="F562" s="822" t="s">
        <v>6089</v>
      </c>
      <c r="G562" s="822" t="s">
        <v>6090</v>
      </c>
      <c r="H562" s="831">
        <v>16</v>
      </c>
      <c r="I562" s="831">
        <v>2272</v>
      </c>
      <c r="J562" s="822"/>
      <c r="K562" s="822">
        <v>142</v>
      </c>
      <c r="L562" s="831">
        <v>9</v>
      </c>
      <c r="M562" s="831">
        <v>1287</v>
      </c>
      <c r="N562" s="822"/>
      <c r="O562" s="822">
        <v>143</v>
      </c>
      <c r="P562" s="831">
        <v>4</v>
      </c>
      <c r="Q562" s="831">
        <v>612</v>
      </c>
      <c r="R562" s="827"/>
      <c r="S562" s="832">
        <v>153</v>
      </c>
    </row>
    <row r="563" spans="1:19" ht="14.45" customHeight="1" x14ac:dyDescent="0.2">
      <c r="A563" s="821" t="s">
        <v>5996</v>
      </c>
      <c r="B563" s="822" t="s">
        <v>6024</v>
      </c>
      <c r="C563" s="822" t="s">
        <v>646</v>
      </c>
      <c r="D563" s="822" t="s">
        <v>2726</v>
      </c>
      <c r="E563" s="822" t="s">
        <v>5989</v>
      </c>
      <c r="F563" s="822" t="s">
        <v>5992</v>
      </c>
      <c r="G563" s="822" t="s">
        <v>5993</v>
      </c>
      <c r="H563" s="831">
        <v>16</v>
      </c>
      <c r="I563" s="831">
        <v>533.32999999999993</v>
      </c>
      <c r="J563" s="822"/>
      <c r="K563" s="822">
        <v>33.333124999999995</v>
      </c>
      <c r="L563" s="831">
        <v>11</v>
      </c>
      <c r="M563" s="831">
        <v>427.79</v>
      </c>
      <c r="N563" s="822"/>
      <c r="O563" s="822">
        <v>38.89</v>
      </c>
      <c r="P563" s="831">
        <v>5</v>
      </c>
      <c r="Q563" s="831">
        <v>227.79000000000002</v>
      </c>
      <c r="R563" s="827"/>
      <c r="S563" s="832">
        <v>45.558000000000007</v>
      </c>
    </row>
    <row r="564" spans="1:19" ht="14.45" customHeight="1" x14ac:dyDescent="0.2">
      <c r="A564" s="821" t="s">
        <v>5996</v>
      </c>
      <c r="B564" s="822" t="s">
        <v>6024</v>
      </c>
      <c r="C564" s="822" t="s">
        <v>646</v>
      </c>
      <c r="D564" s="822" t="s">
        <v>2726</v>
      </c>
      <c r="E564" s="822" t="s">
        <v>5989</v>
      </c>
      <c r="F564" s="822" t="s">
        <v>5994</v>
      </c>
      <c r="G564" s="822" t="s">
        <v>5995</v>
      </c>
      <c r="H564" s="831">
        <v>12</v>
      </c>
      <c r="I564" s="831">
        <v>4296</v>
      </c>
      <c r="J564" s="822"/>
      <c r="K564" s="822">
        <v>358</v>
      </c>
      <c r="L564" s="831">
        <v>11</v>
      </c>
      <c r="M564" s="831">
        <v>3960</v>
      </c>
      <c r="N564" s="822"/>
      <c r="O564" s="822">
        <v>360</v>
      </c>
      <c r="P564" s="831">
        <v>4</v>
      </c>
      <c r="Q564" s="831">
        <v>1552</v>
      </c>
      <c r="R564" s="827"/>
      <c r="S564" s="832">
        <v>388</v>
      </c>
    </row>
    <row r="565" spans="1:19" ht="14.45" customHeight="1" x14ac:dyDescent="0.2">
      <c r="A565" s="821" t="s">
        <v>5996</v>
      </c>
      <c r="B565" s="822" t="s">
        <v>6024</v>
      </c>
      <c r="C565" s="822" t="s">
        <v>646</v>
      </c>
      <c r="D565" s="822" t="s">
        <v>2726</v>
      </c>
      <c r="E565" s="822" t="s">
        <v>5989</v>
      </c>
      <c r="F565" s="822" t="s">
        <v>6145</v>
      </c>
      <c r="G565" s="822" t="s">
        <v>6146</v>
      </c>
      <c r="H565" s="831">
        <v>4</v>
      </c>
      <c r="I565" s="831">
        <v>716</v>
      </c>
      <c r="J565" s="822"/>
      <c r="K565" s="822">
        <v>179</v>
      </c>
      <c r="L565" s="831"/>
      <c r="M565" s="831"/>
      <c r="N565" s="822"/>
      <c r="O565" s="822"/>
      <c r="P565" s="831">
        <v>1</v>
      </c>
      <c r="Q565" s="831">
        <v>194</v>
      </c>
      <c r="R565" s="827"/>
      <c r="S565" s="832">
        <v>194</v>
      </c>
    </row>
    <row r="566" spans="1:19" ht="14.45" customHeight="1" x14ac:dyDescent="0.2">
      <c r="A566" s="821" t="s">
        <v>5996</v>
      </c>
      <c r="B566" s="822" t="s">
        <v>6024</v>
      </c>
      <c r="C566" s="822" t="s">
        <v>646</v>
      </c>
      <c r="D566" s="822" t="s">
        <v>2727</v>
      </c>
      <c r="E566" s="822" t="s">
        <v>2679</v>
      </c>
      <c r="F566" s="822" t="s">
        <v>6031</v>
      </c>
      <c r="G566" s="822" t="s">
        <v>1728</v>
      </c>
      <c r="H566" s="831"/>
      <c r="I566" s="831"/>
      <c r="J566" s="822"/>
      <c r="K566" s="822"/>
      <c r="L566" s="831">
        <v>60</v>
      </c>
      <c r="M566" s="831">
        <v>168</v>
      </c>
      <c r="N566" s="822"/>
      <c r="O566" s="822">
        <v>2.8</v>
      </c>
      <c r="P566" s="831"/>
      <c r="Q566" s="831"/>
      <c r="R566" s="827"/>
      <c r="S566" s="832"/>
    </row>
    <row r="567" spans="1:19" ht="14.45" customHeight="1" x14ac:dyDescent="0.2">
      <c r="A567" s="821" t="s">
        <v>5996</v>
      </c>
      <c r="B567" s="822" t="s">
        <v>6024</v>
      </c>
      <c r="C567" s="822" t="s">
        <v>646</v>
      </c>
      <c r="D567" s="822" t="s">
        <v>2727</v>
      </c>
      <c r="E567" s="822" t="s">
        <v>2679</v>
      </c>
      <c r="F567" s="822" t="s">
        <v>6031</v>
      </c>
      <c r="G567" s="822"/>
      <c r="H567" s="831">
        <v>80</v>
      </c>
      <c r="I567" s="831">
        <v>168</v>
      </c>
      <c r="J567" s="822"/>
      <c r="K567" s="822">
        <v>2.1</v>
      </c>
      <c r="L567" s="831">
        <v>60</v>
      </c>
      <c r="M567" s="831">
        <v>168</v>
      </c>
      <c r="N567" s="822"/>
      <c r="O567" s="822">
        <v>2.8</v>
      </c>
      <c r="P567" s="831"/>
      <c r="Q567" s="831"/>
      <c r="R567" s="827"/>
      <c r="S567" s="832"/>
    </row>
    <row r="568" spans="1:19" ht="14.45" customHeight="1" x14ac:dyDescent="0.2">
      <c r="A568" s="821" t="s">
        <v>5996</v>
      </c>
      <c r="B568" s="822" t="s">
        <v>6024</v>
      </c>
      <c r="C568" s="822" t="s">
        <v>646</v>
      </c>
      <c r="D568" s="822" t="s">
        <v>2727</v>
      </c>
      <c r="E568" s="822" t="s">
        <v>2679</v>
      </c>
      <c r="F568" s="822" t="s">
        <v>6051</v>
      </c>
      <c r="G568" s="822" t="s">
        <v>6052</v>
      </c>
      <c r="H568" s="831">
        <v>2</v>
      </c>
      <c r="I568" s="831">
        <v>14706.12</v>
      </c>
      <c r="J568" s="822"/>
      <c r="K568" s="822">
        <v>7353.06</v>
      </c>
      <c r="L568" s="831">
        <v>6</v>
      </c>
      <c r="M568" s="831">
        <v>44118.36</v>
      </c>
      <c r="N568" s="822"/>
      <c r="O568" s="822">
        <v>7353.06</v>
      </c>
      <c r="P568" s="831"/>
      <c r="Q568" s="831"/>
      <c r="R568" s="827"/>
      <c r="S568" s="832"/>
    </row>
    <row r="569" spans="1:19" ht="14.45" customHeight="1" x14ac:dyDescent="0.2">
      <c r="A569" s="821" t="s">
        <v>5996</v>
      </c>
      <c r="B569" s="822" t="s">
        <v>6024</v>
      </c>
      <c r="C569" s="822" t="s">
        <v>646</v>
      </c>
      <c r="D569" s="822" t="s">
        <v>2727</v>
      </c>
      <c r="E569" s="822" t="s">
        <v>5989</v>
      </c>
      <c r="F569" s="822" t="s">
        <v>6083</v>
      </c>
      <c r="G569" s="822" t="s">
        <v>6084</v>
      </c>
      <c r="H569" s="831">
        <v>3</v>
      </c>
      <c r="I569" s="831">
        <v>453</v>
      </c>
      <c r="J569" s="822"/>
      <c r="K569" s="822">
        <v>151</v>
      </c>
      <c r="L569" s="831">
        <v>6</v>
      </c>
      <c r="M569" s="831">
        <v>918</v>
      </c>
      <c r="N569" s="822"/>
      <c r="O569" s="822">
        <v>153</v>
      </c>
      <c r="P569" s="831"/>
      <c r="Q569" s="831"/>
      <c r="R569" s="827"/>
      <c r="S569" s="832"/>
    </row>
    <row r="570" spans="1:19" ht="14.45" customHeight="1" x14ac:dyDescent="0.2">
      <c r="A570" s="821" t="s">
        <v>5996</v>
      </c>
      <c r="B570" s="822" t="s">
        <v>6024</v>
      </c>
      <c r="C570" s="822" t="s">
        <v>646</v>
      </c>
      <c r="D570" s="822" t="s">
        <v>2727</v>
      </c>
      <c r="E570" s="822" t="s">
        <v>5989</v>
      </c>
      <c r="F570" s="822" t="s">
        <v>6005</v>
      </c>
      <c r="G570" s="822" t="s">
        <v>6006</v>
      </c>
      <c r="H570" s="831">
        <v>4</v>
      </c>
      <c r="I570" s="831">
        <v>152</v>
      </c>
      <c r="J570" s="822"/>
      <c r="K570" s="822">
        <v>38</v>
      </c>
      <c r="L570" s="831"/>
      <c r="M570" s="831"/>
      <c r="N570" s="822"/>
      <c r="O570" s="822"/>
      <c r="P570" s="831">
        <v>2</v>
      </c>
      <c r="Q570" s="831">
        <v>80</v>
      </c>
      <c r="R570" s="827"/>
      <c r="S570" s="832">
        <v>40</v>
      </c>
    </row>
    <row r="571" spans="1:19" ht="14.45" customHeight="1" x14ac:dyDescent="0.2">
      <c r="A571" s="821" t="s">
        <v>5996</v>
      </c>
      <c r="B571" s="822" t="s">
        <v>6024</v>
      </c>
      <c r="C571" s="822" t="s">
        <v>646</v>
      </c>
      <c r="D571" s="822" t="s">
        <v>2727</v>
      </c>
      <c r="E571" s="822" t="s">
        <v>5989</v>
      </c>
      <c r="F571" s="822" t="s">
        <v>6087</v>
      </c>
      <c r="G571" s="822" t="s">
        <v>6088</v>
      </c>
      <c r="H571" s="831">
        <v>1</v>
      </c>
      <c r="I571" s="831">
        <v>707</v>
      </c>
      <c r="J571" s="822"/>
      <c r="K571" s="822">
        <v>707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5996</v>
      </c>
      <c r="B572" s="822" t="s">
        <v>6024</v>
      </c>
      <c r="C572" s="822" t="s">
        <v>646</v>
      </c>
      <c r="D572" s="822" t="s">
        <v>2727</v>
      </c>
      <c r="E572" s="822" t="s">
        <v>5989</v>
      </c>
      <c r="F572" s="822" t="s">
        <v>6097</v>
      </c>
      <c r="G572" s="822" t="s">
        <v>6098</v>
      </c>
      <c r="H572" s="831">
        <v>2</v>
      </c>
      <c r="I572" s="831">
        <v>870</v>
      </c>
      <c r="J572" s="822"/>
      <c r="K572" s="822">
        <v>435</v>
      </c>
      <c r="L572" s="831"/>
      <c r="M572" s="831"/>
      <c r="N572" s="822"/>
      <c r="O572" s="822"/>
      <c r="P572" s="831">
        <v>1</v>
      </c>
      <c r="Q572" s="831">
        <v>456</v>
      </c>
      <c r="R572" s="827"/>
      <c r="S572" s="832">
        <v>456</v>
      </c>
    </row>
    <row r="573" spans="1:19" ht="14.45" customHeight="1" x14ac:dyDescent="0.2">
      <c r="A573" s="821" t="s">
        <v>5996</v>
      </c>
      <c r="B573" s="822" t="s">
        <v>6024</v>
      </c>
      <c r="C573" s="822" t="s">
        <v>646</v>
      </c>
      <c r="D573" s="822" t="s">
        <v>2727</v>
      </c>
      <c r="E573" s="822" t="s">
        <v>5989</v>
      </c>
      <c r="F573" s="822" t="s">
        <v>6099</v>
      </c>
      <c r="G573" s="822" t="s">
        <v>6100</v>
      </c>
      <c r="H573" s="831"/>
      <c r="I573" s="831"/>
      <c r="J573" s="822"/>
      <c r="K573" s="822"/>
      <c r="L573" s="831">
        <v>1</v>
      </c>
      <c r="M573" s="831">
        <v>1016</v>
      </c>
      <c r="N573" s="822"/>
      <c r="O573" s="822">
        <v>1016</v>
      </c>
      <c r="P573" s="831"/>
      <c r="Q573" s="831"/>
      <c r="R573" s="827"/>
      <c r="S573" s="832"/>
    </row>
    <row r="574" spans="1:19" ht="14.45" customHeight="1" x14ac:dyDescent="0.2">
      <c r="A574" s="821" t="s">
        <v>5996</v>
      </c>
      <c r="B574" s="822" t="s">
        <v>6024</v>
      </c>
      <c r="C574" s="822" t="s">
        <v>646</v>
      </c>
      <c r="D574" s="822" t="s">
        <v>2727</v>
      </c>
      <c r="E574" s="822" t="s">
        <v>5989</v>
      </c>
      <c r="F574" s="822" t="s">
        <v>6101</v>
      </c>
      <c r="G574" s="822" t="s">
        <v>6102</v>
      </c>
      <c r="H574" s="831">
        <v>120</v>
      </c>
      <c r="I574" s="831">
        <v>224880</v>
      </c>
      <c r="J574" s="822"/>
      <c r="K574" s="822">
        <v>1874</v>
      </c>
      <c r="L574" s="831">
        <v>209</v>
      </c>
      <c r="M574" s="831">
        <v>392502</v>
      </c>
      <c r="N574" s="822"/>
      <c r="O574" s="822">
        <v>1878</v>
      </c>
      <c r="P574" s="831">
        <v>47</v>
      </c>
      <c r="Q574" s="831">
        <v>90334</v>
      </c>
      <c r="R574" s="827"/>
      <c r="S574" s="832">
        <v>1922</v>
      </c>
    </row>
    <row r="575" spans="1:19" ht="14.45" customHeight="1" x14ac:dyDescent="0.2">
      <c r="A575" s="821" t="s">
        <v>5996</v>
      </c>
      <c r="B575" s="822" t="s">
        <v>6024</v>
      </c>
      <c r="C575" s="822" t="s">
        <v>646</v>
      </c>
      <c r="D575" s="822" t="s">
        <v>2727</v>
      </c>
      <c r="E575" s="822" t="s">
        <v>5989</v>
      </c>
      <c r="F575" s="822" t="s">
        <v>6105</v>
      </c>
      <c r="G575" s="822" t="s">
        <v>6106</v>
      </c>
      <c r="H575" s="831">
        <v>123</v>
      </c>
      <c r="I575" s="831">
        <v>131487</v>
      </c>
      <c r="J575" s="822"/>
      <c r="K575" s="822">
        <v>1069</v>
      </c>
      <c r="L575" s="831">
        <v>211</v>
      </c>
      <c r="M575" s="831">
        <v>226403</v>
      </c>
      <c r="N575" s="822"/>
      <c r="O575" s="822">
        <v>1073</v>
      </c>
      <c r="P575" s="831">
        <v>46</v>
      </c>
      <c r="Q575" s="831">
        <v>50922</v>
      </c>
      <c r="R575" s="827"/>
      <c r="S575" s="832">
        <v>1107</v>
      </c>
    </row>
    <row r="576" spans="1:19" ht="14.45" customHeight="1" x14ac:dyDescent="0.2">
      <c r="A576" s="821" t="s">
        <v>5996</v>
      </c>
      <c r="B576" s="822" t="s">
        <v>6024</v>
      </c>
      <c r="C576" s="822" t="s">
        <v>646</v>
      </c>
      <c r="D576" s="822" t="s">
        <v>2727</v>
      </c>
      <c r="E576" s="822" t="s">
        <v>5989</v>
      </c>
      <c r="F576" s="822" t="s">
        <v>6011</v>
      </c>
      <c r="G576" s="822" t="s">
        <v>6012</v>
      </c>
      <c r="H576" s="831">
        <v>12</v>
      </c>
      <c r="I576" s="831">
        <v>10524</v>
      </c>
      <c r="J576" s="822"/>
      <c r="K576" s="822">
        <v>877</v>
      </c>
      <c r="L576" s="831">
        <v>2</v>
      </c>
      <c r="M576" s="831">
        <v>1762</v>
      </c>
      <c r="N576" s="822"/>
      <c r="O576" s="822">
        <v>881</v>
      </c>
      <c r="P576" s="831"/>
      <c r="Q576" s="831"/>
      <c r="R576" s="827"/>
      <c r="S576" s="832"/>
    </row>
    <row r="577" spans="1:19" ht="14.45" customHeight="1" x14ac:dyDescent="0.2">
      <c r="A577" s="821" t="s">
        <v>5996</v>
      </c>
      <c r="B577" s="822" t="s">
        <v>6024</v>
      </c>
      <c r="C577" s="822" t="s">
        <v>646</v>
      </c>
      <c r="D577" s="822" t="s">
        <v>2727</v>
      </c>
      <c r="E577" s="822" t="s">
        <v>5989</v>
      </c>
      <c r="F577" s="822" t="s">
        <v>6115</v>
      </c>
      <c r="G577" s="822" t="s">
        <v>6116</v>
      </c>
      <c r="H577" s="831">
        <v>1</v>
      </c>
      <c r="I577" s="831">
        <v>0</v>
      </c>
      <c r="J577" s="822"/>
      <c r="K577" s="822">
        <v>0</v>
      </c>
      <c r="L577" s="831">
        <v>1</v>
      </c>
      <c r="M577" s="831">
        <v>0</v>
      </c>
      <c r="N577" s="822"/>
      <c r="O577" s="822">
        <v>0</v>
      </c>
      <c r="P577" s="831"/>
      <c r="Q577" s="831"/>
      <c r="R577" s="827"/>
      <c r="S577" s="832"/>
    </row>
    <row r="578" spans="1:19" ht="14.45" customHeight="1" x14ac:dyDescent="0.2">
      <c r="A578" s="821" t="s">
        <v>5996</v>
      </c>
      <c r="B578" s="822" t="s">
        <v>6024</v>
      </c>
      <c r="C578" s="822" t="s">
        <v>646</v>
      </c>
      <c r="D578" s="822" t="s">
        <v>2727</v>
      </c>
      <c r="E578" s="822" t="s">
        <v>5989</v>
      </c>
      <c r="F578" s="822" t="s">
        <v>6117</v>
      </c>
      <c r="G578" s="822" t="s">
        <v>6118</v>
      </c>
      <c r="H578" s="831"/>
      <c r="I578" s="831"/>
      <c r="J578" s="822"/>
      <c r="K578" s="822"/>
      <c r="L578" s="831">
        <v>1</v>
      </c>
      <c r="M578" s="831">
        <v>0</v>
      </c>
      <c r="N578" s="822"/>
      <c r="O578" s="822">
        <v>0</v>
      </c>
      <c r="P578" s="831"/>
      <c r="Q578" s="831"/>
      <c r="R578" s="827"/>
      <c r="S578" s="832"/>
    </row>
    <row r="579" spans="1:19" ht="14.45" customHeight="1" x14ac:dyDescent="0.2">
      <c r="A579" s="821" t="s">
        <v>5996</v>
      </c>
      <c r="B579" s="822" t="s">
        <v>6024</v>
      </c>
      <c r="C579" s="822" t="s">
        <v>646</v>
      </c>
      <c r="D579" s="822" t="s">
        <v>2727</v>
      </c>
      <c r="E579" s="822" t="s">
        <v>5989</v>
      </c>
      <c r="F579" s="822" t="s">
        <v>5992</v>
      </c>
      <c r="G579" s="822" t="s">
        <v>5993</v>
      </c>
      <c r="H579" s="831">
        <v>8</v>
      </c>
      <c r="I579" s="831">
        <v>266.66999999999996</v>
      </c>
      <c r="J579" s="822"/>
      <c r="K579" s="822">
        <v>33.333749999999995</v>
      </c>
      <c r="L579" s="831">
        <v>1</v>
      </c>
      <c r="M579" s="831">
        <v>33.33</v>
      </c>
      <c r="N579" s="822"/>
      <c r="O579" s="822">
        <v>33.33</v>
      </c>
      <c r="P579" s="831">
        <v>1</v>
      </c>
      <c r="Q579" s="831">
        <v>45.56</v>
      </c>
      <c r="R579" s="827"/>
      <c r="S579" s="832">
        <v>45.56</v>
      </c>
    </row>
    <row r="580" spans="1:19" ht="14.45" customHeight="1" x14ac:dyDescent="0.2">
      <c r="A580" s="821" t="s">
        <v>5996</v>
      </c>
      <c r="B580" s="822" t="s">
        <v>6024</v>
      </c>
      <c r="C580" s="822" t="s">
        <v>646</v>
      </c>
      <c r="D580" s="822" t="s">
        <v>2727</v>
      </c>
      <c r="E580" s="822" t="s">
        <v>5989</v>
      </c>
      <c r="F580" s="822" t="s">
        <v>6129</v>
      </c>
      <c r="G580" s="822" t="s">
        <v>6130</v>
      </c>
      <c r="H580" s="831">
        <v>6</v>
      </c>
      <c r="I580" s="831">
        <v>12114</v>
      </c>
      <c r="J580" s="822"/>
      <c r="K580" s="822">
        <v>2019</v>
      </c>
      <c r="L580" s="831">
        <v>24</v>
      </c>
      <c r="M580" s="831">
        <v>48528</v>
      </c>
      <c r="N580" s="822"/>
      <c r="O580" s="822">
        <v>2022</v>
      </c>
      <c r="P580" s="831"/>
      <c r="Q580" s="831"/>
      <c r="R580" s="827"/>
      <c r="S580" s="832"/>
    </row>
    <row r="581" spans="1:19" ht="14.45" customHeight="1" x14ac:dyDescent="0.2">
      <c r="A581" s="821" t="s">
        <v>5996</v>
      </c>
      <c r="B581" s="822" t="s">
        <v>6024</v>
      </c>
      <c r="C581" s="822" t="s">
        <v>646</v>
      </c>
      <c r="D581" s="822" t="s">
        <v>2727</v>
      </c>
      <c r="E581" s="822" t="s">
        <v>5989</v>
      </c>
      <c r="F581" s="822" t="s">
        <v>6133</v>
      </c>
      <c r="G581" s="822" t="s">
        <v>6134</v>
      </c>
      <c r="H581" s="831">
        <v>3</v>
      </c>
      <c r="I581" s="831">
        <v>927</v>
      </c>
      <c r="J581" s="822"/>
      <c r="K581" s="822">
        <v>309</v>
      </c>
      <c r="L581" s="831">
        <v>6</v>
      </c>
      <c r="M581" s="831">
        <v>1860</v>
      </c>
      <c r="N581" s="822"/>
      <c r="O581" s="822">
        <v>310</v>
      </c>
      <c r="P581" s="831"/>
      <c r="Q581" s="831"/>
      <c r="R581" s="827"/>
      <c r="S581" s="832"/>
    </row>
    <row r="582" spans="1:19" ht="14.45" customHeight="1" x14ac:dyDescent="0.2">
      <c r="A582" s="821" t="s">
        <v>5996</v>
      </c>
      <c r="B582" s="822" t="s">
        <v>6024</v>
      </c>
      <c r="C582" s="822" t="s">
        <v>646</v>
      </c>
      <c r="D582" s="822" t="s">
        <v>2727</v>
      </c>
      <c r="E582" s="822" t="s">
        <v>5989</v>
      </c>
      <c r="F582" s="822" t="s">
        <v>5994</v>
      </c>
      <c r="G582" s="822" t="s">
        <v>5995</v>
      </c>
      <c r="H582" s="831">
        <v>7</v>
      </c>
      <c r="I582" s="831">
        <v>2506</v>
      </c>
      <c r="J582" s="822"/>
      <c r="K582" s="822">
        <v>358</v>
      </c>
      <c r="L582" s="831">
        <v>1</v>
      </c>
      <c r="M582" s="831">
        <v>360</v>
      </c>
      <c r="N582" s="822"/>
      <c r="O582" s="822">
        <v>360</v>
      </c>
      <c r="P582" s="831">
        <v>1</v>
      </c>
      <c r="Q582" s="831">
        <v>388</v>
      </c>
      <c r="R582" s="827"/>
      <c r="S582" s="832">
        <v>388</v>
      </c>
    </row>
    <row r="583" spans="1:19" ht="14.45" customHeight="1" x14ac:dyDescent="0.2">
      <c r="A583" s="821" t="s">
        <v>5996</v>
      </c>
      <c r="B583" s="822" t="s">
        <v>6024</v>
      </c>
      <c r="C583" s="822" t="s">
        <v>646</v>
      </c>
      <c r="D583" s="822" t="s">
        <v>2727</v>
      </c>
      <c r="E583" s="822" t="s">
        <v>5989</v>
      </c>
      <c r="F583" s="822" t="s">
        <v>6150</v>
      </c>
      <c r="G583" s="822" t="s">
        <v>6151</v>
      </c>
      <c r="H583" s="831">
        <v>3</v>
      </c>
      <c r="I583" s="831">
        <v>1500</v>
      </c>
      <c r="J583" s="822"/>
      <c r="K583" s="822">
        <v>500</v>
      </c>
      <c r="L583" s="831">
        <v>6</v>
      </c>
      <c r="M583" s="831">
        <v>3012</v>
      </c>
      <c r="N583" s="822"/>
      <c r="O583" s="822">
        <v>502</v>
      </c>
      <c r="P583" s="831"/>
      <c r="Q583" s="831"/>
      <c r="R583" s="827"/>
      <c r="S583" s="832"/>
    </row>
    <row r="584" spans="1:19" ht="14.45" customHeight="1" x14ac:dyDescent="0.2">
      <c r="A584" s="821" t="s">
        <v>5996</v>
      </c>
      <c r="B584" s="822" t="s">
        <v>6024</v>
      </c>
      <c r="C584" s="822" t="s">
        <v>646</v>
      </c>
      <c r="D584" s="822" t="s">
        <v>5982</v>
      </c>
      <c r="E584" s="822" t="s">
        <v>5989</v>
      </c>
      <c r="F584" s="822" t="s">
        <v>5992</v>
      </c>
      <c r="G584" s="822" t="s">
        <v>5993</v>
      </c>
      <c r="H584" s="831">
        <v>1</v>
      </c>
      <c r="I584" s="831">
        <v>33.33</v>
      </c>
      <c r="J584" s="822"/>
      <c r="K584" s="822">
        <v>33.33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5996</v>
      </c>
      <c r="B585" s="822" t="s">
        <v>6024</v>
      </c>
      <c r="C585" s="822" t="s">
        <v>646</v>
      </c>
      <c r="D585" s="822" t="s">
        <v>5982</v>
      </c>
      <c r="E585" s="822" t="s">
        <v>5989</v>
      </c>
      <c r="F585" s="822" t="s">
        <v>6141</v>
      </c>
      <c r="G585" s="822" t="s">
        <v>6142</v>
      </c>
      <c r="H585" s="831">
        <v>1</v>
      </c>
      <c r="I585" s="831">
        <v>226</v>
      </c>
      <c r="J585" s="822"/>
      <c r="K585" s="822">
        <v>226</v>
      </c>
      <c r="L585" s="831"/>
      <c r="M585" s="831"/>
      <c r="N585" s="822"/>
      <c r="O585" s="822"/>
      <c r="P585" s="831">
        <v>1</v>
      </c>
      <c r="Q585" s="831">
        <v>243</v>
      </c>
      <c r="R585" s="827"/>
      <c r="S585" s="832">
        <v>243</v>
      </c>
    </row>
    <row r="586" spans="1:19" ht="14.45" customHeight="1" x14ac:dyDescent="0.2">
      <c r="A586" s="821" t="s">
        <v>5996</v>
      </c>
      <c r="B586" s="822" t="s">
        <v>6024</v>
      </c>
      <c r="C586" s="822" t="s">
        <v>646</v>
      </c>
      <c r="D586" s="822" t="s">
        <v>5982</v>
      </c>
      <c r="E586" s="822" t="s">
        <v>5989</v>
      </c>
      <c r="F586" s="822" t="s">
        <v>6145</v>
      </c>
      <c r="G586" s="822" t="s">
        <v>6146</v>
      </c>
      <c r="H586" s="831">
        <v>1</v>
      </c>
      <c r="I586" s="831">
        <v>179</v>
      </c>
      <c r="J586" s="822"/>
      <c r="K586" s="822">
        <v>179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5996</v>
      </c>
      <c r="B587" s="822" t="s">
        <v>6024</v>
      </c>
      <c r="C587" s="822" t="s">
        <v>646</v>
      </c>
      <c r="D587" s="822" t="s">
        <v>2728</v>
      </c>
      <c r="E587" s="822" t="s">
        <v>2679</v>
      </c>
      <c r="F587" s="822" t="s">
        <v>6061</v>
      </c>
      <c r="G587" s="822" t="s">
        <v>6058</v>
      </c>
      <c r="H587" s="831">
        <v>9</v>
      </c>
      <c r="I587" s="831">
        <v>75465</v>
      </c>
      <c r="J587" s="822"/>
      <c r="K587" s="822">
        <v>8385</v>
      </c>
      <c r="L587" s="831">
        <v>3</v>
      </c>
      <c r="M587" s="831">
        <v>25155</v>
      </c>
      <c r="N587" s="822"/>
      <c r="O587" s="822">
        <v>8385</v>
      </c>
      <c r="P587" s="831"/>
      <c r="Q587" s="831"/>
      <c r="R587" s="827"/>
      <c r="S587" s="832"/>
    </row>
    <row r="588" spans="1:19" ht="14.45" customHeight="1" x14ac:dyDescent="0.2">
      <c r="A588" s="821" t="s">
        <v>5996</v>
      </c>
      <c r="B588" s="822" t="s">
        <v>6024</v>
      </c>
      <c r="C588" s="822" t="s">
        <v>646</v>
      </c>
      <c r="D588" s="822" t="s">
        <v>2728</v>
      </c>
      <c r="E588" s="822" t="s">
        <v>5989</v>
      </c>
      <c r="F588" s="822" t="s">
        <v>6083</v>
      </c>
      <c r="G588" s="822" t="s">
        <v>6084</v>
      </c>
      <c r="H588" s="831">
        <v>1</v>
      </c>
      <c r="I588" s="831">
        <v>151</v>
      </c>
      <c r="J588" s="822"/>
      <c r="K588" s="822">
        <v>151</v>
      </c>
      <c r="L588" s="831"/>
      <c r="M588" s="831"/>
      <c r="N588" s="822"/>
      <c r="O588" s="822"/>
      <c r="P588" s="831"/>
      <c r="Q588" s="831"/>
      <c r="R588" s="827"/>
      <c r="S588" s="832"/>
    </row>
    <row r="589" spans="1:19" ht="14.45" customHeight="1" x14ac:dyDescent="0.2">
      <c r="A589" s="821" t="s">
        <v>5996</v>
      </c>
      <c r="B589" s="822" t="s">
        <v>6024</v>
      </c>
      <c r="C589" s="822" t="s">
        <v>646</v>
      </c>
      <c r="D589" s="822" t="s">
        <v>2728</v>
      </c>
      <c r="E589" s="822" t="s">
        <v>5989</v>
      </c>
      <c r="F589" s="822" t="s">
        <v>6005</v>
      </c>
      <c r="G589" s="822" t="s">
        <v>6006</v>
      </c>
      <c r="H589" s="831">
        <v>32</v>
      </c>
      <c r="I589" s="831">
        <v>1216</v>
      </c>
      <c r="J589" s="822"/>
      <c r="K589" s="822">
        <v>38</v>
      </c>
      <c r="L589" s="831">
        <v>40</v>
      </c>
      <c r="M589" s="831">
        <v>1520</v>
      </c>
      <c r="N589" s="822"/>
      <c r="O589" s="822">
        <v>38</v>
      </c>
      <c r="P589" s="831">
        <v>2</v>
      </c>
      <c r="Q589" s="831">
        <v>80</v>
      </c>
      <c r="R589" s="827"/>
      <c r="S589" s="832">
        <v>40</v>
      </c>
    </row>
    <row r="590" spans="1:19" ht="14.45" customHeight="1" x14ac:dyDescent="0.2">
      <c r="A590" s="821" t="s">
        <v>5996</v>
      </c>
      <c r="B590" s="822" t="s">
        <v>6024</v>
      </c>
      <c r="C590" s="822" t="s">
        <v>646</v>
      </c>
      <c r="D590" s="822" t="s">
        <v>2728</v>
      </c>
      <c r="E590" s="822" t="s">
        <v>5989</v>
      </c>
      <c r="F590" s="822" t="s">
        <v>6087</v>
      </c>
      <c r="G590" s="822" t="s">
        <v>6088</v>
      </c>
      <c r="H590" s="831">
        <v>63</v>
      </c>
      <c r="I590" s="831">
        <v>44541</v>
      </c>
      <c r="J590" s="822"/>
      <c r="K590" s="822">
        <v>707</v>
      </c>
      <c r="L590" s="831">
        <v>48</v>
      </c>
      <c r="M590" s="831">
        <v>34128</v>
      </c>
      <c r="N590" s="822"/>
      <c r="O590" s="822">
        <v>711</v>
      </c>
      <c r="P590" s="831">
        <v>4</v>
      </c>
      <c r="Q590" s="831">
        <v>3072</v>
      </c>
      <c r="R590" s="827"/>
      <c r="S590" s="832">
        <v>768</v>
      </c>
    </row>
    <row r="591" spans="1:19" ht="14.45" customHeight="1" x14ac:dyDescent="0.2">
      <c r="A591" s="821" t="s">
        <v>5996</v>
      </c>
      <c r="B591" s="822" t="s">
        <v>6024</v>
      </c>
      <c r="C591" s="822" t="s">
        <v>646</v>
      </c>
      <c r="D591" s="822" t="s">
        <v>2728</v>
      </c>
      <c r="E591" s="822" t="s">
        <v>5989</v>
      </c>
      <c r="F591" s="822" t="s">
        <v>6089</v>
      </c>
      <c r="G591" s="822" t="s">
        <v>6090</v>
      </c>
      <c r="H591" s="831">
        <v>29</v>
      </c>
      <c r="I591" s="831">
        <v>4118</v>
      </c>
      <c r="J591" s="822"/>
      <c r="K591" s="822">
        <v>142</v>
      </c>
      <c r="L591" s="831">
        <v>20</v>
      </c>
      <c r="M591" s="831">
        <v>2860</v>
      </c>
      <c r="N591" s="822"/>
      <c r="O591" s="822">
        <v>143</v>
      </c>
      <c r="P591" s="831">
        <v>2</v>
      </c>
      <c r="Q591" s="831">
        <v>306</v>
      </c>
      <c r="R591" s="827"/>
      <c r="S591" s="832">
        <v>153</v>
      </c>
    </row>
    <row r="592" spans="1:19" ht="14.45" customHeight="1" x14ac:dyDescent="0.2">
      <c r="A592" s="821" t="s">
        <v>5996</v>
      </c>
      <c r="B592" s="822" t="s">
        <v>6024</v>
      </c>
      <c r="C592" s="822" t="s">
        <v>646</v>
      </c>
      <c r="D592" s="822" t="s">
        <v>2728</v>
      </c>
      <c r="E592" s="822" t="s">
        <v>5989</v>
      </c>
      <c r="F592" s="822" t="s">
        <v>6097</v>
      </c>
      <c r="G592" s="822" t="s">
        <v>6098</v>
      </c>
      <c r="H592" s="831"/>
      <c r="I592" s="831"/>
      <c r="J592" s="822"/>
      <c r="K592" s="822"/>
      <c r="L592" s="831">
        <v>2</v>
      </c>
      <c r="M592" s="831">
        <v>874</v>
      </c>
      <c r="N592" s="822"/>
      <c r="O592" s="822">
        <v>437</v>
      </c>
      <c r="P592" s="831"/>
      <c r="Q592" s="831"/>
      <c r="R592" s="827"/>
      <c r="S592" s="832"/>
    </row>
    <row r="593" spans="1:19" ht="14.45" customHeight="1" x14ac:dyDescent="0.2">
      <c r="A593" s="821" t="s">
        <v>5996</v>
      </c>
      <c r="B593" s="822" t="s">
        <v>6024</v>
      </c>
      <c r="C593" s="822" t="s">
        <v>646</v>
      </c>
      <c r="D593" s="822" t="s">
        <v>2728</v>
      </c>
      <c r="E593" s="822" t="s">
        <v>5989</v>
      </c>
      <c r="F593" s="822" t="s">
        <v>6101</v>
      </c>
      <c r="G593" s="822" t="s">
        <v>6102</v>
      </c>
      <c r="H593" s="831">
        <v>42</v>
      </c>
      <c r="I593" s="831">
        <v>78708</v>
      </c>
      <c r="J593" s="822"/>
      <c r="K593" s="822">
        <v>1874</v>
      </c>
      <c r="L593" s="831">
        <v>42</v>
      </c>
      <c r="M593" s="831">
        <v>78876</v>
      </c>
      <c r="N593" s="822"/>
      <c r="O593" s="822">
        <v>1878</v>
      </c>
      <c r="P593" s="831">
        <v>2</v>
      </c>
      <c r="Q593" s="831">
        <v>3844</v>
      </c>
      <c r="R593" s="827"/>
      <c r="S593" s="832">
        <v>1922</v>
      </c>
    </row>
    <row r="594" spans="1:19" ht="14.45" customHeight="1" x14ac:dyDescent="0.2">
      <c r="A594" s="821" t="s">
        <v>5996</v>
      </c>
      <c r="B594" s="822" t="s">
        <v>6024</v>
      </c>
      <c r="C594" s="822" t="s">
        <v>646</v>
      </c>
      <c r="D594" s="822" t="s">
        <v>2728</v>
      </c>
      <c r="E594" s="822" t="s">
        <v>5989</v>
      </c>
      <c r="F594" s="822" t="s">
        <v>6105</v>
      </c>
      <c r="G594" s="822" t="s">
        <v>6106</v>
      </c>
      <c r="H594" s="831">
        <v>42</v>
      </c>
      <c r="I594" s="831">
        <v>44898</v>
      </c>
      <c r="J594" s="822"/>
      <c r="K594" s="822">
        <v>1069</v>
      </c>
      <c r="L594" s="831">
        <v>41</v>
      </c>
      <c r="M594" s="831">
        <v>43993</v>
      </c>
      <c r="N594" s="822"/>
      <c r="O594" s="822">
        <v>1073</v>
      </c>
      <c r="P594" s="831">
        <v>2</v>
      </c>
      <c r="Q594" s="831">
        <v>2214</v>
      </c>
      <c r="R594" s="827"/>
      <c r="S594" s="832">
        <v>1107</v>
      </c>
    </row>
    <row r="595" spans="1:19" ht="14.45" customHeight="1" x14ac:dyDescent="0.2">
      <c r="A595" s="821" t="s">
        <v>5996</v>
      </c>
      <c r="B595" s="822" t="s">
        <v>6024</v>
      </c>
      <c r="C595" s="822" t="s">
        <v>646</v>
      </c>
      <c r="D595" s="822" t="s">
        <v>2728</v>
      </c>
      <c r="E595" s="822" t="s">
        <v>5989</v>
      </c>
      <c r="F595" s="822" t="s">
        <v>6109</v>
      </c>
      <c r="G595" s="822" t="s">
        <v>6110</v>
      </c>
      <c r="H595" s="831">
        <v>13</v>
      </c>
      <c r="I595" s="831">
        <v>12077</v>
      </c>
      <c r="J595" s="822"/>
      <c r="K595" s="822">
        <v>929</v>
      </c>
      <c r="L595" s="831">
        <v>42</v>
      </c>
      <c r="M595" s="831">
        <v>39186</v>
      </c>
      <c r="N595" s="822"/>
      <c r="O595" s="822">
        <v>933</v>
      </c>
      <c r="P595" s="831">
        <v>29</v>
      </c>
      <c r="Q595" s="831">
        <v>28710</v>
      </c>
      <c r="R595" s="827"/>
      <c r="S595" s="832">
        <v>990</v>
      </c>
    </row>
    <row r="596" spans="1:19" ht="14.45" customHeight="1" x14ac:dyDescent="0.2">
      <c r="A596" s="821" t="s">
        <v>5996</v>
      </c>
      <c r="B596" s="822" t="s">
        <v>6024</v>
      </c>
      <c r="C596" s="822" t="s">
        <v>646</v>
      </c>
      <c r="D596" s="822" t="s">
        <v>2728</v>
      </c>
      <c r="E596" s="822" t="s">
        <v>5989</v>
      </c>
      <c r="F596" s="822" t="s">
        <v>6011</v>
      </c>
      <c r="G596" s="822" t="s">
        <v>6012</v>
      </c>
      <c r="H596" s="831"/>
      <c r="I596" s="831"/>
      <c r="J596" s="822"/>
      <c r="K596" s="822"/>
      <c r="L596" s="831"/>
      <c r="M596" s="831"/>
      <c r="N596" s="822"/>
      <c r="O596" s="822"/>
      <c r="P596" s="831">
        <v>1</v>
      </c>
      <c r="Q596" s="831">
        <v>923</v>
      </c>
      <c r="R596" s="827"/>
      <c r="S596" s="832">
        <v>923</v>
      </c>
    </row>
    <row r="597" spans="1:19" ht="14.45" customHeight="1" x14ac:dyDescent="0.2">
      <c r="A597" s="821" t="s">
        <v>5996</v>
      </c>
      <c r="B597" s="822" t="s">
        <v>6024</v>
      </c>
      <c r="C597" s="822" t="s">
        <v>646</v>
      </c>
      <c r="D597" s="822" t="s">
        <v>2728</v>
      </c>
      <c r="E597" s="822" t="s">
        <v>5989</v>
      </c>
      <c r="F597" s="822" t="s">
        <v>6115</v>
      </c>
      <c r="G597" s="822" t="s">
        <v>6116</v>
      </c>
      <c r="H597" s="831">
        <v>3</v>
      </c>
      <c r="I597" s="831">
        <v>0</v>
      </c>
      <c r="J597" s="822"/>
      <c r="K597" s="822">
        <v>0</v>
      </c>
      <c r="L597" s="831">
        <v>1</v>
      </c>
      <c r="M597" s="831">
        <v>0</v>
      </c>
      <c r="N597" s="822"/>
      <c r="O597" s="822">
        <v>0</v>
      </c>
      <c r="P597" s="831"/>
      <c r="Q597" s="831"/>
      <c r="R597" s="827"/>
      <c r="S597" s="832"/>
    </row>
    <row r="598" spans="1:19" ht="14.45" customHeight="1" x14ac:dyDescent="0.2">
      <c r="A598" s="821" t="s">
        <v>5996</v>
      </c>
      <c r="B598" s="822" t="s">
        <v>6024</v>
      </c>
      <c r="C598" s="822" t="s">
        <v>646</v>
      </c>
      <c r="D598" s="822" t="s">
        <v>2728</v>
      </c>
      <c r="E598" s="822" t="s">
        <v>5989</v>
      </c>
      <c r="F598" s="822" t="s">
        <v>5992</v>
      </c>
      <c r="G598" s="822" t="s">
        <v>5993</v>
      </c>
      <c r="H598" s="831">
        <v>235</v>
      </c>
      <c r="I598" s="831">
        <v>7833.2499999999982</v>
      </c>
      <c r="J598" s="822"/>
      <c r="K598" s="822">
        <v>33.332978723404246</v>
      </c>
      <c r="L598" s="831">
        <v>183</v>
      </c>
      <c r="M598" s="831">
        <v>7102.3000000000029</v>
      </c>
      <c r="N598" s="822"/>
      <c r="O598" s="822">
        <v>38.810382513661217</v>
      </c>
      <c r="P598" s="831">
        <v>11</v>
      </c>
      <c r="Q598" s="831">
        <v>501.12</v>
      </c>
      <c r="R598" s="827"/>
      <c r="S598" s="832">
        <v>45.556363636363635</v>
      </c>
    </row>
    <row r="599" spans="1:19" ht="14.45" customHeight="1" x14ac:dyDescent="0.2">
      <c r="A599" s="821" t="s">
        <v>5996</v>
      </c>
      <c r="B599" s="822" t="s">
        <v>6024</v>
      </c>
      <c r="C599" s="822" t="s">
        <v>646</v>
      </c>
      <c r="D599" s="822" t="s">
        <v>2728</v>
      </c>
      <c r="E599" s="822" t="s">
        <v>5989</v>
      </c>
      <c r="F599" s="822" t="s">
        <v>6121</v>
      </c>
      <c r="G599" s="822" t="s">
        <v>6122</v>
      </c>
      <c r="H599" s="831">
        <v>2</v>
      </c>
      <c r="I599" s="831">
        <v>76</v>
      </c>
      <c r="J599" s="822"/>
      <c r="K599" s="822">
        <v>38</v>
      </c>
      <c r="L599" s="831">
        <v>6</v>
      </c>
      <c r="M599" s="831">
        <v>228</v>
      </c>
      <c r="N599" s="822"/>
      <c r="O599" s="822">
        <v>38</v>
      </c>
      <c r="P599" s="831">
        <v>1</v>
      </c>
      <c r="Q599" s="831">
        <v>39</v>
      </c>
      <c r="R599" s="827"/>
      <c r="S599" s="832">
        <v>39</v>
      </c>
    </row>
    <row r="600" spans="1:19" ht="14.45" customHeight="1" x14ac:dyDescent="0.2">
      <c r="A600" s="821" t="s">
        <v>5996</v>
      </c>
      <c r="B600" s="822" t="s">
        <v>6024</v>
      </c>
      <c r="C600" s="822" t="s">
        <v>646</v>
      </c>
      <c r="D600" s="822" t="s">
        <v>2728</v>
      </c>
      <c r="E600" s="822" t="s">
        <v>5989</v>
      </c>
      <c r="F600" s="822" t="s">
        <v>6137</v>
      </c>
      <c r="G600" s="822" t="s">
        <v>6138</v>
      </c>
      <c r="H600" s="831">
        <v>1</v>
      </c>
      <c r="I600" s="831">
        <v>135</v>
      </c>
      <c r="J600" s="822"/>
      <c r="K600" s="822">
        <v>135</v>
      </c>
      <c r="L600" s="831"/>
      <c r="M600" s="831"/>
      <c r="N600" s="822"/>
      <c r="O600" s="822"/>
      <c r="P600" s="831"/>
      <c r="Q600" s="831"/>
      <c r="R600" s="827"/>
      <c r="S600" s="832"/>
    </row>
    <row r="601" spans="1:19" ht="14.45" customHeight="1" x14ac:dyDescent="0.2">
      <c r="A601" s="821" t="s">
        <v>5996</v>
      </c>
      <c r="B601" s="822" t="s">
        <v>6024</v>
      </c>
      <c r="C601" s="822" t="s">
        <v>646</v>
      </c>
      <c r="D601" s="822" t="s">
        <v>2728</v>
      </c>
      <c r="E601" s="822" t="s">
        <v>5989</v>
      </c>
      <c r="F601" s="822" t="s">
        <v>5994</v>
      </c>
      <c r="G601" s="822" t="s">
        <v>5995</v>
      </c>
      <c r="H601" s="831">
        <v>104</v>
      </c>
      <c r="I601" s="831">
        <v>37232</v>
      </c>
      <c r="J601" s="822"/>
      <c r="K601" s="822">
        <v>358</v>
      </c>
      <c r="L601" s="831">
        <v>93</v>
      </c>
      <c r="M601" s="831">
        <v>33480</v>
      </c>
      <c r="N601" s="822"/>
      <c r="O601" s="822">
        <v>360</v>
      </c>
      <c r="P601" s="831">
        <v>6</v>
      </c>
      <c r="Q601" s="831">
        <v>2328</v>
      </c>
      <c r="R601" s="827"/>
      <c r="S601" s="832">
        <v>388</v>
      </c>
    </row>
    <row r="602" spans="1:19" ht="14.45" customHeight="1" x14ac:dyDescent="0.2">
      <c r="A602" s="821" t="s">
        <v>5996</v>
      </c>
      <c r="B602" s="822" t="s">
        <v>6024</v>
      </c>
      <c r="C602" s="822" t="s">
        <v>646</v>
      </c>
      <c r="D602" s="822" t="s">
        <v>2728</v>
      </c>
      <c r="E602" s="822" t="s">
        <v>5989</v>
      </c>
      <c r="F602" s="822" t="s">
        <v>6145</v>
      </c>
      <c r="G602" s="822" t="s">
        <v>6146</v>
      </c>
      <c r="H602" s="831">
        <v>69</v>
      </c>
      <c r="I602" s="831">
        <v>12351</v>
      </c>
      <c r="J602" s="822"/>
      <c r="K602" s="822">
        <v>179</v>
      </c>
      <c r="L602" s="831">
        <v>43</v>
      </c>
      <c r="M602" s="831">
        <v>7740</v>
      </c>
      <c r="N602" s="822"/>
      <c r="O602" s="822">
        <v>180</v>
      </c>
      <c r="P602" s="831">
        <v>1</v>
      </c>
      <c r="Q602" s="831">
        <v>194</v>
      </c>
      <c r="R602" s="827"/>
      <c r="S602" s="832">
        <v>194</v>
      </c>
    </row>
    <row r="603" spans="1:19" ht="14.45" customHeight="1" x14ac:dyDescent="0.2">
      <c r="A603" s="821" t="s">
        <v>5996</v>
      </c>
      <c r="B603" s="822" t="s">
        <v>6024</v>
      </c>
      <c r="C603" s="822" t="s">
        <v>646</v>
      </c>
      <c r="D603" s="822" t="s">
        <v>2728</v>
      </c>
      <c r="E603" s="822" t="s">
        <v>5989</v>
      </c>
      <c r="F603" s="822" t="s">
        <v>6147</v>
      </c>
      <c r="G603" s="822" t="s">
        <v>6148</v>
      </c>
      <c r="H603" s="831">
        <v>1432</v>
      </c>
      <c r="I603" s="831">
        <v>990944</v>
      </c>
      <c r="J603" s="822"/>
      <c r="K603" s="822">
        <v>692</v>
      </c>
      <c r="L603" s="831">
        <v>871</v>
      </c>
      <c r="M603" s="831">
        <v>606216</v>
      </c>
      <c r="N603" s="822"/>
      <c r="O603" s="822">
        <v>696</v>
      </c>
      <c r="P603" s="831">
        <v>180</v>
      </c>
      <c r="Q603" s="831">
        <v>132120</v>
      </c>
      <c r="R603" s="827"/>
      <c r="S603" s="832">
        <v>734</v>
      </c>
    </row>
    <row r="604" spans="1:19" ht="14.45" customHeight="1" x14ac:dyDescent="0.2">
      <c r="A604" s="821" t="s">
        <v>5996</v>
      </c>
      <c r="B604" s="822" t="s">
        <v>6024</v>
      </c>
      <c r="C604" s="822" t="s">
        <v>646</v>
      </c>
      <c r="D604" s="822" t="s">
        <v>2728</v>
      </c>
      <c r="E604" s="822" t="s">
        <v>5989</v>
      </c>
      <c r="F604" s="822" t="s">
        <v>6152</v>
      </c>
      <c r="G604" s="822" t="s">
        <v>6153</v>
      </c>
      <c r="H604" s="831">
        <v>2</v>
      </c>
      <c r="I604" s="831">
        <v>804</v>
      </c>
      <c r="J604" s="822"/>
      <c r="K604" s="822">
        <v>402</v>
      </c>
      <c r="L604" s="831">
        <v>7</v>
      </c>
      <c r="M604" s="831">
        <v>2828</v>
      </c>
      <c r="N604" s="822"/>
      <c r="O604" s="822">
        <v>404</v>
      </c>
      <c r="P604" s="831"/>
      <c r="Q604" s="831"/>
      <c r="R604" s="827"/>
      <c r="S604" s="832"/>
    </row>
    <row r="605" spans="1:19" ht="14.45" customHeight="1" x14ac:dyDescent="0.2">
      <c r="A605" s="821" t="s">
        <v>5996</v>
      </c>
      <c r="B605" s="822" t="s">
        <v>6024</v>
      </c>
      <c r="C605" s="822" t="s">
        <v>646</v>
      </c>
      <c r="D605" s="822" t="s">
        <v>5984</v>
      </c>
      <c r="E605" s="822" t="s">
        <v>5989</v>
      </c>
      <c r="F605" s="822" t="s">
        <v>6101</v>
      </c>
      <c r="G605" s="822" t="s">
        <v>6102</v>
      </c>
      <c r="H605" s="831"/>
      <c r="I605" s="831"/>
      <c r="J605" s="822"/>
      <c r="K605" s="822"/>
      <c r="L605" s="831"/>
      <c r="M605" s="831"/>
      <c r="N605" s="822"/>
      <c r="O605" s="822"/>
      <c r="P605" s="831">
        <v>1</v>
      </c>
      <c r="Q605" s="831">
        <v>1922</v>
      </c>
      <c r="R605" s="827"/>
      <c r="S605" s="832">
        <v>1922</v>
      </c>
    </row>
    <row r="606" spans="1:19" ht="14.45" customHeight="1" x14ac:dyDescent="0.2">
      <c r="A606" s="821" t="s">
        <v>5996</v>
      </c>
      <c r="B606" s="822" t="s">
        <v>6024</v>
      </c>
      <c r="C606" s="822" t="s">
        <v>646</v>
      </c>
      <c r="D606" s="822" t="s">
        <v>5984</v>
      </c>
      <c r="E606" s="822" t="s">
        <v>5989</v>
      </c>
      <c r="F606" s="822" t="s">
        <v>6105</v>
      </c>
      <c r="G606" s="822" t="s">
        <v>6106</v>
      </c>
      <c r="H606" s="831"/>
      <c r="I606" s="831"/>
      <c r="J606" s="822"/>
      <c r="K606" s="822"/>
      <c r="L606" s="831"/>
      <c r="M606" s="831"/>
      <c r="N606" s="822"/>
      <c r="O606" s="822"/>
      <c r="P606" s="831">
        <v>1</v>
      </c>
      <c r="Q606" s="831">
        <v>1107</v>
      </c>
      <c r="R606" s="827"/>
      <c r="S606" s="832">
        <v>1107</v>
      </c>
    </row>
    <row r="607" spans="1:19" ht="14.45" customHeight="1" x14ac:dyDescent="0.2">
      <c r="A607" s="821" t="s">
        <v>5996</v>
      </c>
      <c r="B607" s="822" t="s">
        <v>6024</v>
      </c>
      <c r="C607" s="822" t="s">
        <v>646</v>
      </c>
      <c r="D607" s="822" t="s">
        <v>2729</v>
      </c>
      <c r="E607" s="822" t="s">
        <v>2679</v>
      </c>
      <c r="F607" s="822" t="s">
        <v>6051</v>
      </c>
      <c r="G607" s="822" t="s">
        <v>6052</v>
      </c>
      <c r="H607" s="831">
        <v>3</v>
      </c>
      <c r="I607" s="831">
        <v>22059.18</v>
      </c>
      <c r="J607" s="822"/>
      <c r="K607" s="822">
        <v>7353.06</v>
      </c>
      <c r="L607" s="831">
        <v>3</v>
      </c>
      <c r="M607" s="831">
        <v>22059.18</v>
      </c>
      <c r="N607" s="822"/>
      <c r="O607" s="822">
        <v>7353.06</v>
      </c>
      <c r="P607" s="831"/>
      <c r="Q607" s="831"/>
      <c r="R607" s="827"/>
      <c r="S607" s="832"/>
    </row>
    <row r="608" spans="1:19" ht="14.45" customHeight="1" x14ac:dyDescent="0.2">
      <c r="A608" s="821" t="s">
        <v>5996</v>
      </c>
      <c r="B608" s="822" t="s">
        <v>6024</v>
      </c>
      <c r="C608" s="822" t="s">
        <v>646</v>
      </c>
      <c r="D608" s="822" t="s">
        <v>2729</v>
      </c>
      <c r="E608" s="822" t="s">
        <v>5989</v>
      </c>
      <c r="F608" s="822" t="s">
        <v>6005</v>
      </c>
      <c r="G608" s="822" t="s">
        <v>6006</v>
      </c>
      <c r="H608" s="831">
        <v>135</v>
      </c>
      <c r="I608" s="831">
        <v>5130</v>
      </c>
      <c r="J608" s="822"/>
      <c r="K608" s="822">
        <v>38</v>
      </c>
      <c r="L608" s="831">
        <v>224</v>
      </c>
      <c r="M608" s="831">
        <v>8512</v>
      </c>
      <c r="N608" s="822"/>
      <c r="O608" s="822">
        <v>38</v>
      </c>
      <c r="P608" s="831">
        <v>45</v>
      </c>
      <c r="Q608" s="831">
        <v>1800</v>
      </c>
      <c r="R608" s="827"/>
      <c r="S608" s="832">
        <v>40</v>
      </c>
    </row>
    <row r="609" spans="1:19" ht="14.45" customHeight="1" x14ac:dyDescent="0.2">
      <c r="A609" s="821" t="s">
        <v>5996</v>
      </c>
      <c r="B609" s="822" t="s">
        <v>6024</v>
      </c>
      <c r="C609" s="822" t="s">
        <v>646</v>
      </c>
      <c r="D609" s="822" t="s">
        <v>2729</v>
      </c>
      <c r="E609" s="822" t="s">
        <v>5989</v>
      </c>
      <c r="F609" s="822" t="s">
        <v>6089</v>
      </c>
      <c r="G609" s="822" t="s">
        <v>6090</v>
      </c>
      <c r="H609" s="831">
        <v>488</v>
      </c>
      <c r="I609" s="831">
        <v>69296</v>
      </c>
      <c r="J609" s="822"/>
      <c r="K609" s="822">
        <v>142</v>
      </c>
      <c r="L609" s="831">
        <v>360</v>
      </c>
      <c r="M609" s="831">
        <v>51480</v>
      </c>
      <c r="N609" s="822"/>
      <c r="O609" s="822">
        <v>143</v>
      </c>
      <c r="P609" s="831">
        <v>58</v>
      </c>
      <c r="Q609" s="831">
        <v>8874</v>
      </c>
      <c r="R609" s="827"/>
      <c r="S609" s="832">
        <v>153</v>
      </c>
    </row>
    <row r="610" spans="1:19" ht="14.45" customHeight="1" x14ac:dyDescent="0.2">
      <c r="A610" s="821" t="s">
        <v>5996</v>
      </c>
      <c r="B610" s="822" t="s">
        <v>6024</v>
      </c>
      <c r="C610" s="822" t="s">
        <v>646</v>
      </c>
      <c r="D610" s="822" t="s">
        <v>2729</v>
      </c>
      <c r="E610" s="822" t="s">
        <v>5989</v>
      </c>
      <c r="F610" s="822" t="s">
        <v>6115</v>
      </c>
      <c r="G610" s="822" t="s">
        <v>6116</v>
      </c>
      <c r="H610" s="831">
        <v>1</v>
      </c>
      <c r="I610" s="831">
        <v>0</v>
      </c>
      <c r="J610" s="822"/>
      <c r="K610" s="822">
        <v>0</v>
      </c>
      <c r="L610" s="831">
        <v>3</v>
      </c>
      <c r="M610" s="831">
        <v>0</v>
      </c>
      <c r="N610" s="822"/>
      <c r="O610" s="822">
        <v>0</v>
      </c>
      <c r="P610" s="831"/>
      <c r="Q610" s="831"/>
      <c r="R610" s="827"/>
      <c r="S610" s="832"/>
    </row>
    <row r="611" spans="1:19" ht="14.45" customHeight="1" x14ac:dyDescent="0.2">
      <c r="A611" s="821" t="s">
        <v>5996</v>
      </c>
      <c r="B611" s="822" t="s">
        <v>6024</v>
      </c>
      <c r="C611" s="822" t="s">
        <v>646</v>
      </c>
      <c r="D611" s="822" t="s">
        <v>2729</v>
      </c>
      <c r="E611" s="822" t="s">
        <v>5989</v>
      </c>
      <c r="F611" s="822" t="s">
        <v>5992</v>
      </c>
      <c r="G611" s="822" t="s">
        <v>5993</v>
      </c>
      <c r="H611" s="831">
        <v>550</v>
      </c>
      <c r="I611" s="831">
        <v>18333.349999999999</v>
      </c>
      <c r="J611" s="822"/>
      <c r="K611" s="822">
        <v>33.333363636363636</v>
      </c>
      <c r="L611" s="831">
        <v>416</v>
      </c>
      <c r="M611" s="831">
        <v>15785.56</v>
      </c>
      <c r="N611" s="822"/>
      <c r="O611" s="822">
        <v>37.94605769230769</v>
      </c>
      <c r="P611" s="831">
        <v>67</v>
      </c>
      <c r="Q611" s="831">
        <v>3052.2200000000003</v>
      </c>
      <c r="R611" s="827"/>
      <c r="S611" s="832">
        <v>45.555522388059707</v>
      </c>
    </row>
    <row r="612" spans="1:19" ht="14.45" customHeight="1" x14ac:dyDescent="0.2">
      <c r="A612" s="821" t="s">
        <v>5996</v>
      </c>
      <c r="B612" s="822" t="s">
        <v>6024</v>
      </c>
      <c r="C612" s="822" t="s">
        <v>646</v>
      </c>
      <c r="D612" s="822" t="s">
        <v>2729</v>
      </c>
      <c r="E612" s="822" t="s">
        <v>5989</v>
      </c>
      <c r="F612" s="822" t="s">
        <v>5994</v>
      </c>
      <c r="G612" s="822" t="s">
        <v>5995</v>
      </c>
      <c r="H612" s="831">
        <v>539</v>
      </c>
      <c r="I612" s="831">
        <v>192962</v>
      </c>
      <c r="J612" s="822"/>
      <c r="K612" s="822">
        <v>358</v>
      </c>
      <c r="L612" s="831">
        <v>407</v>
      </c>
      <c r="M612" s="831">
        <v>146520</v>
      </c>
      <c r="N612" s="822"/>
      <c r="O612" s="822">
        <v>360</v>
      </c>
      <c r="P612" s="831">
        <v>66</v>
      </c>
      <c r="Q612" s="831">
        <v>25608</v>
      </c>
      <c r="R612" s="827"/>
      <c r="S612" s="832">
        <v>388</v>
      </c>
    </row>
    <row r="613" spans="1:19" ht="14.45" customHeight="1" x14ac:dyDescent="0.2">
      <c r="A613" s="821" t="s">
        <v>5996</v>
      </c>
      <c r="B613" s="822" t="s">
        <v>6024</v>
      </c>
      <c r="C613" s="822" t="s">
        <v>646</v>
      </c>
      <c r="D613" s="822" t="s">
        <v>2729</v>
      </c>
      <c r="E613" s="822" t="s">
        <v>5989</v>
      </c>
      <c r="F613" s="822" t="s">
        <v>6145</v>
      </c>
      <c r="G613" s="822" t="s">
        <v>6146</v>
      </c>
      <c r="H613" s="831">
        <v>19</v>
      </c>
      <c r="I613" s="831">
        <v>3401</v>
      </c>
      <c r="J613" s="822"/>
      <c r="K613" s="822">
        <v>179</v>
      </c>
      <c r="L613" s="831">
        <v>13</v>
      </c>
      <c r="M613" s="831">
        <v>2340</v>
      </c>
      <c r="N613" s="822"/>
      <c r="O613" s="822">
        <v>180</v>
      </c>
      <c r="P613" s="831">
        <v>2</v>
      </c>
      <c r="Q613" s="831">
        <v>388</v>
      </c>
      <c r="R613" s="827"/>
      <c r="S613" s="832">
        <v>194</v>
      </c>
    </row>
    <row r="614" spans="1:19" ht="14.45" customHeight="1" x14ac:dyDescent="0.2">
      <c r="A614" s="821" t="s">
        <v>5996</v>
      </c>
      <c r="B614" s="822" t="s">
        <v>6024</v>
      </c>
      <c r="C614" s="822" t="s">
        <v>646</v>
      </c>
      <c r="D614" s="822" t="s">
        <v>2730</v>
      </c>
      <c r="E614" s="822" t="s">
        <v>2679</v>
      </c>
      <c r="F614" s="822" t="s">
        <v>6027</v>
      </c>
      <c r="G614" s="822" t="s">
        <v>6028</v>
      </c>
      <c r="H614" s="831">
        <v>2</v>
      </c>
      <c r="I614" s="831">
        <v>187.74</v>
      </c>
      <c r="J614" s="822"/>
      <c r="K614" s="822">
        <v>93.87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5996</v>
      </c>
      <c r="B615" s="822" t="s">
        <v>6024</v>
      </c>
      <c r="C615" s="822" t="s">
        <v>646</v>
      </c>
      <c r="D615" s="822" t="s">
        <v>2730</v>
      </c>
      <c r="E615" s="822" t="s">
        <v>2679</v>
      </c>
      <c r="F615" s="822" t="s">
        <v>6031</v>
      </c>
      <c r="G615" s="822" t="s">
        <v>1728</v>
      </c>
      <c r="H615" s="831"/>
      <c r="I615" s="831"/>
      <c r="J615" s="822"/>
      <c r="K615" s="822"/>
      <c r="L615" s="831">
        <v>60</v>
      </c>
      <c r="M615" s="831">
        <v>168</v>
      </c>
      <c r="N615" s="822"/>
      <c r="O615" s="822">
        <v>2.8</v>
      </c>
      <c r="P615" s="831"/>
      <c r="Q615" s="831"/>
      <c r="R615" s="827"/>
      <c r="S615" s="832"/>
    </row>
    <row r="616" spans="1:19" ht="14.45" customHeight="1" x14ac:dyDescent="0.2">
      <c r="A616" s="821" t="s">
        <v>5996</v>
      </c>
      <c r="B616" s="822" t="s">
        <v>6024</v>
      </c>
      <c r="C616" s="822" t="s">
        <v>646</v>
      </c>
      <c r="D616" s="822" t="s">
        <v>2730</v>
      </c>
      <c r="E616" s="822" t="s">
        <v>2679</v>
      </c>
      <c r="F616" s="822" t="s">
        <v>6031</v>
      </c>
      <c r="G616" s="822"/>
      <c r="H616" s="831">
        <v>60</v>
      </c>
      <c r="I616" s="831">
        <v>168</v>
      </c>
      <c r="J616" s="822"/>
      <c r="K616" s="822">
        <v>2.8</v>
      </c>
      <c r="L616" s="831">
        <v>60</v>
      </c>
      <c r="M616" s="831">
        <v>168</v>
      </c>
      <c r="N616" s="822"/>
      <c r="O616" s="822">
        <v>2.8</v>
      </c>
      <c r="P616" s="831"/>
      <c r="Q616" s="831"/>
      <c r="R616" s="827"/>
      <c r="S616" s="832"/>
    </row>
    <row r="617" spans="1:19" ht="14.45" customHeight="1" x14ac:dyDescent="0.2">
      <c r="A617" s="821" t="s">
        <v>5996</v>
      </c>
      <c r="B617" s="822" t="s">
        <v>6024</v>
      </c>
      <c r="C617" s="822" t="s">
        <v>646</v>
      </c>
      <c r="D617" s="822" t="s">
        <v>2730</v>
      </c>
      <c r="E617" s="822" t="s">
        <v>2679</v>
      </c>
      <c r="F617" s="822" t="s">
        <v>6072</v>
      </c>
      <c r="G617" s="822" t="s">
        <v>1728</v>
      </c>
      <c r="H617" s="831"/>
      <c r="I617" s="831"/>
      <c r="J617" s="822"/>
      <c r="K617" s="822"/>
      <c r="L617" s="831">
        <v>15.6</v>
      </c>
      <c r="M617" s="831">
        <v>22075.3</v>
      </c>
      <c r="N617" s="822"/>
      <c r="O617" s="822">
        <v>1415.0833333333333</v>
      </c>
      <c r="P617" s="831"/>
      <c r="Q617" s="831"/>
      <c r="R617" s="827"/>
      <c r="S617" s="832"/>
    </row>
    <row r="618" spans="1:19" ht="14.45" customHeight="1" x14ac:dyDescent="0.2">
      <c r="A618" s="821" t="s">
        <v>5996</v>
      </c>
      <c r="B618" s="822" t="s">
        <v>6024</v>
      </c>
      <c r="C618" s="822" t="s">
        <v>646</v>
      </c>
      <c r="D618" s="822" t="s">
        <v>2730</v>
      </c>
      <c r="E618" s="822" t="s">
        <v>2679</v>
      </c>
      <c r="F618" s="822" t="s">
        <v>6074</v>
      </c>
      <c r="G618" s="822" t="s">
        <v>1739</v>
      </c>
      <c r="H618" s="831"/>
      <c r="I618" s="831"/>
      <c r="J618" s="822"/>
      <c r="K618" s="822"/>
      <c r="L618" s="831"/>
      <c r="M618" s="831"/>
      <c r="N618" s="822"/>
      <c r="O618" s="822"/>
      <c r="P618" s="831">
        <v>3</v>
      </c>
      <c r="Q618" s="831">
        <v>5035.1099999999997</v>
      </c>
      <c r="R618" s="827"/>
      <c r="S618" s="832">
        <v>1678.37</v>
      </c>
    </row>
    <row r="619" spans="1:19" ht="14.45" customHeight="1" x14ac:dyDescent="0.2">
      <c r="A619" s="821" t="s">
        <v>5996</v>
      </c>
      <c r="B619" s="822" t="s">
        <v>6024</v>
      </c>
      <c r="C619" s="822" t="s">
        <v>646</v>
      </c>
      <c r="D619" s="822" t="s">
        <v>2730</v>
      </c>
      <c r="E619" s="822" t="s">
        <v>2679</v>
      </c>
      <c r="F619" s="822" t="s">
        <v>6077</v>
      </c>
      <c r="G619" s="822" t="s">
        <v>2552</v>
      </c>
      <c r="H619" s="831"/>
      <c r="I619" s="831"/>
      <c r="J619" s="822"/>
      <c r="K619" s="822"/>
      <c r="L619" s="831">
        <v>1.5</v>
      </c>
      <c r="M619" s="831">
        <v>109.11</v>
      </c>
      <c r="N619" s="822"/>
      <c r="O619" s="822">
        <v>72.739999999999995</v>
      </c>
      <c r="P619" s="831"/>
      <c r="Q619" s="831"/>
      <c r="R619" s="827"/>
      <c r="S619" s="832"/>
    </row>
    <row r="620" spans="1:19" ht="14.45" customHeight="1" x14ac:dyDescent="0.2">
      <c r="A620" s="821" t="s">
        <v>5996</v>
      </c>
      <c r="B620" s="822" t="s">
        <v>6024</v>
      </c>
      <c r="C620" s="822" t="s">
        <v>646</v>
      </c>
      <c r="D620" s="822" t="s">
        <v>2730</v>
      </c>
      <c r="E620" s="822" t="s">
        <v>5989</v>
      </c>
      <c r="F620" s="822" t="s">
        <v>6003</v>
      </c>
      <c r="G620" s="822" t="s">
        <v>6004</v>
      </c>
      <c r="H620" s="831">
        <v>0</v>
      </c>
      <c r="I620" s="831">
        <v>0</v>
      </c>
      <c r="J620" s="822"/>
      <c r="K620" s="822"/>
      <c r="L620" s="831">
        <v>0</v>
      </c>
      <c r="M620" s="831">
        <v>0</v>
      </c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5996</v>
      </c>
      <c r="B621" s="822" t="s">
        <v>6024</v>
      </c>
      <c r="C621" s="822" t="s">
        <v>646</v>
      </c>
      <c r="D621" s="822" t="s">
        <v>2730</v>
      </c>
      <c r="E621" s="822" t="s">
        <v>5989</v>
      </c>
      <c r="F621" s="822" t="s">
        <v>6083</v>
      </c>
      <c r="G621" s="822" t="s">
        <v>6084</v>
      </c>
      <c r="H621" s="831">
        <v>9</v>
      </c>
      <c r="I621" s="831">
        <v>1359</v>
      </c>
      <c r="J621" s="822"/>
      <c r="K621" s="822">
        <v>151</v>
      </c>
      <c r="L621" s="831">
        <v>21</v>
      </c>
      <c r="M621" s="831">
        <v>3213</v>
      </c>
      <c r="N621" s="822"/>
      <c r="O621" s="822">
        <v>153</v>
      </c>
      <c r="P621" s="831">
        <v>1</v>
      </c>
      <c r="Q621" s="831">
        <v>158</v>
      </c>
      <c r="R621" s="827"/>
      <c r="S621" s="832">
        <v>158</v>
      </c>
    </row>
    <row r="622" spans="1:19" ht="14.45" customHeight="1" x14ac:dyDescent="0.2">
      <c r="A622" s="821" t="s">
        <v>5996</v>
      </c>
      <c r="B622" s="822" t="s">
        <v>6024</v>
      </c>
      <c r="C622" s="822" t="s">
        <v>646</v>
      </c>
      <c r="D622" s="822" t="s">
        <v>2730</v>
      </c>
      <c r="E622" s="822" t="s">
        <v>5989</v>
      </c>
      <c r="F622" s="822" t="s">
        <v>6005</v>
      </c>
      <c r="G622" s="822" t="s">
        <v>6006</v>
      </c>
      <c r="H622" s="831">
        <v>158</v>
      </c>
      <c r="I622" s="831">
        <v>6004</v>
      </c>
      <c r="J622" s="822"/>
      <c r="K622" s="822">
        <v>38</v>
      </c>
      <c r="L622" s="831">
        <v>87</v>
      </c>
      <c r="M622" s="831">
        <v>3306</v>
      </c>
      <c r="N622" s="822"/>
      <c r="O622" s="822">
        <v>38</v>
      </c>
      <c r="P622" s="831">
        <v>9</v>
      </c>
      <c r="Q622" s="831">
        <v>360</v>
      </c>
      <c r="R622" s="827"/>
      <c r="S622" s="832">
        <v>40</v>
      </c>
    </row>
    <row r="623" spans="1:19" ht="14.45" customHeight="1" x14ac:dyDescent="0.2">
      <c r="A623" s="821" t="s">
        <v>5996</v>
      </c>
      <c r="B623" s="822" t="s">
        <v>6024</v>
      </c>
      <c r="C623" s="822" t="s">
        <v>646</v>
      </c>
      <c r="D623" s="822" t="s">
        <v>2730</v>
      </c>
      <c r="E623" s="822" t="s">
        <v>5989</v>
      </c>
      <c r="F623" s="822" t="s">
        <v>6089</v>
      </c>
      <c r="G623" s="822" t="s">
        <v>6090</v>
      </c>
      <c r="H623" s="831">
        <v>1</v>
      </c>
      <c r="I623" s="831">
        <v>142</v>
      </c>
      <c r="J623" s="822"/>
      <c r="K623" s="822">
        <v>142</v>
      </c>
      <c r="L623" s="831">
        <v>2</v>
      </c>
      <c r="M623" s="831">
        <v>286</v>
      </c>
      <c r="N623" s="822"/>
      <c r="O623" s="822">
        <v>143</v>
      </c>
      <c r="P623" s="831"/>
      <c r="Q623" s="831"/>
      <c r="R623" s="827"/>
      <c r="S623" s="832"/>
    </row>
    <row r="624" spans="1:19" ht="14.45" customHeight="1" x14ac:dyDescent="0.2">
      <c r="A624" s="821" t="s">
        <v>5996</v>
      </c>
      <c r="B624" s="822" t="s">
        <v>6024</v>
      </c>
      <c r="C624" s="822" t="s">
        <v>646</v>
      </c>
      <c r="D624" s="822" t="s">
        <v>2730</v>
      </c>
      <c r="E624" s="822" t="s">
        <v>5989</v>
      </c>
      <c r="F624" s="822" t="s">
        <v>6101</v>
      </c>
      <c r="G624" s="822" t="s">
        <v>6102</v>
      </c>
      <c r="H624" s="831">
        <v>82</v>
      </c>
      <c r="I624" s="831">
        <v>153668</v>
      </c>
      <c r="J624" s="822"/>
      <c r="K624" s="822">
        <v>1874</v>
      </c>
      <c r="L624" s="831">
        <v>94</v>
      </c>
      <c r="M624" s="831">
        <v>176532</v>
      </c>
      <c r="N624" s="822"/>
      <c r="O624" s="822">
        <v>1878</v>
      </c>
      <c r="P624" s="831">
        <v>7</v>
      </c>
      <c r="Q624" s="831">
        <v>13454</v>
      </c>
      <c r="R624" s="827"/>
      <c r="S624" s="832">
        <v>1922</v>
      </c>
    </row>
    <row r="625" spans="1:19" ht="14.45" customHeight="1" x14ac:dyDescent="0.2">
      <c r="A625" s="821" t="s">
        <v>5996</v>
      </c>
      <c r="B625" s="822" t="s">
        <v>6024</v>
      </c>
      <c r="C625" s="822" t="s">
        <v>646</v>
      </c>
      <c r="D625" s="822" t="s">
        <v>2730</v>
      </c>
      <c r="E625" s="822" t="s">
        <v>5989</v>
      </c>
      <c r="F625" s="822" t="s">
        <v>6105</v>
      </c>
      <c r="G625" s="822" t="s">
        <v>6106</v>
      </c>
      <c r="H625" s="831">
        <v>114</v>
      </c>
      <c r="I625" s="831">
        <v>121866</v>
      </c>
      <c r="J625" s="822"/>
      <c r="K625" s="822">
        <v>1069</v>
      </c>
      <c r="L625" s="831">
        <v>101</v>
      </c>
      <c r="M625" s="831">
        <v>108373</v>
      </c>
      <c r="N625" s="822"/>
      <c r="O625" s="822">
        <v>1073</v>
      </c>
      <c r="P625" s="831">
        <v>10</v>
      </c>
      <c r="Q625" s="831">
        <v>11070</v>
      </c>
      <c r="R625" s="827"/>
      <c r="S625" s="832">
        <v>1107</v>
      </c>
    </row>
    <row r="626" spans="1:19" ht="14.45" customHeight="1" x14ac:dyDescent="0.2">
      <c r="A626" s="821" t="s">
        <v>5996</v>
      </c>
      <c r="B626" s="822" t="s">
        <v>6024</v>
      </c>
      <c r="C626" s="822" t="s">
        <v>646</v>
      </c>
      <c r="D626" s="822" t="s">
        <v>2730</v>
      </c>
      <c r="E626" s="822" t="s">
        <v>5989</v>
      </c>
      <c r="F626" s="822" t="s">
        <v>6111</v>
      </c>
      <c r="G626" s="822" t="s">
        <v>6112</v>
      </c>
      <c r="H626" s="831">
        <v>2</v>
      </c>
      <c r="I626" s="831">
        <v>644</v>
      </c>
      <c r="J626" s="822"/>
      <c r="K626" s="822">
        <v>322</v>
      </c>
      <c r="L626" s="831">
        <v>2</v>
      </c>
      <c r="M626" s="831">
        <v>648</v>
      </c>
      <c r="N626" s="822"/>
      <c r="O626" s="822">
        <v>324</v>
      </c>
      <c r="P626" s="831"/>
      <c r="Q626" s="831"/>
      <c r="R626" s="827"/>
      <c r="S626" s="832"/>
    </row>
    <row r="627" spans="1:19" ht="14.45" customHeight="1" x14ac:dyDescent="0.2">
      <c r="A627" s="821" t="s">
        <v>5996</v>
      </c>
      <c r="B627" s="822" t="s">
        <v>6024</v>
      </c>
      <c r="C627" s="822" t="s">
        <v>646</v>
      </c>
      <c r="D627" s="822" t="s">
        <v>2730</v>
      </c>
      <c r="E627" s="822" t="s">
        <v>5989</v>
      </c>
      <c r="F627" s="822" t="s">
        <v>5992</v>
      </c>
      <c r="G627" s="822" t="s">
        <v>5993</v>
      </c>
      <c r="H627" s="831">
        <v>2</v>
      </c>
      <c r="I627" s="831">
        <v>66.67</v>
      </c>
      <c r="J627" s="822"/>
      <c r="K627" s="822">
        <v>33.335000000000001</v>
      </c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5996</v>
      </c>
      <c r="B628" s="822" t="s">
        <v>6024</v>
      </c>
      <c r="C628" s="822" t="s">
        <v>646</v>
      </c>
      <c r="D628" s="822" t="s">
        <v>2730</v>
      </c>
      <c r="E628" s="822" t="s">
        <v>5989</v>
      </c>
      <c r="F628" s="822" t="s">
        <v>6125</v>
      </c>
      <c r="G628" s="822" t="s">
        <v>6126</v>
      </c>
      <c r="H628" s="831">
        <v>3</v>
      </c>
      <c r="I628" s="831">
        <v>261</v>
      </c>
      <c r="J628" s="822"/>
      <c r="K628" s="822">
        <v>87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5996</v>
      </c>
      <c r="B629" s="822" t="s">
        <v>6024</v>
      </c>
      <c r="C629" s="822" t="s">
        <v>646</v>
      </c>
      <c r="D629" s="822" t="s">
        <v>2730</v>
      </c>
      <c r="E629" s="822" t="s">
        <v>5989</v>
      </c>
      <c r="F629" s="822" t="s">
        <v>6129</v>
      </c>
      <c r="G629" s="822" t="s">
        <v>6130</v>
      </c>
      <c r="H629" s="831">
        <v>58</v>
      </c>
      <c r="I629" s="831">
        <v>117102</v>
      </c>
      <c r="J629" s="822"/>
      <c r="K629" s="822">
        <v>2019</v>
      </c>
      <c r="L629" s="831">
        <v>81</v>
      </c>
      <c r="M629" s="831">
        <v>163782</v>
      </c>
      <c r="N629" s="822"/>
      <c r="O629" s="822">
        <v>2022</v>
      </c>
      <c r="P629" s="831">
        <v>8</v>
      </c>
      <c r="Q629" s="831">
        <v>16416</v>
      </c>
      <c r="R629" s="827"/>
      <c r="S629" s="832">
        <v>2052</v>
      </c>
    </row>
    <row r="630" spans="1:19" ht="14.45" customHeight="1" x14ac:dyDescent="0.2">
      <c r="A630" s="821" t="s">
        <v>5996</v>
      </c>
      <c r="B630" s="822" t="s">
        <v>6024</v>
      </c>
      <c r="C630" s="822" t="s">
        <v>646</v>
      </c>
      <c r="D630" s="822" t="s">
        <v>2730</v>
      </c>
      <c r="E630" s="822" t="s">
        <v>5989</v>
      </c>
      <c r="F630" s="822" t="s">
        <v>6133</v>
      </c>
      <c r="G630" s="822" t="s">
        <v>6134</v>
      </c>
      <c r="H630" s="831">
        <v>37</v>
      </c>
      <c r="I630" s="831">
        <v>11433</v>
      </c>
      <c r="J630" s="822"/>
      <c r="K630" s="822">
        <v>309</v>
      </c>
      <c r="L630" s="831">
        <v>59</v>
      </c>
      <c r="M630" s="831">
        <v>18290</v>
      </c>
      <c r="N630" s="822"/>
      <c r="O630" s="822">
        <v>310</v>
      </c>
      <c r="P630" s="831">
        <v>7</v>
      </c>
      <c r="Q630" s="831">
        <v>2268</v>
      </c>
      <c r="R630" s="827"/>
      <c r="S630" s="832">
        <v>324</v>
      </c>
    </row>
    <row r="631" spans="1:19" ht="14.45" customHeight="1" x14ac:dyDescent="0.2">
      <c r="A631" s="821" t="s">
        <v>5996</v>
      </c>
      <c r="B631" s="822" t="s">
        <v>6024</v>
      </c>
      <c r="C631" s="822" t="s">
        <v>646</v>
      </c>
      <c r="D631" s="822" t="s">
        <v>2730</v>
      </c>
      <c r="E631" s="822" t="s">
        <v>5989</v>
      </c>
      <c r="F631" s="822" t="s">
        <v>6145</v>
      </c>
      <c r="G631" s="822" t="s">
        <v>6146</v>
      </c>
      <c r="H631" s="831">
        <v>2</v>
      </c>
      <c r="I631" s="831">
        <v>358</v>
      </c>
      <c r="J631" s="822"/>
      <c r="K631" s="822">
        <v>179</v>
      </c>
      <c r="L631" s="831"/>
      <c r="M631" s="831"/>
      <c r="N631" s="822"/>
      <c r="O631" s="822"/>
      <c r="P631" s="831"/>
      <c r="Q631" s="831"/>
      <c r="R631" s="827"/>
      <c r="S631" s="832"/>
    </row>
    <row r="632" spans="1:19" ht="14.45" customHeight="1" x14ac:dyDescent="0.2">
      <c r="A632" s="821" t="s">
        <v>5996</v>
      </c>
      <c r="B632" s="822" t="s">
        <v>6024</v>
      </c>
      <c r="C632" s="822" t="s">
        <v>646</v>
      </c>
      <c r="D632" s="822" t="s">
        <v>2730</v>
      </c>
      <c r="E632" s="822" t="s">
        <v>5989</v>
      </c>
      <c r="F632" s="822" t="s">
        <v>6149</v>
      </c>
      <c r="G632" s="822" t="s">
        <v>6114</v>
      </c>
      <c r="H632" s="831">
        <v>0</v>
      </c>
      <c r="I632" s="831">
        <v>0</v>
      </c>
      <c r="J632" s="822"/>
      <c r="K632" s="822"/>
      <c r="L632" s="831">
        <v>0</v>
      </c>
      <c r="M632" s="831">
        <v>0</v>
      </c>
      <c r="N632" s="822"/>
      <c r="O632" s="822"/>
      <c r="P632" s="831"/>
      <c r="Q632" s="831"/>
      <c r="R632" s="827"/>
      <c r="S632" s="832"/>
    </row>
    <row r="633" spans="1:19" ht="14.45" customHeight="1" x14ac:dyDescent="0.2">
      <c r="A633" s="821" t="s">
        <v>5996</v>
      </c>
      <c r="B633" s="822" t="s">
        <v>6024</v>
      </c>
      <c r="C633" s="822" t="s">
        <v>646</v>
      </c>
      <c r="D633" s="822" t="s">
        <v>2730</v>
      </c>
      <c r="E633" s="822" t="s">
        <v>5989</v>
      </c>
      <c r="F633" s="822" t="s">
        <v>6150</v>
      </c>
      <c r="G633" s="822" t="s">
        <v>6151</v>
      </c>
      <c r="H633" s="831">
        <v>4</v>
      </c>
      <c r="I633" s="831">
        <v>2000</v>
      </c>
      <c r="J633" s="822"/>
      <c r="K633" s="822">
        <v>500</v>
      </c>
      <c r="L633" s="831">
        <v>11</v>
      </c>
      <c r="M633" s="831">
        <v>5522</v>
      </c>
      <c r="N633" s="822"/>
      <c r="O633" s="822">
        <v>502</v>
      </c>
      <c r="P633" s="831">
        <v>1</v>
      </c>
      <c r="Q633" s="831">
        <v>513</v>
      </c>
      <c r="R633" s="827"/>
      <c r="S633" s="832">
        <v>513</v>
      </c>
    </row>
    <row r="634" spans="1:19" ht="14.45" customHeight="1" x14ac:dyDescent="0.2">
      <c r="A634" s="821" t="s">
        <v>5996</v>
      </c>
      <c r="B634" s="822" t="s">
        <v>6024</v>
      </c>
      <c r="C634" s="822" t="s">
        <v>646</v>
      </c>
      <c r="D634" s="822" t="s">
        <v>2730</v>
      </c>
      <c r="E634" s="822" t="s">
        <v>5989</v>
      </c>
      <c r="F634" s="822" t="s">
        <v>6154</v>
      </c>
      <c r="G634" s="822" t="s">
        <v>6155</v>
      </c>
      <c r="H634" s="831">
        <v>2</v>
      </c>
      <c r="I634" s="831">
        <v>860</v>
      </c>
      <c r="J634" s="822"/>
      <c r="K634" s="822">
        <v>430</v>
      </c>
      <c r="L634" s="831">
        <v>2</v>
      </c>
      <c r="M634" s="831">
        <v>864</v>
      </c>
      <c r="N634" s="822"/>
      <c r="O634" s="822">
        <v>432</v>
      </c>
      <c r="P634" s="831"/>
      <c r="Q634" s="831"/>
      <c r="R634" s="827"/>
      <c r="S634" s="832"/>
    </row>
    <row r="635" spans="1:19" ht="14.45" customHeight="1" x14ac:dyDescent="0.2">
      <c r="A635" s="821" t="s">
        <v>5996</v>
      </c>
      <c r="B635" s="822" t="s">
        <v>6024</v>
      </c>
      <c r="C635" s="822" t="s">
        <v>646</v>
      </c>
      <c r="D635" s="822" t="s">
        <v>2731</v>
      </c>
      <c r="E635" s="822" t="s">
        <v>2679</v>
      </c>
      <c r="F635" s="822" t="s">
        <v>6025</v>
      </c>
      <c r="G635" s="822" t="s">
        <v>6026</v>
      </c>
      <c r="H635" s="831">
        <v>1</v>
      </c>
      <c r="I635" s="831">
        <v>2611.8200000000002</v>
      </c>
      <c r="J635" s="822"/>
      <c r="K635" s="822">
        <v>2611.8200000000002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5996</v>
      </c>
      <c r="B636" s="822" t="s">
        <v>6024</v>
      </c>
      <c r="C636" s="822" t="s">
        <v>646</v>
      </c>
      <c r="D636" s="822" t="s">
        <v>2731</v>
      </c>
      <c r="E636" s="822" t="s">
        <v>2679</v>
      </c>
      <c r="F636" s="822" t="s">
        <v>6051</v>
      </c>
      <c r="G636" s="822" t="s">
        <v>6052</v>
      </c>
      <c r="H636" s="831">
        <v>18</v>
      </c>
      <c r="I636" s="831">
        <v>132355.08000000002</v>
      </c>
      <c r="J636" s="822"/>
      <c r="K636" s="822">
        <v>7353.0600000000013</v>
      </c>
      <c r="L636" s="831">
        <v>24</v>
      </c>
      <c r="M636" s="831">
        <v>189132.72</v>
      </c>
      <c r="N636" s="822"/>
      <c r="O636" s="822">
        <v>7880.53</v>
      </c>
      <c r="P636" s="831">
        <v>24</v>
      </c>
      <c r="Q636" s="831">
        <v>176473.44</v>
      </c>
      <c r="R636" s="827"/>
      <c r="S636" s="832">
        <v>7353.06</v>
      </c>
    </row>
    <row r="637" spans="1:19" ht="14.45" customHeight="1" x14ac:dyDescent="0.2">
      <c r="A637" s="821" t="s">
        <v>5996</v>
      </c>
      <c r="B637" s="822" t="s">
        <v>6024</v>
      </c>
      <c r="C637" s="822" t="s">
        <v>646</v>
      </c>
      <c r="D637" s="822" t="s">
        <v>2731</v>
      </c>
      <c r="E637" s="822" t="s">
        <v>2679</v>
      </c>
      <c r="F637" s="822" t="s">
        <v>6057</v>
      </c>
      <c r="G637" s="822" t="s">
        <v>6058</v>
      </c>
      <c r="H637" s="831">
        <v>12</v>
      </c>
      <c r="I637" s="831">
        <v>100620</v>
      </c>
      <c r="J637" s="822"/>
      <c r="K637" s="822">
        <v>8385</v>
      </c>
      <c r="L637" s="831">
        <v>12</v>
      </c>
      <c r="M637" s="831">
        <v>100620</v>
      </c>
      <c r="N637" s="822"/>
      <c r="O637" s="822">
        <v>8385</v>
      </c>
      <c r="P637" s="831"/>
      <c r="Q637" s="831"/>
      <c r="R637" s="827"/>
      <c r="S637" s="832"/>
    </row>
    <row r="638" spans="1:19" ht="14.45" customHeight="1" x14ac:dyDescent="0.2">
      <c r="A638" s="821" t="s">
        <v>5996</v>
      </c>
      <c r="B638" s="822" t="s">
        <v>6024</v>
      </c>
      <c r="C638" s="822" t="s">
        <v>646</v>
      </c>
      <c r="D638" s="822" t="s">
        <v>2731</v>
      </c>
      <c r="E638" s="822" t="s">
        <v>2679</v>
      </c>
      <c r="F638" s="822" t="s">
        <v>6061</v>
      </c>
      <c r="G638" s="822" t="s">
        <v>6058</v>
      </c>
      <c r="H638" s="831"/>
      <c r="I638" s="831"/>
      <c r="J638" s="822"/>
      <c r="K638" s="822"/>
      <c r="L638" s="831">
        <v>6</v>
      </c>
      <c r="M638" s="831">
        <v>50310</v>
      </c>
      <c r="N638" s="822"/>
      <c r="O638" s="822">
        <v>8385</v>
      </c>
      <c r="P638" s="831">
        <v>6</v>
      </c>
      <c r="Q638" s="831">
        <v>50310</v>
      </c>
      <c r="R638" s="827"/>
      <c r="S638" s="832">
        <v>8385</v>
      </c>
    </row>
    <row r="639" spans="1:19" ht="14.45" customHeight="1" x14ac:dyDescent="0.2">
      <c r="A639" s="821" t="s">
        <v>5996</v>
      </c>
      <c r="B639" s="822" t="s">
        <v>6024</v>
      </c>
      <c r="C639" s="822" t="s">
        <v>646</v>
      </c>
      <c r="D639" s="822" t="s">
        <v>2731</v>
      </c>
      <c r="E639" s="822" t="s">
        <v>5989</v>
      </c>
      <c r="F639" s="822" t="s">
        <v>6005</v>
      </c>
      <c r="G639" s="822" t="s">
        <v>6006</v>
      </c>
      <c r="H639" s="831">
        <v>3</v>
      </c>
      <c r="I639" s="831">
        <v>114</v>
      </c>
      <c r="J639" s="822"/>
      <c r="K639" s="822">
        <v>38</v>
      </c>
      <c r="L639" s="831">
        <v>15</v>
      </c>
      <c r="M639" s="831">
        <v>570</v>
      </c>
      <c r="N639" s="822"/>
      <c r="O639" s="822">
        <v>38</v>
      </c>
      <c r="P639" s="831">
        <v>9</v>
      </c>
      <c r="Q639" s="831">
        <v>360</v>
      </c>
      <c r="R639" s="827"/>
      <c r="S639" s="832">
        <v>40</v>
      </c>
    </row>
    <row r="640" spans="1:19" ht="14.45" customHeight="1" x14ac:dyDescent="0.2">
      <c r="A640" s="821" t="s">
        <v>5996</v>
      </c>
      <c r="B640" s="822" t="s">
        <v>6024</v>
      </c>
      <c r="C640" s="822" t="s">
        <v>646</v>
      </c>
      <c r="D640" s="822" t="s">
        <v>2731</v>
      </c>
      <c r="E640" s="822" t="s">
        <v>5989</v>
      </c>
      <c r="F640" s="822" t="s">
        <v>6087</v>
      </c>
      <c r="G640" s="822" t="s">
        <v>6088</v>
      </c>
      <c r="H640" s="831">
        <v>15</v>
      </c>
      <c r="I640" s="831">
        <v>10605</v>
      </c>
      <c r="J640" s="822"/>
      <c r="K640" s="822">
        <v>707</v>
      </c>
      <c r="L640" s="831">
        <v>8</v>
      </c>
      <c r="M640" s="831">
        <v>5688</v>
      </c>
      <c r="N640" s="822"/>
      <c r="O640" s="822">
        <v>711</v>
      </c>
      <c r="P640" s="831">
        <v>4</v>
      </c>
      <c r="Q640" s="831">
        <v>3072</v>
      </c>
      <c r="R640" s="827"/>
      <c r="S640" s="832">
        <v>768</v>
      </c>
    </row>
    <row r="641" spans="1:19" ht="14.45" customHeight="1" x14ac:dyDescent="0.2">
      <c r="A641" s="821" t="s">
        <v>5996</v>
      </c>
      <c r="B641" s="822" t="s">
        <v>6024</v>
      </c>
      <c r="C641" s="822" t="s">
        <v>646</v>
      </c>
      <c r="D641" s="822" t="s">
        <v>2731</v>
      </c>
      <c r="E641" s="822" t="s">
        <v>5989</v>
      </c>
      <c r="F641" s="822" t="s">
        <v>6115</v>
      </c>
      <c r="G641" s="822" t="s">
        <v>6116</v>
      </c>
      <c r="H641" s="831">
        <v>7</v>
      </c>
      <c r="I641" s="831">
        <v>0</v>
      </c>
      <c r="J641" s="822"/>
      <c r="K641" s="822">
        <v>0</v>
      </c>
      <c r="L641" s="831">
        <v>20</v>
      </c>
      <c r="M641" s="831">
        <v>0</v>
      </c>
      <c r="N641" s="822"/>
      <c r="O641" s="822">
        <v>0</v>
      </c>
      <c r="P641" s="831">
        <v>6</v>
      </c>
      <c r="Q641" s="831">
        <v>0</v>
      </c>
      <c r="R641" s="827"/>
      <c r="S641" s="832">
        <v>0</v>
      </c>
    </row>
    <row r="642" spans="1:19" ht="14.45" customHeight="1" x14ac:dyDescent="0.2">
      <c r="A642" s="821" t="s">
        <v>5996</v>
      </c>
      <c r="B642" s="822" t="s">
        <v>6024</v>
      </c>
      <c r="C642" s="822" t="s">
        <v>646</v>
      </c>
      <c r="D642" s="822" t="s">
        <v>2731</v>
      </c>
      <c r="E642" s="822" t="s">
        <v>5989</v>
      </c>
      <c r="F642" s="822" t="s">
        <v>6117</v>
      </c>
      <c r="G642" s="822" t="s">
        <v>6118</v>
      </c>
      <c r="H642" s="831">
        <v>1</v>
      </c>
      <c r="I642" s="831">
        <v>0</v>
      </c>
      <c r="J642" s="822"/>
      <c r="K642" s="822">
        <v>0</v>
      </c>
      <c r="L642" s="831">
        <v>9</v>
      </c>
      <c r="M642" s="831">
        <v>0</v>
      </c>
      <c r="N642" s="822"/>
      <c r="O642" s="822">
        <v>0</v>
      </c>
      <c r="P642" s="831">
        <v>4</v>
      </c>
      <c r="Q642" s="831">
        <v>0</v>
      </c>
      <c r="R642" s="827"/>
      <c r="S642" s="832">
        <v>0</v>
      </c>
    </row>
    <row r="643" spans="1:19" ht="14.45" customHeight="1" x14ac:dyDescent="0.2">
      <c r="A643" s="821" t="s">
        <v>5996</v>
      </c>
      <c r="B643" s="822" t="s">
        <v>6024</v>
      </c>
      <c r="C643" s="822" t="s">
        <v>646</v>
      </c>
      <c r="D643" s="822" t="s">
        <v>2731</v>
      </c>
      <c r="E643" s="822" t="s">
        <v>5989</v>
      </c>
      <c r="F643" s="822" t="s">
        <v>5992</v>
      </c>
      <c r="G643" s="822" t="s">
        <v>5993</v>
      </c>
      <c r="H643" s="831">
        <v>404</v>
      </c>
      <c r="I643" s="831">
        <v>13466.66</v>
      </c>
      <c r="J643" s="822"/>
      <c r="K643" s="822">
        <v>33.33331683168317</v>
      </c>
      <c r="L643" s="831">
        <v>198</v>
      </c>
      <c r="M643" s="831">
        <v>7485.5399999999991</v>
      </c>
      <c r="N643" s="822"/>
      <c r="O643" s="822">
        <v>37.805757575757568</v>
      </c>
      <c r="P643" s="831">
        <v>38</v>
      </c>
      <c r="Q643" s="831">
        <v>1731.1199999999997</v>
      </c>
      <c r="R643" s="827"/>
      <c r="S643" s="832">
        <v>45.5557894736842</v>
      </c>
    </row>
    <row r="644" spans="1:19" ht="14.45" customHeight="1" x14ac:dyDescent="0.2">
      <c r="A644" s="821" t="s">
        <v>5996</v>
      </c>
      <c r="B644" s="822" t="s">
        <v>6024</v>
      </c>
      <c r="C644" s="822" t="s">
        <v>646</v>
      </c>
      <c r="D644" s="822" t="s">
        <v>2731</v>
      </c>
      <c r="E644" s="822" t="s">
        <v>5989</v>
      </c>
      <c r="F644" s="822" t="s">
        <v>6017</v>
      </c>
      <c r="G644" s="822" t="s">
        <v>6018</v>
      </c>
      <c r="H644" s="831">
        <v>2</v>
      </c>
      <c r="I644" s="831">
        <v>150</v>
      </c>
      <c r="J644" s="822"/>
      <c r="K644" s="822">
        <v>75</v>
      </c>
      <c r="L644" s="831"/>
      <c r="M644" s="831"/>
      <c r="N644" s="822"/>
      <c r="O644" s="822"/>
      <c r="P644" s="831"/>
      <c r="Q644" s="831"/>
      <c r="R644" s="827"/>
      <c r="S644" s="832"/>
    </row>
    <row r="645" spans="1:19" ht="14.45" customHeight="1" x14ac:dyDescent="0.2">
      <c r="A645" s="821" t="s">
        <v>5996</v>
      </c>
      <c r="B645" s="822" t="s">
        <v>6024</v>
      </c>
      <c r="C645" s="822" t="s">
        <v>646</v>
      </c>
      <c r="D645" s="822" t="s">
        <v>2731</v>
      </c>
      <c r="E645" s="822" t="s">
        <v>5989</v>
      </c>
      <c r="F645" s="822" t="s">
        <v>5994</v>
      </c>
      <c r="G645" s="822" t="s">
        <v>5995</v>
      </c>
      <c r="H645" s="831">
        <v>8</v>
      </c>
      <c r="I645" s="831">
        <v>2864</v>
      </c>
      <c r="J645" s="822"/>
      <c r="K645" s="822">
        <v>358</v>
      </c>
      <c r="L645" s="831">
        <v>76</v>
      </c>
      <c r="M645" s="831">
        <v>27360</v>
      </c>
      <c r="N645" s="822"/>
      <c r="O645" s="822">
        <v>360</v>
      </c>
      <c r="P645" s="831">
        <v>13</v>
      </c>
      <c r="Q645" s="831">
        <v>5044</v>
      </c>
      <c r="R645" s="827"/>
      <c r="S645" s="832">
        <v>388</v>
      </c>
    </row>
    <row r="646" spans="1:19" ht="14.45" customHeight="1" x14ac:dyDescent="0.2">
      <c r="A646" s="821" t="s">
        <v>5996</v>
      </c>
      <c r="B646" s="822" t="s">
        <v>6024</v>
      </c>
      <c r="C646" s="822" t="s">
        <v>646</v>
      </c>
      <c r="D646" s="822" t="s">
        <v>2731</v>
      </c>
      <c r="E646" s="822" t="s">
        <v>5989</v>
      </c>
      <c r="F646" s="822" t="s">
        <v>6145</v>
      </c>
      <c r="G646" s="822" t="s">
        <v>6146</v>
      </c>
      <c r="H646" s="831">
        <v>382</v>
      </c>
      <c r="I646" s="831">
        <v>68378</v>
      </c>
      <c r="J646" s="822"/>
      <c r="K646" s="822">
        <v>179</v>
      </c>
      <c r="L646" s="831">
        <v>113</v>
      </c>
      <c r="M646" s="831">
        <v>20340</v>
      </c>
      <c r="N646" s="822"/>
      <c r="O646" s="822">
        <v>180</v>
      </c>
      <c r="P646" s="831">
        <v>21</v>
      </c>
      <c r="Q646" s="831">
        <v>4074</v>
      </c>
      <c r="R646" s="827"/>
      <c r="S646" s="832">
        <v>194</v>
      </c>
    </row>
    <row r="647" spans="1:19" ht="14.45" customHeight="1" x14ac:dyDescent="0.2">
      <c r="A647" s="821" t="s">
        <v>5996</v>
      </c>
      <c r="B647" s="822" t="s">
        <v>6024</v>
      </c>
      <c r="C647" s="822" t="s">
        <v>646</v>
      </c>
      <c r="D647" s="822" t="s">
        <v>2731</v>
      </c>
      <c r="E647" s="822" t="s">
        <v>5989</v>
      </c>
      <c r="F647" s="822" t="s">
        <v>6147</v>
      </c>
      <c r="G647" s="822" t="s">
        <v>6148</v>
      </c>
      <c r="H647" s="831"/>
      <c r="I647" s="831"/>
      <c r="J647" s="822"/>
      <c r="K647" s="822"/>
      <c r="L647" s="831"/>
      <c r="M647" s="831"/>
      <c r="N647" s="822"/>
      <c r="O647" s="822"/>
      <c r="P647" s="831">
        <v>1</v>
      </c>
      <c r="Q647" s="831">
        <v>734</v>
      </c>
      <c r="R647" s="827"/>
      <c r="S647" s="832">
        <v>734</v>
      </c>
    </row>
    <row r="648" spans="1:19" ht="14.45" customHeight="1" x14ac:dyDescent="0.2">
      <c r="A648" s="821" t="s">
        <v>5996</v>
      </c>
      <c r="B648" s="822" t="s">
        <v>6024</v>
      </c>
      <c r="C648" s="822" t="s">
        <v>646</v>
      </c>
      <c r="D648" s="822" t="s">
        <v>5985</v>
      </c>
      <c r="E648" s="822" t="s">
        <v>2679</v>
      </c>
      <c r="F648" s="822" t="s">
        <v>6051</v>
      </c>
      <c r="G648" s="822" t="s">
        <v>6052</v>
      </c>
      <c r="H648" s="831">
        <v>84</v>
      </c>
      <c r="I648" s="831">
        <v>617657.04</v>
      </c>
      <c r="J648" s="822"/>
      <c r="K648" s="822">
        <v>7353.06</v>
      </c>
      <c r="L648" s="831">
        <v>291</v>
      </c>
      <c r="M648" s="831">
        <v>2139740.4600000004</v>
      </c>
      <c r="N648" s="822"/>
      <c r="O648" s="822">
        <v>7353.0600000000013</v>
      </c>
      <c r="P648" s="831"/>
      <c r="Q648" s="831"/>
      <c r="R648" s="827"/>
      <c r="S648" s="832"/>
    </row>
    <row r="649" spans="1:19" ht="14.45" customHeight="1" x14ac:dyDescent="0.2">
      <c r="A649" s="821" t="s">
        <v>5996</v>
      </c>
      <c r="B649" s="822" t="s">
        <v>6024</v>
      </c>
      <c r="C649" s="822" t="s">
        <v>646</v>
      </c>
      <c r="D649" s="822" t="s">
        <v>5985</v>
      </c>
      <c r="E649" s="822" t="s">
        <v>2679</v>
      </c>
      <c r="F649" s="822" t="s">
        <v>6057</v>
      </c>
      <c r="G649" s="822" t="s">
        <v>6058</v>
      </c>
      <c r="H649" s="831">
        <v>24</v>
      </c>
      <c r="I649" s="831">
        <v>201240</v>
      </c>
      <c r="J649" s="822"/>
      <c r="K649" s="822">
        <v>8385</v>
      </c>
      <c r="L649" s="831">
        <v>18</v>
      </c>
      <c r="M649" s="831">
        <v>150930</v>
      </c>
      <c r="N649" s="822"/>
      <c r="O649" s="822">
        <v>8385</v>
      </c>
      <c r="P649" s="831"/>
      <c r="Q649" s="831"/>
      <c r="R649" s="827"/>
      <c r="S649" s="832"/>
    </row>
    <row r="650" spans="1:19" ht="14.45" customHeight="1" x14ac:dyDescent="0.2">
      <c r="A650" s="821" t="s">
        <v>5996</v>
      </c>
      <c r="B650" s="822" t="s">
        <v>6024</v>
      </c>
      <c r="C650" s="822" t="s">
        <v>646</v>
      </c>
      <c r="D650" s="822" t="s">
        <v>5985</v>
      </c>
      <c r="E650" s="822" t="s">
        <v>2679</v>
      </c>
      <c r="F650" s="822" t="s">
        <v>6061</v>
      </c>
      <c r="G650" s="822" t="s">
        <v>6058</v>
      </c>
      <c r="H650" s="831"/>
      <c r="I650" s="831"/>
      <c r="J650" s="822"/>
      <c r="K650" s="822"/>
      <c r="L650" s="831">
        <v>18</v>
      </c>
      <c r="M650" s="831">
        <v>150930</v>
      </c>
      <c r="N650" s="822"/>
      <c r="O650" s="822">
        <v>8385</v>
      </c>
      <c r="P650" s="831"/>
      <c r="Q650" s="831"/>
      <c r="R650" s="827"/>
      <c r="S650" s="832"/>
    </row>
    <row r="651" spans="1:19" ht="14.45" customHeight="1" x14ac:dyDescent="0.2">
      <c r="A651" s="821" t="s">
        <v>5996</v>
      </c>
      <c r="B651" s="822" t="s">
        <v>6024</v>
      </c>
      <c r="C651" s="822" t="s">
        <v>646</v>
      </c>
      <c r="D651" s="822" t="s">
        <v>5985</v>
      </c>
      <c r="E651" s="822" t="s">
        <v>5989</v>
      </c>
      <c r="F651" s="822" t="s">
        <v>6083</v>
      </c>
      <c r="G651" s="822" t="s">
        <v>6084</v>
      </c>
      <c r="H651" s="831">
        <v>1</v>
      </c>
      <c r="I651" s="831">
        <v>151</v>
      </c>
      <c r="J651" s="822"/>
      <c r="K651" s="822">
        <v>151</v>
      </c>
      <c r="L651" s="831">
        <v>1</v>
      </c>
      <c r="M651" s="831">
        <v>153</v>
      </c>
      <c r="N651" s="822"/>
      <c r="O651" s="822">
        <v>153</v>
      </c>
      <c r="P651" s="831"/>
      <c r="Q651" s="831"/>
      <c r="R651" s="827"/>
      <c r="S651" s="832"/>
    </row>
    <row r="652" spans="1:19" ht="14.45" customHeight="1" x14ac:dyDescent="0.2">
      <c r="A652" s="821" t="s">
        <v>5996</v>
      </c>
      <c r="B652" s="822" t="s">
        <v>6024</v>
      </c>
      <c r="C652" s="822" t="s">
        <v>646</v>
      </c>
      <c r="D652" s="822" t="s">
        <v>5985</v>
      </c>
      <c r="E652" s="822" t="s">
        <v>5989</v>
      </c>
      <c r="F652" s="822" t="s">
        <v>6005</v>
      </c>
      <c r="G652" s="822" t="s">
        <v>6006</v>
      </c>
      <c r="H652" s="831">
        <v>240</v>
      </c>
      <c r="I652" s="831">
        <v>9120</v>
      </c>
      <c r="J652" s="822"/>
      <c r="K652" s="822">
        <v>38</v>
      </c>
      <c r="L652" s="831">
        <v>191</v>
      </c>
      <c r="M652" s="831">
        <v>7258</v>
      </c>
      <c r="N652" s="822"/>
      <c r="O652" s="822">
        <v>38</v>
      </c>
      <c r="P652" s="831"/>
      <c r="Q652" s="831"/>
      <c r="R652" s="827"/>
      <c r="S652" s="832"/>
    </row>
    <row r="653" spans="1:19" ht="14.45" customHeight="1" x14ac:dyDescent="0.2">
      <c r="A653" s="821" t="s">
        <v>5996</v>
      </c>
      <c r="B653" s="822" t="s">
        <v>6024</v>
      </c>
      <c r="C653" s="822" t="s">
        <v>646</v>
      </c>
      <c r="D653" s="822" t="s">
        <v>5985</v>
      </c>
      <c r="E653" s="822" t="s">
        <v>5989</v>
      </c>
      <c r="F653" s="822" t="s">
        <v>6087</v>
      </c>
      <c r="G653" s="822" t="s">
        <v>6088</v>
      </c>
      <c r="H653" s="831">
        <v>75</v>
      </c>
      <c r="I653" s="831">
        <v>53025</v>
      </c>
      <c r="J653" s="822"/>
      <c r="K653" s="822">
        <v>707</v>
      </c>
      <c r="L653" s="831">
        <v>45</v>
      </c>
      <c r="M653" s="831">
        <v>31995</v>
      </c>
      <c r="N653" s="822"/>
      <c r="O653" s="822">
        <v>711</v>
      </c>
      <c r="P653" s="831"/>
      <c r="Q653" s="831"/>
      <c r="R653" s="827"/>
      <c r="S653" s="832"/>
    </row>
    <row r="654" spans="1:19" ht="14.45" customHeight="1" x14ac:dyDescent="0.2">
      <c r="A654" s="821" t="s">
        <v>5996</v>
      </c>
      <c r="B654" s="822" t="s">
        <v>6024</v>
      </c>
      <c r="C654" s="822" t="s">
        <v>646</v>
      </c>
      <c r="D654" s="822" t="s">
        <v>5985</v>
      </c>
      <c r="E654" s="822" t="s">
        <v>5989</v>
      </c>
      <c r="F654" s="822" t="s">
        <v>6089</v>
      </c>
      <c r="G654" s="822" t="s">
        <v>6090</v>
      </c>
      <c r="H654" s="831">
        <v>385</v>
      </c>
      <c r="I654" s="831">
        <v>54670</v>
      </c>
      <c r="J654" s="822"/>
      <c r="K654" s="822">
        <v>142</v>
      </c>
      <c r="L654" s="831">
        <v>217</v>
      </c>
      <c r="M654" s="831">
        <v>31031</v>
      </c>
      <c r="N654" s="822"/>
      <c r="O654" s="822">
        <v>143</v>
      </c>
      <c r="P654" s="831"/>
      <c r="Q654" s="831"/>
      <c r="R654" s="827"/>
      <c r="S654" s="832"/>
    </row>
    <row r="655" spans="1:19" ht="14.45" customHeight="1" x14ac:dyDescent="0.2">
      <c r="A655" s="821" t="s">
        <v>5996</v>
      </c>
      <c r="B655" s="822" t="s">
        <v>6024</v>
      </c>
      <c r="C655" s="822" t="s">
        <v>646</v>
      </c>
      <c r="D655" s="822" t="s">
        <v>5985</v>
      </c>
      <c r="E655" s="822" t="s">
        <v>5989</v>
      </c>
      <c r="F655" s="822" t="s">
        <v>6097</v>
      </c>
      <c r="G655" s="822" t="s">
        <v>6098</v>
      </c>
      <c r="H655" s="831"/>
      <c r="I655" s="831"/>
      <c r="J655" s="822"/>
      <c r="K655" s="822"/>
      <c r="L655" s="831">
        <v>1</v>
      </c>
      <c r="M655" s="831">
        <v>437</v>
      </c>
      <c r="N655" s="822"/>
      <c r="O655" s="822">
        <v>437</v>
      </c>
      <c r="P655" s="831"/>
      <c r="Q655" s="831"/>
      <c r="R655" s="827"/>
      <c r="S655" s="832"/>
    </row>
    <row r="656" spans="1:19" ht="14.45" customHeight="1" x14ac:dyDescent="0.2">
      <c r="A656" s="821" t="s">
        <v>5996</v>
      </c>
      <c r="B656" s="822" t="s">
        <v>6024</v>
      </c>
      <c r="C656" s="822" t="s">
        <v>646</v>
      </c>
      <c r="D656" s="822" t="s">
        <v>5985</v>
      </c>
      <c r="E656" s="822" t="s">
        <v>5989</v>
      </c>
      <c r="F656" s="822" t="s">
        <v>6101</v>
      </c>
      <c r="G656" s="822" t="s">
        <v>6102</v>
      </c>
      <c r="H656" s="831">
        <v>111</v>
      </c>
      <c r="I656" s="831">
        <v>208014</v>
      </c>
      <c r="J656" s="822"/>
      <c r="K656" s="822">
        <v>1874</v>
      </c>
      <c r="L656" s="831">
        <v>193</v>
      </c>
      <c r="M656" s="831">
        <v>362454</v>
      </c>
      <c r="N656" s="822"/>
      <c r="O656" s="822">
        <v>1878</v>
      </c>
      <c r="P656" s="831"/>
      <c r="Q656" s="831"/>
      <c r="R656" s="827"/>
      <c r="S656" s="832"/>
    </row>
    <row r="657" spans="1:19" ht="14.45" customHeight="1" x14ac:dyDescent="0.2">
      <c r="A657" s="821" t="s">
        <v>5996</v>
      </c>
      <c r="B657" s="822" t="s">
        <v>6024</v>
      </c>
      <c r="C657" s="822" t="s">
        <v>646</v>
      </c>
      <c r="D657" s="822" t="s">
        <v>5985</v>
      </c>
      <c r="E657" s="822" t="s">
        <v>5989</v>
      </c>
      <c r="F657" s="822" t="s">
        <v>6105</v>
      </c>
      <c r="G657" s="822" t="s">
        <v>6106</v>
      </c>
      <c r="H657" s="831">
        <v>113</v>
      </c>
      <c r="I657" s="831">
        <v>120797</v>
      </c>
      <c r="J657" s="822"/>
      <c r="K657" s="822">
        <v>1069</v>
      </c>
      <c r="L657" s="831">
        <v>197</v>
      </c>
      <c r="M657" s="831">
        <v>211381</v>
      </c>
      <c r="N657" s="822"/>
      <c r="O657" s="822">
        <v>1073</v>
      </c>
      <c r="P657" s="831"/>
      <c r="Q657" s="831"/>
      <c r="R657" s="827"/>
      <c r="S657" s="832"/>
    </row>
    <row r="658" spans="1:19" ht="14.45" customHeight="1" x14ac:dyDescent="0.2">
      <c r="A658" s="821" t="s">
        <v>5996</v>
      </c>
      <c r="B658" s="822" t="s">
        <v>6024</v>
      </c>
      <c r="C658" s="822" t="s">
        <v>646</v>
      </c>
      <c r="D658" s="822" t="s">
        <v>5985</v>
      </c>
      <c r="E658" s="822" t="s">
        <v>5989</v>
      </c>
      <c r="F658" s="822" t="s">
        <v>6111</v>
      </c>
      <c r="G658" s="822" t="s">
        <v>6112</v>
      </c>
      <c r="H658" s="831">
        <v>1</v>
      </c>
      <c r="I658" s="831">
        <v>322</v>
      </c>
      <c r="J658" s="822"/>
      <c r="K658" s="822">
        <v>322</v>
      </c>
      <c r="L658" s="831">
        <v>1</v>
      </c>
      <c r="M658" s="831">
        <v>324</v>
      </c>
      <c r="N658" s="822"/>
      <c r="O658" s="822">
        <v>324</v>
      </c>
      <c r="P658" s="831"/>
      <c r="Q658" s="831"/>
      <c r="R658" s="827"/>
      <c r="S658" s="832"/>
    </row>
    <row r="659" spans="1:19" ht="14.45" customHeight="1" x14ac:dyDescent="0.2">
      <c r="A659" s="821" t="s">
        <v>5996</v>
      </c>
      <c r="B659" s="822" t="s">
        <v>6024</v>
      </c>
      <c r="C659" s="822" t="s">
        <v>646</v>
      </c>
      <c r="D659" s="822" t="s">
        <v>5985</v>
      </c>
      <c r="E659" s="822" t="s">
        <v>5989</v>
      </c>
      <c r="F659" s="822" t="s">
        <v>6115</v>
      </c>
      <c r="G659" s="822" t="s">
        <v>6116</v>
      </c>
      <c r="H659" s="831">
        <v>25</v>
      </c>
      <c r="I659" s="831">
        <v>0</v>
      </c>
      <c r="J659" s="822"/>
      <c r="K659" s="822">
        <v>0</v>
      </c>
      <c r="L659" s="831">
        <v>52</v>
      </c>
      <c r="M659" s="831">
        <v>0</v>
      </c>
      <c r="N659" s="822"/>
      <c r="O659" s="822">
        <v>0</v>
      </c>
      <c r="P659" s="831"/>
      <c r="Q659" s="831"/>
      <c r="R659" s="827"/>
      <c r="S659" s="832"/>
    </row>
    <row r="660" spans="1:19" ht="14.45" customHeight="1" x14ac:dyDescent="0.2">
      <c r="A660" s="821" t="s">
        <v>5996</v>
      </c>
      <c r="B660" s="822" t="s">
        <v>6024</v>
      </c>
      <c r="C660" s="822" t="s">
        <v>646</v>
      </c>
      <c r="D660" s="822" t="s">
        <v>5985</v>
      </c>
      <c r="E660" s="822" t="s">
        <v>5989</v>
      </c>
      <c r="F660" s="822" t="s">
        <v>6117</v>
      </c>
      <c r="G660" s="822" t="s">
        <v>6118</v>
      </c>
      <c r="H660" s="831">
        <v>1</v>
      </c>
      <c r="I660" s="831">
        <v>0</v>
      </c>
      <c r="J660" s="822"/>
      <c r="K660" s="822">
        <v>0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5996</v>
      </c>
      <c r="B661" s="822" t="s">
        <v>6024</v>
      </c>
      <c r="C661" s="822" t="s">
        <v>646</v>
      </c>
      <c r="D661" s="822" t="s">
        <v>5985</v>
      </c>
      <c r="E661" s="822" t="s">
        <v>5989</v>
      </c>
      <c r="F661" s="822" t="s">
        <v>5992</v>
      </c>
      <c r="G661" s="822" t="s">
        <v>5993</v>
      </c>
      <c r="H661" s="831">
        <v>632</v>
      </c>
      <c r="I661" s="831">
        <v>21066.660000000003</v>
      </c>
      <c r="J661" s="822"/>
      <c r="K661" s="822">
        <v>33.333322784810129</v>
      </c>
      <c r="L661" s="831">
        <v>451</v>
      </c>
      <c r="M661" s="831">
        <v>16524.43</v>
      </c>
      <c r="N661" s="822"/>
      <c r="O661" s="822">
        <v>36.639534368070954</v>
      </c>
      <c r="P661" s="831"/>
      <c r="Q661" s="831"/>
      <c r="R661" s="827"/>
      <c r="S661" s="832"/>
    </row>
    <row r="662" spans="1:19" ht="14.45" customHeight="1" x14ac:dyDescent="0.2">
      <c r="A662" s="821" t="s">
        <v>5996</v>
      </c>
      <c r="B662" s="822" t="s">
        <v>6024</v>
      </c>
      <c r="C662" s="822" t="s">
        <v>646</v>
      </c>
      <c r="D662" s="822" t="s">
        <v>5985</v>
      </c>
      <c r="E662" s="822" t="s">
        <v>5989</v>
      </c>
      <c r="F662" s="822" t="s">
        <v>6017</v>
      </c>
      <c r="G662" s="822" t="s">
        <v>6018</v>
      </c>
      <c r="H662" s="831">
        <v>8</v>
      </c>
      <c r="I662" s="831">
        <v>600</v>
      </c>
      <c r="J662" s="822"/>
      <c r="K662" s="822">
        <v>75</v>
      </c>
      <c r="L662" s="831">
        <v>18</v>
      </c>
      <c r="M662" s="831">
        <v>1368</v>
      </c>
      <c r="N662" s="822"/>
      <c r="O662" s="822">
        <v>76</v>
      </c>
      <c r="P662" s="831"/>
      <c r="Q662" s="831"/>
      <c r="R662" s="827"/>
      <c r="S662" s="832"/>
    </row>
    <row r="663" spans="1:19" ht="14.45" customHeight="1" x14ac:dyDescent="0.2">
      <c r="A663" s="821" t="s">
        <v>5996</v>
      </c>
      <c r="B663" s="822" t="s">
        <v>6024</v>
      </c>
      <c r="C663" s="822" t="s">
        <v>646</v>
      </c>
      <c r="D663" s="822" t="s">
        <v>5985</v>
      </c>
      <c r="E663" s="822" t="s">
        <v>5989</v>
      </c>
      <c r="F663" s="822" t="s">
        <v>5994</v>
      </c>
      <c r="G663" s="822" t="s">
        <v>5995</v>
      </c>
      <c r="H663" s="831">
        <v>509</v>
      </c>
      <c r="I663" s="831">
        <v>182222</v>
      </c>
      <c r="J663" s="822"/>
      <c r="K663" s="822">
        <v>358</v>
      </c>
      <c r="L663" s="831">
        <v>369</v>
      </c>
      <c r="M663" s="831">
        <v>132840</v>
      </c>
      <c r="N663" s="822"/>
      <c r="O663" s="822">
        <v>360</v>
      </c>
      <c r="P663" s="831"/>
      <c r="Q663" s="831"/>
      <c r="R663" s="827"/>
      <c r="S663" s="832"/>
    </row>
    <row r="664" spans="1:19" ht="14.45" customHeight="1" x14ac:dyDescent="0.2">
      <c r="A664" s="821" t="s">
        <v>5996</v>
      </c>
      <c r="B664" s="822" t="s">
        <v>6024</v>
      </c>
      <c r="C664" s="822" t="s">
        <v>646</v>
      </c>
      <c r="D664" s="822" t="s">
        <v>5985</v>
      </c>
      <c r="E664" s="822" t="s">
        <v>5989</v>
      </c>
      <c r="F664" s="822" t="s">
        <v>6145</v>
      </c>
      <c r="G664" s="822" t="s">
        <v>6146</v>
      </c>
      <c r="H664" s="831">
        <v>49</v>
      </c>
      <c r="I664" s="831">
        <v>8771</v>
      </c>
      <c r="J664" s="822"/>
      <c r="K664" s="822">
        <v>179</v>
      </c>
      <c r="L664" s="831">
        <v>38</v>
      </c>
      <c r="M664" s="831">
        <v>6840</v>
      </c>
      <c r="N664" s="822"/>
      <c r="O664" s="822">
        <v>180</v>
      </c>
      <c r="P664" s="831"/>
      <c r="Q664" s="831"/>
      <c r="R664" s="827"/>
      <c r="S664" s="832"/>
    </row>
    <row r="665" spans="1:19" ht="14.45" customHeight="1" x14ac:dyDescent="0.2">
      <c r="A665" s="821" t="s">
        <v>5996</v>
      </c>
      <c r="B665" s="822" t="s">
        <v>6024</v>
      </c>
      <c r="C665" s="822" t="s">
        <v>646</v>
      </c>
      <c r="D665" s="822" t="s">
        <v>5985</v>
      </c>
      <c r="E665" s="822" t="s">
        <v>5989</v>
      </c>
      <c r="F665" s="822" t="s">
        <v>6147</v>
      </c>
      <c r="G665" s="822" t="s">
        <v>6148</v>
      </c>
      <c r="H665" s="831"/>
      <c r="I665" s="831"/>
      <c r="J665" s="822"/>
      <c r="K665" s="822"/>
      <c r="L665" s="831">
        <v>1</v>
      </c>
      <c r="M665" s="831">
        <v>696</v>
      </c>
      <c r="N665" s="822"/>
      <c r="O665" s="822">
        <v>696</v>
      </c>
      <c r="P665" s="831"/>
      <c r="Q665" s="831"/>
      <c r="R665" s="827"/>
      <c r="S665" s="832"/>
    </row>
    <row r="666" spans="1:19" ht="14.45" customHeight="1" x14ac:dyDescent="0.2">
      <c r="A666" s="821" t="s">
        <v>5996</v>
      </c>
      <c r="B666" s="822" t="s">
        <v>6024</v>
      </c>
      <c r="C666" s="822" t="s">
        <v>646</v>
      </c>
      <c r="D666" s="822" t="s">
        <v>5985</v>
      </c>
      <c r="E666" s="822" t="s">
        <v>5989</v>
      </c>
      <c r="F666" s="822" t="s">
        <v>6154</v>
      </c>
      <c r="G666" s="822" t="s">
        <v>6155</v>
      </c>
      <c r="H666" s="831">
        <v>1</v>
      </c>
      <c r="I666" s="831">
        <v>430</v>
      </c>
      <c r="J666" s="822"/>
      <c r="K666" s="822">
        <v>430</v>
      </c>
      <c r="L666" s="831"/>
      <c r="M666" s="831"/>
      <c r="N666" s="822"/>
      <c r="O666" s="822"/>
      <c r="P666" s="831"/>
      <c r="Q666" s="831"/>
      <c r="R666" s="827"/>
      <c r="S666" s="832"/>
    </row>
    <row r="667" spans="1:19" ht="14.45" customHeight="1" x14ac:dyDescent="0.2">
      <c r="A667" s="821" t="s">
        <v>5996</v>
      </c>
      <c r="B667" s="822" t="s">
        <v>6024</v>
      </c>
      <c r="C667" s="822" t="s">
        <v>646</v>
      </c>
      <c r="D667" s="822" t="s">
        <v>2733</v>
      </c>
      <c r="E667" s="822" t="s">
        <v>5989</v>
      </c>
      <c r="F667" s="822" t="s">
        <v>6083</v>
      </c>
      <c r="G667" s="822" t="s">
        <v>6084</v>
      </c>
      <c r="H667" s="831">
        <v>2</v>
      </c>
      <c r="I667" s="831">
        <v>302</v>
      </c>
      <c r="J667" s="822"/>
      <c r="K667" s="822">
        <v>151</v>
      </c>
      <c r="L667" s="831"/>
      <c r="M667" s="831"/>
      <c r="N667" s="822"/>
      <c r="O667" s="822"/>
      <c r="P667" s="831"/>
      <c r="Q667" s="831"/>
      <c r="R667" s="827"/>
      <c r="S667" s="832"/>
    </row>
    <row r="668" spans="1:19" ht="14.45" customHeight="1" x14ac:dyDescent="0.2">
      <c r="A668" s="821" t="s">
        <v>5996</v>
      </c>
      <c r="B668" s="822" t="s">
        <v>6024</v>
      </c>
      <c r="C668" s="822" t="s">
        <v>646</v>
      </c>
      <c r="D668" s="822" t="s">
        <v>2733</v>
      </c>
      <c r="E668" s="822" t="s">
        <v>5989</v>
      </c>
      <c r="F668" s="822" t="s">
        <v>6005</v>
      </c>
      <c r="G668" s="822" t="s">
        <v>6006</v>
      </c>
      <c r="H668" s="831">
        <v>107</v>
      </c>
      <c r="I668" s="831">
        <v>4066</v>
      </c>
      <c r="J668" s="822"/>
      <c r="K668" s="822">
        <v>38</v>
      </c>
      <c r="L668" s="831">
        <v>175</v>
      </c>
      <c r="M668" s="831">
        <v>6650</v>
      </c>
      <c r="N668" s="822"/>
      <c r="O668" s="822">
        <v>38</v>
      </c>
      <c r="P668" s="831">
        <v>30</v>
      </c>
      <c r="Q668" s="831">
        <v>1200</v>
      </c>
      <c r="R668" s="827"/>
      <c r="S668" s="832">
        <v>40</v>
      </c>
    </row>
    <row r="669" spans="1:19" ht="14.45" customHeight="1" x14ac:dyDescent="0.2">
      <c r="A669" s="821" t="s">
        <v>5996</v>
      </c>
      <c r="B669" s="822" t="s">
        <v>6024</v>
      </c>
      <c r="C669" s="822" t="s">
        <v>646</v>
      </c>
      <c r="D669" s="822" t="s">
        <v>2733</v>
      </c>
      <c r="E669" s="822" t="s">
        <v>5989</v>
      </c>
      <c r="F669" s="822" t="s">
        <v>6087</v>
      </c>
      <c r="G669" s="822" t="s">
        <v>6088</v>
      </c>
      <c r="H669" s="831">
        <v>2</v>
      </c>
      <c r="I669" s="831">
        <v>1414</v>
      </c>
      <c r="J669" s="822"/>
      <c r="K669" s="822">
        <v>707</v>
      </c>
      <c r="L669" s="831">
        <v>1</v>
      </c>
      <c r="M669" s="831">
        <v>711</v>
      </c>
      <c r="N669" s="822"/>
      <c r="O669" s="822">
        <v>711</v>
      </c>
      <c r="P669" s="831"/>
      <c r="Q669" s="831"/>
      <c r="R669" s="827"/>
      <c r="S669" s="832"/>
    </row>
    <row r="670" spans="1:19" ht="14.45" customHeight="1" x14ac:dyDescent="0.2">
      <c r="A670" s="821" t="s">
        <v>5996</v>
      </c>
      <c r="B670" s="822" t="s">
        <v>6024</v>
      </c>
      <c r="C670" s="822" t="s">
        <v>646</v>
      </c>
      <c r="D670" s="822" t="s">
        <v>2733</v>
      </c>
      <c r="E670" s="822" t="s">
        <v>5989</v>
      </c>
      <c r="F670" s="822" t="s">
        <v>6089</v>
      </c>
      <c r="G670" s="822" t="s">
        <v>6090</v>
      </c>
      <c r="H670" s="831">
        <v>1</v>
      </c>
      <c r="I670" s="831">
        <v>142</v>
      </c>
      <c r="J670" s="822"/>
      <c r="K670" s="822">
        <v>142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5996</v>
      </c>
      <c r="B671" s="822" t="s">
        <v>6024</v>
      </c>
      <c r="C671" s="822" t="s">
        <v>646</v>
      </c>
      <c r="D671" s="822" t="s">
        <v>2733</v>
      </c>
      <c r="E671" s="822" t="s">
        <v>5989</v>
      </c>
      <c r="F671" s="822" t="s">
        <v>6091</v>
      </c>
      <c r="G671" s="822" t="s">
        <v>6092</v>
      </c>
      <c r="H671" s="831"/>
      <c r="I671" s="831"/>
      <c r="J671" s="822"/>
      <c r="K671" s="822"/>
      <c r="L671" s="831">
        <v>4</v>
      </c>
      <c r="M671" s="831">
        <v>2528</v>
      </c>
      <c r="N671" s="822"/>
      <c r="O671" s="822">
        <v>632</v>
      </c>
      <c r="P671" s="831"/>
      <c r="Q671" s="831"/>
      <c r="R671" s="827"/>
      <c r="S671" s="832"/>
    </row>
    <row r="672" spans="1:19" ht="14.45" customHeight="1" x14ac:dyDescent="0.2">
      <c r="A672" s="821" t="s">
        <v>5996</v>
      </c>
      <c r="B672" s="822" t="s">
        <v>6024</v>
      </c>
      <c r="C672" s="822" t="s">
        <v>646</v>
      </c>
      <c r="D672" s="822" t="s">
        <v>2733</v>
      </c>
      <c r="E672" s="822" t="s">
        <v>5989</v>
      </c>
      <c r="F672" s="822" t="s">
        <v>6093</v>
      </c>
      <c r="G672" s="822" t="s">
        <v>6094</v>
      </c>
      <c r="H672" s="831"/>
      <c r="I672" s="831"/>
      <c r="J672" s="822"/>
      <c r="K672" s="822"/>
      <c r="L672" s="831">
        <v>4</v>
      </c>
      <c r="M672" s="831">
        <v>2732</v>
      </c>
      <c r="N672" s="822"/>
      <c r="O672" s="822">
        <v>683</v>
      </c>
      <c r="P672" s="831"/>
      <c r="Q672" s="831"/>
      <c r="R672" s="827"/>
      <c r="S672" s="832"/>
    </row>
    <row r="673" spans="1:19" ht="14.45" customHeight="1" x14ac:dyDescent="0.2">
      <c r="A673" s="821" t="s">
        <v>5996</v>
      </c>
      <c r="B673" s="822" t="s">
        <v>6024</v>
      </c>
      <c r="C673" s="822" t="s">
        <v>646</v>
      </c>
      <c r="D673" s="822" t="s">
        <v>2733</v>
      </c>
      <c r="E673" s="822" t="s">
        <v>5989</v>
      </c>
      <c r="F673" s="822" t="s">
        <v>6095</v>
      </c>
      <c r="G673" s="822" t="s">
        <v>6096</v>
      </c>
      <c r="H673" s="831"/>
      <c r="I673" s="831"/>
      <c r="J673" s="822"/>
      <c r="K673" s="822"/>
      <c r="L673" s="831">
        <v>17</v>
      </c>
      <c r="M673" s="831">
        <v>16439</v>
      </c>
      <c r="N673" s="822"/>
      <c r="O673" s="822">
        <v>967</v>
      </c>
      <c r="P673" s="831"/>
      <c r="Q673" s="831"/>
      <c r="R673" s="827"/>
      <c r="S673" s="832"/>
    </row>
    <row r="674" spans="1:19" ht="14.45" customHeight="1" x14ac:dyDescent="0.2">
      <c r="A674" s="821" t="s">
        <v>5996</v>
      </c>
      <c r="B674" s="822" t="s">
        <v>6024</v>
      </c>
      <c r="C674" s="822" t="s">
        <v>646</v>
      </c>
      <c r="D674" s="822" t="s">
        <v>2733</v>
      </c>
      <c r="E674" s="822" t="s">
        <v>5989</v>
      </c>
      <c r="F674" s="822" t="s">
        <v>6097</v>
      </c>
      <c r="G674" s="822" t="s">
        <v>6098</v>
      </c>
      <c r="H674" s="831"/>
      <c r="I674" s="831"/>
      <c r="J674" s="822"/>
      <c r="K674" s="822"/>
      <c r="L674" s="831">
        <v>1</v>
      </c>
      <c r="M674" s="831">
        <v>437</v>
      </c>
      <c r="N674" s="822"/>
      <c r="O674" s="822">
        <v>437</v>
      </c>
      <c r="P674" s="831">
        <v>1</v>
      </c>
      <c r="Q674" s="831">
        <v>456</v>
      </c>
      <c r="R674" s="827"/>
      <c r="S674" s="832">
        <v>456</v>
      </c>
    </row>
    <row r="675" spans="1:19" ht="14.45" customHeight="1" x14ac:dyDescent="0.2">
      <c r="A675" s="821" t="s">
        <v>5996</v>
      </c>
      <c r="B675" s="822" t="s">
        <v>6024</v>
      </c>
      <c r="C675" s="822" t="s">
        <v>646</v>
      </c>
      <c r="D675" s="822" t="s">
        <v>2733</v>
      </c>
      <c r="E675" s="822" t="s">
        <v>5989</v>
      </c>
      <c r="F675" s="822" t="s">
        <v>6101</v>
      </c>
      <c r="G675" s="822" t="s">
        <v>6102</v>
      </c>
      <c r="H675" s="831"/>
      <c r="I675" s="831"/>
      <c r="J675" s="822"/>
      <c r="K675" s="822"/>
      <c r="L675" s="831">
        <v>39</v>
      </c>
      <c r="M675" s="831">
        <v>73242</v>
      </c>
      <c r="N675" s="822"/>
      <c r="O675" s="822">
        <v>1878</v>
      </c>
      <c r="P675" s="831">
        <v>36</v>
      </c>
      <c r="Q675" s="831">
        <v>69192</v>
      </c>
      <c r="R675" s="827"/>
      <c r="S675" s="832">
        <v>1922</v>
      </c>
    </row>
    <row r="676" spans="1:19" ht="14.45" customHeight="1" x14ac:dyDescent="0.2">
      <c r="A676" s="821" t="s">
        <v>5996</v>
      </c>
      <c r="B676" s="822" t="s">
        <v>6024</v>
      </c>
      <c r="C676" s="822" t="s">
        <v>646</v>
      </c>
      <c r="D676" s="822" t="s">
        <v>2733</v>
      </c>
      <c r="E676" s="822" t="s">
        <v>5989</v>
      </c>
      <c r="F676" s="822" t="s">
        <v>6105</v>
      </c>
      <c r="G676" s="822" t="s">
        <v>6106</v>
      </c>
      <c r="H676" s="831"/>
      <c r="I676" s="831"/>
      <c r="J676" s="822"/>
      <c r="K676" s="822"/>
      <c r="L676" s="831">
        <v>39</v>
      </c>
      <c r="M676" s="831">
        <v>41847</v>
      </c>
      <c r="N676" s="822"/>
      <c r="O676" s="822">
        <v>1073</v>
      </c>
      <c r="P676" s="831">
        <v>36</v>
      </c>
      <c r="Q676" s="831">
        <v>39852</v>
      </c>
      <c r="R676" s="827"/>
      <c r="S676" s="832">
        <v>1107</v>
      </c>
    </row>
    <row r="677" spans="1:19" ht="14.45" customHeight="1" x14ac:dyDescent="0.2">
      <c r="A677" s="821" t="s">
        <v>5996</v>
      </c>
      <c r="B677" s="822" t="s">
        <v>6024</v>
      </c>
      <c r="C677" s="822" t="s">
        <v>646</v>
      </c>
      <c r="D677" s="822" t="s">
        <v>2733</v>
      </c>
      <c r="E677" s="822" t="s">
        <v>5989</v>
      </c>
      <c r="F677" s="822" t="s">
        <v>6111</v>
      </c>
      <c r="G677" s="822" t="s">
        <v>6112</v>
      </c>
      <c r="H677" s="831">
        <v>2</v>
      </c>
      <c r="I677" s="831">
        <v>644</v>
      </c>
      <c r="J677" s="822"/>
      <c r="K677" s="822">
        <v>322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5996</v>
      </c>
      <c r="B678" s="822" t="s">
        <v>6024</v>
      </c>
      <c r="C678" s="822" t="s">
        <v>646</v>
      </c>
      <c r="D678" s="822" t="s">
        <v>2733</v>
      </c>
      <c r="E678" s="822" t="s">
        <v>5989</v>
      </c>
      <c r="F678" s="822" t="s">
        <v>6115</v>
      </c>
      <c r="G678" s="822" t="s">
        <v>6116</v>
      </c>
      <c r="H678" s="831"/>
      <c r="I678" s="831"/>
      <c r="J678" s="822"/>
      <c r="K678" s="822"/>
      <c r="L678" s="831">
        <v>1</v>
      </c>
      <c r="M678" s="831">
        <v>0</v>
      </c>
      <c r="N678" s="822"/>
      <c r="O678" s="822">
        <v>0</v>
      </c>
      <c r="P678" s="831"/>
      <c r="Q678" s="831"/>
      <c r="R678" s="827"/>
      <c r="S678" s="832"/>
    </row>
    <row r="679" spans="1:19" ht="14.45" customHeight="1" x14ac:dyDescent="0.2">
      <c r="A679" s="821" t="s">
        <v>5996</v>
      </c>
      <c r="B679" s="822" t="s">
        <v>6024</v>
      </c>
      <c r="C679" s="822" t="s">
        <v>646</v>
      </c>
      <c r="D679" s="822" t="s">
        <v>2733</v>
      </c>
      <c r="E679" s="822" t="s">
        <v>5989</v>
      </c>
      <c r="F679" s="822" t="s">
        <v>5992</v>
      </c>
      <c r="G679" s="822" t="s">
        <v>5993</v>
      </c>
      <c r="H679" s="831">
        <v>339</v>
      </c>
      <c r="I679" s="831">
        <v>11300.060000000001</v>
      </c>
      <c r="J679" s="822"/>
      <c r="K679" s="822">
        <v>33.333510324483782</v>
      </c>
      <c r="L679" s="831">
        <v>265</v>
      </c>
      <c r="M679" s="831">
        <v>9578.94</v>
      </c>
      <c r="N679" s="822"/>
      <c r="O679" s="822">
        <v>36.146943396226419</v>
      </c>
      <c r="P679" s="831">
        <v>6</v>
      </c>
      <c r="Q679" s="831">
        <v>273.34000000000003</v>
      </c>
      <c r="R679" s="827"/>
      <c r="S679" s="832">
        <v>45.556666666666672</v>
      </c>
    </row>
    <row r="680" spans="1:19" ht="14.45" customHeight="1" x14ac:dyDescent="0.2">
      <c r="A680" s="821" t="s">
        <v>5996</v>
      </c>
      <c r="B680" s="822" t="s">
        <v>6024</v>
      </c>
      <c r="C680" s="822" t="s">
        <v>646</v>
      </c>
      <c r="D680" s="822" t="s">
        <v>2733</v>
      </c>
      <c r="E680" s="822" t="s">
        <v>5989</v>
      </c>
      <c r="F680" s="822" t="s">
        <v>6135</v>
      </c>
      <c r="G680" s="822" t="s">
        <v>6136</v>
      </c>
      <c r="H680" s="831"/>
      <c r="I680" s="831"/>
      <c r="J680" s="822"/>
      <c r="K680" s="822"/>
      <c r="L680" s="831">
        <v>6</v>
      </c>
      <c r="M680" s="831">
        <v>2124</v>
      </c>
      <c r="N680" s="822"/>
      <c r="O680" s="822">
        <v>354</v>
      </c>
      <c r="P680" s="831"/>
      <c r="Q680" s="831"/>
      <c r="R680" s="827"/>
      <c r="S680" s="832"/>
    </row>
    <row r="681" spans="1:19" ht="14.45" customHeight="1" x14ac:dyDescent="0.2">
      <c r="A681" s="821" t="s">
        <v>5996</v>
      </c>
      <c r="B681" s="822" t="s">
        <v>6024</v>
      </c>
      <c r="C681" s="822" t="s">
        <v>646</v>
      </c>
      <c r="D681" s="822" t="s">
        <v>2733</v>
      </c>
      <c r="E681" s="822" t="s">
        <v>5989</v>
      </c>
      <c r="F681" s="822" t="s">
        <v>6017</v>
      </c>
      <c r="G681" s="822" t="s">
        <v>6018</v>
      </c>
      <c r="H681" s="831"/>
      <c r="I681" s="831"/>
      <c r="J681" s="822"/>
      <c r="K681" s="822"/>
      <c r="L681" s="831">
        <v>1</v>
      </c>
      <c r="M681" s="831">
        <v>76</v>
      </c>
      <c r="N681" s="822"/>
      <c r="O681" s="822">
        <v>76</v>
      </c>
      <c r="P681" s="831"/>
      <c r="Q681" s="831"/>
      <c r="R681" s="827"/>
      <c r="S681" s="832"/>
    </row>
    <row r="682" spans="1:19" ht="14.45" customHeight="1" x14ac:dyDescent="0.2">
      <c r="A682" s="821" t="s">
        <v>5996</v>
      </c>
      <c r="B682" s="822" t="s">
        <v>6024</v>
      </c>
      <c r="C682" s="822" t="s">
        <v>646</v>
      </c>
      <c r="D682" s="822" t="s">
        <v>2733</v>
      </c>
      <c r="E682" s="822" t="s">
        <v>5989</v>
      </c>
      <c r="F682" s="822" t="s">
        <v>5994</v>
      </c>
      <c r="G682" s="822" t="s">
        <v>5995</v>
      </c>
      <c r="H682" s="831">
        <v>337</v>
      </c>
      <c r="I682" s="831">
        <v>120646</v>
      </c>
      <c r="J682" s="822"/>
      <c r="K682" s="822">
        <v>358</v>
      </c>
      <c r="L682" s="831">
        <v>262</v>
      </c>
      <c r="M682" s="831">
        <v>94320</v>
      </c>
      <c r="N682" s="822"/>
      <c r="O682" s="822">
        <v>360</v>
      </c>
      <c r="P682" s="831">
        <v>6</v>
      </c>
      <c r="Q682" s="831">
        <v>2328</v>
      </c>
      <c r="R682" s="827"/>
      <c r="S682" s="832">
        <v>388</v>
      </c>
    </row>
    <row r="683" spans="1:19" ht="14.45" customHeight="1" x14ac:dyDescent="0.2">
      <c r="A683" s="821" t="s">
        <v>5996</v>
      </c>
      <c r="B683" s="822" t="s">
        <v>6024</v>
      </c>
      <c r="C683" s="822" t="s">
        <v>646</v>
      </c>
      <c r="D683" s="822" t="s">
        <v>2733</v>
      </c>
      <c r="E683" s="822" t="s">
        <v>5989</v>
      </c>
      <c r="F683" s="822" t="s">
        <v>6141</v>
      </c>
      <c r="G683" s="822" t="s">
        <v>6142</v>
      </c>
      <c r="H683" s="831"/>
      <c r="I683" s="831"/>
      <c r="J683" s="822"/>
      <c r="K683" s="822"/>
      <c r="L683" s="831">
        <v>1</v>
      </c>
      <c r="M683" s="831">
        <v>228</v>
      </c>
      <c r="N683" s="822"/>
      <c r="O683" s="822">
        <v>228</v>
      </c>
      <c r="P683" s="831"/>
      <c r="Q683" s="831"/>
      <c r="R683" s="827"/>
      <c r="S683" s="832"/>
    </row>
    <row r="684" spans="1:19" ht="14.45" customHeight="1" x14ac:dyDescent="0.2">
      <c r="A684" s="821" t="s">
        <v>5996</v>
      </c>
      <c r="B684" s="822" t="s">
        <v>6024</v>
      </c>
      <c r="C684" s="822" t="s">
        <v>646</v>
      </c>
      <c r="D684" s="822" t="s">
        <v>2733</v>
      </c>
      <c r="E684" s="822" t="s">
        <v>5989</v>
      </c>
      <c r="F684" s="822" t="s">
        <v>6145</v>
      </c>
      <c r="G684" s="822" t="s">
        <v>6146</v>
      </c>
      <c r="H684" s="831"/>
      <c r="I684" s="831"/>
      <c r="J684" s="822"/>
      <c r="K684" s="822"/>
      <c r="L684" s="831">
        <v>2</v>
      </c>
      <c r="M684" s="831">
        <v>360</v>
      </c>
      <c r="N684" s="822"/>
      <c r="O684" s="822">
        <v>180</v>
      </c>
      <c r="P684" s="831"/>
      <c r="Q684" s="831"/>
      <c r="R684" s="827"/>
      <c r="S684" s="832"/>
    </row>
    <row r="685" spans="1:19" ht="14.45" customHeight="1" x14ac:dyDescent="0.2">
      <c r="A685" s="821" t="s">
        <v>5996</v>
      </c>
      <c r="B685" s="822" t="s">
        <v>6024</v>
      </c>
      <c r="C685" s="822" t="s">
        <v>646</v>
      </c>
      <c r="D685" s="822" t="s">
        <v>2733</v>
      </c>
      <c r="E685" s="822" t="s">
        <v>5989</v>
      </c>
      <c r="F685" s="822" t="s">
        <v>6154</v>
      </c>
      <c r="G685" s="822" t="s">
        <v>6155</v>
      </c>
      <c r="H685" s="831">
        <v>2</v>
      </c>
      <c r="I685" s="831">
        <v>860</v>
      </c>
      <c r="J685" s="822"/>
      <c r="K685" s="822">
        <v>430</v>
      </c>
      <c r="L685" s="831"/>
      <c r="M685" s="831"/>
      <c r="N685" s="822"/>
      <c r="O685" s="822"/>
      <c r="P685" s="831"/>
      <c r="Q685" s="831"/>
      <c r="R685" s="827"/>
      <c r="S685" s="832"/>
    </row>
    <row r="686" spans="1:19" ht="14.45" customHeight="1" x14ac:dyDescent="0.2">
      <c r="A686" s="821" t="s">
        <v>5996</v>
      </c>
      <c r="B686" s="822" t="s">
        <v>6024</v>
      </c>
      <c r="C686" s="822" t="s">
        <v>646</v>
      </c>
      <c r="D686" s="822" t="s">
        <v>2733</v>
      </c>
      <c r="E686" s="822" t="s">
        <v>5989</v>
      </c>
      <c r="F686" s="822" t="s">
        <v>6160</v>
      </c>
      <c r="G686" s="822" t="s">
        <v>6159</v>
      </c>
      <c r="H686" s="831"/>
      <c r="I686" s="831"/>
      <c r="J686" s="822"/>
      <c r="K686" s="822"/>
      <c r="L686" s="831">
        <v>1</v>
      </c>
      <c r="M686" s="831">
        <v>117</v>
      </c>
      <c r="N686" s="822"/>
      <c r="O686" s="822">
        <v>117</v>
      </c>
      <c r="P686" s="831"/>
      <c r="Q686" s="831"/>
      <c r="R686" s="827"/>
      <c r="S686" s="832"/>
    </row>
    <row r="687" spans="1:19" ht="14.45" customHeight="1" x14ac:dyDescent="0.2">
      <c r="A687" s="821" t="s">
        <v>5996</v>
      </c>
      <c r="B687" s="822" t="s">
        <v>6024</v>
      </c>
      <c r="C687" s="822" t="s">
        <v>646</v>
      </c>
      <c r="D687" s="822" t="s">
        <v>5986</v>
      </c>
      <c r="E687" s="822" t="s">
        <v>5989</v>
      </c>
      <c r="F687" s="822" t="s">
        <v>6005</v>
      </c>
      <c r="G687" s="822" t="s">
        <v>6006</v>
      </c>
      <c r="H687" s="831"/>
      <c r="I687" s="831"/>
      <c r="J687" s="822"/>
      <c r="K687" s="822"/>
      <c r="L687" s="831">
        <v>1</v>
      </c>
      <c r="M687" s="831">
        <v>38</v>
      </c>
      <c r="N687" s="822"/>
      <c r="O687" s="822">
        <v>38</v>
      </c>
      <c r="P687" s="831"/>
      <c r="Q687" s="831"/>
      <c r="R687" s="827"/>
      <c r="S687" s="832"/>
    </row>
    <row r="688" spans="1:19" ht="14.45" customHeight="1" x14ac:dyDescent="0.2">
      <c r="A688" s="821" t="s">
        <v>5996</v>
      </c>
      <c r="B688" s="822" t="s">
        <v>6024</v>
      </c>
      <c r="C688" s="822" t="s">
        <v>646</v>
      </c>
      <c r="D688" s="822" t="s">
        <v>2735</v>
      </c>
      <c r="E688" s="822" t="s">
        <v>2679</v>
      </c>
      <c r="F688" s="822" t="s">
        <v>6001</v>
      </c>
      <c r="G688" s="822" t="s">
        <v>6002</v>
      </c>
      <c r="H688" s="831"/>
      <c r="I688" s="831"/>
      <c r="J688" s="822"/>
      <c r="K688" s="822"/>
      <c r="L688" s="831">
        <v>6</v>
      </c>
      <c r="M688" s="831">
        <v>13391.64</v>
      </c>
      <c r="N688" s="822"/>
      <c r="O688" s="822">
        <v>2231.94</v>
      </c>
      <c r="P688" s="831"/>
      <c r="Q688" s="831"/>
      <c r="R688" s="827"/>
      <c r="S688" s="832"/>
    </row>
    <row r="689" spans="1:19" ht="14.45" customHeight="1" x14ac:dyDescent="0.2">
      <c r="A689" s="821" t="s">
        <v>5996</v>
      </c>
      <c r="B689" s="822" t="s">
        <v>6024</v>
      </c>
      <c r="C689" s="822" t="s">
        <v>646</v>
      </c>
      <c r="D689" s="822" t="s">
        <v>2735</v>
      </c>
      <c r="E689" s="822" t="s">
        <v>2679</v>
      </c>
      <c r="F689" s="822" t="s">
        <v>6063</v>
      </c>
      <c r="G689" s="822" t="s">
        <v>2000</v>
      </c>
      <c r="H689" s="831"/>
      <c r="I689" s="831"/>
      <c r="J689" s="822"/>
      <c r="K689" s="822"/>
      <c r="L689" s="831">
        <v>3</v>
      </c>
      <c r="M689" s="831">
        <v>2979.36</v>
      </c>
      <c r="N689" s="822"/>
      <c r="O689" s="822">
        <v>993.12</v>
      </c>
      <c r="P689" s="831"/>
      <c r="Q689" s="831"/>
      <c r="R689" s="827"/>
      <c r="S689" s="832"/>
    </row>
    <row r="690" spans="1:19" ht="14.45" customHeight="1" x14ac:dyDescent="0.2">
      <c r="A690" s="821" t="s">
        <v>5996</v>
      </c>
      <c r="B690" s="822" t="s">
        <v>6024</v>
      </c>
      <c r="C690" s="822" t="s">
        <v>646</v>
      </c>
      <c r="D690" s="822" t="s">
        <v>2735</v>
      </c>
      <c r="E690" s="822" t="s">
        <v>2679</v>
      </c>
      <c r="F690" s="822" t="s">
        <v>6065</v>
      </c>
      <c r="G690" s="822" t="s">
        <v>2657</v>
      </c>
      <c r="H690" s="831"/>
      <c r="I690" s="831"/>
      <c r="J690" s="822"/>
      <c r="K690" s="822"/>
      <c r="L690" s="831">
        <v>3</v>
      </c>
      <c r="M690" s="831">
        <v>278395.2</v>
      </c>
      <c r="N690" s="822"/>
      <c r="O690" s="822">
        <v>92798.400000000009</v>
      </c>
      <c r="P690" s="831"/>
      <c r="Q690" s="831"/>
      <c r="R690" s="827"/>
      <c r="S690" s="832"/>
    </row>
    <row r="691" spans="1:19" ht="14.45" customHeight="1" x14ac:dyDescent="0.2">
      <c r="A691" s="821" t="s">
        <v>5996</v>
      </c>
      <c r="B691" s="822" t="s">
        <v>6024</v>
      </c>
      <c r="C691" s="822" t="s">
        <v>646</v>
      </c>
      <c r="D691" s="822" t="s">
        <v>2735</v>
      </c>
      <c r="E691" s="822" t="s">
        <v>5989</v>
      </c>
      <c r="F691" s="822" t="s">
        <v>6083</v>
      </c>
      <c r="G691" s="822" t="s">
        <v>6084</v>
      </c>
      <c r="H691" s="831">
        <v>27</v>
      </c>
      <c r="I691" s="831">
        <v>4077</v>
      </c>
      <c r="J691" s="822"/>
      <c r="K691" s="822">
        <v>151</v>
      </c>
      <c r="L691" s="831">
        <v>17</v>
      </c>
      <c r="M691" s="831">
        <v>2601</v>
      </c>
      <c r="N691" s="822"/>
      <c r="O691" s="822">
        <v>153</v>
      </c>
      <c r="P691" s="831"/>
      <c r="Q691" s="831"/>
      <c r="R691" s="827"/>
      <c r="S691" s="832"/>
    </row>
    <row r="692" spans="1:19" ht="14.45" customHeight="1" x14ac:dyDescent="0.2">
      <c r="A692" s="821" t="s">
        <v>5996</v>
      </c>
      <c r="B692" s="822" t="s">
        <v>6024</v>
      </c>
      <c r="C692" s="822" t="s">
        <v>646</v>
      </c>
      <c r="D692" s="822" t="s">
        <v>2735</v>
      </c>
      <c r="E692" s="822" t="s">
        <v>5989</v>
      </c>
      <c r="F692" s="822" t="s">
        <v>6005</v>
      </c>
      <c r="G692" s="822" t="s">
        <v>6006</v>
      </c>
      <c r="H692" s="831">
        <v>3</v>
      </c>
      <c r="I692" s="831">
        <v>114</v>
      </c>
      <c r="J692" s="822"/>
      <c r="K692" s="822">
        <v>38</v>
      </c>
      <c r="L692" s="831">
        <v>5</v>
      </c>
      <c r="M692" s="831">
        <v>190</v>
      </c>
      <c r="N692" s="822"/>
      <c r="O692" s="822">
        <v>38</v>
      </c>
      <c r="P692" s="831"/>
      <c r="Q692" s="831"/>
      <c r="R692" s="827"/>
      <c r="S692" s="832"/>
    </row>
    <row r="693" spans="1:19" ht="14.45" customHeight="1" x14ac:dyDescent="0.2">
      <c r="A693" s="821" t="s">
        <v>5996</v>
      </c>
      <c r="B693" s="822" t="s">
        <v>6024</v>
      </c>
      <c r="C693" s="822" t="s">
        <v>646</v>
      </c>
      <c r="D693" s="822" t="s">
        <v>2735</v>
      </c>
      <c r="E693" s="822" t="s">
        <v>5989</v>
      </c>
      <c r="F693" s="822" t="s">
        <v>6087</v>
      </c>
      <c r="G693" s="822" t="s">
        <v>6088</v>
      </c>
      <c r="H693" s="831"/>
      <c r="I693" s="831"/>
      <c r="J693" s="822"/>
      <c r="K693" s="822"/>
      <c r="L693" s="831">
        <v>1</v>
      </c>
      <c r="M693" s="831">
        <v>711</v>
      </c>
      <c r="N693" s="822"/>
      <c r="O693" s="822">
        <v>711</v>
      </c>
      <c r="P693" s="831"/>
      <c r="Q693" s="831"/>
      <c r="R693" s="827"/>
      <c r="S693" s="832"/>
    </row>
    <row r="694" spans="1:19" ht="14.45" customHeight="1" x14ac:dyDescent="0.2">
      <c r="A694" s="821" t="s">
        <v>5996</v>
      </c>
      <c r="B694" s="822" t="s">
        <v>6024</v>
      </c>
      <c r="C694" s="822" t="s">
        <v>646</v>
      </c>
      <c r="D694" s="822" t="s">
        <v>2735</v>
      </c>
      <c r="E694" s="822" t="s">
        <v>5989</v>
      </c>
      <c r="F694" s="822" t="s">
        <v>6089</v>
      </c>
      <c r="G694" s="822" t="s">
        <v>6090</v>
      </c>
      <c r="H694" s="831">
        <v>0</v>
      </c>
      <c r="I694" s="831">
        <v>0</v>
      </c>
      <c r="J694" s="822"/>
      <c r="K694" s="822"/>
      <c r="L694" s="831">
        <v>5</v>
      </c>
      <c r="M694" s="831">
        <v>715</v>
      </c>
      <c r="N694" s="822"/>
      <c r="O694" s="822">
        <v>143</v>
      </c>
      <c r="P694" s="831"/>
      <c r="Q694" s="831"/>
      <c r="R694" s="827"/>
      <c r="S694" s="832"/>
    </row>
    <row r="695" spans="1:19" ht="14.45" customHeight="1" x14ac:dyDescent="0.2">
      <c r="A695" s="821" t="s">
        <v>5996</v>
      </c>
      <c r="B695" s="822" t="s">
        <v>6024</v>
      </c>
      <c r="C695" s="822" t="s">
        <v>646</v>
      </c>
      <c r="D695" s="822" t="s">
        <v>2735</v>
      </c>
      <c r="E695" s="822" t="s">
        <v>5989</v>
      </c>
      <c r="F695" s="822" t="s">
        <v>6091</v>
      </c>
      <c r="G695" s="822" t="s">
        <v>6092</v>
      </c>
      <c r="H695" s="831">
        <v>5</v>
      </c>
      <c r="I695" s="831">
        <v>3140</v>
      </c>
      <c r="J695" s="822"/>
      <c r="K695" s="822">
        <v>628</v>
      </c>
      <c r="L695" s="831">
        <v>15</v>
      </c>
      <c r="M695" s="831">
        <v>9480</v>
      </c>
      <c r="N695" s="822"/>
      <c r="O695" s="822">
        <v>632</v>
      </c>
      <c r="P695" s="831"/>
      <c r="Q695" s="831"/>
      <c r="R695" s="827"/>
      <c r="S695" s="832"/>
    </row>
    <row r="696" spans="1:19" ht="14.45" customHeight="1" x14ac:dyDescent="0.2">
      <c r="A696" s="821" t="s">
        <v>5996</v>
      </c>
      <c r="B696" s="822" t="s">
        <v>6024</v>
      </c>
      <c r="C696" s="822" t="s">
        <v>646</v>
      </c>
      <c r="D696" s="822" t="s">
        <v>2735</v>
      </c>
      <c r="E696" s="822" t="s">
        <v>5989</v>
      </c>
      <c r="F696" s="822" t="s">
        <v>6093</v>
      </c>
      <c r="G696" s="822" t="s">
        <v>6094</v>
      </c>
      <c r="H696" s="831">
        <v>2</v>
      </c>
      <c r="I696" s="831">
        <v>1358</v>
      </c>
      <c r="J696" s="822"/>
      <c r="K696" s="822">
        <v>679</v>
      </c>
      <c r="L696" s="831">
        <v>3</v>
      </c>
      <c r="M696" s="831">
        <v>2049</v>
      </c>
      <c r="N696" s="822"/>
      <c r="O696" s="822">
        <v>683</v>
      </c>
      <c r="P696" s="831"/>
      <c r="Q696" s="831"/>
      <c r="R696" s="827"/>
      <c r="S696" s="832"/>
    </row>
    <row r="697" spans="1:19" ht="14.45" customHeight="1" x14ac:dyDescent="0.2">
      <c r="A697" s="821" t="s">
        <v>5996</v>
      </c>
      <c r="B697" s="822" t="s">
        <v>6024</v>
      </c>
      <c r="C697" s="822" t="s">
        <v>646</v>
      </c>
      <c r="D697" s="822" t="s">
        <v>2735</v>
      </c>
      <c r="E697" s="822" t="s">
        <v>5989</v>
      </c>
      <c r="F697" s="822" t="s">
        <v>6095</v>
      </c>
      <c r="G697" s="822" t="s">
        <v>6096</v>
      </c>
      <c r="H697" s="831">
        <v>14</v>
      </c>
      <c r="I697" s="831">
        <v>13482</v>
      </c>
      <c r="J697" s="822"/>
      <c r="K697" s="822">
        <v>963</v>
      </c>
      <c r="L697" s="831">
        <v>5</v>
      </c>
      <c r="M697" s="831">
        <v>4835</v>
      </c>
      <c r="N697" s="822"/>
      <c r="O697" s="822">
        <v>967</v>
      </c>
      <c r="P697" s="831"/>
      <c r="Q697" s="831"/>
      <c r="R697" s="827"/>
      <c r="S697" s="832"/>
    </row>
    <row r="698" spans="1:19" ht="14.45" customHeight="1" x14ac:dyDescent="0.2">
      <c r="A698" s="821" t="s">
        <v>5996</v>
      </c>
      <c r="B698" s="822" t="s">
        <v>6024</v>
      </c>
      <c r="C698" s="822" t="s">
        <v>646</v>
      </c>
      <c r="D698" s="822" t="s">
        <v>2735</v>
      </c>
      <c r="E698" s="822" t="s">
        <v>5989</v>
      </c>
      <c r="F698" s="822" t="s">
        <v>6097</v>
      </c>
      <c r="G698" s="822" t="s">
        <v>6098</v>
      </c>
      <c r="H698" s="831"/>
      <c r="I698" s="831"/>
      <c r="J698" s="822"/>
      <c r="K698" s="822"/>
      <c r="L698" s="831">
        <v>2</v>
      </c>
      <c r="M698" s="831">
        <v>874</v>
      </c>
      <c r="N698" s="822"/>
      <c r="O698" s="822">
        <v>437</v>
      </c>
      <c r="P698" s="831"/>
      <c r="Q698" s="831"/>
      <c r="R698" s="827"/>
      <c r="S698" s="832"/>
    </row>
    <row r="699" spans="1:19" ht="14.45" customHeight="1" x14ac:dyDescent="0.2">
      <c r="A699" s="821" t="s">
        <v>5996</v>
      </c>
      <c r="B699" s="822" t="s">
        <v>6024</v>
      </c>
      <c r="C699" s="822" t="s">
        <v>646</v>
      </c>
      <c r="D699" s="822" t="s">
        <v>2735</v>
      </c>
      <c r="E699" s="822" t="s">
        <v>5989</v>
      </c>
      <c r="F699" s="822" t="s">
        <v>6101</v>
      </c>
      <c r="G699" s="822" t="s">
        <v>6102</v>
      </c>
      <c r="H699" s="831">
        <v>79</v>
      </c>
      <c r="I699" s="831">
        <v>148046</v>
      </c>
      <c r="J699" s="822"/>
      <c r="K699" s="822">
        <v>1874</v>
      </c>
      <c r="L699" s="831">
        <v>145</v>
      </c>
      <c r="M699" s="831">
        <v>272310</v>
      </c>
      <c r="N699" s="822"/>
      <c r="O699" s="822">
        <v>1878</v>
      </c>
      <c r="P699" s="831"/>
      <c r="Q699" s="831"/>
      <c r="R699" s="827"/>
      <c r="S699" s="832"/>
    </row>
    <row r="700" spans="1:19" ht="14.45" customHeight="1" x14ac:dyDescent="0.2">
      <c r="A700" s="821" t="s">
        <v>5996</v>
      </c>
      <c r="B700" s="822" t="s">
        <v>6024</v>
      </c>
      <c r="C700" s="822" t="s">
        <v>646</v>
      </c>
      <c r="D700" s="822" t="s">
        <v>2735</v>
      </c>
      <c r="E700" s="822" t="s">
        <v>5989</v>
      </c>
      <c r="F700" s="822" t="s">
        <v>6105</v>
      </c>
      <c r="G700" s="822" t="s">
        <v>6106</v>
      </c>
      <c r="H700" s="831">
        <v>82</v>
      </c>
      <c r="I700" s="831">
        <v>87658</v>
      </c>
      <c r="J700" s="822"/>
      <c r="K700" s="822">
        <v>1069</v>
      </c>
      <c r="L700" s="831">
        <v>144</v>
      </c>
      <c r="M700" s="831">
        <v>154512</v>
      </c>
      <c r="N700" s="822"/>
      <c r="O700" s="822">
        <v>1073</v>
      </c>
      <c r="P700" s="831"/>
      <c r="Q700" s="831"/>
      <c r="R700" s="827"/>
      <c r="S700" s="832"/>
    </row>
    <row r="701" spans="1:19" ht="14.45" customHeight="1" x14ac:dyDescent="0.2">
      <c r="A701" s="821" t="s">
        <v>5996</v>
      </c>
      <c r="B701" s="822" t="s">
        <v>6024</v>
      </c>
      <c r="C701" s="822" t="s">
        <v>646</v>
      </c>
      <c r="D701" s="822" t="s">
        <v>2735</v>
      </c>
      <c r="E701" s="822" t="s">
        <v>5989</v>
      </c>
      <c r="F701" s="822" t="s">
        <v>6111</v>
      </c>
      <c r="G701" s="822" t="s">
        <v>6112</v>
      </c>
      <c r="H701" s="831">
        <v>27</v>
      </c>
      <c r="I701" s="831">
        <v>8694</v>
      </c>
      <c r="J701" s="822"/>
      <c r="K701" s="822">
        <v>322</v>
      </c>
      <c r="L701" s="831">
        <v>17</v>
      </c>
      <c r="M701" s="831">
        <v>5508</v>
      </c>
      <c r="N701" s="822"/>
      <c r="O701" s="822">
        <v>324</v>
      </c>
      <c r="P701" s="831"/>
      <c r="Q701" s="831"/>
      <c r="R701" s="827"/>
      <c r="S701" s="832"/>
    </row>
    <row r="702" spans="1:19" ht="14.45" customHeight="1" x14ac:dyDescent="0.2">
      <c r="A702" s="821" t="s">
        <v>5996</v>
      </c>
      <c r="B702" s="822" t="s">
        <v>6024</v>
      </c>
      <c r="C702" s="822" t="s">
        <v>646</v>
      </c>
      <c r="D702" s="822" t="s">
        <v>2735</v>
      </c>
      <c r="E702" s="822" t="s">
        <v>5989</v>
      </c>
      <c r="F702" s="822" t="s">
        <v>6115</v>
      </c>
      <c r="G702" s="822" t="s">
        <v>6116</v>
      </c>
      <c r="H702" s="831"/>
      <c r="I702" s="831"/>
      <c r="J702" s="822"/>
      <c r="K702" s="822"/>
      <c r="L702" s="831">
        <v>2</v>
      </c>
      <c r="M702" s="831">
        <v>0</v>
      </c>
      <c r="N702" s="822"/>
      <c r="O702" s="822">
        <v>0</v>
      </c>
      <c r="P702" s="831"/>
      <c r="Q702" s="831"/>
      <c r="R702" s="827"/>
      <c r="S702" s="832"/>
    </row>
    <row r="703" spans="1:19" ht="14.45" customHeight="1" x14ac:dyDescent="0.2">
      <c r="A703" s="821" t="s">
        <v>5996</v>
      </c>
      <c r="B703" s="822" t="s">
        <v>6024</v>
      </c>
      <c r="C703" s="822" t="s">
        <v>646</v>
      </c>
      <c r="D703" s="822" t="s">
        <v>2735</v>
      </c>
      <c r="E703" s="822" t="s">
        <v>5989</v>
      </c>
      <c r="F703" s="822" t="s">
        <v>5992</v>
      </c>
      <c r="G703" s="822" t="s">
        <v>5993</v>
      </c>
      <c r="H703" s="831">
        <v>129</v>
      </c>
      <c r="I703" s="831">
        <v>4299.9799999999996</v>
      </c>
      <c r="J703" s="822"/>
      <c r="K703" s="822">
        <v>33.333178294573642</v>
      </c>
      <c r="L703" s="831">
        <v>95</v>
      </c>
      <c r="M703" s="831">
        <v>3362.2499999999995</v>
      </c>
      <c r="N703" s="822"/>
      <c r="O703" s="822">
        <v>35.392105263157887</v>
      </c>
      <c r="P703" s="831"/>
      <c r="Q703" s="831"/>
      <c r="R703" s="827"/>
      <c r="S703" s="832"/>
    </row>
    <row r="704" spans="1:19" ht="14.45" customHeight="1" x14ac:dyDescent="0.2">
      <c r="A704" s="821" t="s">
        <v>5996</v>
      </c>
      <c r="B704" s="822" t="s">
        <v>6024</v>
      </c>
      <c r="C704" s="822" t="s">
        <v>646</v>
      </c>
      <c r="D704" s="822" t="s">
        <v>2735</v>
      </c>
      <c r="E704" s="822" t="s">
        <v>5989</v>
      </c>
      <c r="F704" s="822" t="s">
        <v>6121</v>
      </c>
      <c r="G704" s="822" t="s">
        <v>6122</v>
      </c>
      <c r="H704" s="831"/>
      <c r="I704" s="831"/>
      <c r="J704" s="822"/>
      <c r="K704" s="822"/>
      <c r="L704" s="831">
        <v>1</v>
      </c>
      <c r="M704" s="831">
        <v>38</v>
      </c>
      <c r="N704" s="822"/>
      <c r="O704" s="822">
        <v>38</v>
      </c>
      <c r="P704" s="831"/>
      <c r="Q704" s="831"/>
      <c r="R704" s="827"/>
      <c r="S704" s="832"/>
    </row>
    <row r="705" spans="1:19" ht="14.45" customHeight="1" x14ac:dyDescent="0.2">
      <c r="A705" s="821" t="s">
        <v>5996</v>
      </c>
      <c r="B705" s="822" t="s">
        <v>6024</v>
      </c>
      <c r="C705" s="822" t="s">
        <v>646</v>
      </c>
      <c r="D705" s="822" t="s">
        <v>2735</v>
      </c>
      <c r="E705" s="822" t="s">
        <v>5989</v>
      </c>
      <c r="F705" s="822" t="s">
        <v>6135</v>
      </c>
      <c r="G705" s="822" t="s">
        <v>6136</v>
      </c>
      <c r="H705" s="831">
        <v>2</v>
      </c>
      <c r="I705" s="831">
        <v>700</v>
      </c>
      <c r="J705" s="822"/>
      <c r="K705" s="822">
        <v>350</v>
      </c>
      <c r="L705" s="831">
        <v>17</v>
      </c>
      <c r="M705" s="831">
        <v>6018</v>
      </c>
      <c r="N705" s="822"/>
      <c r="O705" s="822">
        <v>354</v>
      </c>
      <c r="P705" s="831"/>
      <c r="Q705" s="831"/>
      <c r="R705" s="827"/>
      <c r="S705" s="832"/>
    </row>
    <row r="706" spans="1:19" ht="14.45" customHeight="1" x14ac:dyDescent="0.2">
      <c r="A706" s="821" t="s">
        <v>5996</v>
      </c>
      <c r="B706" s="822" t="s">
        <v>6024</v>
      </c>
      <c r="C706" s="822" t="s">
        <v>646</v>
      </c>
      <c r="D706" s="822" t="s">
        <v>2735</v>
      </c>
      <c r="E706" s="822" t="s">
        <v>5989</v>
      </c>
      <c r="F706" s="822" t="s">
        <v>5994</v>
      </c>
      <c r="G706" s="822" t="s">
        <v>5995</v>
      </c>
      <c r="H706" s="831">
        <v>131</v>
      </c>
      <c r="I706" s="831">
        <v>46898</v>
      </c>
      <c r="J706" s="822"/>
      <c r="K706" s="822">
        <v>358</v>
      </c>
      <c r="L706" s="831">
        <v>95</v>
      </c>
      <c r="M706" s="831">
        <v>34200</v>
      </c>
      <c r="N706" s="822"/>
      <c r="O706" s="822">
        <v>360</v>
      </c>
      <c r="P706" s="831"/>
      <c r="Q706" s="831"/>
      <c r="R706" s="827"/>
      <c r="S706" s="832"/>
    </row>
    <row r="707" spans="1:19" ht="14.45" customHeight="1" x14ac:dyDescent="0.2">
      <c r="A707" s="821" t="s">
        <v>5996</v>
      </c>
      <c r="B707" s="822" t="s">
        <v>6024</v>
      </c>
      <c r="C707" s="822" t="s">
        <v>646</v>
      </c>
      <c r="D707" s="822" t="s">
        <v>2735</v>
      </c>
      <c r="E707" s="822" t="s">
        <v>5989</v>
      </c>
      <c r="F707" s="822" t="s">
        <v>6145</v>
      </c>
      <c r="G707" s="822" t="s">
        <v>6146</v>
      </c>
      <c r="H707" s="831">
        <v>2</v>
      </c>
      <c r="I707" s="831">
        <v>358</v>
      </c>
      <c r="J707" s="822"/>
      <c r="K707" s="822">
        <v>179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5996</v>
      </c>
      <c r="B708" s="822" t="s">
        <v>6024</v>
      </c>
      <c r="C708" s="822" t="s">
        <v>646</v>
      </c>
      <c r="D708" s="822" t="s">
        <v>2735</v>
      </c>
      <c r="E708" s="822" t="s">
        <v>5989</v>
      </c>
      <c r="F708" s="822" t="s">
        <v>6154</v>
      </c>
      <c r="G708" s="822" t="s">
        <v>6155</v>
      </c>
      <c r="H708" s="831">
        <v>27</v>
      </c>
      <c r="I708" s="831">
        <v>11610</v>
      </c>
      <c r="J708" s="822"/>
      <c r="K708" s="822">
        <v>430</v>
      </c>
      <c r="L708" s="831">
        <v>15</v>
      </c>
      <c r="M708" s="831">
        <v>6480</v>
      </c>
      <c r="N708" s="822"/>
      <c r="O708" s="822">
        <v>432</v>
      </c>
      <c r="P708" s="831"/>
      <c r="Q708" s="831"/>
      <c r="R708" s="827"/>
      <c r="S708" s="832"/>
    </row>
    <row r="709" spans="1:19" ht="14.45" customHeight="1" x14ac:dyDescent="0.2">
      <c r="A709" s="821" t="s">
        <v>5996</v>
      </c>
      <c r="B709" s="822" t="s">
        <v>6024</v>
      </c>
      <c r="C709" s="822" t="s">
        <v>646</v>
      </c>
      <c r="D709" s="822" t="s">
        <v>2722</v>
      </c>
      <c r="E709" s="822" t="s">
        <v>5989</v>
      </c>
      <c r="F709" s="822" t="s">
        <v>6005</v>
      </c>
      <c r="G709" s="822" t="s">
        <v>6006</v>
      </c>
      <c r="H709" s="831">
        <v>2</v>
      </c>
      <c r="I709" s="831">
        <v>76</v>
      </c>
      <c r="J709" s="822"/>
      <c r="K709" s="822">
        <v>38</v>
      </c>
      <c r="L709" s="831">
        <v>1</v>
      </c>
      <c r="M709" s="831">
        <v>38</v>
      </c>
      <c r="N709" s="822"/>
      <c r="O709" s="822">
        <v>38</v>
      </c>
      <c r="P709" s="831"/>
      <c r="Q709" s="831"/>
      <c r="R709" s="827"/>
      <c r="S709" s="832"/>
    </row>
    <row r="710" spans="1:19" ht="14.45" customHeight="1" x14ac:dyDescent="0.2">
      <c r="A710" s="821" t="s">
        <v>5996</v>
      </c>
      <c r="B710" s="822" t="s">
        <v>6024</v>
      </c>
      <c r="C710" s="822" t="s">
        <v>646</v>
      </c>
      <c r="D710" s="822" t="s">
        <v>2722</v>
      </c>
      <c r="E710" s="822" t="s">
        <v>5989</v>
      </c>
      <c r="F710" s="822" t="s">
        <v>6087</v>
      </c>
      <c r="G710" s="822" t="s">
        <v>6088</v>
      </c>
      <c r="H710" s="831"/>
      <c r="I710" s="831"/>
      <c r="J710" s="822"/>
      <c r="K710" s="822"/>
      <c r="L710" s="831">
        <v>1</v>
      </c>
      <c r="M710" s="831">
        <v>711</v>
      </c>
      <c r="N710" s="822"/>
      <c r="O710" s="822">
        <v>711</v>
      </c>
      <c r="P710" s="831">
        <v>1</v>
      </c>
      <c r="Q710" s="831">
        <v>768</v>
      </c>
      <c r="R710" s="827"/>
      <c r="S710" s="832">
        <v>768</v>
      </c>
    </row>
    <row r="711" spans="1:19" ht="14.45" customHeight="1" x14ac:dyDescent="0.2">
      <c r="A711" s="821" t="s">
        <v>5996</v>
      </c>
      <c r="B711" s="822" t="s">
        <v>6024</v>
      </c>
      <c r="C711" s="822" t="s">
        <v>646</v>
      </c>
      <c r="D711" s="822" t="s">
        <v>2722</v>
      </c>
      <c r="E711" s="822" t="s">
        <v>5989</v>
      </c>
      <c r="F711" s="822" t="s">
        <v>6089</v>
      </c>
      <c r="G711" s="822" t="s">
        <v>6090</v>
      </c>
      <c r="H711" s="831"/>
      <c r="I711" s="831"/>
      <c r="J711" s="822"/>
      <c r="K711" s="822"/>
      <c r="L711" s="831"/>
      <c r="M711" s="831"/>
      <c r="N711" s="822"/>
      <c r="O711" s="822"/>
      <c r="P711" s="831">
        <v>1</v>
      </c>
      <c r="Q711" s="831">
        <v>153</v>
      </c>
      <c r="R711" s="827"/>
      <c r="S711" s="832">
        <v>153</v>
      </c>
    </row>
    <row r="712" spans="1:19" ht="14.45" customHeight="1" x14ac:dyDescent="0.2">
      <c r="A712" s="821" t="s">
        <v>5996</v>
      </c>
      <c r="B712" s="822" t="s">
        <v>6024</v>
      </c>
      <c r="C712" s="822" t="s">
        <v>646</v>
      </c>
      <c r="D712" s="822" t="s">
        <v>2722</v>
      </c>
      <c r="E712" s="822" t="s">
        <v>5989</v>
      </c>
      <c r="F712" s="822" t="s">
        <v>6109</v>
      </c>
      <c r="G712" s="822" t="s">
        <v>6110</v>
      </c>
      <c r="H712" s="831">
        <v>394</v>
      </c>
      <c r="I712" s="831">
        <v>366026</v>
      </c>
      <c r="J712" s="822"/>
      <c r="K712" s="822">
        <v>929</v>
      </c>
      <c r="L712" s="831">
        <v>320</v>
      </c>
      <c r="M712" s="831">
        <v>298560</v>
      </c>
      <c r="N712" s="822"/>
      <c r="O712" s="822">
        <v>933</v>
      </c>
      <c r="P712" s="831"/>
      <c r="Q712" s="831"/>
      <c r="R712" s="827"/>
      <c r="S712" s="832"/>
    </row>
    <row r="713" spans="1:19" ht="14.45" customHeight="1" x14ac:dyDescent="0.2">
      <c r="A713" s="821" t="s">
        <v>5996</v>
      </c>
      <c r="B713" s="822" t="s">
        <v>6024</v>
      </c>
      <c r="C713" s="822" t="s">
        <v>646</v>
      </c>
      <c r="D713" s="822" t="s">
        <v>2722</v>
      </c>
      <c r="E713" s="822" t="s">
        <v>5989</v>
      </c>
      <c r="F713" s="822" t="s">
        <v>5992</v>
      </c>
      <c r="G713" s="822" t="s">
        <v>5993</v>
      </c>
      <c r="H713" s="831">
        <v>25</v>
      </c>
      <c r="I713" s="831">
        <v>833.33000000000015</v>
      </c>
      <c r="J713" s="822"/>
      <c r="K713" s="822">
        <v>33.333200000000005</v>
      </c>
      <c r="L713" s="831">
        <v>12</v>
      </c>
      <c r="M713" s="831">
        <v>473.33</v>
      </c>
      <c r="N713" s="822"/>
      <c r="O713" s="822">
        <v>39.444166666666668</v>
      </c>
      <c r="P713" s="831">
        <v>7</v>
      </c>
      <c r="Q713" s="831">
        <v>318.89999999999998</v>
      </c>
      <c r="R713" s="827"/>
      <c r="S713" s="832">
        <v>45.557142857142857</v>
      </c>
    </row>
    <row r="714" spans="1:19" ht="14.45" customHeight="1" x14ac:dyDescent="0.2">
      <c r="A714" s="821" t="s">
        <v>5996</v>
      </c>
      <c r="B714" s="822" t="s">
        <v>6024</v>
      </c>
      <c r="C714" s="822" t="s">
        <v>646</v>
      </c>
      <c r="D714" s="822" t="s">
        <v>2722</v>
      </c>
      <c r="E714" s="822" t="s">
        <v>5989</v>
      </c>
      <c r="F714" s="822" t="s">
        <v>6017</v>
      </c>
      <c r="G714" s="822" t="s">
        <v>6018</v>
      </c>
      <c r="H714" s="831">
        <v>1</v>
      </c>
      <c r="I714" s="831">
        <v>75</v>
      </c>
      <c r="J714" s="822"/>
      <c r="K714" s="822">
        <v>75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5996</v>
      </c>
      <c r="B715" s="822" t="s">
        <v>6024</v>
      </c>
      <c r="C715" s="822" t="s">
        <v>646</v>
      </c>
      <c r="D715" s="822" t="s">
        <v>2722</v>
      </c>
      <c r="E715" s="822" t="s">
        <v>5989</v>
      </c>
      <c r="F715" s="822" t="s">
        <v>5994</v>
      </c>
      <c r="G715" s="822" t="s">
        <v>5995</v>
      </c>
      <c r="H715" s="831">
        <v>25</v>
      </c>
      <c r="I715" s="831">
        <v>8950</v>
      </c>
      <c r="J715" s="822"/>
      <c r="K715" s="822">
        <v>358</v>
      </c>
      <c r="L715" s="831">
        <v>11</v>
      </c>
      <c r="M715" s="831">
        <v>3960</v>
      </c>
      <c r="N715" s="822"/>
      <c r="O715" s="822">
        <v>360</v>
      </c>
      <c r="P715" s="831">
        <v>5</v>
      </c>
      <c r="Q715" s="831">
        <v>1940</v>
      </c>
      <c r="R715" s="827"/>
      <c r="S715" s="832">
        <v>388</v>
      </c>
    </row>
    <row r="716" spans="1:19" ht="14.45" customHeight="1" x14ac:dyDescent="0.2">
      <c r="A716" s="821" t="s">
        <v>5996</v>
      </c>
      <c r="B716" s="822" t="s">
        <v>6024</v>
      </c>
      <c r="C716" s="822" t="s">
        <v>646</v>
      </c>
      <c r="D716" s="822" t="s">
        <v>2722</v>
      </c>
      <c r="E716" s="822" t="s">
        <v>5989</v>
      </c>
      <c r="F716" s="822" t="s">
        <v>6145</v>
      </c>
      <c r="G716" s="822" t="s">
        <v>6146</v>
      </c>
      <c r="H716" s="831"/>
      <c r="I716" s="831"/>
      <c r="J716" s="822"/>
      <c r="K716" s="822"/>
      <c r="L716" s="831"/>
      <c r="M716" s="831"/>
      <c r="N716" s="822"/>
      <c r="O716" s="822"/>
      <c r="P716" s="831">
        <v>1</v>
      </c>
      <c r="Q716" s="831">
        <v>194</v>
      </c>
      <c r="R716" s="827"/>
      <c r="S716" s="832">
        <v>194</v>
      </c>
    </row>
    <row r="717" spans="1:19" ht="14.45" customHeight="1" x14ac:dyDescent="0.2">
      <c r="A717" s="821" t="s">
        <v>5996</v>
      </c>
      <c r="B717" s="822" t="s">
        <v>6024</v>
      </c>
      <c r="C717" s="822" t="s">
        <v>646</v>
      </c>
      <c r="D717" s="822" t="s">
        <v>2722</v>
      </c>
      <c r="E717" s="822" t="s">
        <v>5989</v>
      </c>
      <c r="F717" s="822" t="s">
        <v>6147</v>
      </c>
      <c r="G717" s="822" t="s">
        <v>6148</v>
      </c>
      <c r="H717" s="831">
        <v>362</v>
      </c>
      <c r="I717" s="831">
        <v>250504</v>
      </c>
      <c r="J717" s="822"/>
      <c r="K717" s="822">
        <v>692</v>
      </c>
      <c r="L717" s="831">
        <v>505</v>
      </c>
      <c r="M717" s="831">
        <v>351480</v>
      </c>
      <c r="N717" s="822"/>
      <c r="O717" s="822">
        <v>696</v>
      </c>
      <c r="P717" s="831"/>
      <c r="Q717" s="831"/>
      <c r="R717" s="827"/>
      <c r="S717" s="832"/>
    </row>
    <row r="718" spans="1:19" ht="14.45" customHeight="1" x14ac:dyDescent="0.2">
      <c r="A718" s="821" t="s">
        <v>5996</v>
      </c>
      <c r="B718" s="822" t="s">
        <v>6024</v>
      </c>
      <c r="C718" s="822" t="s">
        <v>646</v>
      </c>
      <c r="D718" s="822" t="s">
        <v>2722</v>
      </c>
      <c r="E718" s="822" t="s">
        <v>5989</v>
      </c>
      <c r="F718" s="822" t="s">
        <v>6152</v>
      </c>
      <c r="G718" s="822" t="s">
        <v>6153</v>
      </c>
      <c r="H718" s="831">
        <v>17</v>
      </c>
      <c r="I718" s="831">
        <v>6834</v>
      </c>
      <c r="J718" s="822"/>
      <c r="K718" s="822">
        <v>402</v>
      </c>
      <c r="L718" s="831">
        <v>32</v>
      </c>
      <c r="M718" s="831">
        <v>12928</v>
      </c>
      <c r="N718" s="822"/>
      <c r="O718" s="822">
        <v>404</v>
      </c>
      <c r="P718" s="831"/>
      <c r="Q718" s="831"/>
      <c r="R718" s="827"/>
      <c r="S718" s="832"/>
    </row>
    <row r="719" spans="1:19" ht="14.45" customHeight="1" x14ac:dyDescent="0.2">
      <c r="A719" s="821" t="s">
        <v>5996</v>
      </c>
      <c r="B719" s="822" t="s">
        <v>6024</v>
      </c>
      <c r="C719" s="822" t="s">
        <v>646</v>
      </c>
      <c r="D719" s="822" t="s">
        <v>2722</v>
      </c>
      <c r="E719" s="822" t="s">
        <v>5989</v>
      </c>
      <c r="F719" s="822" t="s">
        <v>6154</v>
      </c>
      <c r="G719" s="822" t="s">
        <v>6155</v>
      </c>
      <c r="H719" s="831"/>
      <c r="I719" s="831"/>
      <c r="J719" s="822"/>
      <c r="K719" s="822"/>
      <c r="L719" s="831">
        <v>1</v>
      </c>
      <c r="M719" s="831">
        <v>432</v>
      </c>
      <c r="N719" s="822"/>
      <c r="O719" s="822">
        <v>432</v>
      </c>
      <c r="P719" s="831"/>
      <c r="Q719" s="831"/>
      <c r="R719" s="827"/>
      <c r="S719" s="832"/>
    </row>
    <row r="720" spans="1:19" ht="14.45" customHeight="1" x14ac:dyDescent="0.2">
      <c r="A720" s="821" t="s">
        <v>5996</v>
      </c>
      <c r="B720" s="822" t="s">
        <v>6024</v>
      </c>
      <c r="C720" s="822" t="s">
        <v>646</v>
      </c>
      <c r="D720" s="822" t="s">
        <v>5979</v>
      </c>
      <c r="E720" s="822" t="s">
        <v>5989</v>
      </c>
      <c r="F720" s="822" t="s">
        <v>6017</v>
      </c>
      <c r="G720" s="822" t="s">
        <v>6018</v>
      </c>
      <c r="H720" s="831"/>
      <c r="I720" s="831"/>
      <c r="J720" s="822"/>
      <c r="K720" s="822"/>
      <c r="L720" s="831">
        <v>1</v>
      </c>
      <c r="M720" s="831">
        <v>76</v>
      </c>
      <c r="N720" s="822"/>
      <c r="O720" s="822">
        <v>76</v>
      </c>
      <c r="P720" s="831"/>
      <c r="Q720" s="831"/>
      <c r="R720" s="827"/>
      <c r="S720" s="832"/>
    </row>
    <row r="721" spans="1:19" ht="14.45" customHeight="1" x14ac:dyDescent="0.2">
      <c r="A721" s="821" t="s">
        <v>5996</v>
      </c>
      <c r="B721" s="822" t="s">
        <v>6024</v>
      </c>
      <c r="C721" s="822" t="s">
        <v>646</v>
      </c>
      <c r="D721" s="822" t="s">
        <v>2716</v>
      </c>
      <c r="E721" s="822" t="s">
        <v>2679</v>
      </c>
      <c r="F721" s="822" t="s">
        <v>6065</v>
      </c>
      <c r="G721" s="822" t="s">
        <v>2657</v>
      </c>
      <c r="H721" s="831">
        <v>4</v>
      </c>
      <c r="I721" s="831">
        <v>371193.59999999998</v>
      </c>
      <c r="J721" s="822"/>
      <c r="K721" s="822">
        <v>92798.399999999994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5996</v>
      </c>
      <c r="B722" s="822" t="s">
        <v>6024</v>
      </c>
      <c r="C722" s="822" t="s">
        <v>646</v>
      </c>
      <c r="D722" s="822" t="s">
        <v>2716</v>
      </c>
      <c r="E722" s="822" t="s">
        <v>5989</v>
      </c>
      <c r="F722" s="822" t="s">
        <v>6005</v>
      </c>
      <c r="G722" s="822" t="s">
        <v>6006</v>
      </c>
      <c r="H722" s="831">
        <v>2</v>
      </c>
      <c r="I722" s="831">
        <v>76</v>
      </c>
      <c r="J722" s="822"/>
      <c r="K722" s="822">
        <v>38</v>
      </c>
      <c r="L722" s="831">
        <v>3</v>
      </c>
      <c r="M722" s="831">
        <v>114</v>
      </c>
      <c r="N722" s="822"/>
      <c r="O722" s="822">
        <v>38</v>
      </c>
      <c r="P722" s="831"/>
      <c r="Q722" s="831"/>
      <c r="R722" s="827"/>
      <c r="S722" s="832"/>
    </row>
    <row r="723" spans="1:19" ht="14.45" customHeight="1" x14ac:dyDescent="0.2">
      <c r="A723" s="821" t="s">
        <v>5996</v>
      </c>
      <c r="B723" s="822" t="s">
        <v>6024</v>
      </c>
      <c r="C723" s="822" t="s">
        <v>646</v>
      </c>
      <c r="D723" s="822" t="s">
        <v>2716</v>
      </c>
      <c r="E723" s="822" t="s">
        <v>5989</v>
      </c>
      <c r="F723" s="822" t="s">
        <v>6087</v>
      </c>
      <c r="G723" s="822" t="s">
        <v>6088</v>
      </c>
      <c r="H723" s="831"/>
      <c r="I723" s="831"/>
      <c r="J723" s="822"/>
      <c r="K723" s="822"/>
      <c r="L723" s="831">
        <v>2</v>
      </c>
      <c r="M723" s="831">
        <v>1422</v>
      </c>
      <c r="N723" s="822"/>
      <c r="O723" s="822">
        <v>711</v>
      </c>
      <c r="P723" s="831"/>
      <c r="Q723" s="831"/>
      <c r="R723" s="827"/>
      <c r="S723" s="832"/>
    </row>
    <row r="724" spans="1:19" ht="14.45" customHeight="1" x14ac:dyDescent="0.2">
      <c r="A724" s="821" t="s">
        <v>5996</v>
      </c>
      <c r="B724" s="822" t="s">
        <v>6024</v>
      </c>
      <c r="C724" s="822" t="s">
        <v>646</v>
      </c>
      <c r="D724" s="822" t="s">
        <v>2716</v>
      </c>
      <c r="E724" s="822" t="s">
        <v>5989</v>
      </c>
      <c r="F724" s="822" t="s">
        <v>6089</v>
      </c>
      <c r="G724" s="822" t="s">
        <v>6090</v>
      </c>
      <c r="H724" s="831">
        <v>2</v>
      </c>
      <c r="I724" s="831">
        <v>284</v>
      </c>
      <c r="J724" s="822"/>
      <c r="K724" s="822">
        <v>142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5996</v>
      </c>
      <c r="B725" s="822" t="s">
        <v>6024</v>
      </c>
      <c r="C725" s="822" t="s">
        <v>646</v>
      </c>
      <c r="D725" s="822" t="s">
        <v>2716</v>
      </c>
      <c r="E725" s="822" t="s">
        <v>5989</v>
      </c>
      <c r="F725" s="822" t="s">
        <v>6099</v>
      </c>
      <c r="G725" s="822" t="s">
        <v>6100</v>
      </c>
      <c r="H725" s="831">
        <v>0</v>
      </c>
      <c r="I725" s="831">
        <v>0</v>
      </c>
      <c r="J725" s="822"/>
      <c r="K725" s="822"/>
      <c r="L725" s="831">
        <v>2</v>
      </c>
      <c r="M725" s="831">
        <v>2032</v>
      </c>
      <c r="N725" s="822"/>
      <c r="O725" s="822">
        <v>1016</v>
      </c>
      <c r="P725" s="831"/>
      <c r="Q725" s="831"/>
      <c r="R725" s="827"/>
      <c r="S725" s="832"/>
    </row>
    <row r="726" spans="1:19" ht="14.45" customHeight="1" x14ac:dyDescent="0.2">
      <c r="A726" s="821" t="s">
        <v>5996</v>
      </c>
      <c r="B726" s="822" t="s">
        <v>6024</v>
      </c>
      <c r="C726" s="822" t="s">
        <v>646</v>
      </c>
      <c r="D726" s="822" t="s">
        <v>2716</v>
      </c>
      <c r="E726" s="822" t="s">
        <v>5989</v>
      </c>
      <c r="F726" s="822" t="s">
        <v>6101</v>
      </c>
      <c r="G726" s="822" t="s">
        <v>6102</v>
      </c>
      <c r="H726" s="831">
        <v>27</v>
      </c>
      <c r="I726" s="831">
        <v>50598</v>
      </c>
      <c r="J726" s="822"/>
      <c r="K726" s="822">
        <v>1874</v>
      </c>
      <c r="L726" s="831">
        <v>18</v>
      </c>
      <c r="M726" s="831">
        <v>33804</v>
      </c>
      <c r="N726" s="822"/>
      <c r="O726" s="822">
        <v>1878</v>
      </c>
      <c r="P726" s="831">
        <v>2</v>
      </c>
      <c r="Q726" s="831">
        <v>3844</v>
      </c>
      <c r="R726" s="827"/>
      <c r="S726" s="832">
        <v>1922</v>
      </c>
    </row>
    <row r="727" spans="1:19" ht="14.45" customHeight="1" x14ac:dyDescent="0.2">
      <c r="A727" s="821" t="s">
        <v>5996</v>
      </c>
      <c r="B727" s="822" t="s">
        <v>6024</v>
      </c>
      <c r="C727" s="822" t="s">
        <v>646</v>
      </c>
      <c r="D727" s="822" t="s">
        <v>2716</v>
      </c>
      <c r="E727" s="822" t="s">
        <v>5989</v>
      </c>
      <c r="F727" s="822" t="s">
        <v>6105</v>
      </c>
      <c r="G727" s="822" t="s">
        <v>6106</v>
      </c>
      <c r="H727" s="831">
        <v>28</v>
      </c>
      <c r="I727" s="831">
        <v>29932</v>
      </c>
      <c r="J727" s="822"/>
      <c r="K727" s="822">
        <v>1069</v>
      </c>
      <c r="L727" s="831">
        <v>18</v>
      </c>
      <c r="M727" s="831">
        <v>19314</v>
      </c>
      <c r="N727" s="822"/>
      <c r="O727" s="822">
        <v>1073</v>
      </c>
      <c r="P727" s="831">
        <v>2</v>
      </c>
      <c r="Q727" s="831">
        <v>2214</v>
      </c>
      <c r="R727" s="827"/>
      <c r="S727" s="832">
        <v>1107</v>
      </c>
    </row>
    <row r="728" spans="1:19" ht="14.45" customHeight="1" x14ac:dyDescent="0.2">
      <c r="A728" s="821" t="s">
        <v>5996</v>
      </c>
      <c r="B728" s="822" t="s">
        <v>6024</v>
      </c>
      <c r="C728" s="822" t="s">
        <v>646</v>
      </c>
      <c r="D728" s="822" t="s">
        <v>2716</v>
      </c>
      <c r="E728" s="822" t="s">
        <v>5989</v>
      </c>
      <c r="F728" s="822" t="s">
        <v>6115</v>
      </c>
      <c r="G728" s="822" t="s">
        <v>6116</v>
      </c>
      <c r="H728" s="831">
        <v>2</v>
      </c>
      <c r="I728" s="831">
        <v>0</v>
      </c>
      <c r="J728" s="822"/>
      <c r="K728" s="822">
        <v>0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5996</v>
      </c>
      <c r="B729" s="822" t="s">
        <v>6024</v>
      </c>
      <c r="C729" s="822" t="s">
        <v>646</v>
      </c>
      <c r="D729" s="822" t="s">
        <v>2716</v>
      </c>
      <c r="E729" s="822" t="s">
        <v>5989</v>
      </c>
      <c r="F729" s="822" t="s">
        <v>5992</v>
      </c>
      <c r="G729" s="822" t="s">
        <v>5993</v>
      </c>
      <c r="H729" s="831">
        <v>4</v>
      </c>
      <c r="I729" s="831">
        <v>133.32999999999998</v>
      </c>
      <c r="J729" s="822"/>
      <c r="K729" s="822">
        <v>33.332499999999996</v>
      </c>
      <c r="L729" s="831">
        <v>11</v>
      </c>
      <c r="M729" s="831">
        <v>440.01000000000005</v>
      </c>
      <c r="N729" s="822"/>
      <c r="O729" s="822">
        <v>40.000909090909097</v>
      </c>
      <c r="P729" s="831"/>
      <c r="Q729" s="831"/>
      <c r="R729" s="827"/>
      <c r="S729" s="832"/>
    </row>
    <row r="730" spans="1:19" ht="14.45" customHeight="1" x14ac:dyDescent="0.2">
      <c r="A730" s="821" t="s">
        <v>5996</v>
      </c>
      <c r="B730" s="822" t="s">
        <v>6024</v>
      </c>
      <c r="C730" s="822" t="s">
        <v>646</v>
      </c>
      <c r="D730" s="822" t="s">
        <v>2716</v>
      </c>
      <c r="E730" s="822" t="s">
        <v>5989</v>
      </c>
      <c r="F730" s="822" t="s">
        <v>6129</v>
      </c>
      <c r="G730" s="822" t="s">
        <v>6130</v>
      </c>
      <c r="H730" s="831">
        <v>2</v>
      </c>
      <c r="I730" s="831">
        <v>4038</v>
      </c>
      <c r="J730" s="822"/>
      <c r="K730" s="822">
        <v>2019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5996</v>
      </c>
      <c r="B731" s="822" t="s">
        <v>6024</v>
      </c>
      <c r="C731" s="822" t="s">
        <v>646</v>
      </c>
      <c r="D731" s="822" t="s">
        <v>2716</v>
      </c>
      <c r="E731" s="822" t="s">
        <v>5989</v>
      </c>
      <c r="F731" s="822" t="s">
        <v>6133</v>
      </c>
      <c r="G731" s="822" t="s">
        <v>6134</v>
      </c>
      <c r="H731" s="831">
        <v>1</v>
      </c>
      <c r="I731" s="831">
        <v>309</v>
      </c>
      <c r="J731" s="822"/>
      <c r="K731" s="822">
        <v>309</v>
      </c>
      <c r="L731" s="831"/>
      <c r="M731" s="831"/>
      <c r="N731" s="822"/>
      <c r="O731" s="822"/>
      <c r="P731" s="831"/>
      <c r="Q731" s="831"/>
      <c r="R731" s="827"/>
      <c r="S731" s="832"/>
    </row>
    <row r="732" spans="1:19" ht="14.45" customHeight="1" x14ac:dyDescent="0.2">
      <c r="A732" s="821" t="s">
        <v>5996</v>
      </c>
      <c r="B732" s="822" t="s">
        <v>6024</v>
      </c>
      <c r="C732" s="822" t="s">
        <v>646</v>
      </c>
      <c r="D732" s="822" t="s">
        <v>2716</v>
      </c>
      <c r="E732" s="822" t="s">
        <v>5989</v>
      </c>
      <c r="F732" s="822" t="s">
        <v>5994</v>
      </c>
      <c r="G732" s="822" t="s">
        <v>5995</v>
      </c>
      <c r="H732" s="831">
        <v>2</v>
      </c>
      <c r="I732" s="831">
        <v>716</v>
      </c>
      <c r="J732" s="822"/>
      <c r="K732" s="822">
        <v>358</v>
      </c>
      <c r="L732" s="831">
        <v>5</v>
      </c>
      <c r="M732" s="831">
        <v>1800</v>
      </c>
      <c r="N732" s="822"/>
      <c r="O732" s="822">
        <v>360</v>
      </c>
      <c r="P732" s="831"/>
      <c r="Q732" s="831"/>
      <c r="R732" s="827"/>
      <c r="S732" s="832"/>
    </row>
    <row r="733" spans="1:19" ht="14.45" customHeight="1" x14ac:dyDescent="0.2">
      <c r="A733" s="821" t="s">
        <v>5996</v>
      </c>
      <c r="B733" s="822" t="s">
        <v>6024</v>
      </c>
      <c r="C733" s="822" t="s">
        <v>646</v>
      </c>
      <c r="D733" s="822" t="s">
        <v>2716</v>
      </c>
      <c r="E733" s="822" t="s">
        <v>5989</v>
      </c>
      <c r="F733" s="822" t="s">
        <v>6145</v>
      </c>
      <c r="G733" s="822" t="s">
        <v>6146</v>
      </c>
      <c r="H733" s="831">
        <v>2</v>
      </c>
      <c r="I733" s="831">
        <v>358</v>
      </c>
      <c r="J733" s="822"/>
      <c r="K733" s="822">
        <v>179</v>
      </c>
      <c r="L733" s="831">
        <v>4</v>
      </c>
      <c r="M733" s="831">
        <v>720</v>
      </c>
      <c r="N733" s="822"/>
      <c r="O733" s="822">
        <v>180</v>
      </c>
      <c r="P733" s="831"/>
      <c r="Q733" s="831"/>
      <c r="R733" s="827"/>
      <c r="S733" s="832"/>
    </row>
    <row r="734" spans="1:19" ht="14.45" customHeight="1" x14ac:dyDescent="0.2">
      <c r="A734" s="821" t="s">
        <v>5996</v>
      </c>
      <c r="B734" s="822" t="s">
        <v>6024</v>
      </c>
      <c r="C734" s="822" t="s">
        <v>646</v>
      </c>
      <c r="D734" s="822" t="s">
        <v>2716</v>
      </c>
      <c r="E734" s="822" t="s">
        <v>5989</v>
      </c>
      <c r="F734" s="822" t="s">
        <v>6158</v>
      </c>
      <c r="G734" s="822" t="s">
        <v>6159</v>
      </c>
      <c r="H734" s="831"/>
      <c r="I734" s="831"/>
      <c r="J734" s="822"/>
      <c r="K734" s="822"/>
      <c r="L734" s="831">
        <v>1</v>
      </c>
      <c r="M734" s="831">
        <v>234</v>
      </c>
      <c r="N734" s="822"/>
      <c r="O734" s="822">
        <v>234</v>
      </c>
      <c r="P734" s="831"/>
      <c r="Q734" s="831"/>
      <c r="R734" s="827"/>
      <c r="S734" s="832"/>
    </row>
    <row r="735" spans="1:19" ht="14.45" customHeight="1" x14ac:dyDescent="0.2">
      <c r="A735" s="821" t="s">
        <v>5996</v>
      </c>
      <c r="B735" s="822" t="s">
        <v>6024</v>
      </c>
      <c r="C735" s="822" t="s">
        <v>646</v>
      </c>
      <c r="D735" s="822" t="s">
        <v>2697</v>
      </c>
      <c r="E735" s="822" t="s">
        <v>2679</v>
      </c>
      <c r="F735" s="822" t="s">
        <v>6051</v>
      </c>
      <c r="G735" s="822" t="s">
        <v>6052</v>
      </c>
      <c r="H735" s="831"/>
      <c r="I735" s="831"/>
      <c r="J735" s="822"/>
      <c r="K735" s="822"/>
      <c r="L735" s="831"/>
      <c r="M735" s="831"/>
      <c r="N735" s="822"/>
      <c r="O735" s="822"/>
      <c r="P735" s="831">
        <v>0.5</v>
      </c>
      <c r="Q735" s="831">
        <v>3676.53</v>
      </c>
      <c r="R735" s="827"/>
      <c r="S735" s="832">
        <v>7353.06</v>
      </c>
    </row>
    <row r="736" spans="1:19" ht="14.45" customHeight="1" x14ac:dyDescent="0.2">
      <c r="A736" s="821" t="s">
        <v>5996</v>
      </c>
      <c r="B736" s="822" t="s">
        <v>6024</v>
      </c>
      <c r="C736" s="822" t="s">
        <v>646</v>
      </c>
      <c r="D736" s="822" t="s">
        <v>2697</v>
      </c>
      <c r="E736" s="822" t="s">
        <v>5989</v>
      </c>
      <c r="F736" s="822" t="s">
        <v>6005</v>
      </c>
      <c r="G736" s="822" t="s">
        <v>6006</v>
      </c>
      <c r="H736" s="831">
        <v>2</v>
      </c>
      <c r="I736" s="831">
        <v>76</v>
      </c>
      <c r="J736" s="822"/>
      <c r="K736" s="822">
        <v>38</v>
      </c>
      <c r="L736" s="831">
        <v>73</v>
      </c>
      <c r="M736" s="831">
        <v>2774</v>
      </c>
      <c r="N736" s="822"/>
      <c r="O736" s="822">
        <v>38</v>
      </c>
      <c r="P736" s="831">
        <v>31</v>
      </c>
      <c r="Q736" s="831">
        <v>1240</v>
      </c>
      <c r="R736" s="827"/>
      <c r="S736" s="832">
        <v>40</v>
      </c>
    </row>
    <row r="737" spans="1:19" ht="14.45" customHeight="1" x14ac:dyDescent="0.2">
      <c r="A737" s="821" t="s">
        <v>5996</v>
      </c>
      <c r="B737" s="822" t="s">
        <v>6024</v>
      </c>
      <c r="C737" s="822" t="s">
        <v>646</v>
      </c>
      <c r="D737" s="822" t="s">
        <v>2697</v>
      </c>
      <c r="E737" s="822" t="s">
        <v>5989</v>
      </c>
      <c r="F737" s="822" t="s">
        <v>6087</v>
      </c>
      <c r="G737" s="822" t="s">
        <v>6088</v>
      </c>
      <c r="H737" s="831">
        <v>14</v>
      </c>
      <c r="I737" s="831">
        <v>9898</v>
      </c>
      <c r="J737" s="822"/>
      <c r="K737" s="822">
        <v>707</v>
      </c>
      <c r="L737" s="831">
        <v>14</v>
      </c>
      <c r="M737" s="831">
        <v>9954</v>
      </c>
      <c r="N737" s="822"/>
      <c r="O737" s="822">
        <v>711</v>
      </c>
      <c r="P737" s="831">
        <v>1</v>
      </c>
      <c r="Q737" s="831">
        <v>768</v>
      </c>
      <c r="R737" s="827"/>
      <c r="S737" s="832">
        <v>768</v>
      </c>
    </row>
    <row r="738" spans="1:19" ht="14.45" customHeight="1" x14ac:dyDescent="0.2">
      <c r="A738" s="821" t="s">
        <v>5996</v>
      </c>
      <c r="B738" s="822" t="s">
        <v>6024</v>
      </c>
      <c r="C738" s="822" t="s">
        <v>646</v>
      </c>
      <c r="D738" s="822" t="s">
        <v>2697</v>
      </c>
      <c r="E738" s="822" t="s">
        <v>5989</v>
      </c>
      <c r="F738" s="822" t="s">
        <v>6089</v>
      </c>
      <c r="G738" s="822" t="s">
        <v>6090</v>
      </c>
      <c r="H738" s="831"/>
      <c r="I738" s="831"/>
      <c r="J738" s="822"/>
      <c r="K738" s="822"/>
      <c r="L738" s="831">
        <v>95</v>
      </c>
      <c r="M738" s="831">
        <v>13585</v>
      </c>
      <c r="N738" s="822"/>
      <c r="O738" s="822">
        <v>143</v>
      </c>
      <c r="P738" s="831">
        <v>6</v>
      </c>
      <c r="Q738" s="831">
        <v>918</v>
      </c>
      <c r="R738" s="827"/>
      <c r="S738" s="832">
        <v>153</v>
      </c>
    </row>
    <row r="739" spans="1:19" ht="14.45" customHeight="1" x14ac:dyDescent="0.2">
      <c r="A739" s="821" t="s">
        <v>5996</v>
      </c>
      <c r="B739" s="822" t="s">
        <v>6024</v>
      </c>
      <c r="C739" s="822" t="s">
        <v>646</v>
      </c>
      <c r="D739" s="822" t="s">
        <v>2697</v>
      </c>
      <c r="E739" s="822" t="s">
        <v>5989</v>
      </c>
      <c r="F739" s="822" t="s">
        <v>6091</v>
      </c>
      <c r="G739" s="822" t="s">
        <v>6092</v>
      </c>
      <c r="H739" s="831">
        <v>44</v>
      </c>
      <c r="I739" s="831">
        <v>27632</v>
      </c>
      <c r="J739" s="822"/>
      <c r="K739" s="822">
        <v>628</v>
      </c>
      <c r="L739" s="831">
        <v>43</v>
      </c>
      <c r="M739" s="831">
        <v>27176</v>
      </c>
      <c r="N739" s="822"/>
      <c r="O739" s="822">
        <v>632</v>
      </c>
      <c r="P739" s="831"/>
      <c r="Q739" s="831"/>
      <c r="R739" s="827"/>
      <c r="S739" s="832"/>
    </row>
    <row r="740" spans="1:19" ht="14.45" customHeight="1" x14ac:dyDescent="0.2">
      <c r="A740" s="821" t="s">
        <v>5996</v>
      </c>
      <c r="B740" s="822" t="s">
        <v>6024</v>
      </c>
      <c r="C740" s="822" t="s">
        <v>646</v>
      </c>
      <c r="D740" s="822" t="s">
        <v>2697</v>
      </c>
      <c r="E740" s="822" t="s">
        <v>5989</v>
      </c>
      <c r="F740" s="822" t="s">
        <v>6093</v>
      </c>
      <c r="G740" s="822" t="s">
        <v>6094</v>
      </c>
      <c r="H740" s="831">
        <v>18</v>
      </c>
      <c r="I740" s="831">
        <v>12222</v>
      </c>
      <c r="J740" s="822"/>
      <c r="K740" s="822">
        <v>679</v>
      </c>
      <c r="L740" s="831">
        <v>12</v>
      </c>
      <c r="M740" s="831">
        <v>8196</v>
      </c>
      <c r="N740" s="822"/>
      <c r="O740" s="822">
        <v>683</v>
      </c>
      <c r="P740" s="831"/>
      <c r="Q740" s="831"/>
      <c r="R740" s="827"/>
      <c r="S740" s="832"/>
    </row>
    <row r="741" spans="1:19" ht="14.45" customHeight="1" x14ac:dyDescent="0.2">
      <c r="A741" s="821" t="s">
        <v>5996</v>
      </c>
      <c r="B741" s="822" t="s">
        <v>6024</v>
      </c>
      <c r="C741" s="822" t="s">
        <v>646</v>
      </c>
      <c r="D741" s="822" t="s">
        <v>2697</v>
      </c>
      <c r="E741" s="822" t="s">
        <v>5989</v>
      </c>
      <c r="F741" s="822" t="s">
        <v>6095</v>
      </c>
      <c r="G741" s="822" t="s">
        <v>6096</v>
      </c>
      <c r="H741" s="831">
        <v>19</v>
      </c>
      <c r="I741" s="831">
        <v>18297</v>
      </c>
      <c r="J741" s="822"/>
      <c r="K741" s="822">
        <v>963</v>
      </c>
      <c r="L741" s="831">
        <v>58</v>
      </c>
      <c r="M741" s="831">
        <v>56086</v>
      </c>
      <c r="N741" s="822"/>
      <c r="O741" s="822">
        <v>967</v>
      </c>
      <c r="P741" s="831"/>
      <c r="Q741" s="831"/>
      <c r="R741" s="827"/>
      <c r="S741" s="832"/>
    </row>
    <row r="742" spans="1:19" ht="14.45" customHeight="1" x14ac:dyDescent="0.2">
      <c r="A742" s="821" t="s">
        <v>5996</v>
      </c>
      <c r="B742" s="822" t="s">
        <v>6024</v>
      </c>
      <c r="C742" s="822" t="s">
        <v>646</v>
      </c>
      <c r="D742" s="822" t="s">
        <v>2697</v>
      </c>
      <c r="E742" s="822" t="s">
        <v>5989</v>
      </c>
      <c r="F742" s="822" t="s">
        <v>6097</v>
      </c>
      <c r="G742" s="822" t="s">
        <v>6098</v>
      </c>
      <c r="H742" s="831"/>
      <c r="I742" s="831"/>
      <c r="J742" s="822"/>
      <c r="K742" s="822"/>
      <c r="L742" s="831"/>
      <c r="M742" s="831"/>
      <c r="N742" s="822"/>
      <c r="O742" s="822"/>
      <c r="P742" s="831">
        <v>3</v>
      </c>
      <c r="Q742" s="831">
        <v>1368</v>
      </c>
      <c r="R742" s="827"/>
      <c r="S742" s="832">
        <v>456</v>
      </c>
    </row>
    <row r="743" spans="1:19" ht="14.45" customHeight="1" x14ac:dyDescent="0.2">
      <c r="A743" s="821" t="s">
        <v>5996</v>
      </c>
      <c r="B743" s="822" t="s">
        <v>6024</v>
      </c>
      <c r="C743" s="822" t="s">
        <v>646</v>
      </c>
      <c r="D743" s="822" t="s">
        <v>2697</v>
      </c>
      <c r="E743" s="822" t="s">
        <v>5989</v>
      </c>
      <c r="F743" s="822" t="s">
        <v>6101</v>
      </c>
      <c r="G743" s="822" t="s">
        <v>6102</v>
      </c>
      <c r="H743" s="831"/>
      <c r="I743" s="831"/>
      <c r="J743" s="822"/>
      <c r="K743" s="822"/>
      <c r="L743" s="831">
        <v>9</v>
      </c>
      <c r="M743" s="831">
        <v>16902</v>
      </c>
      <c r="N743" s="822"/>
      <c r="O743" s="822">
        <v>1878</v>
      </c>
      <c r="P743" s="831">
        <v>49</v>
      </c>
      <c r="Q743" s="831">
        <v>94178</v>
      </c>
      <c r="R743" s="827"/>
      <c r="S743" s="832">
        <v>1922</v>
      </c>
    </row>
    <row r="744" spans="1:19" ht="14.45" customHeight="1" x14ac:dyDescent="0.2">
      <c r="A744" s="821" t="s">
        <v>5996</v>
      </c>
      <c r="B744" s="822" t="s">
        <v>6024</v>
      </c>
      <c r="C744" s="822" t="s">
        <v>646</v>
      </c>
      <c r="D744" s="822" t="s">
        <v>2697</v>
      </c>
      <c r="E744" s="822" t="s">
        <v>5989</v>
      </c>
      <c r="F744" s="822" t="s">
        <v>6105</v>
      </c>
      <c r="G744" s="822" t="s">
        <v>6106</v>
      </c>
      <c r="H744" s="831"/>
      <c r="I744" s="831"/>
      <c r="J744" s="822"/>
      <c r="K744" s="822"/>
      <c r="L744" s="831">
        <v>9</v>
      </c>
      <c r="M744" s="831">
        <v>9657</v>
      </c>
      <c r="N744" s="822"/>
      <c r="O744" s="822">
        <v>1073</v>
      </c>
      <c r="P744" s="831">
        <v>46</v>
      </c>
      <c r="Q744" s="831">
        <v>50922</v>
      </c>
      <c r="R744" s="827"/>
      <c r="S744" s="832">
        <v>1107</v>
      </c>
    </row>
    <row r="745" spans="1:19" ht="14.45" customHeight="1" x14ac:dyDescent="0.2">
      <c r="A745" s="821" t="s">
        <v>5996</v>
      </c>
      <c r="B745" s="822" t="s">
        <v>6024</v>
      </c>
      <c r="C745" s="822" t="s">
        <v>646</v>
      </c>
      <c r="D745" s="822" t="s">
        <v>2697</v>
      </c>
      <c r="E745" s="822" t="s">
        <v>5989</v>
      </c>
      <c r="F745" s="822" t="s">
        <v>6115</v>
      </c>
      <c r="G745" s="822" t="s">
        <v>6116</v>
      </c>
      <c r="H745" s="831"/>
      <c r="I745" s="831"/>
      <c r="J745" s="822"/>
      <c r="K745" s="822"/>
      <c r="L745" s="831"/>
      <c r="M745" s="831"/>
      <c r="N745" s="822"/>
      <c r="O745" s="822"/>
      <c r="P745" s="831">
        <v>1</v>
      </c>
      <c r="Q745" s="831">
        <v>0</v>
      </c>
      <c r="R745" s="827"/>
      <c r="S745" s="832">
        <v>0</v>
      </c>
    </row>
    <row r="746" spans="1:19" ht="14.45" customHeight="1" x14ac:dyDescent="0.2">
      <c r="A746" s="821" t="s">
        <v>5996</v>
      </c>
      <c r="B746" s="822" t="s">
        <v>6024</v>
      </c>
      <c r="C746" s="822" t="s">
        <v>646</v>
      </c>
      <c r="D746" s="822" t="s">
        <v>2697</v>
      </c>
      <c r="E746" s="822" t="s">
        <v>5989</v>
      </c>
      <c r="F746" s="822" t="s">
        <v>5992</v>
      </c>
      <c r="G746" s="822" t="s">
        <v>5993</v>
      </c>
      <c r="H746" s="831">
        <v>145</v>
      </c>
      <c r="I746" s="831">
        <v>4833.32</v>
      </c>
      <c r="J746" s="822"/>
      <c r="K746" s="822">
        <v>33.333241379310344</v>
      </c>
      <c r="L746" s="831">
        <v>237</v>
      </c>
      <c r="M746" s="831">
        <v>8841.1</v>
      </c>
      <c r="N746" s="822"/>
      <c r="O746" s="822">
        <v>37.304219409282702</v>
      </c>
      <c r="P746" s="831">
        <v>8</v>
      </c>
      <c r="Q746" s="831">
        <v>364.46000000000004</v>
      </c>
      <c r="R746" s="827"/>
      <c r="S746" s="832">
        <v>45.557500000000005</v>
      </c>
    </row>
    <row r="747" spans="1:19" ht="14.45" customHeight="1" x14ac:dyDescent="0.2">
      <c r="A747" s="821" t="s">
        <v>5996</v>
      </c>
      <c r="B747" s="822" t="s">
        <v>6024</v>
      </c>
      <c r="C747" s="822" t="s">
        <v>646</v>
      </c>
      <c r="D747" s="822" t="s">
        <v>2697</v>
      </c>
      <c r="E747" s="822" t="s">
        <v>5989</v>
      </c>
      <c r="F747" s="822" t="s">
        <v>6135</v>
      </c>
      <c r="G747" s="822" t="s">
        <v>6136</v>
      </c>
      <c r="H747" s="831">
        <v>27</v>
      </c>
      <c r="I747" s="831">
        <v>9450</v>
      </c>
      <c r="J747" s="822"/>
      <c r="K747" s="822">
        <v>350</v>
      </c>
      <c r="L747" s="831">
        <v>74</v>
      </c>
      <c r="M747" s="831">
        <v>26196</v>
      </c>
      <c r="N747" s="822"/>
      <c r="O747" s="822">
        <v>354</v>
      </c>
      <c r="P747" s="831">
        <v>1</v>
      </c>
      <c r="Q747" s="831">
        <v>367</v>
      </c>
      <c r="R747" s="827"/>
      <c r="S747" s="832">
        <v>367</v>
      </c>
    </row>
    <row r="748" spans="1:19" ht="14.45" customHeight="1" x14ac:dyDescent="0.2">
      <c r="A748" s="821" t="s">
        <v>5996</v>
      </c>
      <c r="B748" s="822" t="s">
        <v>6024</v>
      </c>
      <c r="C748" s="822" t="s">
        <v>646</v>
      </c>
      <c r="D748" s="822" t="s">
        <v>2697</v>
      </c>
      <c r="E748" s="822" t="s">
        <v>5989</v>
      </c>
      <c r="F748" s="822" t="s">
        <v>5994</v>
      </c>
      <c r="G748" s="822" t="s">
        <v>5995</v>
      </c>
      <c r="H748" s="831">
        <v>80</v>
      </c>
      <c r="I748" s="831">
        <v>28640</v>
      </c>
      <c r="J748" s="822"/>
      <c r="K748" s="822">
        <v>358</v>
      </c>
      <c r="L748" s="831">
        <v>220</v>
      </c>
      <c r="M748" s="831">
        <v>79200</v>
      </c>
      <c r="N748" s="822"/>
      <c r="O748" s="822">
        <v>360</v>
      </c>
      <c r="P748" s="831">
        <v>4</v>
      </c>
      <c r="Q748" s="831">
        <v>1552</v>
      </c>
      <c r="R748" s="827"/>
      <c r="S748" s="832">
        <v>388</v>
      </c>
    </row>
    <row r="749" spans="1:19" ht="14.45" customHeight="1" x14ac:dyDescent="0.2">
      <c r="A749" s="821" t="s">
        <v>5996</v>
      </c>
      <c r="B749" s="822" t="s">
        <v>6024</v>
      </c>
      <c r="C749" s="822" t="s">
        <v>646</v>
      </c>
      <c r="D749" s="822" t="s">
        <v>2697</v>
      </c>
      <c r="E749" s="822" t="s">
        <v>5989</v>
      </c>
      <c r="F749" s="822" t="s">
        <v>6145</v>
      </c>
      <c r="G749" s="822" t="s">
        <v>6146</v>
      </c>
      <c r="H749" s="831">
        <v>51</v>
      </c>
      <c r="I749" s="831">
        <v>9129</v>
      </c>
      <c r="J749" s="822"/>
      <c r="K749" s="822">
        <v>179</v>
      </c>
      <c r="L749" s="831">
        <v>3</v>
      </c>
      <c r="M749" s="831">
        <v>540</v>
      </c>
      <c r="N749" s="822"/>
      <c r="O749" s="822">
        <v>180</v>
      </c>
      <c r="P749" s="831">
        <v>3</v>
      </c>
      <c r="Q749" s="831">
        <v>582</v>
      </c>
      <c r="R749" s="827"/>
      <c r="S749" s="832">
        <v>194</v>
      </c>
    </row>
    <row r="750" spans="1:19" ht="14.45" customHeight="1" x14ac:dyDescent="0.2">
      <c r="A750" s="821" t="s">
        <v>5996</v>
      </c>
      <c r="B750" s="822" t="s">
        <v>6024</v>
      </c>
      <c r="C750" s="822" t="s">
        <v>646</v>
      </c>
      <c r="D750" s="822" t="s">
        <v>5981</v>
      </c>
      <c r="E750" s="822" t="s">
        <v>5989</v>
      </c>
      <c r="F750" s="822" t="s">
        <v>6097</v>
      </c>
      <c r="G750" s="822" t="s">
        <v>6098</v>
      </c>
      <c r="H750" s="831">
        <v>1</v>
      </c>
      <c r="I750" s="831">
        <v>435</v>
      </c>
      <c r="J750" s="822"/>
      <c r="K750" s="822">
        <v>435</v>
      </c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5996</v>
      </c>
      <c r="B751" s="822" t="s">
        <v>6024</v>
      </c>
      <c r="C751" s="822" t="s">
        <v>646</v>
      </c>
      <c r="D751" s="822" t="s">
        <v>5981</v>
      </c>
      <c r="E751" s="822" t="s">
        <v>5989</v>
      </c>
      <c r="F751" s="822" t="s">
        <v>6101</v>
      </c>
      <c r="G751" s="822" t="s">
        <v>6102</v>
      </c>
      <c r="H751" s="831">
        <v>62</v>
      </c>
      <c r="I751" s="831">
        <v>116188</v>
      </c>
      <c r="J751" s="822"/>
      <c r="K751" s="822">
        <v>1874</v>
      </c>
      <c r="L751" s="831">
        <v>2</v>
      </c>
      <c r="M751" s="831">
        <v>3756</v>
      </c>
      <c r="N751" s="822"/>
      <c r="O751" s="822">
        <v>1878</v>
      </c>
      <c r="P751" s="831"/>
      <c r="Q751" s="831"/>
      <c r="R751" s="827"/>
      <c r="S751" s="832"/>
    </row>
    <row r="752" spans="1:19" ht="14.45" customHeight="1" x14ac:dyDescent="0.2">
      <c r="A752" s="821" t="s">
        <v>5996</v>
      </c>
      <c r="B752" s="822" t="s">
        <v>6024</v>
      </c>
      <c r="C752" s="822" t="s">
        <v>646</v>
      </c>
      <c r="D752" s="822" t="s">
        <v>5981</v>
      </c>
      <c r="E752" s="822" t="s">
        <v>5989</v>
      </c>
      <c r="F752" s="822" t="s">
        <v>6105</v>
      </c>
      <c r="G752" s="822" t="s">
        <v>6106</v>
      </c>
      <c r="H752" s="831">
        <v>62</v>
      </c>
      <c r="I752" s="831">
        <v>66278</v>
      </c>
      <c r="J752" s="822"/>
      <c r="K752" s="822">
        <v>1069</v>
      </c>
      <c r="L752" s="831">
        <v>2</v>
      </c>
      <c r="M752" s="831">
        <v>2146</v>
      </c>
      <c r="N752" s="822"/>
      <c r="O752" s="822">
        <v>1073</v>
      </c>
      <c r="P752" s="831"/>
      <c r="Q752" s="831"/>
      <c r="R752" s="827"/>
      <c r="S752" s="832"/>
    </row>
    <row r="753" spans="1:19" ht="14.45" customHeight="1" x14ac:dyDescent="0.2">
      <c r="A753" s="821" t="s">
        <v>5996</v>
      </c>
      <c r="B753" s="822" t="s">
        <v>6024</v>
      </c>
      <c r="C753" s="822" t="s">
        <v>646</v>
      </c>
      <c r="D753" s="822" t="s">
        <v>5973</v>
      </c>
      <c r="E753" s="822" t="s">
        <v>5989</v>
      </c>
      <c r="F753" s="822" t="s">
        <v>6005</v>
      </c>
      <c r="G753" s="822" t="s">
        <v>6006</v>
      </c>
      <c r="H753" s="831"/>
      <c r="I753" s="831"/>
      <c r="J753" s="822"/>
      <c r="K753" s="822"/>
      <c r="L753" s="831">
        <v>2</v>
      </c>
      <c r="M753" s="831">
        <v>76</v>
      </c>
      <c r="N753" s="822"/>
      <c r="O753" s="822">
        <v>38</v>
      </c>
      <c r="P753" s="831"/>
      <c r="Q753" s="831"/>
      <c r="R753" s="827"/>
      <c r="S753" s="832"/>
    </row>
    <row r="754" spans="1:19" ht="14.45" customHeight="1" x14ac:dyDescent="0.2">
      <c r="A754" s="821" t="s">
        <v>5996</v>
      </c>
      <c r="B754" s="822" t="s">
        <v>6024</v>
      </c>
      <c r="C754" s="822" t="s">
        <v>646</v>
      </c>
      <c r="D754" s="822" t="s">
        <v>5980</v>
      </c>
      <c r="E754" s="822" t="s">
        <v>5989</v>
      </c>
      <c r="F754" s="822" t="s">
        <v>6005</v>
      </c>
      <c r="G754" s="822" t="s">
        <v>6006</v>
      </c>
      <c r="H754" s="831">
        <v>1</v>
      </c>
      <c r="I754" s="831">
        <v>38</v>
      </c>
      <c r="J754" s="822"/>
      <c r="K754" s="822">
        <v>38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5996</v>
      </c>
      <c r="B755" s="822" t="s">
        <v>6024</v>
      </c>
      <c r="C755" s="822" t="s">
        <v>646</v>
      </c>
      <c r="D755" s="822" t="s">
        <v>2710</v>
      </c>
      <c r="E755" s="822" t="s">
        <v>5989</v>
      </c>
      <c r="F755" s="822" t="s">
        <v>6005</v>
      </c>
      <c r="G755" s="822" t="s">
        <v>6006</v>
      </c>
      <c r="H755" s="831">
        <v>1</v>
      </c>
      <c r="I755" s="831">
        <v>38</v>
      </c>
      <c r="J755" s="822"/>
      <c r="K755" s="822">
        <v>38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5996</v>
      </c>
      <c r="B756" s="822" t="s">
        <v>6024</v>
      </c>
      <c r="C756" s="822" t="s">
        <v>646</v>
      </c>
      <c r="D756" s="822" t="s">
        <v>2710</v>
      </c>
      <c r="E756" s="822" t="s">
        <v>5989</v>
      </c>
      <c r="F756" s="822" t="s">
        <v>6091</v>
      </c>
      <c r="G756" s="822" t="s">
        <v>6092</v>
      </c>
      <c r="H756" s="831">
        <v>8</v>
      </c>
      <c r="I756" s="831">
        <v>5024</v>
      </c>
      <c r="J756" s="822"/>
      <c r="K756" s="822">
        <v>628</v>
      </c>
      <c r="L756" s="831">
        <v>8</v>
      </c>
      <c r="M756" s="831">
        <v>5056</v>
      </c>
      <c r="N756" s="822"/>
      <c r="O756" s="822">
        <v>632</v>
      </c>
      <c r="P756" s="831"/>
      <c r="Q756" s="831"/>
      <c r="R756" s="827"/>
      <c r="S756" s="832"/>
    </row>
    <row r="757" spans="1:19" ht="14.45" customHeight="1" x14ac:dyDescent="0.2">
      <c r="A757" s="821" t="s">
        <v>5996</v>
      </c>
      <c r="B757" s="822" t="s">
        <v>6024</v>
      </c>
      <c r="C757" s="822" t="s">
        <v>646</v>
      </c>
      <c r="D757" s="822" t="s">
        <v>2710</v>
      </c>
      <c r="E757" s="822" t="s">
        <v>5989</v>
      </c>
      <c r="F757" s="822" t="s">
        <v>6093</v>
      </c>
      <c r="G757" s="822" t="s">
        <v>6094</v>
      </c>
      <c r="H757" s="831"/>
      <c r="I757" s="831"/>
      <c r="J757" s="822"/>
      <c r="K757" s="822"/>
      <c r="L757" s="831">
        <v>1</v>
      </c>
      <c r="M757" s="831">
        <v>683</v>
      </c>
      <c r="N757" s="822"/>
      <c r="O757" s="822">
        <v>683</v>
      </c>
      <c r="P757" s="831"/>
      <c r="Q757" s="831"/>
      <c r="R757" s="827"/>
      <c r="S757" s="832"/>
    </row>
    <row r="758" spans="1:19" ht="14.45" customHeight="1" x14ac:dyDescent="0.2">
      <c r="A758" s="821" t="s">
        <v>5996</v>
      </c>
      <c r="B758" s="822" t="s">
        <v>6024</v>
      </c>
      <c r="C758" s="822" t="s">
        <v>646</v>
      </c>
      <c r="D758" s="822" t="s">
        <v>2710</v>
      </c>
      <c r="E758" s="822" t="s">
        <v>5989</v>
      </c>
      <c r="F758" s="822" t="s">
        <v>6095</v>
      </c>
      <c r="G758" s="822" t="s">
        <v>6096</v>
      </c>
      <c r="H758" s="831">
        <v>29</v>
      </c>
      <c r="I758" s="831">
        <v>27927</v>
      </c>
      <c r="J758" s="822"/>
      <c r="K758" s="822">
        <v>963</v>
      </c>
      <c r="L758" s="831">
        <v>10</v>
      </c>
      <c r="M758" s="831">
        <v>9670</v>
      </c>
      <c r="N758" s="822"/>
      <c r="O758" s="822">
        <v>967</v>
      </c>
      <c r="P758" s="831"/>
      <c r="Q758" s="831"/>
      <c r="R758" s="827"/>
      <c r="S758" s="832"/>
    </row>
    <row r="759" spans="1:19" ht="14.45" customHeight="1" x14ac:dyDescent="0.2">
      <c r="A759" s="821" t="s">
        <v>5996</v>
      </c>
      <c r="B759" s="822" t="s">
        <v>6024</v>
      </c>
      <c r="C759" s="822" t="s">
        <v>646</v>
      </c>
      <c r="D759" s="822" t="s">
        <v>2710</v>
      </c>
      <c r="E759" s="822" t="s">
        <v>5989</v>
      </c>
      <c r="F759" s="822" t="s">
        <v>5992</v>
      </c>
      <c r="G759" s="822" t="s">
        <v>5993</v>
      </c>
      <c r="H759" s="831">
        <v>1</v>
      </c>
      <c r="I759" s="831">
        <v>33.33</v>
      </c>
      <c r="J759" s="822"/>
      <c r="K759" s="822">
        <v>33.33</v>
      </c>
      <c r="L759" s="831"/>
      <c r="M759" s="831"/>
      <c r="N759" s="822"/>
      <c r="O759" s="822"/>
      <c r="P759" s="831"/>
      <c r="Q759" s="831"/>
      <c r="R759" s="827"/>
      <c r="S759" s="832"/>
    </row>
    <row r="760" spans="1:19" ht="14.45" customHeight="1" x14ac:dyDescent="0.2">
      <c r="A760" s="821" t="s">
        <v>5996</v>
      </c>
      <c r="B760" s="822" t="s">
        <v>6024</v>
      </c>
      <c r="C760" s="822" t="s">
        <v>646</v>
      </c>
      <c r="D760" s="822" t="s">
        <v>2710</v>
      </c>
      <c r="E760" s="822" t="s">
        <v>5989</v>
      </c>
      <c r="F760" s="822" t="s">
        <v>6135</v>
      </c>
      <c r="G760" s="822" t="s">
        <v>6136</v>
      </c>
      <c r="H760" s="831">
        <v>22</v>
      </c>
      <c r="I760" s="831">
        <v>7700</v>
      </c>
      <c r="J760" s="822"/>
      <c r="K760" s="822">
        <v>350</v>
      </c>
      <c r="L760" s="831">
        <v>5</v>
      </c>
      <c r="M760" s="831">
        <v>1770</v>
      </c>
      <c r="N760" s="822"/>
      <c r="O760" s="822">
        <v>354</v>
      </c>
      <c r="P760" s="831"/>
      <c r="Q760" s="831"/>
      <c r="R760" s="827"/>
      <c r="S760" s="832"/>
    </row>
    <row r="761" spans="1:19" ht="14.45" customHeight="1" x14ac:dyDescent="0.2">
      <c r="A761" s="821" t="s">
        <v>5996</v>
      </c>
      <c r="B761" s="822" t="s">
        <v>6024</v>
      </c>
      <c r="C761" s="822" t="s">
        <v>646</v>
      </c>
      <c r="D761" s="822" t="s">
        <v>2710</v>
      </c>
      <c r="E761" s="822" t="s">
        <v>5989</v>
      </c>
      <c r="F761" s="822" t="s">
        <v>5994</v>
      </c>
      <c r="G761" s="822" t="s">
        <v>5995</v>
      </c>
      <c r="H761" s="831">
        <v>1</v>
      </c>
      <c r="I761" s="831">
        <v>358</v>
      </c>
      <c r="J761" s="822"/>
      <c r="K761" s="822">
        <v>358</v>
      </c>
      <c r="L761" s="831"/>
      <c r="M761" s="831"/>
      <c r="N761" s="822"/>
      <c r="O761" s="822"/>
      <c r="P761" s="831"/>
      <c r="Q761" s="831"/>
      <c r="R761" s="827"/>
      <c r="S761" s="832"/>
    </row>
    <row r="762" spans="1:19" ht="14.45" customHeight="1" x14ac:dyDescent="0.2">
      <c r="A762" s="821" t="s">
        <v>5996</v>
      </c>
      <c r="B762" s="822" t="s">
        <v>6024</v>
      </c>
      <c r="C762" s="822" t="s">
        <v>646</v>
      </c>
      <c r="D762" s="822" t="s">
        <v>5983</v>
      </c>
      <c r="E762" s="822" t="s">
        <v>5989</v>
      </c>
      <c r="F762" s="822" t="s">
        <v>6097</v>
      </c>
      <c r="G762" s="822" t="s">
        <v>6098</v>
      </c>
      <c r="H762" s="831">
        <v>4</v>
      </c>
      <c r="I762" s="831">
        <v>1740</v>
      </c>
      <c r="J762" s="822"/>
      <c r="K762" s="822">
        <v>435</v>
      </c>
      <c r="L762" s="831"/>
      <c r="M762" s="831"/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5996</v>
      </c>
      <c r="B763" s="822" t="s">
        <v>6024</v>
      </c>
      <c r="C763" s="822" t="s">
        <v>646</v>
      </c>
      <c r="D763" s="822" t="s">
        <v>5983</v>
      </c>
      <c r="E763" s="822" t="s">
        <v>5989</v>
      </c>
      <c r="F763" s="822" t="s">
        <v>6101</v>
      </c>
      <c r="G763" s="822" t="s">
        <v>6102</v>
      </c>
      <c r="H763" s="831">
        <v>125</v>
      </c>
      <c r="I763" s="831">
        <v>234250</v>
      </c>
      <c r="J763" s="822"/>
      <c r="K763" s="822">
        <v>1874</v>
      </c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5996</v>
      </c>
      <c r="B764" s="822" t="s">
        <v>6024</v>
      </c>
      <c r="C764" s="822" t="s">
        <v>646</v>
      </c>
      <c r="D764" s="822" t="s">
        <v>5983</v>
      </c>
      <c r="E764" s="822" t="s">
        <v>5989</v>
      </c>
      <c r="F764" s="822" t="s">
        <v>6105</v>
      </c>
      <c r="G764" s="822" t="s">
        <v>6106</v>
      </c>
      <c r="H764" s="831">
        <v>123</v>
      </c>
      <c r="I764" s="831">
        <v>131487</v>
      </c>
      <c r="J764" s="822"/>
      <c r="K764" s="822">
        <v>1069</v>
      </c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5996</v>
      </c>
      <c r="B765" s="822" t="s">
        <v>6024</v>
      </c>
      <c r="C765" s="822" t="s">
        <v>646</v>
      </c>
      <c r="D765" s="822" t="s">
        <v>2707</v>
      </c>
      <c r="E765" s="822" t="s">
        <v>2679</v>
      </c>
      <c r="F765" s="822" t="s">
        <v>6031</v>
      </c>
      <c r="G765" s="822" t="s">
        <v>1728</v>
      </c>
      <c r="H765" s="831"/>
      <c r="I765" s="831"/>
      <c r="J765" s="822"/>
      <c r="K765" s="822"/>
      <c r="L765" s="831">
        <v>140</v>
      </c>
      <c r="M765" s="831">
        <v>336</v>
      </c>
      <c r="N765" s="822"/>
      <c r="O765" s="822">
        <v>2.4</v>
      </c>
      <c r="P765" s="831"/>
      <c r="Q765" s="831"/>
      <c r="R765" s="827"/>
      <c r="S765" s="832"/>
    </row>
    <row r="766" spans="1:19" ht="14.45" customHeight="1" x14ac:dyDescent="0.2">
      <c r="A766" s="821" t="s">
        <v>5996</v>
      </c>
      <c r="B766" s="822" t="s">
        <v>6024</v>
      </c>
      <c r="C766" s="822" t="s">
        <v>646</v>
      </c>
      <c r="D766" s="822" t="s">
        <v>2707</v>
      </c>
      <c r="E766" s="822" t="s">
        <v>2679</v>
      </c>
      <c r="F766" s="822" t="s">
        <v>6031</v>
      </c>
      <c r="G766" s="822"/>
      <c r="H766" s="831">
        <v>280</v>
      </c>
      <c r="I766" s="831">
        <v>838.8</v>
      </c>
      <c r="J766" s="822"/>
      <c r="K766" s="822">
        <v>2.9957142857142856</v>
      </c>
      <c r="L766" s="831">
        <v>140</v>
      </c>
      <c r="M766" s="831">
        <v>336</v>
      </c>
      <c r="N766" s="822"/>
      <c r="O766" s="822">
        <v>2.4</v>
      </c>
      <c r="P766" s="831"/>
      <c r="Q766" s="831"/>
      <c r="R766" s="827"/>
      <c r="S766" s="832"/>
    </row>
    <row r="767" spans="1:19" ht="14.45" customHeight="1" x14ac:dyDescent="0.2">
      <c r="A767" s="821" t="s">
        <v>5996</v>
      </c>
      <c r="B767" s="822" t="s">
        <v>6024</v>
      </c>
      <c r="C767" s="822" t="s">
        <v>646</v>
      </c>
      <c r="D767" s="822" t="s">
        <v>2707</v>
      </c>
      <c r="E767" s="822" t="s">
        <v>2679</v>
      </c>
      <c r="F767" s="822" t="s">
        <v>6032</v>
      </c>
      <c r="G767" s="822" t="s">
        <v>3586</v>
      </c>
      <c r="H767" s="831"/>
      <c r="I767" s="831"/>
      <c r="J767" s="822"/>
      <c r="K767" s="822"/>
      <c r="L767" s="831">
        <v>1</v>
      </c>
      <c r="M767" s="831">
        <v>44.56</v>
      </c>
      <c r="N767" s="822"/>
      <c r="O767" s="822">
        <v>44.56</v>
      </c>
      <c r="P767" s="831">
        <v>2</v>
      </c>
      <c r="Q767" s="831">
        <v>89.22</v>
      </c>
      <c r="R767" s="827"/>
      <c r="S767" s="832">
        <v>44.61</v>
      </c>
    </row>
    <row r="768" spans="1:19" ht="14.45" customHeight="1" x14ac:dyDescent="0.2">
      <c r="A768" s="821" t="s">
        <v>5996</v>
      </c>
      <c r="B768" s="822" t="s">
        <v>6024</v>
      </c>
      <c r="C768" s="822" t="s">
        <v>646</v>
      </c>
      <c r="D768" s="822" t="s">
        <v>2707</v>
      </c>
      <c r="E768" s="822" t="s">
        <v>2679</v>
      </c>
      <c r="F768" s="822" t="s">
        <v>6001</v>
      </c>
      <c r="G768" s="822" t="s">
        <v>6002</v>
      </c>
      <c r="H768" s="831"/>
      <c r="I768" s="831"/>
      <c r="J768" s="822"/>
      <c r="K768" s="822"/>
      <c r="L768" s="831">
        <v>12.02</v>
      </c>
      <c r="M768" s="831">
        <v>64495.29</v>
      </c>
      <c r="N768" s="822"/>
      <c r="O768" s="822">
        <v>5365.664725457571</v>
      </c>
      <c r="P768" s="831">
        <v>3</v>
      </c>
      <c r="Q768" s="831">
        <v>44367.66</v>
      </c>
      <c r="R768" s="827"/>
      <c r="S768" s="832">
        <v>14789.220000000001</v>
      </c>
    </row>
    <row r="769" spans="1:19" ht="14.45" customHeight="1" x14ac:dyDescent="0.2">
      <c r="A769" s="821" t="s">
        <v>5996</v>
      </c>
      <c r="B769" s="822" t="s">
        <v>6024</v>
      </c>
      <c r="C769" s="822" t="s">
        <v>646</v>
      </c>
      <c r="D769" s="822" t="s">
        <v>2707</v>
      </c>
      <c r="E769" s="822" t="s">
        <v>2679</v>
      </c>
      <c r="F769" s="822" t="s">
        <v>6063</v>
      </c>
      <c r="G769" s="822" t="s">
        <v>2000</v>
      </c>
      <c r="H769" s="831"/>
      <c r="I769" s="831"/>
      <c r="J769" s="822"/>
      <c r="K769" s="822"/>
      <c r="L769" s="831">
        <v>12.01</v>
      </c>
      <c r="M769" s="831">
        <v>11928.24</v>
      </c>
      <c r="N769" s="822"/>
      <c r="O769" s="822">
        <v>993.19233971690255</v>
      </c>
      <c r="P769" s="831">
        <v>3</v>
      </c>
      <c r="Q769" s="831">
        <v>2979.36</v>
      </c>
      <c r="R769" s="827"/>
      <c r="S769" s="832">
        <v>993.12</v>
      </c>
    </row>
    <row r="770" spans="1:19" ht="14.45" customHeight="1" x14ac:dyDescent="0.2">
      <c r="A770" s="821" t="s">
        <v>5996</v>
      </c>
      <c r="B770" s="822" t="s">
        <v>6024</v>
      </c>
      <c r="C770" s="822" t="s">
        <v>646</v>
      </c>
      <c r="D770" s="822" t="s">
        <v>2707</v>
      </c>
      <c r="E770" s="822" t="s">
        <v>2679</v>
      </c>
      <c r="F770" s="822" t="s">
        <v>6070</v>
      </c>
      <c r="G770" s="822" t="s">
        <v>2552</v>
      </c>
      <c r="H770" s="831"/>
      <c r="I770" s="831"/>
      <c r="J770" s="822"/>
      <c r="K770" s="822"/>
      <c r="L770" s="831"/>
      <c r="M770" s="831"/>
      <c r="N770" s="822"/>
      <c r="O770" s="822"/>
      <c r="P770" s="831">
        <v>1</v>
      </c>
      <c r="Q770" s="831">
        <v>98.11</v>
      </c>
      <c r="R770" s="827"/>
      <c r="S770" s="832">
        <v>98.11</v>
      </c>
    </row>
    <row r="771" spans="1:19" ht="14.45" customHeight="1" x14ac:dyDescent="0.2">
      <c r="A771" s="821" t="s">
        <v>5996</v>
      </c>
      <c r="B771" s="822" t="s">
        <v>6024</v>
      </c>
      <c r="C771" s="822" t="s">
        <v>646</v>
      </c>
      <c r="D771" s="822" t="s">
        <v>2707</v>
      </c>
      <c r="E771" s="822" t="s">
        <v>2679</v>
      </c>
      <c r="F771" s="822" t="s">
        <v>6072</v>
      </c>
      <c r="G771" s="822" t="s">
        <v>1728</v>
      </c>
      <c r="H771" s="831"/>
      <c r="I771" s="831"/>
      <c r="J771" s="822"/>
      <c r="K771" s="822"/>
      <c r="L771" s="831">
        <v>64.599999999999994</v>
      </c>
      <c r="M771" s="831">
        <v>92503.48</v>
      </c>
      <c r="N771" s="822"/>
      <c r="O771" s="822">
        <v>1431.9424148606811</v>
      </c>
      <c r="P771" s="831">
        <v>31</v>
      </c>
      <c r="Q771" s="831">
        <v>45486.17</v>
      </c>
      <c r="R771" s="827"/>
      <c r="S771" s="832">
        <v>1467.2958064516129</v>
      </c>
    </row>
    <row r="772" spans="1:19" ht="14.45" customHeight="1" x14ac:dyDescent="0.2">
      <c r="A772" s="821" t="s">
        <v>5996</v>
      </c>
      <c r="B772" s="822" t="s">
        <v>6024</v>
      </c>
      <c r="C772" s="822" t="s">
        <v>646</v>
      </c>
      <c r="D772" s="822" t="s">
        <v>2707</v>
      </c>
      <c r="E772" s="822" t="s">
        <v>2679</v>
      </c>
      <c r="F772" s="822" t="s">
        <v>6074</v>
      </c>
      <c r="G772" s="822" t="s">
        <v>1739</v>
      </c>
      <c r="H772" s="831"/>
      <c r="I772" s="831"/>
      <c r="J772" s="822"/>
      <c r="K772" s="822"/>
      <c r="L772" s="831">
        <v>2</v>
      </c>
      <c r="M772" s="831">
        <v>3356.74</v>
      </c>
      <c r="N772" s="822"/>
      <c r="O772" s="822">
        <v>1678.37</v>
      </c>
      <c r="P772" s="831"/>
      <c r="Q772" s="831"/>
      <c r="R772" s="827"/>
      <c r="S772" s="832"/>
    </row>
    <row r="773" spans="1:19" ht="14.45" customHeight="1" x14ac:dyDescent="0.2">
      <c r="A773" s="821" t="s">
        <v>5996</v>
      </c>
      <c r="B773" s="822" t="s">
        <v>6024</v>
      </c>
      <c r="C773" s="822" t="s">
        <v>646</v>
      </c>
      <c r="D773" s="822" t="s">
        <v>2707</v>
      </c>
      <c r="E773" s="822" t="s">
        <v>5989</v>
      </c>
      <c r="F773" s="822" t="s">
        <v>6003</v>
      </c>
      <c r="G773" s="822" t="s">
        <v>6004</v>
      </c>
      <c r="H773" s="831">
        <v>5</v>
      </c>
      <c r="I773" s="831">
        <v>610</v>
      </c>
      <c r="J773" s="822"/>
      <c r="K773" s="822">
        <v>122</v>
      </c>
      <c r="L773" s="831">
        <v>2</v>
      </c>
      <c r="M773" s="831">
        <v>246</v>
      </c>
      <c r="N773" s="822"/>
      <c r="O773" s="822">
        <v>123</v>
      </c>
      <c r="P773" s="831">
        <v>1</v>
      </c>
      <c r="Q773" s="831">
        <v>133</v>
      </c>
      <c r="R773" s="827"/>
      <c r="S773" s="832">
        <v>133</v>
      </c>
    </row>
    <row r="774" spans="1:19" ht="14.45" customHeight="1" x14ac:dyDescent="0.2">
      <c r="A774" s="821" t="s">
        <v>5996</v>
      </c>
      <c r="B774" s="822" t="s">
        <v>6024</v>
      </c>
      <c r="C774" s="822" t="s">
        <v>646</v>
      </c>
      <c r="D774" s="822" t="s">
        <v>2707</v>
      </c>
      <c r="E774" s="822" t="s">
        <v>5989</v>
      </c>
      <c r="F774" s="822" t="s">
        <v>6083</v>
      </c>
      <c r="G774" s="822" t="s">
        <v>6084</v>
      </c>
      <c r="H774" s="831">
        <v>20</v>
      </c>
      <c r="I774" s="831">
        <v>3020</v>
      </c>
      <c r="J774" s="822"/>
      <c r="K774" s="822">
        <v>151</v>
      </c>
      <c r="L774" s="831">
        <v>36</v>
      </c>
      <c r="M774" s="831">
        <v>5508</v>
      </c>
      <c r="N774" s="822"/>
      <c r="O774" s="822">
        <v>153</v>
      </c>
      <c r="P774" s="831">
        <v>8</v>
      </c>
      <c r="Q774" s="831">
        <v>1264</v>
      </c>
      <c r="R774" s="827"/>
      <c r="S774" s="832">
        <v>158</v>
      </c>
    </row>
    <row r="775" spans="1:19" ht="14.45" customHeight="1" x14ac:dyDescent="0.2">
      <c r="A775" s="821" t="s">
        <v>5996</v>
      </c>
      <c r="B775" s="822" t="s">
        <v>6024</v>
      </c>
      <c r="C775" s="822" t="s">
        <v>646</v>
      </c>
      <c r="D775" s="822" t="s">
        <v>2707</v>
      </c>
      <c r="E775" s="822" t="s">
        <v>5989</v>
      </c>
      <c r="F775" s="822" t="s">
        <v>6005</v>
      </c>
      <c r="G775" s="822" t="s">
        <v>6006</v>
      </c>
      <c r="H775" s="831">
        <v>16</v>
      </c>
      <c r="I775" s="831">
        <v>608</v>
      </c>
      <c r="J775" s="822"/>
      <c r="K775" s="822">
        <v>38</v>
      </c>
      <c r="L775" s="831">
        <v>86</v>
      </c>
      <c r="M775" s="831">
        <v>3268</v>
      </c>
      <c r="N775" s="822"/>
      <c r="O775" s="822">
        <v>38</v>
      </c>
      <c r="P775" s="831">
        <v>6</v>
      </c>
      <c r="Q775" s="831">
        <v>240</v>
      </c>
      <c r="R775" s="827"/>
      <c r="S775" s="832">
        <v>40</v>
      </c>
    </row>
    <row r="776" spans="1:19" ht="14.45" customHeight="1" x14ac:dyDescent="0.2">
      <c r="A776" s="821" t="s">
        <v>5996</v>
      </c>
      <c r="B776" s="822" t="s">
        <v>6024</v>
      </c>
      <c r="C776" s="822" t="s">
        <v>646</v>
      </c>
      <c r="D776" s="822" t="s">
        <v>2707</v>
      </c>
      <c r="E776" s="822" t="s">
        <v>5989</v>
      </c>
      <c r="F776" s="822" t="s">
        <v>6087</v>
      </c>
      <c r="G776" s="822" t="s">
        <v>6088</v>
      </c>
      <c r="H776" s="831">
        <v>19</v>
      </c>
      <c r="I776" s="831">
        <v>13433</v>
      </c>
      <c r="J776" s="822"/>
      <c r="K776" s="822">
        <v>707</v>
      </c>
      <c r="L776" s="831"/>
      <c r="M776" s="831"/>
      <c r="N776" s="822"/>
      <c r="O776" s="822"/>
      <c r="P776" s="831"/>
      <c r="Q776" s="831"/>
      <c r="R776" s="827"/>
      <c r="S776" s="832"/>
    </row>
    <row r="777" spans="1:19" ht="14.45" customHeight="1" x14ac:dyDescent="0.2">
      <c r="A777" s="821" t="s">
        <v>5996</v>
      </c>
      <c r="B777" s="822" t="s">
        <v>6024</v>
      </c>
      <c r="C777" s="822" t="s">
        <v>646</v>
      </c>
      <c r="D777" s="822" t="s">
        <v>2707</v>
      </c>
      <c r="E777" s="822" t="s">
        <v>5989</v>
      </c>
      <c r="F777" s="822" t="s">
        <v>6089</v>
      </c>
      <c r="G777" s="822" t="s">
        <v>6090</v>
      </c>
      <c r="H777" s="831">
        <v>79</v>
      </c>
      <c r="I777" s="831">
        <v>11218</v>
      </c>
      <c r="J777" s="822"/>
      <c r="K777" s="822">
        <v>142</v>
      </c>
      <c r="L777" s="831">
        <v>113</v>
      </c>
      <c r="M777" s="831">
        <v>16159</v>
      </c>
      <c r="N777" s="822"/>
      <c r="O777" s="822">
        <v>143</v>
      </c>
      <c r="P777" s="831">
        <v>9</v>
      </c>
      <c r="Q777" s="831">
        <v>1377</v>
      </c>
      <c r="R777" s="827"/>
      <c r="S777" s="832">
        <v>153</v>
      </c>
    </row>
    <row r="778" spans="1:19" ht="14.45" customHeight="1" x14ac:dyDescent="0.2">
      <c r="A778" s="821" t="s">
        <v>5996</v>
      </c>
      <c r="B778" s="822" t="s">
        <v>6024</v>
      </c>
      <c r="C778" s="822" t="s">
        <v>646</v>
      </c>
      <c r="D778" s="822" t="s">
        <v>2707</v>
      </c>
      <c r="E778" s="822" t="s">
        <v>5989</v>
      </c>
      <c r="F778" s="822" t="s">
        <v>6097</v>
      </c>
      <c r="G778" s="822" t="s">
        <v>6098</v>
      </c>
      <c r="H778" s="831">
        <v>7</v>
      </c>
      <c r="I778" s="831">
        <v>3045</v>
      </c>
      <c r="J778" s="822"/>
      <c r="K778" s="822">
        <v>435</v>
      </c>
      <c r="L778" s="831">
        <v>4</v>
      </c>
      <c r="M778" s="831">
        <v>1748</v>
      </c>
      <c r="N778" s="822"/>
      <c r="O778" s="822">
        <v>437</v>
      </c>
      <c r="P778" s="831">
        <v>1</v>
      </c>
      <c r="Q778" s="831">
        <v>456</v>
      </c>
      <c r="R778" s="827"/>
      <c r="S778" s="832">
        <v>456</v>
      </c>
    </row>
    <row r="779" spans="1:19" ht="14.45" customHeight="1" x14ac:dyDescent="0.2">
      <c r="A779" s="821" t="s">
        <v>5996</v>
      </c>
      <c r="B779" s="822" t="s">
        <v>6024</v>
      </c>
      <c r="C779" s="822" t="s">
        <v>646</v>
      </c>
      <c r="D779" s="822" t="s">
        <v>2707</v>
      </c>
      <c r="E779" s="822" t="s">
        <v>5989</v>
      </c>
      <c r="F779" s="822" t="s">
        <v>6099</v>
      </c>
      <c r="G779" s="822" t="s">
        <v>6100</v>
      </c>
      <c r="H779" s="831">
        <v>1</v>
      </c>
      <c r="I779" s="831">
        <v>1013</v>
      </c>
      <c r="J779" s="822"/>
      <c r="K779" s="822">
        <v>1013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5996</v>
      </c>
      <c r="B780" s="822" t="s">
        <v>6024</v>
      </c>
      <c r="C780" s="822" t="s">
        <v>646</v>
      </c>
      <c r="D780" s="822" t="s">
        <v>2707</v>
      </c>
      <c r="E780" s="822" t="s">
        <v>5989</v>
      </c>
      <c r="F780" s="822" t="s">
        <v>6101</v>
      </c>
      <c r="G780" s="822" t="s">
        <v>6102</v>
      </c>
      <c r="H780" s="831">
        <v>337</v>
      </c>
      <c r="I780" s="831">
        <v>631538</v>
      </c>
      <c r="J780" s="822"/>
      <c r="K780" s="822">
        <v>1874</v>
      </c>
      <c r="L780" s="831">
        <v>673</v>
      </c>
      <c r="M780" s="831">
        <v>1263894</v>
      </c>
      <c r="N780" s="822"/>
      <c r="O780" s="822">
        <v>1878</v>
      </c>
      <c r="P780" s="831">
        <v>26</v>
      </c>
      <c r="Q780" s="831">
        <v>49972</v>
      </c>
      <c r="R780" s="827"/>
      <c r="S780" s="832">
        <v>1922</v>
      </c>
    </row>
    <row r="781" spans="1:19" ht="14.45" customHeight="1" x14ac:dyDescent="0.2">
      <c r="A781" s="821" t="s">
        <v>5996</v>
      </c>
      <c r="B781" s="822" t="s">
        <v>6024</v>
      </c>
      <c r="C781" s="822" t="s">
        <v>646</v>
      </c>
      <c r="D781" s="822" t="s">
        <v>2707</v>
      </c>
      <c r="E781" s="822" t="s">
        <v>5989</v>
      </c>
      <c r="F781" s="822" t="s">
        <v>6103</v>
      </c>
      <c r="G781" s="822" t="s">
        <v>6104</v>
      </c>
      <c r="H781" s="831"/>
      <c r="I781" s="831"/>
      <c r="J781" s="822"/>
      <c r="K781" s="822"/>
      <c r="L781" s="831">
        <v>1</v>
      </c>
      <c r="M781" s="831">
        <v>2134</v>
      </c>
      <c r="N781" s="822"/>
      <c r="O781" s="822">
        <v>2134</v>
      </c>
      <c r="P781" s="831">
        <v>1</v>
      </c>
      <c r="Q781" s="831">
        <v>2179</v>
      </c>
      <c r="R781" s="827"/>
      <c r="S781" s="832">
        <v>2179</v>
      </c>
    </row>
    <row r="782" spans="1:19" ht="14.45" customHeight="1" x14ac:dyDescent="0.2">
      <c r="A782" s="821" t="s">
        <v>5996</v>
      </c>
      <c r="B782" s="822" t="s">
        <v>6024</v>
      </c>
      <c r="C782" s="822" t="s">
        <v>646</v>
      </c>
      <c r="D782" s="822" t="s">
        <v>2707</v>
      </c>
      <c r="E782" s="822" t="s">
        <v>5989</v>
      </c>
      <c r="F782" s="822" t="s">
        <v>6105</v>
      </c>
      <c r="G782" s="822" t="s">
        <v>6106</v>
      </c>
      <c r="H782" s="831">
        <v>352</v>
      </c>
      <c r="I782" s="831">
        <v>376288</v>
      </c>
      <c r="J782" s="822"/>
      <c r="K782" s="822">
        <v>1069</v>
      </c>
      <c r="L782" s="831">
        <v>683</v>
      </c>
      <c r="M782" s="831">
        <v>732859</v>
      </c>
      <c r="N782" s="822"/>
      <c r="O782" s="822">
        <v>1073</v>
      </c>
      <c r="P782" s="831">
        <v>24</v>
      </c>
      <c r="Q782" s="831">
        <v>26568</v>
      </c>
      <c r="R782" s="827"/>
      <c r="S782" s="832">
        <v>1107</v>
      </c>
    </row>
    <row r="783" spans="1:19" ht="14.45" customHeight="1" x14ac:dyDescent="0.2">
      <c r="A783" s="821" t="s">
        <v>5996</v>
      </c>
      <c r="B783" s="822" t="s">
        <v>6024</v>
      </c>
      <c r="C783" s="822" t="s">
        <v>646</v>
      </c>
      <c r="D783" s="822" t="s">
        <v>2707</v>
      </c>
      <c r="E783" s="822" t="s">
        <v>5989</v>
      </c>
      <c r="F783" s="822" t="s">
        <v>6107</v>
      </c>
      <c r="G783" s="822" t="s">
        <v>6108</v>
      </c>
      <c r="H783" s="831"/>
      <c r="I783" s="831"/>
      <c r="J783" s="822"/>
      <c r="K783" s="822"/>
      <c r="L783" s="831">
        <v>1</v>
      </c>
      <c r="M783" s="831">
        <v>1991</v>
      </c>
      <c r="N783" s="822"/>
      <c r="O783" s="822">
        <v>1991</v>
      </c>
      <c r="P783" s="831">
        <v>1</v>
      </c>
      <c r="Q783" s="831">
        <v>2036</v>
      </c>
      <c r="R783" s="827"/>
      <c r="S783" s="832">
        <v>2036</v>
      </c>
    </row>
    <row r="784" spans="1:19" ht="14.45" customHeight="1" x14ac:dyDescent="0.2">
      <c r="A784" s="821" t="s">
        <v>5996</v>
      </c>
      <c r="B784" s="822" t="s">
        <v>6024</v>
      </c>
      <c r="C784" s="822" t="s">
        <v>646</v>
      </c>
      <c r="D784" s="822" t="s">
        <v>2707</v>
      </c>
      <c r="E784" s="822" t="s">
        <v>5989</v>
      </c>
      <c r="F784" s="822" t="s">
        <v>6111</v>
      </c>
      <c r="G784" s="822" t="s">
        <v>6112</v>
      </c>
      <c r="H784" s="831">
        <v>11</v>
      </c>
      <c r="I784" s="831">
        <v>3542</v>
      </c>
      <c r="J784" s="822"/>
      <c r="K784" s="822">
        <v>322</v>
      </c>
      <c r="L784" s="831">
        <v>5</v>
      </c>
      <c r="M784" s="831">
        <v>1620</v>
      </c>
      <c r="N784" s="822"/>
      <c r="O784" s="822">
        <v>324</v>
      </c>
      <c r="P784" s="831">
        <v>1</v>
      </c>
      <c r="Q784" s="831">
        <v>339</v>
      </c>
      <c r="R784" s="827"/>
      <c r="S784" s="832">
        <v>339</v>
      </c>
    </row>
    <row r="785" spans="1:19" ht="14.45" customHeight="1" x14ac:dyDescent="0.2">
      <c r="A785" s="821" t="s">
        <v>5996</v>
      </c>
      <c r="B785" s="822" t="s">
        <v>6024</v>
      </c>
      <c r="C785" s="822" t="s">
        <v>646</v>
      </c>
      <c r="D785" s="822" t="s">
        <v>2707</v>
      </c>
      <c r="E785" s="822" t="s">
        <v>5989</v>
      </c>
      <c r="F785" s="822" t="s">
        <v>6115</v>
      </c>
      <c r="G785" s="822" t="s">
        <v>6116</v>
      </c>
      <c r="H785" s="831"/>
      <c r="I785" s="831"/>
      <c r="J785" s="822"/>
      <c r="K785" s="822"/>
      <c r="L785" s="831">
        <v>6</v>
      </c>
      <c r="M785" s="831">
        <v>0</v>
      </c>
      <c r="N785" s="822"/>
      <c r="O785" s="822">
        <v>0</v>
      </c>
      <c r="P785" s="831">
        <v>1</v>
      </c>
      <c r="Q785" s="831">
        <v>0</v>
      </c>
      <c r="R785" s="827"/>
      <c r="S785" s="832">
        <v>0</v>
      </c>
    </row>
    <row r="786" spans="1:19" ht="14.45" customHeight="1" x14ac:dyDescent="0.2">
      <c r="A786" s="821" t="s">
        <v>5996</v>
      </c>
      <c r="B786" s="822" t="s">
        <v>6024</v>
      </c>
      <c r="C786" s="822" t="s">
        <v>646</v>
      </c>
      <c r="D786" s="822" t="s">
        <v>2707</v>
      </c>
      <c r="E786" s="822" t="s">
        <v>5989</v>
      </c>
      <c r="F786" s="822" t="s">
        <v>5992</v>
      </c>
      <c r="G786" s="822" t="s">
        <v>5993</v>
      </c>
      <c r="H786" s="831">
        <v>82</v>
      </c>
      <c r="I786" s="831">
        <v>2733.33</v>
      </c>
      <c r="J786" s="822"/>
      <c r="K786" s="822">
        <v>33.333292682926832</v>
      </c>
      <c r="L786" s="831">
        <v>121</v>
      </c>
      <c r="M786" s="831">
        <v>4583.34</v>
      </c>
      <c r="N786" s="822"/>
      <c r="O786" s="822">
        <v>37.878842975206609</v>
      </c>
      <c r="P786" s="831">
        <v>10</v>
      </c>
      <c r="Q786" s="831">
        <v>455.57</v>
      </c>
      <c r="R786" s="827"/>
      <c r="S786" s="832">
        <v>45.557000000000002</v>
      </c>
    </row>
    <row r="787" spans="1:19" ht="14.45" customHeight="1" x14ac:dyDescent="0.2">
      <c r="A787" s="821" t="s">
        <v>5996</v>
      </c>
      <c r="B787" s="822" t="s">
        <v>6024</v>
      </c>
      <c r="C787" s="822" t="s">
        <v>646</v>
      </c>
      <c r="D787" s="822" t="s">
        <v>2707</v>
      </c>
      <c r="E787" s="822" t="s">
        <v>5989</v>
      </c>
      <c r="F787" s="822" t="s">
        <v>6125</v>
      </c>
      <c r="G787" s="822" t="s">
        <v>6126</v>
      </c>
      <c r="H787" s="831">
        <v>3</v>
      </c>
      <c r="I787" s="831">
        <v>261</v>
      </c>
      <c r="J787" s="822"/>
      <c r="K787" s="822">
        <v>87</v>
      </c>
      <c r="L787" s="831">
        <v>3</v>
      </c>
      <c r="M787" s="831">
        <v>264</v>
      </c>
      <c r="N787" s="822"/>
      <c r="O787" s="822">
        <v>88</v>
      </c>
      <c r="P787" s="831">
        <v>1</v>
      </c>
      <c r="Q787" s="831">
        <v>93</v>
      </c>
      <c r="R787" s="827"/>
      <c r="S787" s="832">
        <v>93</v>
      </c>
    </row>
    <row r="788" spans="1:19" ht="14.45" customHeight="1" x14ac:dyDescent="0.2">
      <c r="A788" s="821" t="s">
        <v>5996</v>
      </c>
      <c r="B788" s="822" t="s">
        <v>6024</v>
      </c>
      <c r="C788" s="822" t="s">
        <v>646</v>
      </c>
      <c r="D788" s="822" t="s">
        <v>2707</v>
      </c>
      <c r="E788" s="822" t="s">
        <v>5989</v>
      </c>
      <c r="F788" s="822" t="s">
        <v>6129</v>
      </c>
      <c r="G788" s="822" t="s">
        <v>6130</v>
      </c>
      <c r="H788" s="831">
        <v>35</v>
      </c>
      <c r="I788" s="831">
        <v>70665</v>
      </c>
      <c r="J788" s="822"/>
      <c r="K788" s="822">
        <v>2019</v>
      </c>
      <c r="L788" s="831">
        <v>91</v>
      </c>
      <c r="M788" s="831">
        <v>184002</v>
      </c>
      <c r="N788" s="822"/>
      <c r="O788" s="822">
        <v>2022</v>
      </c>
      <c r="P788" s="831">
        <v>6</v>
      </c>
      <c r="Q788" s="831">
        <v>12312</v>
      </c>
      <c r="R788" s="827"/>
      <c r="S788" s="832">
        <v>2052</v>
      </c>
    </row>
    <row r="789" spans="1:19" ht="14.45" customHeight="1" x14ac:dyDescent="0.2">
      <c r="A789" s="821" t="s">
        <v>5996</v>
      </c>
      <c r="B789" s="822" t="s">
        <v>6024</v>
      </c>
      <c r="C789" s="822" t="s">
        <v>646</v>
      </c>
      <c r="D789" s="822" t="s">
        <v>2707</v>
      </c>
      <c r="E789" s="822" t="s">
        <v>5989</v>
      </c>
      <c r="F789" s="822" t="s">
        <v>6133</v>
      </c>
      <c r="G789" s="822" t="s">
        <v>6134</v>
      </c>
      <c r="H789" s="831">
        <v>18</v>
      </c>
      <c r="I789" s="831">
        <v>5562</v>
      </c>
      <c r="J789" s="822"/>
      <c r="K789" s="822">
        <v>309</v>
      </c>
      <c r="L789" s="831">
        <v>54</v>
      </c>
      <c r="M789" s="831">
        <v>16740</v>
      </c>
      <c r="N789" s="822"/>
      <c r="O789" s="822">
        <v>310</v>
      </c>
      <c r="P789" s="831">
        <v>6</v>
      </c>
      <c r="Q789" s="831">
        <v>1944</v>
      </c>
      <c r="R789" s="827"/>
      <c r="S789" s="832">
        <v>324</v>
      </c>
    </row>
    <row r="790" spans="1:19" ht="14.45" customHeight="1" x14ac:dyDescent="0.2">
      <c r="A790" s="821" t="s">
        <v>5996</v>
      </c>
      <c r="B790" s="822" t="s">
        <v>6024</v>
      </c>
      <c r="C790" s="822" t="s">
        <v>646</v>
      </c>
      <c r="D790" s="822" t="s">
        <v>2707</v>
      </c>
      <c r="E790" s="822" t="s">
        <v>5989</v>
      </c>
      <c r="F790" s="822" t="s">
        <v>6017</v>
      </c>
      <c r="G790" s="822" t="s">
        <v>6018</v>
      </c>
      <c r="H790" s="831"/>
      <c r="I790" s="831"/>
      <c r="J790" s="822"/>
      <c r="K790" s="822"/>
      <c r="L790" s="831">
        <v>6</v>
      </c>
      <c r="M790" s="831">
        <v>456</v>
      </c>
      <c r="N790" s="822"/>
      <c r="O790" s="822">
        <v>76</v>
      </c>
      <c r="P790" s="831"/>
      <c r="Q790" s="831"/>
      <c r="R790" s="827"/>
      <c r="S790" s="832"/>
    </row>
    <row r="791" spans="1:19" ht="14.45" customHeight="1" x14ac:dyDescent="0.2">
      <c r="A791" s="821" t="s">
        <v>5996</v>
      </c>
      <c r="B791" s="822" t="s">
        <v>6024</v>
      </c>
      <c r="C791" s="822" t="s">
        <v>646</v>
      </c>
      <c r="D791" s="822" t="s">
        <v>2707</v>
      </c>
      <c r="E791" s="822" t="s">
        <v>5989</v>
      </c>
      <c r="F791" s="822" t="s">
        <v>5994</v>
      </c>
      <c r="G791" s="822" t="s">
        <v>5995</v>
      </c>
      <c r="H791" s="831">
        <v>61</v>
      </c>
      <c r="I791" s="831">
        <v>21838</v>
      </c>
      <c r="J791" s="822"/>
      <c r="K791" s="822">
        <v>358</v>
      </c>
      <c r="L791" s="831">
        <v>121</v>
      </c>
      <c r="M791" s="831">
        <v>43560</v>
      </c>
      <c r="N791" s="822"/>
      <c r="O791" s="822">
        <v>360</v>
      </c>
      <c r="P791" s="831">
        <v>10</v>
      </c>
      <c r="Q791" s="831">
        <v>3880</v>
      </c>
      <c r="R791" s="827"/>
      <c r="S791" s="832">
        <v>388</v>
      </c>
    </row>
    <row r="792" spans="1:19" ht="14.45" customHeight="1" x14ac:dyDescent="0.2">
      <c r="A792" s="821" t="s">
        <v>5996</v>
      </c>
      <c r="B792" s="822" t="s">
        <v>6024</v>
      </c>
      <c r="C792" s="822" t="s">
        <v>646</v>
      </c>
      <c r="D792" s="822" t="s">
        <v>2707</v>
      </c>
      <c r="E792" s="822" t="s">
        <v>5989</v>
      </c>
      <c r="F792" s="822" t="s">
        <v>6145</v>
      </c>
      <c r="G792" s="822" t="s">
        <v>6146</v>
      </c>
      <c r="H792" s="831">
        <v>2</v>
      </c>
      <c r="I792" s="831">
        <v>358</v>
      </c>
      <c r="J792" s="822"/>
      <c r="K792" s="822">
        <v>179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5996</v>
      </c>
      <c r="B793" s="822" t="s">
        <v>6024</v>
      </c>
      <c r="C793" s="822" t="s">
        <v>646</v>
      </c>
      <c r="D793" s="822" t="s">
        <v>2707</v>
      </c>
      <c r="E793" s="822" t="s">
        <v>5989</v>
      </c>
      <c r="F793" s="822" t="s">
        <v>6149</v>
      </c>
      <c r="G793" s="822" t="s">
        <v>6114</v>
      </c>
      <c r="H793" s="831">
        <v>4</v>
      </c>
      <c r="I793" s="831">
        <v>1420</v>
      </c>
      <c r="J793" s="822"/>
      <c r="K793" s="822">
        <v>355</v>
      </c>
      <c r="L793" s="831">
        <v>1</v>
      </c>
      <c r="M793" s="831">
        <v>358</v>
      </c>
      <c r="N793" s="822"/>
      <c r="O793" s="822">
        <v>358</v>
      </c>
      <c r="P793" s="831">
        <v>1</v>
      </c>
      <c r="Q793" s="831">
        <v>374</v>
      </c>
      <c r="R793" s="827"/>
      <c r="S793" s="832">
        <v>374</v>
      </c>
    </row>
    <row r="794" spans="1:19" ht="14.45" customHeight="1" x14ac:dyDescent="0.2">
      <c r="A794" s="821" t="s">
        <v>5996</v>
      </c>
      <c r="B794" s="822" t="s">
        <v>6024</v>
      </c>
      <c r="C794" s="822" t="s">
        <v>646</v>
      </c>
      <c r="D794" s="822" t="s">
        <v>2707</v>
      </c>
      <c r="E794" s="822" t="s">
        <v>5989</v>
      </c>
      <c r="F794" s="822" t="s">
        <v>6150</v>
      </c>
      <c r="G794" s="822" t="s">
        <v>6151</v>
      </c>
      <c r="H794" s="831">
        <v>6</v>
      </c>
      <c r="I794" s="831">
        <v>3000</v>
      </c>
      <c r="J794" s="822"/>
      <c r="K794" s="822">
        <v>500</v>
      </c>
      <c r="L794" s="831">
        <v>22</v>
      </c>
      <c r="M794" s="831">
        <v>11044</v>
      </c>
      <c r="N794" s="822"/>
      <c r="O794" s="822">
        <v>502</v>
      </c>
      <c r="P794" s="831">
        <v>2</v>
      </c>
      <c r="Q794" s="831">
        <v>1026</v>
      </c>
      <c r="R794" s="827"/>
      <c r="S794" s="832">
        <v>513</v>
      </c>
    </row>
    <row r="795" spans="1:19" ht="14.45" customHeight="1" x14ac:dyDescent="0.2">
      <c r="A795" s="821" t="s">
        <v>5996</v>
      </c>
      <c r="B795" s="822" t="s">
        <v>6024</v>
      </c>
      <c r="C795" s="822" t="s">
        <v>646</v>
      </c>
      <c r="D795" s="822" t="s">
        <v>2707</v>
      </c>
      <c r="E795" s="822" t="s">
        <v>5989</v>
      </c>
      <c r="F795" s="822" t="s">
        <v>6154</v>
      </c>
      <c r="G795" s="822" t="s">
        <v>6155</v>
      </c>
      <c r="H795" s="831">
        <v>11</v>
      </c>
      <c r="I795" s="831">
        <v>4730</v>
      </c>
      <c r="J795" s="822"/>
      <c r="K795" s="822">
        <v>430</v>
      </c>
      <c r="L795" s="831">
        <v>5</v>
      </c>
      <c r="M795" s="831">
        <v>2160</v>
      </c>
      <c r="N795" s="822"/>
      <c r="O795" s="822">
        <v>432</v>
      </c>
      <c r="P795" s="831">
        <v>1</v>
      </c>
      <c r="Q795" s="831">
        <v>447</v>
      </c>
      <c r="R795" s="827"/>
      <c r="S795" s="832">
        <v>447</v>
      </c>
    </row>
    <row r="796" spans="1:19" ht="14.45" customHeight="1" x14ac:dyDescent="0.2">
      <c r="A796" s="821" t="s">
        <v>5996</v>
      </c>
      <c r="B796" s="822" t="s">
        <v>6024</v>
      </c>
      <c r="C796" s="822" t="s">
        <v>646</v>
      </c>
      <c r="D796" s="822" t="s">
        <v>2707</v>
      </c>
      <c r="E796" s="822" t="s">
        <v>5989</v>
      </c>
      <c r="F796" s="822" t="s">
        <v>6160</v>
      </c>
      <c r="G796" s="822" t="s">
        <v>6159</v>
      </c>
      <c r="H796" s="831"/>
      <c r="I796" s="831"/>
      <c r="J796" s="822"/>
      <c r="K796" s="822"/>
      <c r="L796" s="831">
        <v>2</v>
      </c>
      <c r="M796" s="831">
        <v>234</v>
      </c>
      <c r="N796" s="822"/>
      <c r="O796" s="822">
        <v>117</v>
      </c>
      <c r="P796" s="831"/>
      <c r="Q796" s="831"/>
      <c r="R796" s="827"/>
      <c r="S796" s="832"/>
    </row>
    <row r="797" spans="1:19" ht="14.45" customHeight="1" x14ac:dyDescent="0.2">
      <c r="A797" s="821" t="s">
        <v>5996</v>
      </c>
      <c r="B797" s="822" t="s">
        <v>6024</v>
      </c>
      <c r="C797" s="822" t="s">
        <v>646</v>
      </c>
      <c r="D797" s="822" t="s">
        <v>2723</v>
      </c>
      <c r="E797" s="822" t="s">
        <v>5989</v>
      </c>
      <c r="F797" s="822" t="s">
        <v>6087</v>
      </c>
      <c r="G797" s="822" t="s">
        <v>6088</v>
      </c>
      <c r="H797" s="831"/>
      <c r="I797" s="831"/>
      <c r="J797" s="822"/>
      <c r="K797" s="822"/>
      <c r="L797" s="831">
        <v>4</v>
      </c>
      <c r="M797" s="831">
        <v>2844</v>
      </c>
      <c r="N797" s="822"/>
      <c r="O797" s="822">
        <v>711</v>
      </c>
      <c r="P797" s="831"/>
      <c r="Q797" s="831"/>
      <c r="R797" s="827"/>
      <c r="S797" s="832"/>
    </row>
    <row r="798" spans="1:19" ht="14.45" customHeight="1" x14ac:dyDescent="0.2">
      <c r="A798" s="821" t="s">
        <v>5996</v>
      </c>
      <c r="B798" s="822" t="s">
        <v>6024</v>
      </c>
      <c r="C798" s="822" t="s">
        <v>646</v>
      </c>
      <c r="D798" s="822" t="s">
        <v>2723</v>
      </c>
      <c r="E798" s="822" t="s">
        <v>5989</v>
      </c>
      <c r="F798" s="822" t="s">
        <v>6091</v>
      </c>
      <c r="G798" s="822" t="s">
        <v>6092</v>
      </c>
      <c r="H798" s="831"/>
      <c r="I798" s="831"/>
      <c r="J798" s="822"/>
      <c r="K798" s="822"/>
      <c r="L798" s="831">
        <v>2</v>
      </c>
      <c r="M798" s="831">
        <v>1264</v>
      </c>
      <c r="N798" s="822"/>
      <c r="O798" s="822">
        <v>632</v>
      </c>
      <c r="P798" s="831"/>
      <c r="Q798" s="831"/>
      <c r="R798" s="827"/>
      <c r="S798" s="832"/>
    </row>
    <row r="799" spans="1:19" ht="14.45" customHeight="1" x14ac:dyDescent="0.2">
      <c r="A799" s="821" t="s">
        <v>5996</v>
      </c>
      <c r="B799" s="822" t="s">
        <v>6024</v>
      </c>
      <c r="C799" s="822" t="s">
        <v>646</v>
      </c>
      <c r="D799" s="822" t="s">
        <v>2723</v>
      </c>
      <c r="E799" s="822" t="s">
        <v>5989</v>
      </c>
      <c r="F799" s="822" t="s">
        <v>6093</v>
      </c>
      <c r="G799" s="822" t="s">
        <v>6094</v>
      </c>
      <c r="H799" s="831"/>
      <c r="I799" s="831"/>
      <c r="J799" s="822"/>
      <c r="K799" s="822"/>
      <c r="L799" s="831">
        <v>1</v>
      </c>
      <c r="M799" s="831">
        <v>683</v>
      </c>
      <c r="N799" s="822"/>
      <c r="O799" s="822">
        <v>683</v>
      </c>
      <c r="P799" s="831"/>
      <c r="Q799" s="831"/>
      <c r="R799" s="827"/>
      <c r="S799" s="832"/>
    </row>
    <row r="800" spans="1:19" ht="14.45" customHeight="1" x14ac:dyDescent="0.2">
      <c r="A800" s="821" t="s">
        <v>5996</v>
      </c>
      <c r="B800" s="822" t="s">
        <v>6024</v>
      </c>
      <c r="C800" s="822" t="s">
        <v>646</v>
      </c>
      <c r="D800" s="822" t="s">
        <v>2723</v>
      </c>
      <c r="E800" s="822" t="s">
        <v>5989</v>
      </c>
      <c r="F800" s="822" t="s">
        <v>6095</v>
      </c>
      <c r="G800" s="822" t="s">
        <v>6096</v>
      </c>
      <c r="H800" s="831"/>
      <c r="I800" s="831"/>
      <c r="J800" s="822"/>
      <c r="K800" s="822"/>
      <c r="L800" s="831">
        <v>1</v>
      </c>
      <c r="M800" s="831">
        <v>967</v>
      </c>
      <c r="N800" s="822"/>
      <c r="O800" s="822">
        <v>967</v>
      </c>
      <c r="P800" s="831"/>
      <c r="Q800" s="831"/>
      <c r="R800" s="827"/>
      <c r="S800" s="832"/>
    </row>
    <row r="801" spans="1:19" ht="14.45" customHeight="1" x14ac:dyDescent="0.2">
      <c r="A801" s="821" t="s">
        <v>5996</v>
      </c>
      <c r="B801" s="822" t="s">
        <v>6024</v>
      </c>
      <c r="C801" s="822" t="s">
        <v>646</v>
      </c>
      <c r="D801" s="822" t="s">
        <v>2723</v>
      </c>
      <c r="E801" s="822" t="s">
        <v>5989</v>
      </c>
      <c r="F801" s="822" t="s">
        <v>5992</v>
      </c>
      <c r="G801" s="822" t="s">
        <v>5993</v>
      </c>
      <c r="H801" s="831"/>
      <c r="I801" s="831"/>
      <c r="J801" s="822"/>
      <c r="K801" s="822"/>
      <c r="L801" s="831">
        <v>6</v>
      </c>
      <c r="M801" s="831">
        <v>236.65999999999997</v>
      </c>
      <c r="N801" s="822"/>
      <c r="O801" s="822">
        <v>39.443333333333328</v>
      </c>
      <c r="P801" s="831"/>
      <c r="Q801" s="831"/>
      <c r="R801" s="827"/>
      <c r="S801" s="832"/>
    </row>
    <row r="802" spans="1:19" ht="14.45" customHeight="1" x14ac:dyDescent="0.2">
      <c r="A802" s="821" t="s">
        <v>5996</v>
      </c>
      <c r="B802" s="822" t="s">
        <v>6024</v>
      </c>
      <c r="C802" s="822" t="s">
        <v>646</v>
      </c>
      <c r="D802" s="822" t="s">
        <v>2723</v>
      </c>
      <c r="E802" s="822" t="s">
        <v>5989</v>
      </c>
      <c r="F802" s="822" t="s">
        <v>6135</v>
      </c>
      <c r="G802" s="822" t="s">
        <v>6136</v>
      </c>
      <c r="H802" s="831"/>
      <c r="I802" s="831"/>
      <c r="J802" s="822"/>
      <c r="K802" s="822"/>
      <c r="L802" s="831">
        <v>12</v>
      </c>
      <c r="M802" s="831">
        <v>4248</v>
      </c>
      <c r="N802" s="822"/>
      <c r="O802" s="822">
        <v>354</v>
      </c>
      <c r="P802" s="831"/>
      <c r="Q802" s="831"/>
      <c r="R802" s="827"/>
      <c r="S802" s="832"/>
    </row>
    <row r="803" spans="1:19" ht="14.45" customHeight="1" x14ac:dyDescent="0.2">
      <c r="A803" s="821" t="s">
        <v>5996</v>
      </c>
      <c r="B803" s="822" t="s">
        <v>6024</v>
      </c>
      <c r="C803" s="822" t="s">
        <v>646</v>
      </c>
      <c r="D803" s="822" t="s">
        <v>2723</v>
      </c>
      <c r="E803" s="822" t="s">
        <v>5989</v>
      </c>
      <c r="F803" s="822" t="s">
        <v>6137</v>
      </c>
      <c r="G803" s="822" t="s">
        <v>6138</v>
      </c>
      <c r="H803" s="831"/>
      <c r="I803" s="831"/>
      <c r="J803" s="822"/>
      <c r="K803" s="822"/>
      <c r="L803" s="831">
        <v>1</v>
      </c>
      <c r="M803" s="831">
        <v>137</v>
      </c>
      <c r="N803" s="822"/>
      <c r="O803" s="822">
        <v>137</v>
      </c>
      <c r="P803" s="831"/>
      <c r="Q803" s="831"/>
      <c r="R803" s="827"/>
      <c r="S803" s="832"/>
    </row>
    <row r="804" spans="1:19" ht="14.45" customHeight="1" x14ac:dyDescent="0.2">
      <c r="A804" s="821" t="s">
        <v>5996</v>
      </c>
      <c r="B804" s="822" t="s">
        <v>6024</v>
      </c>
      <c r="C804" s="822" t="s">
        <v>646</v>
      </c>
      <c r="D804" s="822" t="s">
        <v>2723</v>
      </c>
      <c r="E804" s="822" t="s">
        <v>5989</v>
      </c>
      <c r="F804" s="822" t="s">
        <v>6145</v>
      </c>
      <c r="G804" s="822" t="s">
        <v>6146</v>
      </c>
      <c r="H804" s="831"/>
      <c r="I804" s="831"/>
      <c r="J804" s="822"/>
      <c r="K804" s="822"/>
      <c r="L804" s="831">
        <v>2</v>
      </c>
      <c r="M804" s="831">
        <v>360</v>
      </c>
      <c r="N804" s="822"/>
      <c r="O804" s="822">
        <v>180</v>
      </c>
      <c r="P804" s="831"/>
      <c r="Q804" s="831"/>
      <c r="R804" s="827"/>
      <c r="S804" s="832"/>
    </row>
    <row r="805" spans="1:19" ht="14.45" customHeight="1" x14ac:dyDescent="0.2">
      <c r="A805" s="821" t="s">
        <v>5996</v>
      </c>
      <c r="B805" s="822" t="s">
        <v>6024</v>
      </c>
      <c r="C805" s="822" t="s">
        <v>646</v>
      </c>
      <c r="D805" s="822" t="s">
        <v>2732</v>
      </c>
      <c r="E805" s="822" t="s">
        <v>5989</v>
      </c>
      <c r="F805" s="822" t="s">
        <v>6005</v>
      </c>
      <c r="G805" s="822" t="s">
        <v>6006</v>
      </c>
      <c r="H805" s="831"/>
      <c r="I805" s="831"/>
      <c r="J805" s="822"/>
      <c r="K805" s="822"/>
      <c r="L805" s="831">
        <v>1</v>
      </c>
      <c r="M805" s="831">
        <v>38</v>
      </c>
      <c r="N805" s="822"/>
      <c r="O805" s="822">
        <v>38</v>
      </c>
      <c r="P805" s="831">
        <v>1</v>
      </c>
      <c r="Q805" s="831">
        <v>40</v>
      </c>
      <c r="R805" s="827"/>
      <c r="S805" s="832">
        <v>40</v>
      </c>
    </row>
    <row r="806" spans="1:19" ht="14.45" customHeight="1" x14ac:dyDescent="0.2">
      <c r="A806" s="821" t="s">
        <v>5996</v>
      </c>
      <c r="B806" s="822" t="s">
        <v>6024</v>
      </c>
      <c r="C806" s="822" t="s">
        <v>646</v>
      </c>
      <c r="D806" s="822" t="s">
        <v>2732</v>
      </c>
      <c r="E806" s="822" t="s">
        <v>5989</v>
      </c>
      <c r="F806" s="822" t="s">
        <v>5992</v>
      </c>
      <c r="G806" s="822" t="s">
        <v>5993</v>
      </c>
      <c r="H806" s="831"/>
      <c r="I806" s="831"/>
      <c r="J806" s="822"/>
      <c r="K806" s="822"/>
      <c r="L806" s="831"/>
      <c r="M806" s="831"/>
      <c r="N806" s="822"/>
      <c r="O806" s="822"/>
      <c r="P806" s="831">
        <v>1</v>
      </c>
      <c r="Q806" s="831">
        <v>45.56</v>
      </c>
      <c r="R806" s="827"/>
      <c r="S806" s="832">
        <v>45.56</v>
      </c>
    </row>
    <row r="807" spans="1:19" ht="14.45" customHeight="1" x14ac:dyDescent="0.2">
      <c r="A807" s="821" t="s">
        <v>5996</v>
      </c>
      <c r="B807" s="822" t="s">
        <v>6024</v>
      </c>
      <c r="C807" s="822" t="s">
        <v>646</v>
      </c>
      <c r="D807" s="822" t="s">
        <v>2732</v>
      </c>
      <c r="E807" s="822" t="s">
        <v>5989</v>
      </c>
      <c r="F807" s="822" t="s">
        <v>6145</v>
      </c>
      <c r="G807" s="822" t="s">
        <v>6146</v>
      </c>
      <c r="H807" s="831"/>
      <c r="I807" s="831"/>
      <c r="J807" s="822"/>
      <c r="K807" s="822"/>
      <c r="L807" s="831"/>
      <c r="M807" s="831"/>
      <c r="N807" s="822"/>
      <c r="O807" s="822"/>
      <c r="P807" s="831">
        <v>1</v>
      </c>
      <c r="Q807" s="831">
        <v>194</v>
      </c>
      <c r="R807" s="827"/>
      <c r="S807" s="832">
        <v>194</v>
      </c>
    </row>
    <row r="808" spans="1:19" ht="14.45" customHeight="1" x14ac:dyDescent="0.2">
      <c r="A808" s="821" t="s">
        <v>5996</v>
      </c>
      <c r="B808" s="822" t="s">
        <v>6024</v>
      </c>
      <c r="C808" s="822" t="s">
        <v>652</v>
      </c>
      <c r="D808" s="822" t="s">
        <v>5968</v>
      </c>
      <c r="E808" s="822" t="s">
        <v>2679</v>
      </c>
      <c r="F808" s="822" t="s">
        <v>6051</v>
      </c>
      <c r="G808" s="822" t="s">
        <v>6052</v>
      </c>
      <c r="H808" s="831"/>
      <c r="I808" s="831"/>
      <c r="J808" s="822"/>
      <c r="K808" s="822"/>
      <c r="L808" s="831">
        <v>6</v>
      </c>
      <c r="M808" s="831">
        <v>44118.36</v>
      </c>
      <c r="N808" s="822"/>
      <c r="O808" s="822">
        <v>7353.06</v>
      </c>
      <c r="P808" s="831"/>
      <c r="Q808" s="831"/>
      <c r="R808" s="827"/>
      <c r="S808" s="832"/>
    </row>
    <row r="809" spans="1:19" ht="14.45" customHeight="1" x14ac:dyDescent="0.2">
      <c r="A809" s="821" t="s">
        <v>5996</v>
      </c>
      <c r="B809" s="822" t="s">
        <v>6024</v>
      </c>
      <c r="C809" s="822" t="s">
        <v>652</v>
      </c>
      <c r="D809" s="822" t="s">
        <v>5968</v>
      </c>
      <c r="E809" s="822" t="s">
        <v>6078</v>
      </c>
      <c r="F809" s="822" t="s">
        <v>6166</v>
      </c>
      <c r="G809" s="822" t="s">
        <v>6167</v>
      </c>
      <c r="H809" s="831"/>
      <c r="I809" s="831"/>
      <c r="J809" s="822"/>
      <c r="K809" s="822"/>
      <c r="L809" s="831">
        <v>4</v>
      </c>
      <c r="M809" s="831">
        <v>4456</v>
      </c>
      <c r="N809" s="822"/>
      <c r="O809" s="822">
        <v>1114</v>
      </c>
      <c r="P809" s="831"/>
      <c r="Q809" s="831"/>
      <c r="R809" s="827"/>
      <c r="S809" s="832"/>
    </row>
    <row r="810" spans="1:19" ht="14.45" customHeight="1" x14ac:dyDescent="0.2">
      <c r="A810" s="821" t="s">
        <v>5996</v>
      </c>
      <c r="B810" s="822" t="s">
        <v>6024</v>
      </c>
      <c r="C810" s="822" t="s">
        <v>652</v>
      </c>
      <c r="D810" s="822" t="s">
        <v>5968</v>
      </c>
      <c r="E810" s="822" t="s">
        <v>6078</v>
      </c>
      <c r="F810" s="822" t="s">
        <v>6172</v>
      </c>
      <c r="G810" s="822" t="s">
        <v>6173</v>
      </c>
      <c r="H810" s="831"/>
      <c r="I810" s="831"/>
      <c r="J810" s="822"/>
      <c r="K810" s="822"/>
      <c r="L810" s="831">
        <v>2</v>
      </c>
      <c r="M810" s="831">
        <v>104052</v>
      </c>
      <c r="N810" s="822"/>
      <c r="O810" s="822">
        <v>52026</v>
      </c>
      <c r="P810" s="831"/>
      <c r="Q810" s="831"/>
      <c r="R810" s="827"/>
      <c r="S810" s="832"/>
    </row>
    <row r="811" spans="1:19" ht="14.45" customHeight="1" x14ac:dyDescent="0.2">
      <c r="A811" s="821" t="s">
        <v>5996</v>
      </c>
      <c r="B811" s="822" t="s">
        <v>6024</v>
      </c>
      <c r="C811" s="822" t="s">
        <v>652</v>
      </c>
      <c r="D811" s="822" t="s">
        <v>5968</v>
      </c>
      <c r="E811" s="822" t="s">
        <v>5989</v>
      </c>
      <c r="F811" s="822" t="s">
        <v>6005</v>
      </c>
      <c r="G811" s="822" t="s">
        <v>6006</v>
      </c>
      <c r="H811" s="831"/>
      <c r="I811" s="831"/>
      <c r="J811" s="822"/>
      <c r="K811" s="822"/>
      <c r="L811" s="831">
        <v>1</v>
      </c>
      <c r="M811" s="831">
        <v>38</v>
      </c>
      <c r="N811" s="822"/>
      <c r="O811" s="822">
        <v>38</v>
      </c>
      <c r="P811" s="831"/>
      <c r="Q811" s="831"/>
      <c r="R811" s="827"/>
      <c r="S811" s="832"/>
    </row>
    <row r="812" spans="1:19" ht="14.45" customHeight="1" x14ac:dyDescent="0.2">
      <c r="A812" s="821" t="s">
        <v>5996</v>
      </c>
      <c r="B812" s="822" t="s">
        <v>6024</v>
      </c>
      <c r="C812" s="822" t="s">
        <v>652</v>
      </c>
      <c r="D812" s="822" t="s">
        <v>5968</v>
      </c>
      <c r="E812" s="822" t="s">
        <v>5989</v>
      </c>
      <c r="F812" s="822" t="s">
        <v>6174</v>
      </c>
      <c r="G812" s="822" t="s">
        <v>6175</v>
      </c>
      <c r="H812" s="831"/>
      <c r="I812" s="831"/>
      <c r="J812" s="822"/>
      <c r="K812" s="822"/>
      <c r="L812" s="831">
        <v>2</v>
      </c>
      <c r="M812" s="831">
        <v>19152</v>
      </c>
      <c r="N812" s="822"/>
      <c r="O812" s="822">
        <v>9576</v>
      </c>
      <c r="P812" s="831"/>
      <c r="Q812" s="831"/>
      <c r="R812" s="827"/>
      <c r="S812" s="832"/>
    </row>
    <row r="813" spans="1:19" ht="14.45" customHeight="1" x14ac:dyDescent="0.2">
      <c r="A813" s="821" t="s">
        <v>5996</v>
      </c>
      <c r="B813" s="822" t="s">
        <v>6024</v>
      </c>
      <c r="C813" s="822" t="s">
        <v>652</v>
      </c>
      <c r="D813" s="822" t="s">
        <v>5968</v>
      </c>
      <c r="E813" s="822" t="s">
        <v>5989</v>
      </c>
      <c r="F813" s="822" t="s">
        <v>6117</v>
      </c>
      <c r="G813" s="822" t="s">
        <v>6118</v>
      </c>
      <c r="H813" s="831"/>
      <c r="I813" s="831"/>
      <c r="J813" s="822"/>
      <c r="K813" s="822"/>
      <c r="L813" s="831">
        <v>0</v>
      </c>
      <c r="M813" s="831">
        <v>0</v>
      </c>
      <c r="N813" s="822"/>
      <c r="O813" s="822"/>
      <c r="P813" s="831"/>
      <c r="Q813" s="831"/>
      <c r="R813" s="827"/>
      <c r="S813" s="832"/>
    </row>
    <row r="814" spans="1:19" ht="14.45" customHeight="1" x14ac:dyDescent="0.2">
      <c r="A814" s="821" t="s">
        <v>5996</v>
      </c>
      <c r="B814" s="822" t="s">
        <v>6024</v>
      </c>
      <c r="C814" s="822" t="s">
        <v>652</v>
      </c>
      <c r="D814" s="822" t="s">
        <v>5968</v>
      </c>
      <c r="E814" s="822" t="s">
        <v>5989</v>
      </c>
      <c r="F814" s="822" t="s">
        <v>6180</v>
      </c>
      <c r="G814" s="822" t="s">
        <v>6181</v>
      </c>
      <c r="H814" s="831"/>
      <c r="I814" s="831"/>
      <c r="J814" s="822"/>
      <c r="K814" s="822"/>
      <c r="L814" s="831">
        <v>2</v>
      </c>
      <c r="M814" s="831">
        <v>0</v>
      </c>
      <c r="N814" s="822"/>
      <c r="O814" s="822">
        <v>0</v>
      </c>
      <c r="P814" s="831"/>
      <c r="Q814" s="831"/>
      <c r="R814" s="827"/>
      <c r="S814" s="832"/>
    </row>
    <row r="815" spans="1:19" ht="14.45" customHeight="1" x14ac:dyDescent="0.2">
      <c r="A815" s="821" t="s">
        <v>5996</v>
      </c>
      <c r="B815" s="822" t="s">
        <v>6024</v>
      </c>
      <c r="C815" s="822" t="s">
        <v>652</v>
      </c>
      <c r="D815" s="822" t="s">
        <v>5971</v>
      </c>
      <c r="E815" s="822" t="s">
        <v>5989</v>
      </c>
      <c r="F815" s="822" t="s">
        <v>6178</v>
      </c>
      <c r="G815" s="822" t="s">
        <v>6179</v>
      </c>
      <c r="H815" s="831">
        <v>1</v>
      </c>
      <c r="I815" s="831">
        <v>2828</v>
      </c>
      <c r="J815" s="822"/>
      <c r="K815" s="822">
        <v>2828</v>
      </c>
      <c r="L815" s="831"/>
      <c r="M815" s="831"/>
      <c r="N815" s="822"/>
      <c r="O815" s="822"/>
      <c r="P815" s="831"/>
      <c r="Q815" s="831"/>
      <c r="R815" s="827"/>
      <c r="S815" s="832"/>
    </row>
    <row r="816" spans="1:19" ht="14.45" customHeight="1" x14ac:dyDescent="0.2">
      <c r="A816" s="821" t="s">
        <v>5996</v>
      </c>
      <c r="B816" s="822" t="s">
        <v>6024</v>
      </c>
      <c r="C816" s="822" t="s">
        <v>652</v>
      </c>
      <c r="D816" s="822" t="s">
        <v>2721</v>
      </c>
      <c r="E816" s="822" t="s">
        <v>5989</v>
      </c>
      <c r="F816" s="822" t="s">
        <v>6125</v>
      </c>
      <c r="G816" s="822" t="s">
        <v>6126</v>
      </c>
      <c r="H816" s="831">
        <v>1</v>
      </c>
      <c r="I816" s="831">
        <v>87</v>
      </c>
      <c r="J816" s="822"/>
      <c r="K816" s="822">
        <v>87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5996</v>
      </c>
      <c r="B817" s="822" t="s">
        <v>6024</v>
      </c>
      <c r="C817" s="822" t="s">
        <v>652</v>
      </c>
      <c r="D817" s="822" t="s">
        <v>2725</v>
      </c>
      <c r="E817" s="822" t="s">
        <v>5989</v>
      </c>
      <c r="F817" s="822" t="s">
        <v>6005</v>
      </c>
      <c r="G817" s="822" t="s">
        <v>6006</v>
      </c>
      <c r="H817" s="831"/>
      <c r="I817" s="831"/>
      <c r="J817" s="822"/>
      <c r="K817" s="822"/>
      <c r="L817" s="831">
        <v>1</v>
      </c>
      <c r="M817" s="831">
        <v>38</v>
      </c>
      <c r="N817" s="822"/>
      <c r="O817" s="822">
        <v>38</v>
      </c>
      <c r="P817" s="831"/>
      <c r="Q817" s="831"/>
      <c r="R817" s="827"/>
      <c r="S817" s="832"/>
    </row>
    <row r="818" spans="1:19" ht="14.45" customHeight="1" x14ac:dyDescent="0.2">
      <c r="A818" s="821" t="s">
        <v>5996</v>
      </c>
      <c r="B818" s="822" t="s">
        <v>6024</v>
      </c>
      <c r="C818" s="822" t="s">
        <v>652</v>
      </c>
      <c r="D818" s="822" t="s">
        <v>2731</v>
      </c>
      <c r="E818" s="822" t="s">
        <v>2679</v>
      </c>
      <c r="F818" s="822" t="s">
        <v>6051</v>
      </c>
      <c r="G818" s="822" t="s">
        <v>6052</v>
      </c>
      <c r="H818" s="831"/>
      <c r="I818" s="831"/>
      <c r="J818" s="822"/>
      <c r="K818" s="822"/>
      <c r="L818" s="831">
        <v>24</v>
      </c>
      <c r="M818" s="831">
        <v>176473.44</v>
      </c>
      <c r="N818" s="822"/>
      <c r="O818" s="822">
        <v>7353.06</v>
      </c>
      <c r="P818" s="831">
        <v>6</v>
      </c>
      <c r="Q818" s="831">
        <v>44118.36</v>
      </c>
      <c r="R818" s="827"/>
      <c r="S818" s="832">
        <v>7353.06</v>
      </c>
    </row>
    <row r="819" spans="1:19" ht="14.45" customHeight="1" x14ac:dyDescent="0.2">
      <c r="A819" s="821" t="s">
        <v>5996</v>
      </c>
      <c r="B819" s="822" t="s">
        <v>6024</v>
      </c>
      <c r="C819" s="822" t="s">
        <v>652</v>
      </c>
      <c r="D819" s="822" t="s">
        <v>2731</v>
      </c>
      <c r="E819" s="822" t="s">
        <v>2679</v>
      </c>
      <c r="F819" s="822" t="s">
        <v>6057</v>
      </c>
      <c r="G819" s="822" t="s">
        <v>6058</v>
      </c>
      <c r="H819" s="831"/>
      <c r="I819" s="831"/>
      <c r="J819" s="822"/>
      <c r="K819" s="822"/>
      <c r="L819" s="831">
        <v>6</v>
      </c>
      <c r="M819" s="831">
        <v>50310</v>
      </c>
      <c r="N819" s="822"/>
      <c r="O819" s="822">
        <v>8385</v>
      </c>
      <c r="P819" s="831"/>
      <c r="Q819" s="831"/>
      <c r="R819" s="827"/>
      <c r="S819" s="832"/>
    </row>
    <row r="820" spans="1:19" ht="14.45" customHeight="1" x14ac:dyDescent="0.2">
      <c r="A820" s="821" t="s">
        <v>5996</v>
      </c>
      <c r="B820" s="822" t="s">
        <v>6024</v>
      </c>
      <c r="C820" s="822" t="s">
        <v>652</v>
      </c>
      <c r="D820" s="822" t="s">
        <v>2731</v>
      </c>
      <c r="E820" s="822" t="s">
        <v>6078</v>
      </c>
      <c r="F820" s="822" t="s">
        <v>6164</v>
      </c>
      <c r="G820" s="822" t="s">
        <v>6165</v>
      </c>
      <c r="H820" s="831">
        <v>1</v>
      </c>
      <c r="I820" s="831">
        <v>72269.899999999994</v>
      </c>
      <c r="J820" s="822"/>
      <c r="K820" s="822">
        <v>72269.899999999994</v>
      </c>
      <c r="L820" s="831"/>
      <c r="M820" s="831"/>
      <c r="N820" s="822"/>
      <c r="O820" s="822"/>
      <c r="P820" s="831"/>
      <c r="Q820" s="831"/>
      <c r="R820" s="827"/>
      <c r="S820" s="832"/>
    </row>
    <row r="821" spans="1:19" ht="14.45" customHeight="1" x14ac:dyDescent="0.2">
      <c r="A821" s="821" t="s">
        <v>5996</v>
      </c>
      <c r="B821" s="822" t="s">
        <v>6024</v>
      </c>
      <c r="C821" s="822" t="s">
        <v>652</v>
      </c>
      <c r="D821" s="822" t="s">
        <v>2731</v>
      </c>
      <c r="E821" s="822" t="s">
        <v>6078</v>
      </c>
      <c r="F821" s="822" t="s">
        <v>6166</v>
      </c>
      <c r="G821" s="822" t="s">
        <v>6167</v>
      </c>
      <c r="H821" s="831"/>
      <c r="I821" s="831"/>
      <c r="J821" s="822"/>
      <c r="K821" s="822"/>
      <c r="L821" s="831">
        <v>2</v>
      </c>
      <c r="M821" s="831">
        <v>2228</v>
      </c>
      <c r="N821" s="822"/>
      <c r="O821" s="822">
        <v>1114</v>
      </c>
      <c r="P821" s="831"/>
      <c r="Q821" s="831"/>
      <c r="R821" s="827"/>
      <c r="S821" s="832"/>
    </row>
    <row r="822" spans="1:19" ht="14.45" customHeight="1" x14ac:dyDescent="0.2">
      <c r="A822" s="821" t="s">
        <v>5996</v>
      </c>
      <c r="B822" s="822" t="s">
        <v>6024</v>
      </c>
      <c r="C822" s="822" t="s">
        <v>652</v>
      </c>
      <c r="D822" s="822" t="s">
        <v>2731</v>
      </c>
      <c r="E822" s="822" t="s">
        <v>6078</v>
      </c>
      <c r="F822" s="822" t="s">
        <v>6168</v>
      </c>
      <c r="G822" s="822" t="s">
        <v>6169</v>
      </c>
      <c r="H822" s="831"/>
      <c r="I822" s="831"/>
      <c r="J822" s="822"/>
      <c r="K822" s="822"/>
      <c r="L822" s="831">
        <v>1</v>
      </c>
      <c r="M822" s="831">
        <v>52026</v>
      </c>
      <c r="N822" s="822"/>
      <c r="O822" s="822">
        <v>52026</v>
      </c>
      <c r="P822" s="831"/>
      <c r="Q822" s="831"/>
      <c r="R822" s="827"/>
      <c r="S822" s="832"/>
    </row>
    <row r="823" spans="1:19" ht="14.45" customHeight="1" x14ac:dyDescent="0.2">
      <c r="A823" s="821" t="s">
        <v>5996</v>
      </c>
      <c r="B823" s="822" t="s">
        <v>6024</v>
      </c>
      <c r="C823" s="822" t="s">
        <v>652</v>
      </c>
      <c r="D823" s="822" t="s">
        <v>2731</v>
      </c>
      <c r="E823" s="822" t="s">
        <v>6078</v>
      </c>
      <c r="F823" s="822" t="s">
        <v>6170</v>
      </c>
      <c r="G823" s="822" t="s">
        <v>6171</v>
      </c>
      <c r="H823" s="831">
        <v>1</v>
      </c>
      <c r="I823" s="831">
        <v>55913</v>
      </c>
      <c r="J823" s="822"/>
      <c r="K823" s="822">
        <v>55913</v>
      </c>
      <c r="L823" s="831"/>
      <c r="M823" s="831"/>
      <c r="N823" s="822"/>
      <c r="O823" s="822"/>
      <c r="P823" s="831"/>
      <c r="Q823" s="831"/>
      <c r="R823" s="827"/>
      <c r="S823" s="832"/>
    </row>
    <row r="824" spans="1:19" ht="14.45" customHeight="1" x14ac:dyDescent="0.2">
      <c r="A824" s="821" t="s">
        <v>5996</v>
      </c>
      <c r="B824" s="822" t="s">
        <v>6024</v>
      </c>
      <c r="C824" s="822" t="s">
        <v>652</v>
      </c>
      <c r="D824" s="822" t="s">
        <v>2731</v>
      </c>
      <c r="E824" s="822" t="s">
        <v>5989</v>
      </c>
      <c r="F824" s="822" t="s">
        <v>6005</v>
      </c>
      <c r="G824" s="822" t="s">
        <v>6006</v>
      </c>
      <c r="H824" s="831"/>
      <c r="I824" s="831"/>
      <c r="J824" s="822"/>
      <c r="K824" s="822"/>
      <c r="L824" s="831">
        <v>2</v>
      </c>
      <c r="M824" s="831">
        <v>76</v>
      </c>
      <c r="N824" s="822"/>
      <c r="O824" s="822">
        <v>38</v>
      </c>
      <c r="P824" s="831">
        <v>1</v>
      </c>
      <c r="Q824" s="831">
        <v>40</v>
      </c>
      <c r="R824" s="827"/>
      <c r="S824" s="832">
        <v>40</v>
      </c>
    </row>
    <row r="825" spans="1:19" ht="14.45" customHeight="1" x14ac:dyDescent="0.2">
      <c r="A825" s="821" t="s">
        <v>5996</v>
      </c>
      <c r="B825" s="822" t="s">
        <v>6024</v>
      </c>
      <c r="C825" s="822" t="s">
        <v>652</v>
      </c>
      <c r="D825" s="822" t="s">
        <v>2731</v>
      </c>
      <c r="E825" s="822" t="s">
        <v>5989</v>
      </c>
      <c r="F825" s="822" t="s">
        <v>6087</v>
      </c>
      <c r="G825" s="822" t="s">
        <v>6088</v>
      </c>
      <c r="H825" s="831"/>
      <c r="I825" s="831"/>
      <c r="J825" s="822"/>
      <c r="K825" s="822"/>
      <c r="L825" s="831">
        <v>3</v>
      </c>
      <c r="M825" s="831">
        <v>2133</v>
      </c>
      <c r="N825" s="822"/>
      <c r="O825" s="822">
        <v>711</v>
      </c>
      <c r="P825" s="831"/>
      <c r="Q825" s="831"/>
      <c r="R825" s="827"/>
      <c r="S825" s="832"/>
    </row>
    <row r="826" spans="1:19" ht="14.45" customHeight="1" x14ac:dyDescent="0.2">
      <c r="A826" s="821" t="s">
        <v>5996</v>
      </c>
      <c r="B826" s="822" t="s">
        <v>6024</v>
      </c>
      <c r="C826" s="822" t="s">
        <v>652</v>
      </c>
      <c r="D826" s="822" t="s">
        <v>2731</v>
      </c>
      <c r="E826" s="822" t="s">
        <v>5989</v>
      </c>
      <c r="F826" s="822" t="s">
        <v>6174</v>
      </c>
      <c r="G826" s="822" t="s">
        <v>6175</v>
      </c>
      <c r="H826" s="831"/>
      <c r="I826" s="831"/>
      <c r="J826" s="822"/>
      <c r="K826" s="822"/>
      <c r="L826" s="831">
        <v>1</v>
      </c>
      <c r="M826" s="831">
        <v>9576</v>
      </c>
      <c r="N826" s="822"/>
      <c r="O826" s="822">
        <v>9576</v>
      </c>
      <c r="P826" s="831"/>
      <c r="Q826" s="831"/>
      <c r="R826" s="827"/>
      <c r="S826" s="832"/>
    </row>
    <row r="827" spans="1:19" ht="14.45" customHeight="1" x14ac:dyDescent="0.2">
      <c r="A827" s="821" t="s">
        <v>5996</v>
      </c>
      <c r="B827" s="822" t="s">
        <v>6024</v>
      </c>
      <c r="C827" s="822" t="s">
        <v>652</v>
      </c>
      <c r="D827" s="822" t="s">
        <v>2731</v>
      </c>
      <c r="E827" s="822" t="s">
        <v>5989</v>
      </c>
      <c r="F827" s="822" t="s">
        <v>6176</v>
      </c>
      <c r="G827" s="822" t="s">
        <v>6177</v>
      </c>
      <c r="H827" s="831">
        <v>1</v>
      </c>
      <c r="I827" s="831">
        <v>5082</v>
      </c>
      <c r="J827" s="822"/>
      <c r="K827" s="822">
        <v>5082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5996</v>
      </c>
      <c r="B828" s="822" t="s">
        <v>6024</v>
      </c>
      <c r="C828" s="822" t="s">
        <v>652</v>
      </c>
      <c r="D828" s="822" t="s">
        <v>2731</v>
      </c>
      <c r="E828" s="822" t="s">
        <v>5989</v>
      </c>
      <c r="F828" s="822" t="s">
        <v>6115</v>
      </c>
      <c r="G828" s="822" t="s">
        <v>6116</v>
      </c>
      <c r="H828" s="831"/>
      <c r="I828" s="831"/>
      <c r="J828" s="822"/>
      <c r="K828" s="822"/>
      <c r="L828" s="831">
        <v>9</v>
      </c>
      <c r="M828" s="831">
        <v>0</v>
      </c>
      <c r="N828" s="822"/>
      <c r="O828" s="822">
        <v>0</v>
      </c>
      <c r="P828" s="831">
        <v>1</v>
      </c>
      <c r="Q828" s="831">
        <v>0</v>
      </c>
      <c r="R828" s="827"/>
      <c r="S828" s="832">
        <v>0</v>
      </c>
    </row>
    <row r="829" spans="1:19" ht="14.45" customHeight="1" x14ac:dyDescent="0.2">
      <c r="A829" s="821" t="s">
        <v>5996</v>
      </c>
      <c r="B829" s="822" t="s">
        <v>6024</v>
      </c>
      <c r="C829" s="822" t="s">
        <v>652</v>
      </c>
      <c r="D829" s="822" t="s">
        <v>2731</v>
      </c>
      <c r="E829" s="822" t="s">
        <v>5989</v>
      </c>
      <c r="F829" s="822" t="s">
        <v>6117</v>
      </c>
      <c r="G829" s="822" t="s">
        <v>6118</v>
      </c>
      <c r="H829" s="831"/>
      <c r="I829" s="831"/>
      <c r="J829" s="822"/>
      <c r="K829" s="822"/>
      <c r="L829" s="831">
        <v>4</v>
      </c>
      <c r="M829" s="831">
        <v>0</v>
      </c>
      <c r="N829" s="822"/>
      <c r="O829" s="822">
        <v>0</v>
      </c>
      <c r="P829" s="831">
        <v>1</v>
      </c>
      <c r="Q829" s="831">
        <v>0</v>
      </c>
      <c r="R829" s="827"/>
      <c r="S829" s="832">
        <v>0</v>
      </c>
    </row>
    <row r="830" spans="1:19" ht="14.45" customHeight="1" x14ac:dyDescent="0.2">
      <c r="A830" s="821" t="s">
        <v>5996</v>
      </c>
      <c r="B830" s="822" t="s">
        <v>6024</v>
      </c>
      <c r="C830" s="822" t="s">
        <v>652</v>
      </c>
      <c r="D830" s="822" t="s">
        <v>2731</v>
      </c>
      <c r="E830" s="822" t="s">
        <v>5989</v>
      </c>
      <c r="F830" s="822" t="s">
        <v>5992</v>
      </c>
      <c r="G830" s="822" t="s">
        <v>5993</v>
      </c>
      <c r="H830" s="831"/>
      <c r="I830" s="831"/>
      <c r="J830" s="822"/>
      <c r="K830" s="822"/>
      <c r="L830" s="831">
        <v>29</v>
      </c>
      <c r="M830" s="831">
        <v>1150</v>
      </c>
      <c r="N830" s="822"/>
      <c r="O830" s="822">
        <v>39.655172413793103</v>
      </c>
      <c r="P830" s="831">
        <v>1</v>
      </c>
      <c r="Q830" s="831">
        <v>45.56</v>
      </c>
      <c r="R830" s="827"/>
      <c r="S830" s="832">
        <v>45.56</v>
      </c>
    </row>
    <row r="831" spans="1:19" ht="14.45" customHeight="1" x14ac:dyDescent="0.2">
      <c r="A831" s="821" t="s">
        <v>5996</v>
      </c>
      <c r="B831" s="822" t="s">
        <v>6024</v>
      </c>
      <c r="C831" s="822" t="s">
        <v>652</v>
      </c>
      <c r="D831" s="822" t="s">
        <v>2731</v>
      </c>
      <c r="E831" s="822" t="s">
        <v>5989</v>
      </c>
      <c r="F831" s="822" t="s">
        <v>5994</v>
      </c>
      <c r="G831" s="822" t="s">
        <v>5995</v>
      </c>
      <c r="H831" s="831"/>
      <c r="I831" s="831"/>
      <c r="J831" s="822"/>
      <c r="K831" s="822"/>
      <c r="L831" s="831">
        <v>14</v>
      </c>
      <c r="M831" s="831">
        <v>5040</v>
      </c>
      <c r="N831" s="822"/>
      <c r="O831" s="822">
        <v>360</v>
      </c>
      <c r="P831" s="831"/>
      <c r="Q831" s="831"/>
      <c r="R831" s="827"/>
      <c r="S831" s="832"/>
    </row>
    <row r="832" spans="1:19" ht="14.45" customHeight="1" x14ac:dyDescent="0.2">
      <c r="A832" s="821" t="s">
        <v>5996</v>
      </c>
      <c r="B832" s="822" t="s">
        <v>6024</v>
      </c>
      <c r="C832" s="822" t="s">
        <v>652</v>
      </c>
      <c r="D832" s="822" t="s">
        <v>2731</v>
      </c>
      <c r="E832" s="822" t="s">
        <v>5989</v>
      </c>
      <c r="F832" s="822" t="s">
        <v>6145</v>
      </c>
      <c r="G832" s="822" t="s">
        <v>6146</v>
      </c>
      <c r="H832" s="831"/>
      <c r="I832" s="831"/>
      <c r="J832" s="822"/>
      <c r="K832" s="822"/>
      <c r="L832" s="831">
        <v>13</v>
      </c>
      <c r="M832" s="831">
        <v>2340</v>
      </c>
      <c r="N832" s="822"/>
      <c r="O832" s="822">
        <v>180</v>
      </c>
      <c r="P832" s="831">
        <v>1</v>
      </c>
      <c r="Q832" s="831">
        <v>194</v>
      </c>
      <c r="R832" s="827"/>
      <c r="S832" s="832">
        <v>194</v>
      </c>
    </row>
    <row r="833" spans="1:19" ht="14.45" customHeight="1" x14ac:dyDescent="0.2">
      <c r="A833" s="821" t="s">
        <v>5996</v>
      </c>
      <c r="B833" s="822" t="s">
        <v>6024</v>
      </c>
      <c r="C833" s="822" t="s">
        <v>652</v>
      </c>
      <c r="D833" s="822" t="s">
        <v>2731</v>
      </c>
      <c r="E833" s="822" t="s">
        <v>5989</v>
      </c>
      <c r="F833" s="822" t="s">
        <v>6178</v>
      </c>
      <c r="G833" s="822" t="s">
        <v>6179</v>
      </c>
      <c r="H833" s="831">
        <v>1</v>
      </c>
      <c r="I833" s="831">
        <v>2828</v>
      </c>
      <c r="J833" s="822"/>
      <c r="K833" s="822">
        <v>2828</v>
      </c>
      <c r="L833" s="831"/>
      <c r="M833" s="831"/>
      <c r="N833" s="822"/>
      <c r="O833" s="822"/>
      <c r="P833" s="831"/>
      <c r="Q833" s="831"/>
      <c r="R833" s="827"/>
      <c r="S833" s="832"/>
    </row>
    <row r="834" spans="1:19" ht="14.45" customHeight="1" x14ac:dyDescent="0.2">
      <c r="A834" s="821" t="s">
        <v>5996</v>
      </c>
      <c r="B834" s="822" t="s">
        <v>6024</v>
      </c>
      <c r="C834" s="822" t="s">
        <v>652</v>
      </c>
      <c r="D834" s="822" t="s">
        <v>2731</v>
      </c>
      <c r="E834" s="822" t="s">
        <v>5989</v>
      </c>
      <c r="F834" s="822" t="s">
        <v>6180</v>
      </c>
      <c r="G834" s="822" t="s">
        <v>6181</v>
      </c>
      <c r="H834" s="831">
        <v>1</v>
      </c>
      <c r="I834" s="831">
        <v>0</v>
      </c>
      <c r="J834" s="822"/>
      <c r="K834" s="822">
        <v>0</v>
      </c>
      <c r="L834" s="831">
        <v>1</v>
      </c>
      <c r="M834" s="831">
        <v>0</v>
      </c>
      <c r="N834" s="822"/>
      <c r="O834" s="822">
        <v>0</v>
      </c>
      <c r="P834" s="831"/>
      <c r="Q834" s="831"/>
      <c r="R834" s="827"/>
      <c r="S834" s="832"/>
    </row>
    <row r="835" spans="1:19" ht="14.45" customHeight="1" x14ac:dyDescent="0.2">
      <c r="A835" s="821" t="s">
        <v>5996</v>
      </c>
      <c r="B835" s="822" t="s">
        <v>6024</v>
      </c>
      <c r="C835" s="822" t="s">
        <v>655</v>
      </c>
      <c r="D835" s="822" t="s">
        <v>5968</v>
      </c>
      <c r="E835" s="822" t="s">
        <v>2679</v>
      </c>
      <c r="F835" s="822" t="s">
        <v>6182</v>
      </c>
      <c r="G835" s="822" t="s">
        <v>6184</v>
      </c>
      <c r="H835" s="831"/>
      <c r="I835" s="831"/>
      <c r="J835" s="822"/>
      <c r="K835" s="822"/>
      <c r="L835" s="831"/>
      <c r="M835" s="831"/>
      <c r="N835" s="822"/>
      <c r="O835" s="822"/>
      <c r="P835" s="831">
        <v>1</v>
      </c>
      <c r="Q835" s="831">
        <v>655.52</v>
      </c>
      <c r="R835" s="827"/>
      <c r="S835" s="832">
        <v>655.52</v>
      </c>
    </row>
    <row r="836" spans="1:19" ht="14.45" customHeight="1" x14ac:dyDescent="0.2">
      <c r="A836" s="821" t="s">
        <v>5996</v>
      </c>
      <c r="B836" s="822" t="s">
        <v>6024</v>
      </c>
      <c r="C836" s="822" t="s">
        <v>655</v>
      </c>
      <c r="D836" s="822" t="s">
        <v>5968</v>
      </c>
      <c r="E836" s="822" t="s">
        <v>6078</v>
      </c>
      <c r="F836" s="822" t="s">
        <v>6187</v>
      </c>
      <c r="G836" s="822" t="s">
        <v>6188</v>
      </c>
      <c r="H836" s="831">
        <v>1</v>
      </c>
      <c r="I836" s="831">
        <v>2491.94</v>
      </c>
      <c r="J836" s="822"/>
      <c r="K836" s="822">
        <v>2491.94</v>
      </c>
      <c r="L836" s="831"/>
      <c r="M836" s="831"/>
      <c r="N836" s="822"/>
      <c r="O836" s="822"/>
      <c r="P836" s="831"/>
      <c r="Q836" s="831"/>
      <c r="R836" s="827"/>
      <c r="S836" s="832"/>
    </row>
    <row r="837" spans="1:19" ht="14.45" customHeight="1" x14ac:dyDescent="0.2">
      <c r="A837" s="821" t="s">
        <v>5996</v>
      </c>
      <c r="B837" s="822" t="s">
        <v>6024</v>
      </c>
      <c r="C837" s="822" t="s">
        <v>655</v>
      </c>
      <c r="D837" s="822" t="s">
        <v>5968</v>
      </c>
      <c r="E837" s="822" t="s">
        <v>6078</v>
      </c>
      <c r="F837" s="822" t="s">
        <v>6222</v>
      </c>
      <c r="G837" s="822" t="s">
        <v>6223</v>
      </c>
      <c r="H837" s="831"/>
      <c r="I837" s="831"/>
      <c r="J837" s="822"/>
      <c r="K837" s="822"/>
      <c r="L837" s="831"/>
      <c r="M837" s="831"/>
      <c r="N837" s="822"/>
      <c r="O837" s="822"/>
      <c r="P837" s="831">
        <v>2</v>
      </c>
      <c r="Q837" s="831">
        <v>785.7</v>
      </c>
      <c r="R837" s="827"/>
      <c r="S837" s="832">
        <v>392.85</v>
      </c>
    </row>
    <row r="838" spans="1:19" ht="14.45" customHeight="1" x14ac:dyDescent="0.2">
      <c r="A838" s="821" t="s">
        <v>5996</v>
      </c>
      <c r="B838" s="822" t="s">
        <v>6024</v>
      </c>
      <c r="C838" s="822" t="s">
        <v>655</v>
      </c>
      <c r="D838" s="822" t="s">
        <v>5968</v>
      </c>
      <c r="E838" s="822" t="s">
        <v>5989</v>
      </c>
      <c r="F838" s="822" t="s">
        <v>6228</v>
      </c>
      <c r="G838" s="822" t="s">
        <v>6229</v>
      </c>
      <c r="H838" s="831"/>
      <c r="I838" s="831"/>
      <c r="J838" s="822"/>
      <c r="K838" s="822"/>
      <c r="L838" s="831"/>
      <c r="M838" s="831"/>
      <c r="N838" s="822"/>
      <c r="O838" s="822"/>
      <c r="P838" s="831">
        <v>2</v>
      </c>
      <c r="Q838" s="831">
        <v>17764</v>
      </c>
      <c r="R838" s="827"/>
      <c r="S838" s="832">
        <v>8882</v>
      </c>
    </row>
    <row r="839" spans="1:19" ht="14.45" customHeight="1" x14ac:dyDescent="0.2">
      <c r="A839" s="821" t="s">
        <v>5996</v>
      </c>
      <c r="B839" s="822" t="s">
        <v>6024</v>
      </c>
      <c r="C839" s="822" t="s">
        <v>655</v>
      </c>
      <c r="D839" s="822" t="s">
        <v>5968</v>
      </c>
      <c r="E839" s="822" t="s">
        <v>5989</v>
      </c>
      <c r="F839" s="822" t="s">
        <v>5994</v>
      </c>
      <c r="G839" s="822" t="s">
        <v>5995</v>
      </c>
      <c r="H839" s="831"/>
      <c r="I839" s="831"/>
      <c r="J839" s="822"/>
      <c r="K839" s="822"/>
      <c r="L839" s="831"/>
      <c r="M839" s="831"/>
      <c r="N839" s="822"/>
      <c r="O839" s="822"/>
      <c r="P839" s="831">
        <v>2</v>
      </c>
      <c r="Q839" s="831">
        <v>776</v>
      </c>
      <c r="R839" s="827"/>
      <c r="S839" s="832">
        <v>388</v>
      </c>
    </row>
    <row r="840" spans="1:19" ht="14.45" customHeight="1" x14ac:dyDescent="0.2">
      <c r="A840" s="821" t="s">
        <v>5996</v>
      </c>
      <c r="B840" s="822" t="s">
        <v>6024</v>
      </c>
      <c r="C840" s="822" t="s">
        <v>655</v>
      </c>
      <c r="D840" s="822" t="s">
        <v>2703</v>
      </c>
      <c r="E840" s="822" t="s">
        <v>6078</v>
      </c>
      <c r="F840" s="822" t="s">
        <v>6187</v>
      </c>
      <c r="G840" s="822" t="s">
        <v>6188</v>
      </c>
      <c r="H840" s="831"/>
      <c r="I840" s="831"/>
      <c r="J840" s="822"/>
      <c r="K840" s="822"/>
      <c r="L840" s="831"/>
      <c r="M840" s="831"/>
      <c r="N840" s="822"/>
      <c r="O840" s="822"/>
      <c r="P840" s="831">
        <v>1</v>
      </c>
      <c r="Q840" s="831">
        <v>2491.94</v>
      </c>
      <c r="R840" s="827"/>
      <c r="S840" s="832">
        <v>2491.94</v>
      </c>
    </row>
    <row r="841" spans="1:19" ht="14.45" customHeight="1" x14ac:dyDescent="0.2">
      <c r="A841" s="821" t="s">
        <v>5996</v>
      </c>
      <c r="B841" s="822" t="s">
        <v>6024</v>
      </c>
      <c r="C841" s="822" t="s">
        <v>655</v>
      </c>
      <c r="D841" s="822" t="s">
        <v>2703</v>
      </c>
      <c r="E841" s="822" t="s">
        <v>6078</v>
      </c>
      <c r="F841" s="822" t="s">
        <v>6189</v>
      </c>
      <c r="G841" s="822" t="s">
        <v>6190</v>
      </c>
      <c r="H841" s="831"/>
      <c r="I841" s="831"/>
      <c r="J841" s="822"/>
      <c r="K841" s="822"/>
      <c r="L841" s="831">
        <v>6</v>
      </c>
      <c r="M841" s="831">
        <v>17405.88</v>
      </c>
      <c r="N841" s="822"/>
      <c r="O841" s="822">
        <v>2900.98</v>
      </c>
      <c r="P841" s="831"/>
      <c r="Q841" s="831"/>
      <c r="R841" s="827"/>
      <c r="S841" s="832"/>
    </row>
    <row r="842" spans="1:19" ht="14.45" customHeight="1" x14ac:dyDescent="0.2">
      <c r="A842" s="821" t="s">
        <v>5996</v>
      </c>
      <c r="B842" s="822" t="s">
        <v>6024</v>
      </c>
      <c r="C842" s="822" t="s">
        <v>655</v>
      </c>
      <c r="D842" s="822" t="s">
        <v>2703</v>
      </c>
      <c r="E842" s="822" t="s">
        <v>6078</v>
      </c>
      <c r="F842" s="822" t="s">
        <v>6195</v>
      </c>
      <c r="G842" s="822" t="s">
        <v>6196</v>
      </c>
      <c r="H842" s="831"/>
      <c r="I842" s="831"/>
      <c r="J842" s="822"/>
      <c r="K842" s="822"/>
      <c r="L842" s="831">
        <v>4</v>
      </c>
      <c r="M842" s="831">
        <v>13339.84</v>
      </c>
      <c r="N842" s="822"/>
      <c r="O842" s="822">
        <v>3334.96</v>
      </c>
      <c r="P842" s="831"/>
      <c r="Q842" s="831"/>
      <c r="R842" s="827"/>
      <c r="S842" s="832"/>
    </row>
    <row r="843" spans="1:19" ht="14.45" customHeight="1" x14ac:dyDescent="0.2">
      <c r="A843" s="821" t="s">
        <v>5996</v>
      </c>
      <c r="B843" s="822" t="s">
        <v>6024</v>
      </c>
      <c r="C843" s="822" t="s">
        <v>655</v>
      </c>
      <c r="D843" s="822" t="s">
        <v>2703</v>
      </c>
      <c r="E843" s="822" t="s">
        <v>5989</v>
      </c>
      <c r="F843" s="822" t="s">
        <v>5998</v>
      </c>
      <c r="G843" s="822" t="s">
        <v>5999</v>
      </c>
      <c r="H843" s="831">
        <v>4</v>
      </c>
      <c r="I843" s="831">
        <v>23148</v>
      </c>
      <c r="J843" s="822"/>
      <c r="K843" s="822">
        <v>5787</v>
      </c>
      <c r="L843" s="831">
        <v>6</v>
      </c>
      <c r="M843" s="831">
        <v>34758</v>
      </c>
      <c r="N843" s="822"/>
      <c r="O843" s="822">
        <v>5793</v>
      </c>
      <c r="P843" s="831">
        <v>1</v>
      </c>
      <c r="Q843" s="831">
        <v>5852</v>
      </c>
      <c r="R843" s="827"/>
      <c r="S843" s="832">
        <v>5852</v>
      </c>
    </row>
    <row r="844" spans="1:19" ht="14.45" customHeight="1" x14ac:dyDescent="0.2">
      <c r="A844" s="821" t="s">
        <v>5996</v>
      </c>
      <c r="B844" s="822" t="s">
        <v>6024</v>
      </c>
      <c r="C844" s="822" t="s">
        <v>655</v>
      </c>
      <c r="D844" s="822" t="s">
        <v>2703</v>
      </c>
      <c r="E844" s="822" t="s">
        <v>5989</v>
      </c>
      <c r="F844" s="822" t="s">
        <v>5994</v>
      </c>
      <c r="G844" s="822" t="s">
        <v>5995</v>
      </c>
      <c r="H844" s="831">
        <v>1</v>
      </c>
      <c r="I844" s="831">
        <v>358</v>
      </c>
      <c r="J844" s="822"/>
      <c r="K844" s="822">
        <v>358</v>
      </c>
      <c r="L844" s="831"/>
      <c r="M844" s="831"/>
      <c r="N844" s="822"/>
      <c r="O844" s="822"/>
      <c r="P844" s="831"/>
      <c r="Q844" s="831"/>
      <c r="R844" s="827"/>
      <c r="S844" s="832"/>
    </row>
    <row r="845" spans="1:19" ht="14.45" customHeight="1" x14ac:dyDescent="0.2">
      <c r="A845" s="821" t="s">
        <v>5996</v>
      </c>
      <c r="B845" s="822" t="s">
        <v>6024</v>
      </c>
      <c r="C845" s="822" t="s">
        <v>655</v>
      </c>
      <c r="D845" s="822" t="s">
        <v>2718</v>
      </c>
      <c r="E845" s="822" t="s">
        <v>2679</v>
      </c>
      <c r="F845" s="822" t="s">
        <v>6182</v>
      </c>
      <c r="G845" s="822" t="s">
        <v>6183</v>
      </c>
      <c r="H845" s="831">
        <v>0.75</v>
      </c>
      <c r="I845" s="831">
        <v>491.64</v>
      </c>
      <c r="J845" s="822"/>
      <c r="K845" s="822">
        <v>655.52</v>
      </c>
      <c r="L845" s="831"/>
      <c r="M845" s="831"/>
      <c r="N845" s="822"/>
      <c r="O845" s="822"/>
      <c r="P845" s="831"/>
      <c r="Q845" s="831"/>
      <c r="R845" s="827"/>
      <c r="S845" s="832"/>
    </row>
    <row r="846" spans="1:19" ht="14.45" customHeight="1" x14ac:dyDescent="0.2">
      <c r="A846" s="821" t="s">
        <v>5996</v>
      </c>
      <c r="B846" s="822" t="s">
        <v>6024</v>
      </c>
      <c r="C846" s="822" t="s">
        <v>655</v>
      </c>
      <c r="D846" s="822" t="s">
        <v>2718</v>
      </c>
      <c r="E846" s="822" t="s">
        <v>2679</v>
      </c>
      <c r="F846" s="822" t="s">
        <v>6182</v>
      </c>
      <c r="G846" s="822" t="s">
        <v>6184</v>
      </c>
      <c r="H846" s="831"/>
      <c r="I846" s="831"/>
      <c r="J846" s="822"/>
      <c r="K846" s="822"/>
      <c r="L846" s="831">
        <v>0.5</v>
      </c>
      <c r="M846" s="831">
        <v>327.76</v>
      </c>
      <c r="N846" s="822"/>
      <c r="O846" s="822">
        <v>655.52</v>
      </c>
      <c r="P846" s="831">
        <v>1.25</v>
      </c>
      <c r="Q846" s="831">
        <v>819.4</v>
      </c>
      <c r="R846" s="827"/>
      <c r="S846" s="832">
        <v>655.52</v>
      </c>
    </row>
    <row r="847" spans="1:19" ht="14.45" customHeight="1" x14ac:dyDescent="0.2">
      <c r="A847" s="821" t="s">
        <v>5996</v>
      </c>
      <c r="B847" s="822" t="s">
        <v>6024</v>
      </c>
      <c r="C847" s="822" t="s">
        <v>655</v>
      </c>
      <c r="D847" s="822" t="s">
        <v>2718</v>
      </c>
      <c r="E847" s="822" t="s">
        <v>6078</v>
      </c>
      <c r="F847" s="822" t="s">
        <v>6185</v>
      </c>
      <c r="G847" s="822" t="s">
        <v>6186</v>
      </c>
      <c r="H847" s="831"/>
      <c r="I847" s="831"/>
      <c r="J847" s="822"/>
      <c r="K847" s="822"/>
      <c r="L847" s="831"/>
      <c r="M847" s="831"/>
      <c r="N847" s="822"/>
      <c r="O847" s="822"/>
      <c r="P847" s="831">
        <v>1</v>
      </c>
      <c r="Q847" s="831">
        <v>879.92</v>
      </c>
      <c r="R847" s="827"/>
      <c r="S847" s="832">
        <v>879.92</v>
      </c>
    </row>
    <row r="848" spans="1:19" ht="14.45" customHeight="1" x14ac:dyDescent="0.2">
      <c r="A848" s="821" t="s">
        <v>5996</v>
      </c>
      <c r="B848" s="822" t="s">
        <v>6024</v>
      </c>
      <c r="C848" s="822" t="s">
        <v>655</v>
      </c>
      <c r="D848" s="822" t="s">
        <v>2718</v>
      </c>
      <c r="E848" s="822" t="s">
        <v>6078</v>
      </c>
      <c r="F848" s="822" t="s">
        <v>6193</v>
      </c>
      <c r="G848" s="822" t="s">
        <v>6194</v>
      </c>
      <c r="H848" s="831">
        <v>1</v>
      </c>
      <c r="I848" s="831">
        <v>1270.5</v>
      </c>
      <c r="J848" s="822"/>
      <c r="K848" s="822">
        <v>1270.5</v>
      </c>
      <c r="L848" s="831"/>
      <c r="M848" s="831"/>
      <c r="N848" s="822"/>
      <c r="O848" s="822"/>
      <c r="P848" s="831">
        <v>1</v>
      </c>
      <c r="Q848" s="831">
        <v>1452</v>
      </c>
      <c r="R848" s="827"/>
      <c r="S848" s="832">
        <v>1452</v>
      </c>
    </row>
    <row r="849" spans="1:19" ht="14.45" customHeight="1" x14ac:dyDescent="0.2">
      <c r="A849" s="821" t="s">
        <v>5996</v>
      </c>
      <c r="B849" s="822" t="s">
        <v>6024</v>
      </c>
      <c r="C849" s="822" t="s">
        <v>655</v>
      </c>
      <c r="D849" s="822" t="s">
        <v>2718</v>
      </c>
      <c r="E849" s="822" t="s">
        <v>6078</v>
      </c>
      <c r="F849" s="822" t="s">
        <v>6197</v>
      </c>
      <c r="G849" s="822" t="s">
        <v>6198</v>
      </c>
      <c r="H849" s="831">
        <v>2</v>
      </c>
      <c r="I849" s="831">
        <v>2100</v>
      </c>
      <c r="J849" s="822"/>
      <c r="K849" s="822">
        <v>1050</v>
      </c>
      <c r="L849" s="831"/>
      <c r="M849" s="831"/>
      <c r="N849" s="822"/>
      <c r="O849" s="822"/>
      <c r="P849" s="831"/>
      <c r="Q849" s="831"/>
      <c r="R849" s="827"/>
      <c r="S849" s="832"/>
    </row>
    <row r="850" spans="1:19" ht="14.45" customHeight="1" x14ac:dyDescent="0.2">
      <c r="A850" s="821" t="s">
        <v>5996</v>
      </c>
      <c r="B850" s="822" t="s">
        <v>6024</v>
      </c>
      <c r="C850" s="822" t="s">
        <v>655</v>
      </c>
      <c r="D850" s="822" t="s">
        <v>2718</v>
      </c>
      <c r="E850" s="822" t="s">
        <v>6078</v>
      </c>
      <c r="F850" s="822" t="s">
        <v>6199</v>
      </c>
      <c r="G850" s="822" t="s">
        <v>6200</v>
      </c>
      <c r="H850" s="831">
        <v>1</v>
      </c>
      <c r="I850" s="831">
        <v>1512.62</v>
      </c>
      <c r="J850" s="822"/>
      <c r="K850" s="822">
        <v>1512.62</v>
      </c>
      <c r="L850" s="831"/>
      <c r="M850" s="831"/>
      <c r="N850" s="822"/>
      <c r="O850" s="822"/>
      <c r="P850" s="831">
        <v>1</v>
      </c>
      <c r="Q850" s="831">
        <v>2620.7800000000002</v>
      </c>
      <c r="R850" s="827"/>
      <c r="S850" s="832">
        <v>2620.7800000000002</v>
      </c>
    </row>
    <row r="851" spans="1:19" ht="14.45" customHeight="1" x14ac:dyDescent="0.2">
      <c r="A851" s="821" t="s">
        <v>5996</v>
      </c>
      <c r="B851" s="822" t="s">
        <v>6024</v>
      </c>
      <c r="C851" s="822" t="s">
        <v>655</v>
      </c>
      <c r="D851" s="822" t="s">
        <v>2718</v>
      </c>
      <c r="E851" s="822" t="s">
        <v>6078</v>
      </c>
      <c r="F851" s="822" t="s">
        <v>6205</v>
      </c>
      <c r="G851" s="822" t="s">
        <v>6206</v>
      </c>
      <c r="H851" s="831">
        <v>1</v>
      </c>
      <c r="I851" s="831">
        <v>14950</v>
      </c>
      <c r="J851" s="822"/>
      <c r="K851" s="822">
        <v>14950</v>
      </c>
      <c r="L851" s="831"/>
      <c r="M851" s="831"/>
      <c r="N851" s="822"/>
      <c r="O851" s="822"/>
      <c r="P851" s="831"/>
      <c r="Q851" s="831"/>
      <c r="R851" s="827"/>
      <c r="S851" s="832"/>
    </row>
    <row r="852" spans="1:19" ht="14.45" customHeight="1" x14ac:dyDescent="0.2">
      <c r="A852" s="821" t="s">
        <v>5996</v>
      </c>
      <c r="B852" s="822" t="s">
        <v>6024</v>
      </c>
      <c r="C852" s="822" t="s">
        <v>655</v>
      </c>
      <c r="D852" s="822" t="s">
        <v>2718</v>
      </c>
      <c r="E852" s="822" t="s">
        <v>6078</v>
      </c>
      <c r="F852" s="822" t="s">
        <v>6214</v>
      </c>
      <c r="G852" s="822" t="s">
        <v>6215</v>
      </c>
      <c r="H852" s="831">
        <v>1</v>
      </c>
      <c r="I852" s="831">
        <v>1897.59</v>
      </c>
      <c r="J852" s="822"/>
      <c r="K852" s="822">
        <v>1897.59</v>
      </c>
      <c r="L852" s="831"/>
      <c r="M852" s="831"/>
      <c r="N852" s="822"/>
      <c r="O852" s="822"/>
      <c r="P852" s="831"/>
      <c r="Q852" s="831"/>
      <c r="R852" s="827"/>
      <c r="S852" s="832"/>
    </row>
    <row r="853" spans="1:19" ht="14.45" customHeight="1" x14ac:dyDescent="0.2">
      <c r="A853" s="821" t="s">
        <v>5996</v>
      </c>
      <c r="B853" s="822" t="s">
        <v>6024</v>
      </c>
      <c r="C853" s="822" t="s">
        <v>655</v>
      </c>
      <c r="D853" s="822" t="s">
        <v>2718</v>
      </c>
      <c r="E853" s="822" t="s">
        <v>6078</v>
      </c>
      <c r="F853" s="822" t="s">
        <v>6222</v>
      </c>
      <c r="G853" s="822" t="s">
        <v>6223</v>
      </c>
      <c r="H853" s="831"/>
      <c r="I853" s="831"/>
      <c r="J853" s="822"/>
      <c r="K853" s="822"/>
      <c r="L853" s="831">
        <v>1</v>
      </c>
      <c r="M853" s="831">
        <v>392.85</v>
      </c>
      <c r="N853" s="822"/>
      <c r="O853" s="822">
        <v>392.85</v>
      </c>
      <c r="P853" s="831">
        <v>2</v>
      </c>
      <c r="Q853" s="831">
        <v>785.7</v>
      </c>
      <c r="R853" s="827"/>
      <c r="S853" s="832">
        <v>392.85</v>
      </c>
    </row>
    <row r="854" spans="1:19" ht="14.45" customHeight="1" x14ac:dyDescent="0.2">
      <c r="A854" s="821" t="s">
        <v>5996</v>
      </c>
      <c r="B854" s="822" t="s">
        <v>6024</v>
      </c>
      <c r="C854" s="822" t="s">
        <v>655</v>
      </c>
      <c r="D854" s="822" t="s">
        <v>2718</v>
      </c>
      <c r="E854" s="822" t="s">
        <v>6078</v>
      </c>
      <c r="F854" s="822" t="s">
        <v>6224</v>
      </c>
      <c r="G854" s="822" t="s">
        <v>6225</v>
      </c>
      <c r="H854" s="831"/>
      <c r="I854" s="831"/>
      <c r="J854" s="822"/>
      <c r="K854" s="822"/>
      <c r="L854" s="831"/>
      <c r="M854" s="831"/>
      <c r="N854" s="822"/>
      <c r="O854" s="822"/>
      <c r="P854" s="831">
        <v>1</v>
      </c>
      <c r="Q854" s="831">
        <v>16300</v>
      </c>
      <c r="R854" s="827"/>
      <c r="S854" s="832">
        <v>16300</v>
      </c>
    </row>
    <row r="855" spans="1:19" ht="14.45" customHeight="1" x14ac:dyDescent="0.2">
      <c r="A855" s="821" t="s">
        <v>5996</v>
      </c>
      <c r="B855" s="822" t="s">
        <v>6024</v>
      </c>
      <c r="C855" s="822" t="s">
        <v>655</v>
      </c>
      <c r="D855" s="822" t="s">
        <v>2718</v>
      </c>
      <c r="E855" s="822" t="s">
        <v>6078</v>
      </c>
      <c r="F855" s="822" t="s">
        <v>6226</v>
      </c>
      <c r="G855" s="822" t="s">
        <v>6227</v>
      </c>
      <c r="H855" s="831"/>
      <c r="I855" s="831"/>
      <c r="J855" s="822"/>
      <c r="K855" s="822"/>
      <c r="L855" s="831"/>
      <c r="M855" s="831"/>
      <c r="N855" s="822"/>
      <c r="O855" s="822"/>
      <c r="P855" s="831">
        <v>1</v>
      </c>
      <c r="Q855" s="831">
        <v>1743</v>
      </c>
      <c r="R855" s="827"/>
      <c r="S855" s="832">
        <v>1743</v>
      </c>
    </row>
    <row r="856" spans="1:19" ht="14.45" customHeight="1" x14ac:dyDescent="0.2">
      <c r="A856" s="821" t="s">
        <v>5996</v>
      </c>
      <c r="B856" s="822" t="s">
        <v>6024</v>
      </c>
      <c r="C856" s="822" t="s">
        <v>655</v>
      </c>
      <c r="D856" s="822" t="s">
        <v>2718</v>
      </c>
      <c r="E856" s="822" t="s">
        <v>5989</v>
      </c>
      <c r="F856" s="822" t="s">
        <v>6005</v>
      </c>
      <c r="G856" s="822" t="s">
        <v>6006</v>
      </c>
      <c r="H856" s="831">
        <v>2</v>
      </c>
      <c r="I856" s="831">
        <v>76</v>
      </c>
      <c r="J856" s="822"/>
      <c r="K856" s="822">
        <v>38</v>
      </c>
      <c r="L856" s="831"/>
      <c r="M856" s="831"/>
      <c r="N856" s="822"/>
      <c r="O856" s="822"/>
      <c r="P856" s="831"/>
      <c r="Q856" s="831"/>
      <c r="R856" s="827"/>
      <c r="S856" s="832"/>
    </row>
    <row r="857" spans="1:19" ht="14.45" customHeight="1" x14ac:dyDescent="0.2">
      <c r="A857" s="821" t="s">
        <v>5996</v>
      </c>
      <c r="B857" s="822" t="s">
        <v>6024</v>
      </c>
      <c r="C857" s="822" t="s">
        <v>655</v>
      </c>
      <c r="D857" s="822" t="s">
        <v>2718</v>
      </c>
      <c r="E857" s="822" t="s">
        <v>5989</v>
      </c>
      <c r="F857" s="822" t="s">
        <v>6228</v>
      </c>
      <c r="G857" s="822" t="s">
        <v>6229</v>
      </c>
      <c r="H857" s="831">
        <v>1</v>
      </c>
      <c r="I857" s="831">
        <v>8817</v>
      </c>
      <c r="J857" s="822"/>
      <c r="K857" s="822">
        <v>8817</v>
      </c>
      <c r="L857" s="831">
        <v>1</v>
      </c>
      <c r="M857" s="831">
        <v>8823</v>
      </c>
      <c r="N857" s="822"/>
      <c r="O857" s="822">
        <v>8823</v>
      </c>
      <c r="P857" s="831">
        <v>2</v>
      </c>
      <c r="Q857" s="831">
        <v>17764</v>
      </c>
      <c r="R857" s="827"/>
      <c r="S857" s="832">
        <v>8882</v>
      </c>
    </row>
    <row r="858" spans="1:19" ht="14.45" customHeight="1" x14ac:dyDescent="0.2">
      <c r="A858" s="821" t="s">
        <v>5996</v>
      </c>
      <c r="B858" s="822" t="s">
        <v>6024</v>
      </c>
      <c r="C858" s="822" t="s">
        <v>655</v>
      </c>
      <c r="D858" s="822" t="s">
        <v>2718</v>
      </c>
      <c r="E858" s="822" t="s">
        <v>5989</v>
      </c>
      <c r="F858" s="822" t="s">
        <v>6230</v>
      </c>
      <c r="G858" s="822" t="s">
        <v>6231</v>
      </c>
      <c r="H858" s="831">
        <v>1</v>
      </c>
      <c r="I858" s="831">
        <v>0</v>
      </c>
      <c r="J858" s="822"/>
      <c r="K858" s="822">
        <v>0</v>
      </c>
      <c r="L858" s="831"/>
      <c r="M858" s="831"/>
      <c r="N858" s="822"/>
      <c r="O858" s="822"/>
      <c r="P858" s="831">
        <v>1</v>
      </c>
      <c r="Q858" s="831">
        <v>0</v>
      </c>
      <c r="R858" s="827"/>
      <c r="S858" s="832">
        <v>0</v>
      </c>
    </row>
    <row r="859" spans="1:19" ht="14.45" customHeight="1" x14ac:dyDescent="0.2">
      <c r="A859" s="821" t="s">
        <v>5996</v>
      </c>
      <c r="B859" s="822" t="s">
        <v>6024</v>
      </c>
      <c r="C859" s="822" t="s">
        <v>655</v>
      </c>
      <c r="D859" s="822" t="s">
        <v>2718</v>
      </c>
      <c r="E859" s="822" t="s">
        <v>5989</v>
      </c>
      <c r="F859" s="822" t="s">
        <v>5992</v>
      </c>
      <c r="G859" s="822" t="s">
        <v>5993</v>
      </c>
      <c r="H859" s="831">
        <v>1</v>
      </c>
      <c r="I859" s="831">
        <v>33.33</v>
      </c>
      <c r="J859" s="822"/>
      <c r="K859" s="822">
        <v>33.33</v>
      </c>
      <c r="L859" s="831">
        <v>1</v>
      </c>
      <c r="M859" s="831">
        <v>45.56</v>
      </c>
      <c r="N859" s="822"/>
      <c r="O859" s="822">
        <v>45.56</v>
      </c>
      <c r="P859" s="831">
        <v>1</v>
      </c>
      <c r="Q859" s="831">
        <v>45.56</v>
      </c>
      <c r="R859" s="827"/>
      <c r="S859" s="832">
        <v>45.56</v>
      </c>
    </row>
    <row r="860" spans="1:19" ht="14.45" customHeight="1" x14ac:dyDescent="0.2">
      <c r="A860" s="821" t="s">
        <v>5996</v>
      </c>
      <c r="B860" s="822" t="s">
        <v>6024</v>
      </c>
      <c r="C860" s="822" t="s">
        <v>655</v>
      </c>
      <c r="D860" s="822" t="s">
        <v>2718</v>
      </c>
      <c r="E860" s="822" t="s">
        <v>5989</v>
      </c>
      <c r="F860" s="822" t="s">
        <v>5994</v>
      </c>
      <c r="G860" s="822" t="s">
        <v>5995</v>
      </c>
      <c r="H860" s="831">
        <v>1</v>
      </c>
      <c r="I860" s="831">
        <v>358</v>
      </c>
      <c r="J860" s="822"/>
      <c r="K860" s="822">
        <v>358</v>
      </c>
      <c r="L860" s="831">
        <v>1</v>
      </c>
      <c r="M860" s="831">
        <v>360</v>
      </c>
      <c r="N860" s="822"/>
      <c r="O860" s="822">
        <v>360</v>
      </c>
      <c r="P860" s="831">
        <v>2</v>
      </c>
      <c r="Q860" s="831">
        <v>776</v>
      </c>
      <c r="R860" s="827"/>
      <c r="S860" s="832">
        <v>388</v>
      </c>
    </row>
    <row r="861" spans="1:19" ht="14.45" customHeight="1" x14ac:dyDescent="0.2">
      <c r="A861" s="821" t="s">
        <v>5996</v>
      </c>
      <c r="B861" s="822" t="s">
        <v>6024</v>
      </c>
      <c r="C861" s="822" t="s">
        <v>655</v>
      </c>
      <c r="D861" s="822" t="s">
        <v>2718</v>
      </c>
      <c r="E861" s="822" t="s">
        <v>5989</v>
      </c>
      <c r="F861" s="822" t="s">
        <v>6236</v>
      </c>
      <c r="G861" s="822" t="s">
        <v>6237</v>
      </c>
      <c r="H861" s="831">
        <v>1</v>
      </c>
      <c r="I861" s="831">
        <v>9990</v>
      </c>
      <c r="J861" s="822"/>
      <c r="K861" s="822">
        <v>9990</v>
      </c>
      <c r="L861" s="831"/>
      <c r="M861" s="831"/>
      <c r="N861" s="822"/>
      <c r="O861" s="822"/>
      <c r="P861" s="831">
        <v>1</v>
      </c>
      <c r="Q861" s="831">
        <v>10088</v>
      </c>
      <c r="R861" s="827"/>
      <c r="S861" s="832">
        <v>10088</v>
      </c>
    </row>
    <row r="862" spans="1:19" ht="14.45" customHeight="1" x14ac:dyDescent="0.2">
      <c r="A862" s="821" t="s">
        <v>5996</v>
      </c>
      <c r="B862" s="822" t="s">
        <v>6024</v>
      </c>
      <c r="C862" s="822" t="s">
        <v>655</v>
      </c>
      <c r="D862" s="822" t="s">
        <v>2718</v>
      </c>
      <c r="E862" s="822" t="s">
        <v>5989</v>
      </c>
      <c r="F862" s="822" t="s">
        <v>6238</v>
      </c>
      <c r="G862" s="822" t="s">
        <v>6239</v>
      </c>
      <c r="H862" s="831">
        <v>1</v>
      </c>
      <c r="I862" s="831">
        <v>1966</v>
      </c>
      <c r="J862" s="822"/>
      <c r="K862" s="822">
        <v>1966</v>
      </c>
      <c r="L862" s="831"/>
      <c r="M862" s="831"/>
      <c r="N862" s="822"/>
      <c r="O862" s="822"/>
      <c r="P862" s="831">
        <v>1</v>
      </c>
      <c r="Q862" s="831">
        <v>1999</v>
      </c>
      <c r="R862" s="827"/>
      <c r="S862" s="832">
        <v>1999</v>
      </c>
    </row>
    <row r="863" spans="1:19" ht="14.45" customHeight="1" x14ac:dyDescent="0.2">
      <c r="A863" s="821" t="s">
        <v>5996</v>
      </c>
      <c r="B863" s="822" t="s">
        <v>6024</v>
      </c>
      <c r="C863" s="822" t="s">
        <v>655</v>
      </c>
      <c r="D863" s="822" t="s">
        <v>2721</v>
      </c>
      <c r="E863" s="822" t="s">
        <v>6078</v>
      </c>
      <c r="F863" s="822" t="s">
        <v>6189</v>
      </c>
      <c r="G863" s="822" t="s">
        <v>6190</v>
      </c>
      <c r="H863" s="831">
        <v>1</v>
      </c>
      <c r="I863" s="831">
        <v>2900.98</v>
      </c>
      <c r="J863" s="822"/>
      <c r="K863" s="822">
        <v>2900.98</v>
      </c>
      <c r="L863" s="831">
        <v>1</v>
      </c>
      <c r="M863" s="831">
        <v>2900.98</v>
      </c>
      <c r="N863" s="822"/>
      <c r="O863" s="822">
        <v>2900.98</v>
      </c>
      <c r="P863" s="831"/>
      <c r="Q863" s="831"/>
      <c r="R863" s="827"/>
      <c r="S863" s="832"/>
    </row>
    <row r="864" spans="1:19" ht="14.45" customHeight="1" x14ac:dyDescent="0.2">
      <c r="A864" s="821" t="s">
        <v>5996</v>
      </c>
      <c r="B864" s="822" t="s">
        <v>6024</v>
      </c>
      <c r="C864" s="822" t="s">
        <v>655</v>
      </c>
      <c r="D864" s="822" t="s">
        <v>2721</v>
      </c>
      <c r="E864" s="822" t="s">
        <v>5989</v>
      </c>
      <c r="F864" s="822" t="s">
        <v>5998</v>
      </c>
      <c r="G864" s="822" t="s">
        <v>5999</v>
      </c>
      <c r="H864" s="831">
        <v>1</v>
      </c>
      <c r="I864" s="831">
        <v>5787</v>
      </c>
      <c r="J864" s="822"/>
      <c r="K864" s="822">
        <v>5787</v>
      </c>
      <c r="L864" s="831">
        <v>2</v>
      </c>
      <c r="M864" s="831">
        <v>11586</v>
      </c>
      <c r="N864" s="822"/>
      <c r="O864" s="822">
        <v>5793</v>
      </c>
      <c r="P864" s="831"/>
      <c r="Q864" s="831"/>
      <c r="R864" s="827"/>
      <c r="S864" s="832"/>
    </row>
    <row r="865" spans="1:19" ht="14.45" customHeight="1" x14ac:dyDescent="0.2">
      <c r="A865" s="821" t="s">
        <v>5996</v>
      </c>
      <c r="B865" s="822" t="s">
        <v>6024</v>
      </c>
      <c r="C865" s="822" t="s">
        <v>655</v>
      </c>
      <c r="D865" s="822" t="s">
        <v>2721</v>
      </c>
      <c r="E865" s="822" t="s">
        <v>5989</v>
      </c>
      <c r="F865" s="822" t="s">
        <v>6119</v>
      </c>
      <c r="G865" s="822" t="s">
        <v>6120</v>
      </c>
      <c r="H865" s="831">
        <v>1</v>
      </c>
      <c r="I865" s="831">
        <v>723</v>
      </c>
      <c r="J865" s="822"/>
      <c r="K865" s="822">
        <v>723</v>
      </c>
      <c r="L865" s="831"/>
      <c r="M865" s="831"/>
      <c r="N865" s="822"/>
      <c r="O865" s="822"/>
      <c r="P865" s="831"/>
      <c r="Q865" s="831"/>
      <c r="R865" s="827"/>
      <c r="S865" s="832"/>
    </row>
    <row r="866" spans="1:19" ht="14.45" customHeight="1" x14ac:dyDescent="0.2">
      <c r="A866" s="821" t="s">
        <v>5996</v>
      </c>
      <c r="B866" s="822" t="s">
        <v>6024</v>
      </c>
      <c r="C866" s="822" t="s">
        <v>655</v>
      </c>
      <c r="D866" s="822" t="s">
        <v>2721</v>
      </c>
      <c r="E866" s="822" t="s">
        <v>5989</v>
      </c>
      <c r="F866" s="822" t="s">
        <v>6125</v>
      </c>
      <c r="G866" s="822" t="s">
        <v>6126</v>
      </c>
      <c r="H866" s="831">
        <v>1</v>
      </c>
      <c r="I866" s="831">
        <v>87</v>
      </c>
      <c r="J866" s="822"/>
      <c r="K866" s="822">
        <v>87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5996</v>
      </c>
      <c r="B867" s="822" t="s">
        <v>6024</v>
      </c>
      <c r="C867" s="822" t="s">
        <v>655</v>
      </c>
      <c r="D867" s="822" t="s">
        <v>2724</v>
      </c>
      <c r="E867" s="822" t="s">
        <v>2679</v>
      </c>
      <c r="F867" s="822" t="s">
        <v>6182</v>
      </c>
      <c r="G867" s="822" t="s">
        <v>6183</v>
      </c>
      <c r="H867" s="831">
        <v>0.75</v>
      </c>
      <c r="I867" s="831">
        <v>491.64</v>
      </c>
      <c r="J867" s="822"/>
      <c r="K867" s="822">
        <v>655.52</v>
      </c>
      <c r="L867" s="831"/>
      <c r="M867" s="831"/>
      <c r="N867" s="822"/>
      <c r="O867" s="822"/>
      <c r="P867" s="831"/>
      <c r="Q867" s="831"/>
      <c r="R867" s="827"/>
      <c r="S867" s="832"/>
    </row>
    <row r="868" spans="1:19" ht="14.45" customHeight="1" x14ac:dyDescent="0.2">
      <c r="A868" s="821" t="s">
        <v>5996</v>
      </c>
      <c r="B868" s="822" t="s">
        <v>6024</v>
      </c>
      <c r="C868" s="822" t="s">
        <v>655</v>
      </c>
      <c r="D868" s="822" t="s">
        <v>2724</v>
      </c>
      <c r="E868" s="822" t="s">
        <v>2679</v>
      </c>
      <c r="F868" s="822" t="s">
        <v>6182</v>
      </c>
      <c r="G868" s="822" t="s">
        <v>6184</v>
      </c>
      <c r="H868" s="831">
        <v>0.5</v>
      </c>
      <c r="I868" s="831">
        <v>327.76</v>
      </c>
      <c r="J868" s="822"/>
      <c r="K868" s="822">
        <v>655.52</v>
      </c>
      <c r="L868" s="831">
        <v>2</v>
      </c>
      <c r="M868" s="831">
        <v>1311.04</v>
      </c>
      <c r="N868" s="822"/>
      <c r="O868" s="822">
        <v>655.52</v>
      </c>
      <c r="P868" s="831">
        <v>0.5</v>
      </c>
      <c r="Q868" s="831">
        <v>327.76</v>
      </c>
      <c r="R868" s="827"/>
      <c r="S868" s="832">
        <v>655.52</v>
      </c>
    </row>
    <row r="869" spans="1:19" ht="14.45" customHeight="1" x14ac:dyDescent="0.2">
      <c r="A869" s="821" t="s">
        <v>5996</v>
      </c>
      <c r="B869" s="822" t="s">
        <v>6024</v>
      </c>
      <c r="C869" s="822" t="s">
        <v>655</v>
      </c>
      <c r="D869" s="822" t="s">
        <v>2724</v>
      </c>
      <c r="E869" s="822" t="s">
        <v>6078</v>
      </c>
      <c r="F869" s="822" t="s">
        <v>6191</v>
      </c>
      <c r="G869" s="822" t="s">
        <v>6192</v>
      </c>
      <c r="H869" s="831"/>
      <c r="I869" s="831"/>
      <c r="J869" s="822"/>
      <c r="K869" s="822"/>
      <c r="L869" s="831">
        <v>1</v>
      </c>
      <c r="M869" s="831">
        <v>1454.19</v>
      </c>
      <c r="N869" s="822"/>
      <c r="O869" s="822">
        <v>1454.19</v>
      </c>
      <c r="P869" s="831"/>
      <c r="Q869" s="831"/>
      <c r="R869" s="827"/>
      <c r="S869" s="832"/>
    </row>
    <row r="870" spans="1:19" ht="14.45" customHeight="1" x14ac:dyDescent="0.2">
      <c r="A870" s="821" t="s">
        <v>5996</v>
      </c>
      <c r="B870" s="822" t="s">
        <v>6024</v>
      </c>
      <c r="C870" s="822" t="s">
        <v>655</v>
      </c>
      <c r="D870" s="822" t="s">
        <v>2724</v>
      </c>
      <c r="E870" s="822" t="s">
        <v>6078</v>
      </c>
      <c r="F870" s="822" t="s">
        <v>6193</v>
      </c>
      <c r="G870" s="822" t="s">
        <v>6194</v>
      </c>
      <c r="H870" s="831">
        <v>2</v>
      </c>
      <c r="I870" s="831">
        <v>2541</v>
      </c>
      <c r="J870" s="822"/>
      <c r="K870" s="822">
        <v>1270.5</v>
      </c>
      <c r="L870" s="831">
        <v>1</v>
      </c>
      <c r="M870" s="831">
        <v>1270.5</v>
      </c>
      <c r="N870" s="822"/>
      <c r="O870" s="822">
        <v>1270.5</v>
      </c>
      <c r="P870" s="831"/>
      <c r="Q870" s="831"/>
      <c r="R870" s="827"/>
      <c r="S870" s="832"/>
    </row>
    <row r="871" spans="1:19" ht="14.45" customHeight="1" x14ac:dyDescent="0.2">
      <c r="A871" s="821" t="s">
        <v>5996</v>
      </c>
      <c r="B871" s="822" t="s">
        <v>6024</v>
      </c>
      <c r="C871" s="822" t="s">
        <v>655</v>
      </c>
      <c r="D871" s="822" t="s">
        <v>2724</v>
      </c>
      <c r="E871" s="822" t="s">
        <v>6078</v>
      </c>
      <c r="F871" s="822" t="s">
        <v>6197</v>
      </c>
      <c r="G871" s="822" t="s">
        <v>6198</v>
      </c>
      <c r="H871" s="831">
        <v>1</v>
      </c>
      <c r="I871" s="831">
        <v>1050</v>
      </c>
      <c r="J871" s="822"/>
      <c r="K871" s="822">
        <v>1050</v>
      </c>
      <c r="L871" s="831">
        <v>1</v>
      </c>
      <c r="M871" s="831">
        <v>1050</v>
      </c>
      <c r="N871" s="822"/>
      <c r="O871" s="822">
        <v>1050</v>
      </c>
      <c r="P871" s="831"/>
      <c r="Q871" s="831"/>
      <c r="R871" s="827"/>
      <c r="S871" s="832"/>
    </row>
    <row r="872" spans="1:19" ht="14.45" customHeight="1" x14ac:dyDescent="0.2">
      <c r="A872" s="821" t="s">
        <v>5996</v>
      </c>
      <c r="B872" s="822" t="s">
        <v>6024</v>
      </c>
      <c r="C872" s="822" t="s">
        <v>655</v>
      </c>
      <c r="D872" s="822" t="s">
        <v>2724</v>
      </c>
      <c r="E872" s="822" t="s">
        <v>6078</v>
      </c>
      <c r="F872" s="822" t="s">
        <v>6199</v>
      </c>
      <c r="G872" s="822" t="s">
        <v>6200</v>
      </c>
      <c r="H872" s="831">
        <v>1</v>
      </c>
      <c r="I872" s="831">
        <v>1524.1</v>
      </c>
      <c r="J872" s="822"/>
      <c r="K872" s="822">
        <v>1524.1</v>
      </c>
      <c r="L872" s="831"/>
      <c r="M872" s="831"/>
      <c r="N872" s="822"/>
      <c r="O872" s="822"/>
      <c r="P872" s="831"/>
      <c r="Q872" s="831"/>
      <c r="R872" s="827"/>
      <c r="S872" s="832"/>
    </row>
    <row r="873" spans="1:19" ht="14.45" customHeight="1" x14ac:dyDescent="0.2">
      <c r="A873" s="821" t="s">
        <v>5996</v>
      </c>
      <c r="B873" s="822" t="s">
        <v>6024</v>
      </c>
      <c r="C873" s="822" t="s">
        <v>655</v>
      </c>
      <c r="D873" s="822" t="s">
        <v>2724</v>
      </c>
      <c r="E873" s="822" t="s">
        <v>6078</v>
      </c>
      <c r="F873" s="822" t="s">
        <v>6201</v>
      </c>
      <c r="G873" s="822" t="s">
        <v>6202</v>
      </c>
      <c r="H873" s="831"/>
      <c r="I873" s="831"/>
      <c r="J873" s="822"/>
      <c r="K873" s="822"/>
      <c r="L873" s="831">
        <v>2</v>
      </c>
      <c r="M873" s="831">
        <v>15836.04</v>
      </c>
      <c r="N873" s="822"/>
      <c r="O873" s="822">
        <v>7918.02</v>
      </c>
      <c r="P873" s="831"/>
      <c r="Q873" s="831"/>
      <c r="R873" s="827"/>
      <c r="S873" s="832"/>
    </row>
    <row r="874" spans="1:19" ht="14.45" customHeight="1" x14ac:dyDescent="0.2">
      <c r="A874" s="821" t="s">
        <v>5996</v>
      </c>
      <c r="B874" s="822" t="s">
        <v>6024</v>
      </c>
      <c r="C874" s="822" t="s">
        <v>655</v>
      </c>
      <c r="D874" s="822" t="s">
        <v>2724</v>
      </c>
      <c r="E874" s="822" t="s">
        <v>6078</v>
      </c>
      <c r="F874" s="822" t="s">
        <v>6205</v>
      </c>
      <c r="G874" s="822" t="s">
        <v>6207</v>
      </c>
      <c r="H874" s="831"/>
      <c r="I874" s="831"/>
      <c r="J874" s="822"/>
      <c r="K874" s="822"/>
      <c r="L874" s="831">
        <v>2</v>
      </c>
      <c r="M874" s="831">
        <v>29900</v>
      </c>
      <c r="N874" s="822"/>
      <c r="O874" s="822">
        <v>14950</v>
      </c>
      <c r="P874" s="831"/>
      <c r="Q874" s="831"/>
      <c r="R874" s="827"/>
      <c r="S874" s="832"/>
    </row>
    <row r="875" spans="1:19" ht="14.45" customHeight="1" x14ac:dyDescent="0.2">
      <c r="A875" s="821" t="s">
        <v>5996</v>
      </c>
      <c r="B875" s="822" t="s">
        <v>6024</v>
      </c>
      <c r="C875" s="822" t="s">
        <v>655</v>
      </c>
      <c r="D875" s="822" t="s">
        <v>2724</v>
      </c>
      <c r="E875" s="822" t="s">
        <v>6078</v>
      </c>
      <c r="F875" s="822" t="s">
        <v>6208</v>
      </c>
      <c r="G875" s="822" t="s">
        <v>6209</v>
      </c>
      <c r="H875" s="831">
        <v>1</v>
      </c>
      <c r="I875" s="831">
        <v>13995.5</v>
      </c>
      <c r="J875" s="822"/>
      <c r="K875" s="822">
        <v>13995.5</v>
      </c>
      <c r="L875" s="831"/>
      <c r="M875" s="831"/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5996</v>
      </c>
      <c r="B876" s="822" t="s">
        <v>6024</v>
      </c>
      <c r="C876" s="822" t="s">
        <v>655</v>
      </c>
      <c r="D876" s="822" t="s">
        <v>2724</v>
      </c>
      <c r="E876" s="822" t="s">
        <v>6078</v>
      </c>
      <c r="F876" s="822" t="s">
        <v>6212</v>
      </c>
      <c r="G876" s="822" t="s">
        <v>6213</v>
      </c>
      <c r="H876" s="831">
        <v>1</v>
      </c>
      <c r="I876" s="831">
        <v>4152.8</v>
      </c>
      <c r="J876" s="822"/>
      <c r="K876" s="822">
        <v>4152.8</v>
      </c>
      <c r="L876" s="831"/>
      <c r="M876" s="831"/>
      <c r="N876" s="822"/>
      <c r="O876" s="822"/>
      <c r="P876" s="831"/>
      <c r="Q876" s="831"/>
      <c r="R876" s="827"/>
      <c r="S876" s="832"/>
    </row>
    <row r="877" spans="1:19" ht="14.45" customHeight="1" x14ac:dyDescent="0.2">
      <c r="A877" s="821" t="s">
        <v>5996</v>
      </c>
      <c r="B877" s="822" t="s">
        <v>6024</v>
      </c>
      <c r="C877" s="822" t="s">
        <v>655</v>
      </c>
      <c r="D877" s="822" t="s">
        <v>2724</v>
      </c>
      <c r="E877" s="822" t="s">
        <v>6078</v>
      </c>
      <c r="F877" s="822" t="s">
        <v>6214</v>
      </c>
      <c r="G877" s="822" t="s">
        <v>6215</v>
      </c>
      <c r="H877" s="831">
        <v>1</v>
      </c>
      <c r="I877" s="831">
        <v>1897.59</v>
      </c>
      <c r="J877" s="822"/>
      <c r="K877" s="822">
        <v>1897.59</v>
      </c>
      <c r="L877" s="831"/>
      <c r="M877" s="831"/>
      <c r="N877" s="822"/>
      <c r="O877" s="822"/>
      <c r="P877" s="831"/>
      <c r="Q877" s="831"/>
      <c r="R877" s="827"/>
      <c r="S877" s="832"/>
    </row>
    <row r="878" spans="1:19" ht="14.45" customHeight="1" x14ac:dyDescent="0.2">
      <c r="A878" s="821" t="s">
        <v>5996</v>
      </c>
      <c r="B878" s="822" t="s">
        <v>6024</v>
      </c>
      <c r="C878" s="822" t="s">
        <v>655</v>
      </c>
      <c r="D878" s="822" t="s">
        <v>2724</v>
      </c>
      <c r="E878" s="822" t="s">
        <v>6078</v>
      </c>
      <c r="F878" s="822" t="s">
        <v>6218</v>
      </c>
      <c r="G878" s="822" t="s">
        <v>6219</v>
      </c>
      <c r="H878" s="831">
        <v>1</v>
      </c>
      <c r="I878" s="831">
        <v>5900</v>
      </c>
      <c r="J878" s="822"/>
      <c r="K878" s="822">
        <v>5900</v>
      </c>
      <c r="L878" s="831"/>
      <c r="M878" s="831"/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5996</v>
      </c>
      <c r="B879" s="822" t="s">
        <v>6024</v>
      </c>
      <c r="C879" s="822" t="s">
        <v>655</v>
      </c>
      <c r="D879" s="822" t="s">
        <v>2724</v>
      </c>
      <c r="E879" s="822" t="s">
        <v>6078</v>
      </c>
      <c r="F879" s="822" t="s">
        <v>6220</v>
      </c>
      <c r="G879" s="822" t="s">
        <v>6221</v>
      </c>
      <c r="H879" s="831"/>
      <c r="I879" s="831"/>
      <c r="J879" s="822"/>
      <c r="K879" s="822"/>
      <c r="L879" s="831">
        <v>1</v>
      </c>
      <c r="M879" s="831">
        <v>3509</v>
      </c>
      <c r="N879" s="822"/>
      <c r="O879" s="822">
        <v>3509</v>
      </c>
      <c r="P879" s="831"/>
      <c r="Q879" s="831"/>
      <c r="R879" s="827"/>
      <c r="S879" s="832"/>
    </row>
    <row r="880" spans="1:19" ht="14.45" customHeight="1" x14ac:dyDescent="0.2">
      <c r="A880" s="821" t="s">
        <v>5996</v>
      </c>
      <c r="B880" s="822" t="s">
        <v>6024</v>
      </c>
      <c r="C880" s="822" t="s">
        <v>655</v>
      </c>
      <c r="D880" s="822" t="s">
        <v>2724</v>
      </c>
      <c r="E880" s="822" t="s">
        <v>6078</v>
      </c>
      <c r="F880" s="822" t="s">
        <v>6222</v>
      </c>
      <c r="G880" s="822" t="s">
        <v>6223</v>
      </c>
      <c r="H880" s="831"/>
      <c r="I880" s="831"/>
      <c r="J880" s="822"/>
      <c r="K880" s="822"/>
      <c r="L880" s="831">
        <v>1</v>
      </c>
      <c r="M880" s="831">
        <v>392.85</v>
      </c>
      <c r="N880" s="822"/>
      <c r="O880" s="822">
        <v>392.85</v>
      </c>
      <c r="P880" s="831">
        <v>1</v>
      </c>
      <c r="Q880" s="831">
        <v>392.85</v>
      </c>
      <c r="R880" s="827"/>
      <c r="S880" s="832">
        <v>392.85</v>
      </c>
    </row>
    <row r="881" spans="1:19" ht="14.45" customHeight="1" x14ac:dyDescent="0.2">
      <c r="A881" s="821" t="s">
        <v>5996</v>
      </c>
      <c r="B881" s="822" t="s">
        <v>6024</v>
      </c>
      <c r="C881" s="822" t="s">
        <v>655</v>
      </c>
      <c r="D881" s="822" t="s">
        <v>2724</v>
      </c>
      <c r="E881" s="822" t="s">
        <v>6078</v>
      </c>
      <c r="F881" s="822" t="s">
        <v>6226</v>
      </c>
      <c r="G881" s="822" t="s">
        <v>6227</v>
      </c>
      <c r="H881" s="831"/>
      <c r="I881" s="831"/>
      <c r="J881" s="822"/>
      <c r="K881" s="822"/>
      <c r="L881" s="831">
        <v>2</v>
      </c>
      <c r="M881" s="831">
        <v>3486</v>
      </c>
      <c r="N881" s="822"/>
      <c r="O881" s="822">
        <v>1743</v>
      </c>
      <c r="P881" s="831"/>
      <c r="Q881" s="831"/>
      <c r="R881" s="827"/>
      <c r="S881" s="832"/>
    </row>
    <row r="882" spans="1:19" ht="14.45" customHeight="1" x14ac:dyDescent="0.2">
      <c r="A882" s="821" t="s">
        <v>5996</v>
      </c>
      <c r="B882" s="822" t="s">
        <v>6024</v>
      </c>
      <c r="C882" s="822" t="s">
        <v>655</v>
      </c>
      <c r="D882" s="822" t="s">
        <v>2724</v>
      </c>
      <c r="E882" s="822" t="s">
        <v>5989</v>
      </c>
      <c r="F882" s="822" t="s">
        <v>6228</v>
      </c>
      <c r="G882" s="822" t="s">
        <v>6229</v>
      </c>
      <c r="H882" s="831">
        <v>2</v>
      </c>
      <c r="I882" s="831">
        <v>17634</v>
      </c>
      <c r="J882" s="822"/>
      <c r="K882" s="822">
        <v>8817</v>
      </c>
      <c r="L882" s="831">
        <v>1</v>
      </c>
      <c r="M882" s="831">
        <v>8823</v>
      </c>
      <c r="N882" s="822"/>
      <c r="O882" s="822">
        <v>8823</v>
      </c>
      <c r="P882" s="831">
        <v>1</v>
      </c>
      <c r="Q882" s="831">
        <v>8882</v>
      </c>
      <c r="R882" s="827"/>
      <c r="S882" s="832">
        <v>8882</v>
      </c>
    </row>
    <row r="883" spans="1:19" ht="14.45" customHeight="1" x14ac:dyDescent="0.2">
      <c r="A883" s="821" t="s">
        <v>5996</v>
      </c>
      <c r="B883" s="822" t="s">
        <v>6024</v>
      </c>
      <c r="C883" s="822" t="s">
        <v>655</v>
      </c>
      <c r="D883" s="822" t="s">
        <v>2724</v>
      </c>
      <c r="E883" s="822" t="s">
        <v>5989</v>
      </c>
      <c r="F883" s="822" t="s">
        <v>6230</v>
      </c>
      <c r="G883" s="822" t="s">
        <v>6231</v>
      </c>
      <c r="H883" s="831">
        <v>1</v>
      </c>
      <c r="I883" s="831">
        <v>0</v>
      </c>
      <c r="J883" s="822"/>
      <c r="K883" s="822">
        <v>0</v>
      </c>
      <c r="L883" s="831">
        <v>1</v>
      </c>
      <c r="M883" s="831">
        <v>0</v>
      </c>
      <c r="N883" s="822"/>
      <c r="O883" s="822">
        <v>0</v>
      </c>
      <c r="P883" s="831"/>
      <c r="Q883" s="831"/>
      <c r="R883" s="827"/>
      <c r="S883" s="832"/>
    </row>
    <row r="884" spans="1:19" ht="14.45" customHeight="1" x14ac:dyDescent="0.2">
      <c r="A884" s="821" t="s">
        <v>5996</v>
      </c>
      <c r="B884" s="822" t="s">
        <v>6024</v>
      </c>
      <c r="C884" s="822" t="s">
        <v>655</v>
      </c>
      <c r="D884" s="822" t="s">
        <v>2724</v>
      </c>
      <c r="E884" s="822" t="s">
        <v>5989</v>
      </c>
      <c r="F884" s="822" t="s">
        <v>5992</v>
      </c>
      <c r="G884" s="822" t="s">
        <v>5993</v>
      </c>
      <c r="H884" s="831">
        <v>1</v>
      </c>
      <c r="I884" s="831">
        <v>33.33</v>
      </c>
      <c r="J884" s="822"/>
      <c r="K884" s="822">
        <v>33.33</v>
      </c>
      <c r="L884" s="831">
        <v>1</v>
      </c>
      <c r="M884" s="831">
        <v>45.56</v>
      </c>
      <c r="N884" s="822"/>
      <c r="O884" s="822">
        <v>45.56</v>
      </c>
      <c r="P884" s="831">
        <v>1</v>
      </c>
      <c r="Q884" s="831">
        <v>45.56</v>
      </c>
      <c r="R884" s="827"/>
      <c r="S884" s="832">
        <v>45.56</v>
      </c>
    </row>
    <row r="885" spans="1:19" ht="14.45" customHeight="1" x14ac:dyDescent="0.2">
      <c r="A885" s="821" t="s">
        <v>5996</v>
      </c>
      <c r="B885" s="822" t="s">
        <v>6024</v>
      </c>
      <c r="C885" s="822" t="s">
        <v>655</v>
      </c>
      <c r="D885" s="822" t="s">
        <v>2724</v>
      </c>
      <c r="E885" s="822" t="s">
        <v>5989</v>
      </c>
      <c r="F885" s="822" t="s">
        <v>5994</v>
      </c>
      <c r="G885" s="822" t="s">
        <v>5995</v>
      </c>
      <c r="H885" s="831">
        <v>2</v>
      </c>
      <c r="I885" s="831">
        <v>716</v>
      </c>
      <c r="J885" s="822"/>
      <c r="K885" s="822">
        <v>358</v>
      </c>
      <c r="L885" s="831">
        <v>2</v>
      </c>
      <c r="M885" s="831">
        <v>720</v>
      </c>
      <c r="N885" s="822"/>
      <c r="O885" s="822">
        <v>360</v>
      </c>
      <c r="P885" s="831">
        <v>1</v>
      </c>
      <c r="Q885" s="831">
        <v>388</v>
      </c>
      <c r="R885" s="827"/>
      <c r="S885" s="832">
        <v>388</v>
      </c>
    </row>
    <row r="886" spans="1:19" ht="14.45" customHeight="1" x14ac:dyDescent="0.2">
      <c r="A886" s="821" t="s">
        <v>5996</v>
      </c>
      <c r="B886" s="822" t="s">
        <v>6024</v>
      </c>
      <c r="C886" s="822" t="s">
        <v>655</v>
      </c>
      <c r="D886" s="822" t="s">
        <v>2724</v>
      </c>
      <c r="E886" s="822" t="s">
        <v>5989</v>
      </c>
      <c r="F886" s="822" t="s">
        <v>6232</v>
      </c>
      <c r="G886" s="822" t="s">
        <v>6233</v>
      </c>
      <c r="H886" s="831"/>
      <c r="I886" s="831"/>
      <c r="J886" s="822"/>
      <c r="K886" s="822"/>
      <c r="L886" s="831">
        <v>1</v>
      </c>
      <c r="M886" s="831">
        <v>15143</v>
      </c>
      <c r="N886" s="822"/>
      <c r="O886" s="822">
        <v>15143</v>
      </c>
      <c r="P886" s="831"/>
      <c r="Q886" s="831"/>
      <c r="R886" s="827"/>
      <c r="S886" s="832"/>
    </row>
    <row r="887" spans="1:19" ht="14.45" customHeight="1" x14ac:dyDescent="0.2">
      <c r="A887" s="821" t="s">
        <v>5996</v>
      </c>
      <c r="B887" s="822" t="s">
        <v>6024</v>
      </c>
      <c r="C887" s="822" t="s">
        <v>655</v>
      </c>
      <c r="D887" s="822" t="s">
        <v>2724</v>
      </c>
      <c r="E887" s="822" t="s">
        <v>5989</v>
      </c>
      <c r="F887" s="822" t="s">
        <v>6236</v>
      </c>
      <c r="G887" s="822" t="s">
        <v>6237</v>
      </c>
      <c r="H887" s="831">
        <v>1</v>
      </c>
      <c r="I887" s="831">
        <v>9990</v>
      </c>
      <c r="J887" s="822"/>
      <c r="K887" s="822">
        <v>9990</v>
      </c>
      <c r="L887" s="831">
        <v>1</v>
      </c>
      <c r="M887" s="831">
        <v>9999</v>
      </c>
      <c r="N887" s="822"/>
      <c r="O887" s="822">
        <v>9999</v>
      </c>
      <c r="P887" s="831"/>
      <c r="Q887" s="831"/>
      <c r="R887" s="827"/>
      <c r="S887" s="832"/>
    </row>
    <row r="888" spans="1:19" ht="14.45" customHeight="1" x14ac:dyDescent="0.2">
      <c r="A888" s="821" t="s">
        <v>5996</v>
      </c>
      <c r="B888" s="822" t="s">
        <v>6024</v>
      </c>
      <c r="C888" s="822" t="s">
        <v>655</v>
      </c>
      <c r="D888" s="822" t="s">
        <v>2724</v>
      </c>
      <c r="E888" s="822" t="s">
        <v>5989</v>
      </c>
      <c r="F888" s="822" t="s">
        <v>6238</v>
      </c>
      <c r="G888" s="822" t="s">
        <v>6239</v>
      </c>
      <c r="H888" s="831">
        <v>1</v>
      </c>
      <c r="I888" s="831">
        <v>1966</v>
      </c>
      <c r="J888" s="822"/>
      <c r="K888" s="822">
        <v>1966</v>
      </c>
      <c r="L888" s="831">
        <v>1</v>
      </c>
      <c r="M888" s="831">
        <v>1969</v>
      </c>
      <c r="N888" s="822"/>
      <c r="O888" s="822">
        <v>1969</v>
      </c>
      <c r="P888" s="831"/>
      <c r="Q888" s="831"/>
      <c r="R888" s="827"/>
      <c r="S888" s="832"/>
    </row>
    <row r="889" spans="1:19" ht="14.45" customHeight="1" x14ac:dyDescent="0.2">
      <c r="A889" s="821" t="s">
        <v>5996</v>
      </c>
      <c r="B889" s="822" t="s">
        <v>6024</v>
      </c>
      <c r="C889" s="822" t="s">
        <v>655</v>
      </c>
      <c r="D889" s="822" t="s">
        <v>2726</v>
      </c>
      <c r="E889" s="822" t="s">
        <v>2679</v>
      </c>
      <c r="F889" s="822" t="s">
        <v>6182</v>
      </c>
      <c r="G889" s="822" t="s">
        <v>6183</v>
      </c>
      <c r="H889" s="831">
        <v>0.75</v>
      </c>
      <c r="I889" s="831">
        <v>491.64</v>
      </c>
      <c r="J889" s="822"/>
      <c r="K889" s="822">
        <v>655.52</v>
      </c>
      <c r="L889" s="831">
        <v>0.5</v>
      </c>
      <c r="M889" s="831">
        <v>327.76</v>
      </c>
      <c r="N889" s="822"/>
      <c r="O889" s="822">
        <v>655.52</v>
      </c>
      <c r="P889" s="831"/>
      <c r="Q889" s="831"/>
      <c r="R889" s="827"/>
      <c r="S889" s="832"/>
    </row>
    <row r="890" spans="1:19" ht="14.45" customHeight="1" x14ac:dyDescent="0.2">
      <c r="A890" s="821" t="s">
        <v>5996</v>
      </c>
      <c r="B890" s="822" t="s">
        <v>6024</v>
      </c>
      <c r="C890" s="822" t="s">
        <v>655</v>
      </c>
      <c r="D890" s="822" t="s">
        <v>2726</v>
      </c>
      <c r="E890" s="822" t="s">
        <v>6078</v>
      </c>
      <c r="F890" s="822" t="s">
        <v>6185</v>
      </c>
      <c r="G890" s="822" t="s">
        <v>6186</v>
      </c>
      <c r="H890" s="831">
        <v>3</v>
      </c>
      <c r="I890" s="831">
        <v>2639.76</v>
      </c>
      <c r="J890" s="822"/>
      <c r="K890" s="822">
        <v>879.92000000000007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5996</v>
      </c>
      <c r="B891" s="822" t="s">
        <v>6024</v>
      </c>
      <c r="C891" s="822" t="s">
        <v>655</v>
      </c>
      <c r="D891" s="822" t="s">
        <v>2726</v>
      </c>
      <c r="E891" s="822" t="s">
        <v>6078</v>
      </c>
      <c r="F891" s="822" t="s">
        <v>6191</v>
      </c>
      <c r="G891" s="822" t="s">
        <v>6192</v>
      </c>
      <c r="H891" s="831">
        <v>1</v>
      </c>
      <c r="I891" s="831">
        <v>1498.12</v>
      </c>
      <c r="J891" s="822"/>
      <c r="K891" s="822">
        <v>1498.12</v>
      </c>
      <c r="L891" s="831"/>
      <c r="M891" s="831"/>
      <c r="N891" s="822"/>
      <c r="O891" s="822"/>
      <c r="P891" s="831"/>
      <c r="Q891" s="831"/>
      <c r="R891" s="827"/>
      <c r="S891" s="832"/>
    </row>
    <row r="892" spans="1:19" ht="14.45" customHeight="1" x14ac:dyDescent="0.2">
      <c r="A892" s="821" t="s">
        <v>5996</v>
      </c>
      <c r="B892" s="822" t="s">
        <v>6024</v>
      </c>
      <c r="C892" s="822" t="s">
        <v>655</v>
      </c>
      <c r="D892" s="822" t="s">
        <v>2726</v>
      </c>
      <c r="E892" s="822" t="s">
        <v>6078</v>
      </c>
      <c r="F892" s="822" t="s">
        <v>6193</v>
      </c>
      <c r="G892" s="822" t="s">
        <v>6194</v>
      </c>
      <c r="H892" s="831">
        <v>1</v>
      </c>
      <c r="I892" s="831">
        <v>1270.5</v>
      </c>
      <c r="J892" s="822"/>
      <c r="K892" s="822">
        <v>1270.5</v>
      </c>
      <c r="L892" s="831"/>
      <c r="M892" s="831"/>
      <c r="N892" s="822"/>
      <c r="O892" s="822"/>
      <c r="P892" s="831"/>
      <c r="Q892" s="831"/>
      <c r="R892" s="827"/>
      <c r="S892" s="832"/>
    </row>
    <row r="893" spans="1:19" ht="14.45" customHeight="1" x14ac:dyDescent="0.2">
      <c r="A893" s="821" t="s">
        <v>5996</v>
      </c>
      <c r="B893" s="822" t="s">
        <v>6024</v>
      </c>
      <c r="C893" s="822" t="s">
        <v>655</v>
      </c>
      <c r="D893" s="822" t="s">
        <v>2726</v>
      </c>
      <c r="E893" s="822" t="s">
        <v>6078</v>
      </c>
      <c r="F893" s="822" t="s">
        <v>6205</v>
      </c>
      <c r="G893" s="822" t="s">
        <v>6206</v>
      </c>
      <c r="H893" s="831">
        <v>1</v>
      </c>
      <c r="I893" s="831">
        <v>14950</v>
      </c>
      <c r="J893" s="822"/>
      <c r="K893" s="822">
        <v>14950</v>
      </c>
      <c r="L893" s="831"/>
      <c r="M893" s="831"/>
      <c r="N893" s="822"/>
      <c r="O893" s="822"/>
      <c r="P893" s="831"/>
      <c r="Q893" s="831"/>
      <c r="R893" s="827"/>
      <c r="S893" s="832"/>
    </row>
    <row r="894" spans="1:19" ht="14.45" customHeight="1" x14ac:dyDescent="0.2">
      <c r="A894" s="821" t="s">
        <v>5996</v>
      </c>
      <c r="B894" s="822" t="s">
        <v>6024</v>
      </c>
      <c r="C894" s="822" t="s">
        <v>655</v>
      </c>
      <c r="D894" s="822" t="s">
        <v>2726</v>
      </c>
      <c r="E894" s="822" t="s">
        <v>6078</v>
      </c>
      <c r="F894" s="822" t="s">
        <v>6212</v>
      </c>
      <c r="G894" s="822" t="s">
        <v>6213</v>
      </c>
      <c r="H894" s="831">
        <v>1</v>
      </c>
      <c r="I894" s="831">
        <v>4152.8</v>
      </c>
      <c r="J894" s="822"/>
      <c r="K894" s="822">
        <v>4152.8</v>
      </c>
      <c r="L894" s="831"/>
      <c r="M894" s="831"/>
      <c r="N894" s="822"/>
      <c r="O894" s="822"/>
      <c r="P894" s="831"/>
      <c r="Q894" s="831"/>
      <c r="R894" s="827"/>
      <c r="S894" s="832"/>
    </row>
    <row r="895" spans="1:19" ht="14.45" customHeight="1" x14ac:dyDescent="0.2">
      <c r="A895" s="821" t="s">
        <v>5996</v>
      </c>
      <c r="B895" s="822" t="s">
        <v>6024</v>
      </c>
      <c r="C895" s="822" t="s">
        <v>655</v>
      </c>
      <c r="D895" s="822" t="s">
        <v>2726</v>
      </c>
      <c r="E895" s="822" t="s">
        <v>6078</v>
      </c>
      <c r="F895" s="822" t="s">
        <v>6216</v>
      </c>
      <c r="G895" s="822" t="s">
        <v>6217</v>
      </c>
      <c r="H895" s="831">
        <v>1</v>
      </c>
      <c r="I895" s="831">
        <v>10296.07</v>
      </c>
      <c r="J895" s="822"/>
      <c r="K895" s="822">
        <v>10296.07</v>
      </c>
      <c r="L895" s="831"/>
      <c r="M895" s="831"/>
      <c r="N895" s="822"/>
      <c r="O895" s="822"/>
      <c r="P895" s="831"/>
      <c r="Q895" s="831"/>
      <c r="R895" s="827"/>
      <c r="S895" s="832"/>
    </row>
    <row r="896" spans="1:19" ht="14.45" customHeight="1" x14ac:dyDescent="0.2">
      <c r="A896" s="821" t="s">
        <v>5996</v>
      </c>
      <c r="B896" s="822" t="s">
        <v>6024</v>
      </c>
      <c r="C896" s="822" t="s">
        <v>655</v>
      </c>
      <c r="D896" s="822" t="s">
        <v>2726</v>
      </c>
      <c r="E896" s="822" t="s">
        <v>6078</v>
      </c>
      <c r="F896" s="822" t="s">
        <v>6218</v>
      </c>
      <c r="G896" s="822" t="s">
        <v>6219</v>
      </c>
      <c r="H896" s="831">
        <v>2</v>
      </c>
      <c r="I896" s="831">
        <v>11800</v>
      </c>
      <c r="J896" s="822"/>
      <c r="K896" s="822">
        <v>5900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5996</v>
      </c>
      <c r="B897" s="822" t="s">
        <v>6024</v>
      </c>
      <c r="C897" s="822" t="s">
        <v>655</v>
      </c>
      <c r="D897" s="822" t="s">
        <v>2726</v>
      </c>
      <c r="E897" s="822" t="s">
        <v>6078</v>
      </c>
      <c r="F897" s="822" t="s">
        <v>6222</v>
      </c>
      <c r="G897" s="822" t="s">
        <v>6223</v>
      </c>
      <c r="H897" s="831"/>
      <c r="I897" s="831"/>
      <c r="J897" s="822"/>
      <c r="K897" s="822"/>
      <c r="L897" s="831">
        <v>1</v>
      </c>
      <c r="M897" s="831">
        <v>392.85</v>
      </c>
      <c r="N897" s="822"/>
      <c r="O897" s="822">
        <v>392.85</v>
      </c>
      <c r="P897" s="831"/>
      <c r="Q897" s="831"/>
      <c r="R897" s="827"/>
      <c r="S897" s="832"/>
    </row>
    <row r="898" spans="1:19" ht="14.45" customHeight="1" x14ac:dyDescent="0.2">
      <c r="A898" s="821" t="s">
        <v>5996</v>
      </c>
      <c r="B898" s="822" t="s">
        <v>6024</v>
      </c>
      <c r="C898" s="822" t="s">
        <v>655</v>
      </c>
      <c r="D898" s="822" t="s">
        <v>2726</v>
      </c>
      <c r="E898" s="822" t="s">
        <v>5989</v>
      </c>
      <c r="F898" s="822" t="s">
        <v>6228</v>
      </c>
      <c r="G898" s="822" t="s">
        <v>6229</v>
      </c>
      <c r="H898" s="831">
        <v>1</v>
      </c>
      <c r="I898" s="831">
        <v>8817</v>
      </c>
      <c r="J898" s="822"/>
      <c r="K898" s="822">
        <v>8817</v>
      </c>
      <c r="L898" s="831">
        <v>1</v>
      </c>
      <c r="M898" s="831">
        <v>8823</v>
      </c>
      <c r="N898" s="822"/>
      <c r="O898" s="822">
        <v>8823</v>
      </c>
      <c r="P898" s="831"/>
      <c r="Q898" s="831"/>
      <c r="R898" s="827"/>
      <c r="S898" s="832"/>
    </row>
    <row r="899" spans="1:19" ht="14.45" customHeight="1" x14ac:dyDescent="0.2">
      <c r="A899" s="821" t="s">
        <v>5996</v>
      </c>
      <c r="B899" s="822" t="s">
        <v>6024</v>
      </c>
      <c r="C899" s="822" t="s">
        <v>655</v>
      </c>
      <c r="D899" s="822" t="s">
        <v>2726</v>
      </c>
      <c r="E899" s="822" t="s">
        <v>5989</v>
      </c>
      <c r="F899" s="822" t="s">
        <v>6230</v>
      </c>
      <c r="G899" s="822" t="s">
        <v>6231</v>
      </c>
      <c r="H899" s="831">
        <v>1</v>
      </c>
      <c r="I899" s="831">
        <v>0</v>
      </c>
      <c r="J899" s="822"/>
      <c r="K899" s="822">
        <v>0</v>
      </c>
      <c r="L899" s="831"/>
      <c r="M899" s="831"/>
      <c r="N899" s="822"/>
      <c r="O899" s="822"/>
      <c r="P899" s="831"/>
      <c r="Q899" s="831"/>
      <c r="R899" s="827"/>
      <c r="S899" s="832"/>
    </row>
    <row r="900" spans="1:19" ht="14.45" customHeight="1" x14ac:dyDescent="0.2">
      <c r="A900" s="821" t="s">
        <v>5996</v>
      </c>
      <c r="B900" s="822" t="s">
        <v>6024</v>
      </c>
      <c r="C900" s="822" t="s">
        <v>655</v>
      </c>
      <c r="D900" s="822" t="s">
        <v>2726</v>
      </c>
      <c r="E900" s="822" t="s">
        <v>5989</v>
      </c>
      <c r="F900" s="822" t="s">
        <v>5994</v>
      </c>
      <c r="G900" s="822" t="s">
        <v>5995</v>
      </c>
      <c r="H900" s="831">
        <v>1</v>
      </c>
      <c r="I900" s="831">
        <v>358</v>
      </c>
      <c r="J900" s="822"/>
      <c r="K900" s="822">
        <v>358</v>
      </c>
      <c r="L900" s="831">
        <v>1</v>
      </c>
      <c r="M900" s="831">
        <v>360</v>
      </c>
      <c r="N900" s="822"/>
      <c r="O900" s="822">
        <v>360</v>
      </c>
      <c r="P900" s="831"/>
      <c r="Q900" s="831"/>
      <c r="R900" s="827"/>
      <c r="S900" s="832"/>
    </row>
    <row r="901" spans="1:19" ht="14.45" customHeight="1" x14ac:dyDescent="0.2">
      <c r="A901" s="821" t="s">
        <v>5996</v>
      </c>
      <c r="B901" s="822" t="s">
        <v>6024</v>
      </c>
      <c r="C901" s="822" t="s">
        <v>655</v>
      </c>
      <c r="D901" s="822" t="s">
        <v>2726</v>
      </c>
      <c r="E901" s="822" t="s">
        <v>5989</v>
      </c>
      <c r="F901" s="822" t="s">
        <v>6236</v>
      </c>
      <c r="G901" s="822" t="s">
        <v>6237</v>
      </c>
      <c r="H901" s="831">
        <v>1</v>
      </c>
      <c r="I901" s="831">
        <v>9990</v>
      </c>
      <c r="J901" s="822"/>
      <c r="K901" s="822">
        <v>9990</v>
      </c>
      <c r="L901" s="831"/>
      <c r="M901" s="831"/>
      <c r="N901" s="822"/>
      <c r="O901" s="822"/>
      <c r="P901" s="831"/>
      <c r="Q901" s="831"/>
      <c r="R901" s="827"/>
      <c r="S901" s="832"/>
    </row>
    <row r="902" spans="1:19" ht="14.45" customHeight="1" x14ac:dyDescent="0.2">
      <c r="A902" s="821" t="s">
        <v>5996</v>
      </c>
      <c r="B902" s="822" t="s">
        <v>6024</v>
      </c>
      <c r="C902" s="822" t="s">
        <v>655</v>
      </c>
      <c r="D902" s="822" t="s">
        <v>2726</v>
      </c>
      <c r="E902" s="822" t="s">
        <v>5989</v>
      </c>
      <c r="F902" s="822" t="s">
        <v>6238</v>
      </c>
      <c r="G902" s="822" t="s">
        <v>6239</v>
      </c>
      <c r="H902" s="831">
        <v>1</v>
      </c>
      <c r="I902" s="831">
        <v>1966</v>
      </c>
      <c r="J902" s="822"/>
      <c r="K902" s="822">
        <v>1966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5996</v>
      </c>
      <c r="B903" s="822" t="s">
        <v>6024</v>
      </c>
      <c r="C903" s="822" t="s">
        <v>655</v>
      </c>
      <c r="D903" s="822" t="s">
        <v>2730</v>
      </c>
      <c r="E903" s="822" t="s">
        <v>2679</v>
      </c>
      <c r="F903" s="822" t="s">
        <v>6182</v>
      </c>
      <c r="G903" s="822" t="s">
        <v>6184</v>
      </c>
      <c r="H903" s="831"/>
      <c r="I903" s="831"/>
      <c r="J903" s="822"/>
      <c r="K903" s="822"/>
      <c r="L903" s="831"/>
      <c r="M903" s="831"/>
      <c r="N903" s="822"/>
      <c r="O903" s="822"/>
      <c r="P903" s="831">
        <v>0.5</v>
      </c>
      <c r="Q903" s="831">
        <v>327.76</v>
      </c>
      <c r="R903" s="827"/>
      <c r="S903" s="832">
        <v>655.52</v>
      </c>
    </row>
    <row r="904" spans="1:19" ht="14.45" customHeight="1" x14ac:dyDescent="0.2">
      <c r="A904" s="821" t="s">
        <v>5996</v>
      </c>
      <c r="B904" s="822" t="s">
        <v>6024</v>
      </c>
      <c r="C904" s="822" t="s">
        <v>655</v>
      </c>
      <c r="D904" s="822" t="s">
        <v>2730</v>
      </c>
      <c r="E904" s="822" t="s">
        <v>6078</v>
      </c>
      <c r="F904" s="822" t="s">
        <v>6187</v>
      </c>
      <c r="G904" s="822" t="s">
        <v>6188</v>
      </c>
      <c r="H904" s="831"/>
      <c r="I904" s="831"/>
      <c r="J904" s="822"/>
      <c r="K904" s="822"/>
      <c r="L904" s="831">
        <v>2</v>
      </c>
      <c r="M904" s="831">
        <v>4983.88</v>
      </c>
      <c r="N904" s="822"/>
      <c r="O904" s="822">
        <v>2491.94</v>
      </c>
      <c r="P904" s="831"/>
      <c r="Q904" s="831"/>
      <c r="R904" s="827"/>
      <c r="S904" s="832"/>
    </row>
    <row r="905" spans="1:19" ht="14.45" customHeight="1" x14ac:dyDescent="0.2">
      <c r="A905" s="821" t="s">
        <v>5996</v>
      </c>
      <c r="B905" s="822" t="s">
        <v>6024</v>
      </c>
      <c r="C905" s="822" t="s">
        <v>655</v>
      </c>
      <c r="D905" s="822" t="s">
        <v>2730</v>
      </c>
      <c r="E905" s="822" t="s">
        <v>6078</v>
      </c>
      <c r="F905" s="822" t="s">
        <v>6191</v>
      </c>
      <c r="G905" s="822" t="s">
        <v>6192</v>
      </c>
      <c r="H905" s="831"/>
      <c r="I905" s="831"/>
      <c r="J905" s="822"/>
      <c r="K905" s="822"/>
      <c r="L905" s="831"/>
      <c r="M905" s="831"/>
      <c r="N905" s="822"/>
      <c r="O905" s="822"/>
      <c r="P905" s="831">
        <v>1</v>
      </c>
      <c r="Q905" s="831">
        <v>1089</v>
      </c>
      <c r="R905" s="827"/>
      <c r="S905" s="832">
        <v>1089</v>
      </c>
    </row>
    <row r="906" spans="1:19" ht="14.45" customHeight="1" x14ac:dyDescent="0.2">
      <c r="A906" s="821" t="s">
        <v>5996</v>
      </c>
      <c r="B906" s="822" t="s">
        <v>6024</v>
      </c>
      <c r="C906" s="822" t="s">
        <v>655</v>
      </c>
      <c r="D906" s="822" t="s">
        <v>2730</v>
      </c>
      <c r="E906" s="822" t="s">
        <v>6078</v>
      </c>
      <c r="F906" s="822" t="s">
        <v>6193</v>
      </c>
      <c r="G906" s="822" t="s">
        <v>6194</v>
      </c>
      <c r="H906" s="831"/>
      <c r="I906" s="831"/>
      <c r="J906" s="822"/>
      <c r="K906" s="822"/>
      <c r="L906" s="831"/>
      <c r="M906" s="831"/>
      <c r="N906" s="822"/>
      <c r="O906" s="822"/>
      <c r="P906" s="831">
        <v>1</v>
      </c>
      <c r="Q906" s="831">
        <v>1452</v>
      </c>
      <c r="R906" s="827"/>
      <c r="S906" s="832">
        <v>1452</v>
      </c>
    </row>
    <row r="907" spans="1:19" ht="14.45" customHeight="1" x14ac:dyDescent="0.2">
      <c r="A907" s="821" t="s">
        <v>5996</v>
      </c>
      <c r="B907" s="822" t="s">
        <v>6024</v>
      </c>
      <c r="C907" s="822" t="s">
        <v>655</v>
      </c>
      <c r="D907" s="822" t="s">
        <v>2730</v>
      </c>
      <c r="E907" s="822" t="s">
        <v>6078</v>
      </c>
      <c r="F907" s="822" t="s">
        <v>6197</v>
      </c>
      <c r="G907" s="822" t="s">
        <v>6198</v>
      </c>
      <c r="H907" s="831"/>
      <c r="I907" s="831"/>
      <c r="J907" s="822"/>
      <c r="K907" s="822"/>
      <c r="L907" s="831"/>
      <c r="M907" s="831"/>
      <c r="N907" s="822"/>
      <c r="O907" s="822"/>
      <c r="P907" s="831">
        <v>1</v>
      </c>
      <c r="Q907" s="831">
        <v>1050</v>
      </c>
      <c r="R907" s="827"/>
      <c r="S907" s="832">
        <v>1050</v>
      </c>
    </row>
    <row r="908" spans="1:19" ht="14.45" customHeight="1" x14ac:dyDescent="0.2">
      <c r="A908" s="821" t="s">
        <v>5996</v>
      </c>
      <c r="B908" s="822" t="s">
        <v>6024</v>
      </c>
      <c r="C908" s="822" t="s">
        <v>655</v>
      </c>
      <c r="D908" s="822" t="s">
        <v>2730</v>
      </c>
      <c r="E908" s="822" t="s">
        <v>6078</v>
      </c>
      <c r="F908" s="822" t="s">
        <v>6222</v>
      </c>
      <c r="G908" s="822" t="s">
        <v>6223</v>
      </c>
      <c r="H908" s="831"/>
      <c r="I908" s="831"/>
      <c r="J908" s="822"/>
      <c r="K908" s="822"/>
      <c r="L908" s="831"/>
      <c r="M908" s="831"/>
      <c r="N908" s="822"/>
      <c r="O908" s="822"/>
      <c r="P908" s="831">
        <v>1</v>
      </c>
      <c r="Q908" s="831">
        <v>392.85</v>
      </c>
      <c r="R908" s="827"/>
      <c r="S908" s="832">
        <v>392.85</v>
      </c>
    </row>
    <row r="909" spans="1:19" ht="14.45" customHeight="1" x14ac:dyDescent="0.2">
      <c r="A909" s="821" t="s">
        <v>5996</v>
      </c>
      <c r="B909" s="822" t="s">
        <v>6024</v>
      </c>
      <c r="C909" s="822" t="s">
        <v>655</v>
      </c>
      <c r="D909" s="822" t="s">
        <v>2730</v>
      </c>
      <c r="E909" s="822" t="s">
        <v>6078</v>
      </c>
      <c r="F909" s="822" t="s">
        <v>6226</v>
      </c>
      <c r="G909" s="822" t="s">
        <v>6227</v>
      </c>
      <c r="H909" s="831"/>
      <c r="I909" s="831"/>
      <c r="J909" s="822"/>
      <c r="K909" s="822"/>
      <c r="L909" s="831"/>
      <c r="M909" s="831"/>
      <c r="N909" s="822"/>
      <c r="O909" s="822"/>
      <c r="P909" s="831">
        <v>1</v>
      </c>
      <c r="Q909" s="831">
        <v>1743</v>
      </c>
      <c r="R909" s="827"/>
      <c r="S909" s="832">
        <v>1743</v>
      </c>
    </row>
    <row r="910" spans="1:19" ht="14.45" customHeight="1" x14ac:dyDescent="0.2">
      <c r="A910" s="821" t="s">
        <v>5996</v>
      </c>
      <c r="B910" s="822" t="s">
        <v>6024</v>
      </c>
      <c r="C910" s="822" t="s">
        <v>655</v>
      </c>
      <c r="D910" s="822" t="s">
        <v>2730</v>
      </c>
      <c r="E910" s="822" t="s">
        <v>5989</v>
      </c>
      <c r="F910" s="822" t="s">
        <v>6005</v>
      </c>
      <c r="G910" s="822" t="s">
        <v>6006</v>
      </c>
      <c r="H910" s="831">
        <v>2</v>
      </c>
      <c r="I910" s="831">
        <v>76</v>
      </c>
      <c r="J910" s="822"/>
      <c r="K910" s="822">
        <v>38</v>
      </c>
      <c r="L910" s="831"/>
      <c r="M910" s="831"/>
      <c r="N910" s="822"/>
      <c r="O910" s="822"/>
      <c r="P910" s="831"/>
      <c r="Q910" s="831"/>
      <c r="R910" s="827"/>
      <c r="S910" s="832"/>
    </row>
    <row r="911" spans="1:19" ht="14.45" customHeight="1" x14ac:dyDescent="0.2">
      <c r="A911" s="821" t="s">
        <v>5996</v>
      </c>
      <c r="B911" s="822" t="s">
        <v>6024</v>
      </c>
      <c r="C911" s="822" t="s">
        <v>655</v>
      </c>
      <c r="D911" s="822" t="s">
        <v>2730</v>
      </c>
      <c r="E911" s="822" t="s">
        <v>5989</v>
      </c>
      <c r="F911" s="822" t="s">
        <v>5998</v>
      </c>
      <c r="G911" s="822" t="s">
        <v>5999</v>
      </c>
      <c r="H911" s="831"/>
      <c r="I911" s="831"/>
      <c r="J911" s="822"/>
      <c r="K911" s="822"/>
      <c r="L911" s="831">
        <v>2</v>
      </c>
      <c r="M911" s="831">
        <v>11586</v>
      </c>
      <c r="N911" s="822"/>
      <c r="O911" s="822">
        <v>5793</v>
      </c>
      <c r="P911" s="831"/>
      <c r="Q911" s="831"/>
      <c r="R911" s="827"/>
      <c r="S911" s="832"/>
    </row>
    <row r="912" spans="1:19" ht="14.45" customHeight="1" x14ac:dyDescent="0.2">
      <c r="A912" s="821" t="s">
        <v>5996</v>
      </c>
      <c r="B912" s="822" t="s">
        <v>6024</v>
      </c>
      <c r="C912" s="822" t="s">
        <v>655</v>
      </c>
      <c r="D912" s="822" t="s">
        <v>2730</v>
      </c>
      <c r="E912" s="822" t="s">
        <v>5989</v>
      </c>
      <c r="F912" s="822" t="s">
        <v>6228</v>
      </c>
      <c r="G912" s="822" t="s">
        <v>6229</v>
      </c>
      <c r="H912" s="831"/>
      <c r="I912" s="831"/>
      <c r="J912" s="822"/>
      <c r="K912" s="822"/>
      <c r="L912" s="831"/>
      <c r="M912" s="831"/>
      <c r="N912" s="822"/>
      <c r="O912" s="822"/>
      <c r="P912" s="831">
        <v>1</v>
      </c>
      <c r="Q912" s="831">
        <v>8882</v>
      </c>
      <c r="R912" s="827"/>
      <c r="S912" s="832">
        <v>8882</v>
      </c>
    </row>
    <row r="913" spans="1:19" ht="14.45" customHeight="1" x14ac:dyDescent="0.2">
      <c r="A913" s="821" t="s">
        <v>5996</v>
      </c>
      <c r="B913" s="822" t="s">
        <v>6024</v>
      </c>
      <c r="C913" s="822" t="s">
        <v>655</v>
      </c>
      <c r="D913" s="822" t="s">
        <v>2730</v>
      </c>
      <c r="E913" s="822" t="s">
        <v>5989</v>
      </c>
      <c r="F913" s="822" t="s">
        <v>5992</v>
      </c>
      <c r="G913" s="822" t="s">
        <v>5993</v>
      </c>
      <c r="H913" s="831"/>
      <c r="I913" s="831"/>
      <c r="J913" s="822"/>
      <c r="K913" s="822"/>
      <c r="L913" s="831">
        <v>2</v>
      </c>
      <c r="M913" s="831">
        <v>66.67</v>
      </c>
      <c r="N913" s="822"/>
      <c r="O913" s="822">
        <v>33.335000000000001</v>
      </c>
      <c r="P913" s="831">
        <v>1</v>
      </c>
      <c r="Q913" s="831">
        <v>45.56</v>
      </c>
      <c r="R913" s="827"/>
      <c r="S913" s="832">
        <v>45.56</v>
      </c>
    </row>
    <row r="914" spans="1:19" ht="14.45" customHeight="1" x14ac:dyDescent="0.2">
      <c r="A914" s="821" t="s">
        <v>5996</v>
      </c>
      <c r="B914" s="822" t="s">
        <v>6024</v>
      </c>
      <c r="C914" s="822" t="s">
        <v>655</v>
      </c>
      <c r="D914" s="822" t="s">
        <v>2730</v>
      </c>
      <c r="E914" s="822" t="s">
        <v>5989</v>
      </c>
      <c r="F914" s="822" t="s">
        <v>5994</v>
      </c>
      <c r="G914" s="822" t="s">
        <v>5995</v>
      </c>
      <c r="H914" s="831"/>
      <c r="I914" s="831"/>
      <c r="J914" s="822"/>
      <c r="K914" s="822"/>
      <c r="L914" s="831">
        <v>2</v>
      </c>
      <c r="M914" s="831">
        <v>720</v>
      </c>
      <c r="N914" s="822"/>
      <c r="O914" s="822">
        <v>360</v>
      </c>
      <c r="P914" s="831">
        <v>1</v>
      </c>
      <c r="Q914" s="831">
        <v>388</v>
      </c>
      <c r="R914" s="827"/>
      <c r="S914" s="832">
        <v>388</v>
      </c>
    </row>
    <row r="915" spans="1:19" ht="14.45" customHeight="1" x14ac:dyDescent="0.2">
      <c r="A915" s="821" t="s">
        <v>5996</v>
      </c>
      <c r="B915" s="822" t="s">
        <v>6024</v>
      </c>
      <c r="C915" s="822" t="s">
        <v>655</v>
      </c>
      <c r="D915" s="822" t="s">
        <v>2730</v>
      </c>
      <c r="E915" s="822" t="s">
        <v>5989</v>
      </c>
      <c r="F915" s="822" t="s">
        <v>6234</v>
      </c>
      <c r="G915" s="822" t="s">
        <v>6235</v>
      </c>
      <c r="H915" s="831"/>
      <c r="I915" s="831"/>
      <c r="J915" s="822"/>
      <c r="K915" s="822"/>
      <c r="L915" s="831"/>
      <c r="M915" s="831"/>
      <c r="N915" s="822"/>
      <c r="O915" s="822"/>
      <c r="P915" s="831">
        <v>1</v>
      </c>
      <c r="Q915" s="831">
        <v>0</v>
      </c>
      <c r="R915" s="827"/>
      <c r="S915" s="832">
        <v>0</v>
      </c>
    </row>
    <row r="916" spans="1:19" ht="14.45" customHeight="1" x14ac:dyDescent="0.2">
      <c r="A916" s="821" t="s">
        <v>5996</v>
      </c>
      <c r="B916" s="822" t="s">
        <v>6024</v>
      </c>
      <c r="C916" s="822" t="s">
        <v>655</v>
      </c>
      <c r="D916" s="822" t="s">
        <v>2730</v>
      </c>
      <c r="E916" s="822" t="s">
        <v>5989</v>
      </c>
      <c r="F916" s="822" t="s">
        <v>6236</v>
      </c>
      <c r="G916" s="822" t="s">
        <v>6237</v>
      </c>
      <c r="H916" s="831"/>
      <c r="I916" s="831"/>
      <c r="J916" s="822"/>
      <c r="K916" s="822"/>
      <c r="L916" s="831"/>
      <c r="M916" s="831"/>
      <c r="N916" s="822"/>
      <c r="O916" s="822"/>
      <c r="P916" s="831">
        <v>1</v>
      </c>
      <c r="Q916" s="831">
        <v>10088</v>
      </c>
      <c r="R916" s="827"/>
      <c r="S916" s="832">
        <v>10088</v>
      </c>
    </row>
    <row r="917" spans="1:19" ht="14.45" customHeight="1" x14ac:dyDescent="0.2">
      <c r="A917" s="821" t="s">
        <v>5996</v>
      </c>
      <c r="B917" s="822" t="s">
        <v>6024</v>
      </c>
      <c r="C917" s="822" t="s">
        <v>655</v>
      </c>
      <c r="D917" s="822" t="s">
        <v>2716</v>
      </c>
      <c r="E917" s="822" t="s">
        <v>2679</v>
      </c>
      <c r="F917" s="822" t="s">
        <v>6182</v>
      </c>
      <c r="G917" s="822" t="s">
        <v>6184</v>
      </c>
      <c r="H917" s="831"/>
      <c r="I917" s="831"/>
      <c r="J917" s="822"/>
      <c r="K917" s="822"/>
      <c r="L917" s="831">
        <v>1.25</v>
      </c>
      <c r="M917" s="831">
        <v>1401.16</v>
      </c>
      <c r="N917" s="822"/>
      <c r="O917" s="822">
        <v>1120.9280000000001</v>
      </c>
      <c r="P917" s="831">
        <v>0.5</v>
      </c>
      <c r="Q917" s="831">
        <v>327.76</v>
      </c>
      <c r="R917" s="827"/>
      <c r="S917" s="832">
        <v>655.52</v>
      </c>
    </row>
    <row r="918" spans="1:19" ht="14.45" customHeight="1" x14ac:dyDescent="0.2">
      <c r="A918" s="821" t="s">
        <v>5996</v>
      </c>
      <c r="B918" s="822" t="s">
        <v>6024</v>
      </c>
      <c r="C918" s="822" t="s">
        <v>655</v>
      </c>
      <c r="D918" s="822" t="s">
        <v>2716</v>
      </c>
      <c r="E918" s="822" t="s">
        <v>6078</v>
      </c>
      <c r="F918" s="822" t="s">
        <v>6191</v>
      </c>
      <c r="G918" s="822" t="s">
        <v>6192</v>
      </c>
      <c r="H918" s="831"/>
      <c r="I918" s="831"/>
      <c r="J918" s="822"/>
      <c r="K918" s="822"/>
      <c r="L918" s="831"/>
      <c r="M918" s="831"/>
      <c r="N918" s="822"/>
      <c r="O918" s="822"/>
      <c r="P918" s="831">
        <v>1</v>
      </c>
      <c r="Q918" s="831">
        <v>1359.77</v>
      </c>
      <c r="R918" s="827"/>
      <c r="S918" s="832">
        <v>1359.77</v>
      </c>
    </row>
    <row r="919" spans="1:19" ht="14.45" customHeight="1" x14ac:dyDescent="0.2">
      <c r="A919" s="821" t="s">
        <v>5996</v>
      </c>
      <c r="B919" s="822" t="s">
        <v>6024</v>
      </c>
      <c r="C919" s="822" t="s">
        <v>655</v>
      </c>
      <c r="D919" s="822" t="s">
        <v>2716</v>
      </c>
      <c r="E919" s="822" t="s">
        <v>6078</v>
      </c>
      <c r="F919" s="822" t="s">
        <v>6193</v>
      </c>
      <c r="G919" s="822" t="s">
        <v>6194</v>
      </c>
      <c r="H919" s="831"/>
      <c r="I919" s="831"/>
      <c r="J919" s="822"/>
      <c r="K919" s="822"/>
      <c r="L919" s="831">
        <v>2</v>
      </c>
      <c r="M919" s="831">
        <v>2773.86</v>
      </c>
      <c r="N919" s="822"/>
      <c r="O919" s="822">
        <v>1386.93</v>
      </c>
      <c r="P919" s="831">
        <v>1</v>
      </c>
      <c r="Q919" s="831">
        <v>1452</v>
      </c>
      <c r="R919" s="827"/>
      <c r="S919" s="832">
        <v>1452</v>
      </c>
    </row>
    <row r="920" spans="1:19" ht="14.45" customHeight="1" x14ac:dyDescent="0.2">
      <c r="A920" s="821" t="s">
        <v>5996</v>
      </c>
      <c r="B920" s="822" t="s">
        <v>6024</v>
      </c>
      <c r="C920" s="822" t="s">
        <v>655</v>
      </c>
      <c r="D920" s="822" t="s">
        <v>2716</v>
      </c>
      <c r="E920" s="822" t="s">
        <v>6078</v>
      </c>
      <c r="F920" s="822" t="s">
        <v>6197</v>
      </c>
      <c r="G920" s="822" t="s">
        <v>6198</v>
      </c>
      <c r="H920" s="831"/>
      <c r="I920" s="831"/>
      <c r="J920" s="822"/>
      <c r="K920" s="822"/>
      <c r="L920" s="831">
        <v>1</v>
      </c>
      <c r="M920" s="831">
        <v>1050</v>
      </c>
      <c r="N920" s="822"/>
      <c r="O920" s="822">
        <v>1050</v>
      </c>
      <c r="P920" s="831">
        <v>3</v>
      </c>
      <c r="Q920" s="831">
        <v>3150</v>
      </c>
      <c r="R920" s="827"/>
      <c r="S920" s="832">
        <v>1050</v>
      </c>
    </row>
    <row r="921" spans="1:19" ht="14.45" customHeight="1" x14ac:dyDescent="0.2">
      <c r="A921" s="821" t="s">
        <v>5996</v>
      </c>
      <c r="B921" s="822" t="s">
        <v>6024</v>
      </c>
      <c r="C921" s="822" t="s">
        <v>655</v>
      </c>
      <c r="D921" s="822" t="s">
        <v>2716</v>
      </c>
      <c r="E921" s="822" t="s">
        <v>6078</v>
      </c>
      <c r="F921" s="822" t="s">
        <v>6199</v>
      </c>
      <c r="G921" s="822" t="s">
        <v>6200</v>
      </c>
      <c r="H921" s="831"/>
      <c r="I921" s="831"/>
      <c r="J921" s="822"/>
      <c r="K921" s="822"/>
      <c r="L921" s="831">
        <v>1</v>
      </c>
      <c r="M921" s="831">
        <v>1607.3</v>
      </c>
      <c r="N921" s="822"/>
      <c r="O921" s="822">
        <v>1607.3</v>
      </c>
      <c r="P921" s="831"/>
      <c r="Q921" s="831"/>
      <c r="R921" s="827"/>
      <c r="S921" s="832"/>
    </row>
    <row r="922" spans="1:19" ht="14.45" customHeight="1" x14ac:dyDescent="0.2">
      <c r="A922" s="821" t="s">
        <v>5996</v>
      </c>
      <c r="B922" s="822" t="s">
        <v>6024</v>
      </c>
      <c r="C922" s="822" t="s">
        <v>655</v>
      </c>
      <c r="D922" s="822" t="s">
        <v>2716</v>
      </c>
      <c r="E922" s="822" t="s">
        <v>6078</v>
      </c>
      <c r="F922" s="822" t="s">
        <v>6201</v>
      </c>
      <c r="G922" s="822" t="s">
        <v>6202</v>
      </c>
      <c r="H922" s="831"/>
      <c r="I922" s="831"/>
      <c r="J922" s="822"/>
      <c r="K922" s="822"/>
      <c r="L922" s="831">
        <v>2</v>
      </c>
      <c r="M922" s="831">
        <v>9559</v>
      </c>
      <c r="N922" s="822"/>
      <c r="O922" s="822">
        <v>4779.5</v>
      </c>
      <c r="P922" s="831">
        <v>2</v>
      </c>
      <c r="Q922" s="831">
        <v>9559</v>
      </c>
      <c r="R922" s="827"/>
      <c r="S922" s="832">
        <v>4779.5</v>
      </c>
    </row>
    <row r="923" spans="1:19" ht="14.45" customHeight="1" x14ac:dyDescent="0.2">
      <c r="A923" s="821" t="s">
        <v>5996</v>
      </c>
      <c r="B923" s="822" t="s">
        <v>6024</v>
      </c>
      <c r="C923" s="822" t="s">
        <v>655</v>
      </c>
      <c r="D923" s="822" t="s">
        <v>2716</v>
      </c>
      <c r="E923" s="822" t="s">
        <v>6078</v>
      </c>
      <c r="F923" s="822" t="s">
        <v>6203</v>
      </c>
      <c r="G923" s="822" t="s">
        <v>6204</v>
      </c>
      <c r="H923" s="831"/>
      <c r="I923" s="831"/>
      <c r="J923" s="822"/>
      <c r="K923" s="822"/>
      <c r="L923" s="831"/>
      <c r="M923" s="831"/>
      <c r="N923" s="822"/>
      <c r="O923" s="822"/>
      <c r="P923" s="831">
        <v>1</v>
      </c>
      <c r="Q923" s="831">
        <v>11436.36</v>
      </c>
      <c r="R923" s="827"/>
      <c r="S923" s="832">
        <v>11436.36</v>
      </c>
    </row>
    <row r="924" spans="1:19" ht="14.45" customHeight="1" x14ac:dyDescent="0.2">
      <c r="A924" s="821" t="s">
        <v>5996</v>
      </c>
      <c r="B924" s="822" t="s">
        <v>6024</v>
      </c>
      <c r="C924" s="822" t="s">
        <v>655</v>
      </c>
      <c r="D924" s="822" t="s">
        <v>2716</v>
      </c>
      <c r="E924" s="822" t="s">
        <v>6078</v>
      </c>
      <c r="F924" s="822" t="s">
        <v>6205</v>
      </c>
      <c r="G924" s="822" t="s">
        <v>6207</v>
      </c>
      <c r="H924" s="831"/>
      <c r="I924" s="831"/>
      <c r="J924" s="822"/>
      <c r="K924" s="822"/>
      <c r="L924" s="831">
        <v>1</v>
      </c>
      <c r="M924" s="831">
        <v>14923.4</v>
      </c>
      <c r="N924" s="822"/>
      <c r="O924" s="822">
        <v>14923.4</v>
      </c>
      <c r="P924" s="831"/>
      <c r="Q924" s="831"/>
      <c r="R924" s="827"/>
      <c r="S924" s="832"/>
    </row>
    <row r="925" spans="1:19" ht="14.45" customHeight="1" x14ac:dyDescent="0.2">
      <c r="A925" s="821" t="s">
        <v>5996</v>
      </c>
      <c r="B925" s="822" t="s">
        <v>6024</v>
      </c>
      <c r="C925" s="822" t="s">
        <v>655</v>
      </c>
      <c r="D925" s="822" t="s">
        <v>2716</v>
      </c>
      <c r="E925" s="822" t="s">
        <v>6078</v>
      </c>
      <c r="F925" s="822" t="s">
        <v>6210</v>
      </c>
      <c r="G925" s="822" t="s">
        <v>6211</v>
      </c>
      <c r="H925" s="831"/>
      <c r="I925" s="831"/>
      <c r="J925" s="822"/>
      <c r="K925" s="822"/>
      <c r="L925" s="831"/>
      <c r="M925" s="831"/>
      <c r="N925" s="822"/>
      <c r="O925" s="822"/>
      <c r="P925" s="831">
        <v>1</v>
      </c>
      <c r="Q925" s="831">
        <v>8337.5</v>
      </c>
      <c r="R925" s="827"/>
      <c r="S925" s="832">
        <v>8337.5</v>
      </c>
    </row>
    <row r="926" spans="1:19" ht="14.45" customHeight="1" x14ac:dyDescent="0.2">
      <c r="A926" s="821" t="s">
        <v>5996</v>
      </c>
      <c r="B926" s="822" t="s">
        <v>6024</v>
      </c>
      <c r="C926" s="822" t="s">
        <v>655</v>
      </c>
      <c r="D926" s="822" t="s">
        <v>2716</v>
      </c>
      <c r="E926" s="822" t="s">
        <v>6078</v>
      </c>
      <c r="F926" s="822" t="s">
        <v>6222</v>
      </c>
      <c r="G926" s="822" t="s">
        <v>6223</v>
      </c>
      <c r="H926" s="831"/>
      <c r="I926" s="831"/>
      <c r="J926" s="822"/>
      <c r="K926" s="822"/>
      <c r="L926" s="831">
        <v>1</v>
      </c>
      <c r="M926" s="831">
        <v>392.85</v>
      </c>
      <c r="N926" s="822"/>
      <c r="O926" s="822">
        <v>392.85</v>
      </c>
      <c r="P926" s="831"/>
      <c r="Q926" s="831"/>
      <c r="R926" s="827"/>
      <c r="S926" s="832"/>
    </row>
    <row r="927" spans="1:19" ht="14.45" customHeight="1" x14ac:dyDescent="0.2">
      <c r="A927" s="821" t="s">
        <v>5996</v>
      </c>
      <c r="B927" s="822" t="s">
        <v>6024</v>
      </c>
      <c r="C927" s="822" t="s">
        <v>655</v>
      </c>
      <c r="D927" s="822" t="s">
        <v>2716</v>
      </c>
      <c r="E927" s="822" t="s">
        <v>6078</v>
      </c>
      <c r="F927" s="822" t="s">
        <v>6226</v>
      </c>
      <c r="G927" s="822" t="s">
        <v>6227</v>
      </c>
      <c r="H927" s="831"/>
      <c r="I927" s="831"/>
      <c r="J927" s="822"/>
      <c r="K927" s="822"/>
      <c r="L927" s="831">
        <v>2</v>
      </c>
      <c r="M927" s="831">
        <v>3486</v>
      </c>
      <c r="N927" s="822"/>
      <c r="O927" s="822">
        <v>1743</v>
      </c>
      <c r="P927" s="831">
        <v>1</v>
      </c>
      <c r="Q927" s="831">
        <v>1743</v>
      </c>
      <c r="R927" s="827"/>
      <c r="S927" s="832">
        <v>1743</v>
      </c>
    </row>
    <row r="928" spans="1:19" ht="14.45" customHeight="1" x14ac:dyDescent="0.2">
      <c r="A928" s="821" t="s">
        <v>5996</v>
      </c>
      <c r="B928" s="822" t="s">
        <v>6024</v>
      </c>
      <c r="C928" s="822" t="s">
        <v>655</v>
      </c>
      <c r="D928" s="822" t="s">
        <v>2716</v>
      </c>
      <c r="E928" s="822" t="s">
        <v>5989</v>
      </c>
      <c r="F928" s="822" t="s">
        <v>6228</v>
      </c>
      <c r="G928" s="822" t="s">
        <v>6229</v>
      </c>
      <c r="H928" s="831"/>
      <c r="I928" s="831"/>
      <c r="J928" s="822"/>
      <c r="K928" s="822"/>
      <c r="L928" s="831">
        <v>2</v>
      </c>
      <c r="M928" s="831">
        <v>17646</v>
      </c>
      <c r="N928" s="822"/>
      <c r="O928" s="822">
        <v>8823</v>
      </c>
      <c r="P928" s="831">
        <v>1</v>
      </c>
      <c r="Q928" s="831">
        <v>8882</v>
      </c>
      <c r="R928" s="827"/>
      <c r="S928" s="832">
        <v>8882</v>
      </c>
    </row>
    <row r="929" spans="1:19" ht="14.45" customHeight="1" x14ac:dyDescent="0.2">
      <c r="A929" s="821" t="s">
        <v>5996</v>
      </c>
      <c r="B929" s="822" t="s">
        <v>6024</v>
      </c>
      <c r="C929" s="822" t="s">
        <v>655</v>
      </c>
      <c r="D929" s="822" t="s">
        <v>2716</v>
      </c>
      <c r="E929" s="822" t="s">
        <v>5989</v>
      </c>
      <c r="F929" s="822" t="s">
        <v>6230</v>
      </c>
      <c r="G929" s="822" t="s">
        <v>6231</v>
      </c>
      <c r="H929" s="831"/>
      <c r="I929" s="831"/>
      <c r="J929" s="822"/>
      <c r="K929" s="822"/>
      <c r="L929" s="831">
        <v>1</v>
      </c>
      <c r="M929" s="831">
        <v>0</v>
      </c>
      <c r="N929" s="822"/>
      <c r="O929" s="822">
        <v>0</v>
      </c>
      <c r="P929" s="831">
        <v>1</v>
      </c>
      <c r="Q929" s="831">
        <v>0</v>
      </c>
      <c r="R929" s="827"/>
      <c r="S929" s="832">
        <v>0</v>
      </c>
    </row>
    <row r="930" spans="1:19" ht="14.45" customHeight="1" x14ac:dyDescent="0.2">
      <c r="A930" s="821" t="s">
        <v>5996</v>
      </c>
      <c r="B930" s="822" t="s">
        <v>6024</v>
      </c>
      <c r="C930" s="822" t="s">
        <v>655</v>
      </c>
      <c r="D930" s="822" t="s">
        <v>2716</v>
      </c>
      <c r="E930" s="822" t="s">
        <v>5989</v>
      </c>
      <c r="F930" s="822" t="s">
        <v>5992</v>
      </c>
      <c r="G930" s="822" t="s">
        <v>5993</v>
      </c>
      <c r="H930" s="831"/>
      <c r="I930" s="831"/>
      <c r="J930" s="822"/>
      <c r="K930" s="822"/>
      <c r="L930" s="831">
        <v>7</v>
      </c>
      <c r="M930" s="831">
        <v>318.91000000000003</v>
      </c>
      <c r="N930" s="822"/>
      <c r="O930" s="822">
        <v>45.558571428571433</v>
      </c>
      <c r="P930" s="831"/>
      <c r="Q930" s="831"/>
      <c r="R930" s="827"/>
      <c r="S930" s="832"/>
    </row>
    <row r="931" spans="1:19" ht="14.45" customHeight="1" x14ac:dyDescent="0.2">
      <c r="A931" s="821" t="s">
        <v>5996</v>
      </c>
      <c r="B931" s="822" t="s">
        <v>6024</v>
      </c>
      <c r="C931" s="822" t="s">
        <v>655</v>
      </c>
      <c r="D931" s="822" t="s">
        <v>2716</v>
      </c>
      <c r="E931" s="822" t="s">
        <v>5989</v>
      </c>
      <c r="F931" s="822" t="s">
        <v>5994</v>
      </c>
      <c r="G931" s="822" t="s">
        <v>5995</v>
      </c>
      <c r="H931" s="831"/>
      <c r="I931" s="831"/>
      <c r="J931" s="822"/>
      <c r="K931" s="822"/>
      <c r="L931" s="831">
        <v>7</v>
      </c>
      <c r="M931" s="831">
        <v>2520</v>
      </c>
      <c r="N931" s="822"/>
      <c r="O931" s="822">
        <v>360</v>
      </c>
      <c r="P931" s="831">
        <v>1</v>
      </c>
      <c r="Q931" s="831">
        <v>388</v>
      </c>
      <c r="R931" s="827"/>
      <c r="S931" s="832">
        <v>388</v>
      </c>
    </row>
    <row r="932" spans="1:19" ht="14.45" customHeight="1" x14ac:dyDescent="0.2">
      <c r="A932" s="821" t="s">
        <v>5996</v>
      </c>
      <c r="B932" s="822" t="s">
        <v>6024</v>
      </c>
      <c r="C932" s="822" t="s">
        <v>655</v>
      </c>
      <c r="D932" s="822" t="s">
        <v>2716</v>
      </c>
      <c r="E932" s="822" t="s">
        <v>5989</v>
      </c>
      <c r="F932" s="822" t="s">
        <v>6236</v>
      </c>
      <c r="G932" s="822" t="s">
        <v>6237</v>
      </c>
      <c r="H932" s="831"/>
      <c r="I932" s="831"/>
      <c r="J932" s="822"/>
      <c r="K932" s="822"/>
      <c r="L932" s="831">
        <v>1</v>
      </c>
      <c r="M932" s="831">
        <v>9999</v>
      </c>
      <c r="N932" s="822"/>
      <c r="O932" s="822">
        <v>9999</v>
      </c>
      <c r="P932" s="831">
        <v>1</v>
      </c>
      <c r="Q932" s="831">
        <v>10088</v>
      </c>
      <c r="R932" s="827"/>
      <c r="S932" s="832">
        <v>10088</v>
      </c>
    </row>
    <row r="933" spans="1:19" ht="14.45" customHeight="1" x14ac:dyDescent="0.2">
      <c r="A933" s="821" t="s">
        <v>5996</v>
      </c>
      <c r="B933" s="822" t="s">
        <v>6024</v>
      </c>
      <c r="C933" s="822" t="s">
        <v>655</v>
      </c>
      <c r="D933" s="822" t="s">
        <v>2716</v>
      </c>
      <c r="E933" s="822" t="s">
        <v>5989</v>
      </c>
      <c r="F933" s="822" t="s">
        <v>6238</v>
      </c>
      <c r="G933" s="822" t="s">
        <v>6239</v>
      </c>
      <c r="H933" s="831"/>
      <c r="I933" s="831"/>
      <c r="J933" s="822"/>
      <c r="K933" s="822"/>
      <c r="L933" s="831">
        <v>1</v>
      </c>
      <c r="M933" s="831">
        <v>1969</v>
      </c>
      <c r="N933" s="822"/>
      <c r="O933" s="822">
        <v>1969</v>
      </c>
      <c r="P933" s="831">
        <v>1</v>
      </c>
      <c r="Q933" s="831">
        <v>1999</v>
      </c>
      <c r="R933" s="827"/>
      <c r="S933" s="832">
        <v>1999</v>
      </c>
    </row>
    <row r="934" spans="1:19" ht="14.45" customHeight="1" x14ac:dyDescent="0.2">
      <c r="A934" s="821" t="s">
        <v>5996</v>
      </c>
      <c r="B934" s="822" t="s">
        <v>6024</v>
      </c>
      <c r="C934" s="822" t="s">
        <v>6240</v>
      </c>
      <c r="D934" s="822" t="s">
        <v>5968</v>
      </c>
      <c r="E934" s="822" t="s">
        <v>2679</v>
      </c>
      <c r="F934" s="822" t="s">
        <v>6029</v>
      </c>
      <c r="G934" s="822" t="s">
        <v>6241</v>
      </c>
      <c r="H934" s="831">
        <v>0</v>
      </c>
      <c r="I934" s="831">
        <v>8.7311491370201111E-11</v>
      </c>
      <c r="J934" s="822"/>
      <c r="K934" s="822"/>
      <c r="L934" s="831">
        <v>0</v>
      </c>
      <c r="M934" s="831">
        <v>0</v>
      </c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5996</v>
      </c>
      <c r="B935" s="822" t="s">
        <v>6024</v>
      </c>
      <c r="C935" s="822" t="s">
        <v>6240</v>
      </c>
      <c r="D935" s="822" t="s">
        <v>5968</v>
      </c>
      <c r="E935" s="822" t="s">
        <v>2679</v>
      </c>
      <c r="F935" s="822" t="s">
        <v>6035</v>
      </c>
      <c r="G935" s="822" t="s">
        <v>6242</v>
      </c>
      <c r="H935" s="831">
        <v>0</v>
      </c>
      <c r="I935" s="831">
        <v>0</v>
      </c>
      <c r="J935" s="822"/>
      <c r="K935" s="822"/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5996</v>
      </c>
      <c r="B936" s="822" t="s">
        <v>6024</v>
      </c>
      <c r="C936" s="822" t="s">
        <v>6240</v>
      </c>
      <c r="D936" s="822" t="s">
        <v>5968</v>
      </c>
      <c r="E936" s="822" t="s">
        <v>2679</v>
      </c>
      <c r="F936" s="822" t="s">
        <v>6037</v>
      </c>
      <c r="G936" s="822" t="s">
        <v>6242</v>
      </c>
      <c r="H936" s="831">
        <v>0</v>
      </c>
      <c r="I936" s="831">
        <v>0</v>
      </c>
      <c r="J936" s="822"/>
      <c r="K936" s="822"/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5996</v>
      </c>
      <c r="B937" s="822" t="s">
        <v>6024</v>
      </c>
      <c r="C937" s="822" t="s">
        <v>6240</v>
      </c>
      <c r="D937" s="822" t="s">
        <v>5968</v>
      </c>
      <c r="E937" s="822" t="s">
        <v>2679</v>
      </c>
      <c r="F937" s="822" t="s">
        <v>6039</v>
      </c>
      <c r="G937" s="822" t="s">
        <v>6243</v>
      </c>
      <c r="H937" s="831">
        <v>0</v>
      </c>
      <c r="I937" s="831">
        <v>-1.4551915228366852E-10</v>
      </c>
      <c r="J937" s="822"/>
      <c r="K937" s="822"/>
      <c r="L937" s="831">
        <v>0</v>
      </c>
      <c r="M937" s="831">
        <v>-1.1641532182693481E-10</v>
      </c>
      <c r="N937" s="822"/>
      <c r="O937" s="822"/>
      <c r="P937" s="831">
        <v>0</v>
      </c>
      <c r="Q937" s="831">
        <v>-1.4551915228366852E-10</v>
      </c>
      <c r="R937" s="827"/>
      <c r="S937" s="832"/>
    </row>
    <row r="938" spans="1:19" ht="14.45" customHeight="1" x14ac:dyDescent="0.2">
      <c r="A938" s="821" t="s">
        <v>5996</v>
      </c>
      <c r="B938" s="822" t="s">
        <v>6024</v>
      </c>
      <c r="C938" s="822" t="s">
        <v>6240</v>
      </c>
      <c r="D938" s="822" t="s">
        <v>5968</v>
      </c>
      <c r="E938" s="822" t="s">
        <v>2679</v>
      </c>
      <c r="F938" s="822" t="s">
        <v>6041</v>
      </c>
      <c r="G938" s="822" t="s">
        <v>6244</v>
      </c>
      <c r="H938" s="831">
        <v>0</v>
      </c>
      <c r="I938" s="831">
        <v>0</v>
      </c>
      <c r="J938" s="822"/>
      <c r="K938" s="822"/>
      <c r="L938" s="831"/>
      <c r="M938" s="831"/>
      <c r="N938" s="822"/>
      <c r="O938" s="822"/>
      <c r="P938" s="831"/>
      <c r="Q938" s="831"/>
      <c r="R938" s="827"/>
      <c r="S938" s="832"/>
    </row>
    <row r="939" spans="1:19" ht="14.45" customHeight="1" x14ac:dyDescent="0.2">
      <c r="A939" s="821" t="s">
        <v>5996</v>
      </c>
      <c r="B939" s="822" t="s">
        <v>6024</v>
      </c>
      <c r="C939" s="822" t="s">
        <v>6240</v>
      </c>
      <c r="D939" s="822" t="s">
        <v>5968</v>
      </c>
      <c r="E939" s="822" t="s">
        <v>2679</v>
      </c>
      <c r="F939" s="822" t="s">
        <v>6043</v>
      </c>
      <c r="G939" s="822" t="s">
        <v>6245</v>
      </c>
      <c r="H939" s="831">
        <v>0</v>
      </c>
      <c r="I939" s="831">
        <v>0</v>
      </c>
      <c r="J939" s="822"/>
      <c r="K939" s="822"/>
      <c r="L939" s="831"/>
      <c r="M939" s="831"/>
      <c r="N939" s="822"/>
      <c r="O939" s="822"/>
      <c r="P939" s="831">
        <v>0</v>
      </c>
      <c r="Q939" s="831">
        <v>0</v>
      </c>
      <c r="R939" s="827"/>
      <c r="S939" s="832"/>
    </row>
    <row r="940" spans="1:19" ht="14.45" customHeight="1" x14ac:dyDescent="0.2">
      <c r="A940" s="821" t="s">
        <v>5996</v>
      </c>
      <c r="B940" s="822" t="s">
        <v>6024</v>
      </c>
      <c r="C940" s="822" t="s">
        <v>6240</v>
      </c>
      <c r="D940" s="822" t="s">
        <v>5968</v>
      </c>
      <c r="E940" s="822" t="s">
        <v>2679</v>
      </c>
      <c r="F940" s="822" t="s">
        <v>6045</v>
      </c>
      <c r="G940" s="822" t="s">
        <v>6246</v>
      </c>
      <c r="H940" s="831">
        <v>0</v>
      </c>
      <c r="I940" s="831">
        <v>0</v>
      </c>
      <c r="J940" s="822"/>
      <c r="K940" s="822"/>
      <c r="L940" s="831"/>
      <c r="M940" s="831"/>
      <c r="N940" s="822"/>
      <c r="O940" s="822"/>
      <c r="P940" s="831"/>
      <c r="Q940" s="831"/>
      <c r="R940" s="827"/>
      <c r="S940" s="832"/>
    </row>
    <row r="941" spans="1:19" ht="14.45" customHeight="1" x14ac:dyDescent="0.2">
      <c r="A941" s="821" t="s">
        <v>5996</v>
      </c>
      <c r="B941" s="822" t="s">
        <v>6024</v>
      </c>
      <c r="C941" s="822" t="s">
        <v>6240</v>
      </c>
      <c r="D941" s="822" t="s">
        <v>5968</v>
      </c>
      <c r="E941" s="822" t="s">
        <v>2679</v>
      </c>
      <c r="F941" s="822" t="s">
        <v>6051</v>
      </c>
      <c r="G941" s="822" t="s">
        <v>6247</v>
      </c>
      <c r="H941" s="831">
        <v>0</v>
      </c>
      <c r="I941" s="831">
        <v>-4.3655745685100555E-11</v>
      </c>
      <c r="J941" s="822"/>
      <c r="K941" s="822"/>
      <c r="L941" s="831">
        <v>0</v>
      </c>
      <c r="M941" s="831">
        <v>5.8207660913467407E-11</v>
      </c>
      <c r="N941" s="822"/>
      <c r="O941" s="822"/>
      <c r="P941" s="831">
        <v>0</v>
      </c>
      <c r="Q941" s="831">
        <v>-2.0372681319713593E-10</v>
      </c>
      <c r="R941" s="827"/>
      <c r="S941" s="832"/>
    </row>
    <row r="942" spans="1:19" ht="14.45" customHeight="1" x14ac:dyDescent="0.2">
      <c r="A942" s="821" t="s">
        <v>5996</v>
      </c>
      <c r="B942" s="822" t="s">
        <v>6024</v>
      </c>
      <c r="C942" s="822" t="s">
        <v>6240</v>
      </c>
      <c r="D942" s="822" t="s">
        <v>5968</v>
      </c>
      <c r="E942" s="822" t="s">
        <v>2679</v>
      </c>
      <c r="F942" s="822" t="s">
        <v>6053</v>
      </c>
      <c r="G942" s="822" t="s">
        <v>6248</v>
      </c>
      <c r="H942" s="831">
        <v>0</v>
      </c>
      <c r="I942" s="831">
        <v>0</v>
      </c>
      <c r="J942" s="822"/>
      <c r="K942" s="822"/>
      <c r="L942" s="831">
        <v>0</v>
      </c>
      <c r="M942" s="831">
        <v>0</v>
      </c>
      <c r="N942" s="822"/>
      <c r="O942" s="822"/>
      <c r="P942" s="831">
        <v>0</v>
      </c>
      <c r="Q942" s="831">
        <v>0</v>
      </c>
      <c r="R942" s="827"/>
      <c r="S942" s="832"/>
    </row>
    <row r="943" spans="1:19" ht="14.45" customHeight="1" x14ac:dyDescent="0.2">
      <c r="A943" s="821" t="s">
        <v>5996</v>
      </c>
      <c r="B943" s="822" t="s">
        <v>6024</v>
      </c>
      <c r="C943" s="822" t="s">
        <v>6240</v>
      </c>
      <c r="D943" s="822" t="s">
        <v>5968</v>
      </c>
      <c r="E943" s="822" t="s">
        <v>2679</v>
      </c>
      <c r="F943" s="822" t="s">
        <v>6054</v>
      </c>
      <c r="G943" s="822" t="s">
        <v>6244</v>
      </c>
      <c r="H943" s="831">
        <v>0</v>
      </c>
      <c r="I943" s="831">
        <v>0</v>
      </c>
      <c r="J943" s="822"/>
      <c r="K943" s="822"/>
      <c r="L943" s="831"/>
      <c r="M943" s="831"/>
      <c r="N943" s="822"/>
      <c r="O943" s="822"/>
      <c r="P943" s="831"/>
      <c r="Q943" s="831"/>
      <c r="R943" s="827"/>
      <c r="S943" s="832"/>
    </row>
    <row r="944" spans="1:19" ht="14.45" customHeight="1" x14ac:dyDescent="0.2">
      <c r="A944" s="821" t="s">
        <v>5996</v>
      </c>
      <c r="B944" s="822" t="s">
        <v>6024</v>
      </c>
      <c r="C944" s="822" t="s">
        <v>6240</v>
      </c>
      <c r="D944" s="822" t="s">
        <v>5968</v>
      </c>
      <c r="E944" s="822" t="s">
        <v>2679</v>
      </c>
      <c r="F944" s="822" t="s">
        <v>6055</v>
      </c>
      <c r="G944" s="822" t="s">
        <v>6242</v>
      </c>
      <c r="H944" s="831">
        <v>0</v>
      </c>
      <c r="I944" s="831">
        <v>0</v>
      </c>
      <c r="J944" s="822"/>
      <c r="K944" s="822"/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5996</v>
      </c>
      <c r="B945" s="822" t="s">
        <v>6024</v>
      </c>
      <c r="C945" s="822" t="s">
        <v>6240</v>
      </c>
      <c r="D945" s="822" t="s">
        <v>5968</v>
      </c>
      <c r="E945" s="822" t="s">
        <v>2679</v>
      </c>
      <c r="F945" s="822" t="s">
        <v>6057</v>
      </c>
      <c r="G945" s="822" t="s">
        <v>6249</v>
      </c>
      <c r="H945" s="831">
        <v>0</v>
      </c>
      <c r="I945" s="831">
        <v>0</v>
      </c>
      <c r="J945" s="822"/>
      <c r="K945" s="822"/>
      <c r="L945" s="831">
        <v>0</v>
      </c>
      <c r="M945" s="831">
        <v>0</v>
      </c>
      <c r="N945" s="822"/>
      <c r="O945" s="822"/>
      <c r="P945" s="831">
        <v>0</v>
      </c>
      <c r="Q945" s="831">
        <v>0</v>
      </c>
      <c r="R945" s="827"/>
      <c r="S945" s="832"/>
    </row>
    <row r="946" spans="1:19" ht="14.45" customHeight="1" x14ac:dyDescent="0.2">
      <c r="A946" s="821" t="s">
        <v>5996</v>
      </c>
      <c r="B946" s="822" t="s">
        <v>6024</v>
      </c>
      <c r="C946" s="822" t="s">
        <v>6240</v>
      </c>
      <c r="D946" s="822" t="s">
        <v>5968</v>
      </c>
      <c r="E946" s="822" t="s">
        <v>2679</v>
      </c>
      <c r="F946" s="822" t="s">
        <v>6061</v>
      </c>
      <c r="G946" s="822" t="s">
        <v>6249</v>
      </c>
      <c r="H946" s="831"/>
      <c r="I946" s="831"/>
      <c r="J946" s="822"/>
      <c r="K946" s="822"/>
      <c r="L946" s="831">
        <v>0</v>
      </c>
      <c r="M946" s="831">
        <v>0</v>
      </c>
      <c r="N946" s="822"/>
      <c r="O946" s="822"/>
      <c r="P946" s="831">
        <v>0</v>
      </c>
      <c r="Q946" s="831">
        <v>0</v>
      </c>
      <c r="R946" s="827"/>
      <c r="S946" s="832"/>
    </row>
    <row r="947" spans="1:19" ht="14.45" customHeight="1" x14ac:dyDescent="0.2">
      <c r="A947" s="821" t="s">
        <v>5996</v>
      </c>
      <c r="B947" s="822" t="s">
        <v>6024</v>
      </c>
      <c r="C947" s="822" t="s">
        <v>6240</v>
      </c>
      <c r="D947" s="822" t="s">
        <v>5968</v>
      </c>
      <c r="E947" s="822" t="s">
        <v>2679</v>
      </c>
      <c r="F947" s="822" t="s">
        <v>6001</v>
      </c>
      <c r="G947" s="822" t="s">
        <v>6245</v>
      </c>
      <c r="H947" s="831">
        <v>0</v>
      </c>
      <c r="I947" s="831">
        <v>-5.8207660913467407E-11</v>
      </c>
      <c r="J947" s="822"/>
      <c r="K947" s="822"/>
      <c r="L947" s="831">
        <v>0</v>
      </c>
      <c r="M947" s="831">
        <v>-5.8207660913467407E-11</v>
      </c>
      <c r="N947" s="822"/>
      <c r="O947" s="822"/>
      <c r="P947" s="831">
        <v>0</v>
      </c>
      <c r="Q947" s="831">
        <v>-2.0372681319713593E-10</v>
      </c>
      <c r="R947" s="827"/>
      <c r="S947" s="832"/>
    </row>
    <row r="948" spans="1:19" ht="14.45" customHeight="1" x14ac:dyDescent="0.2">
      <c r="A948" s="821" t="s">
        <v>5996</v>
      </c>
      <c r="B948" s="822" t="s">
        <v>6024</v>
      </c>
      <c r="C948" s="822" t="s">
        <v>6240</v>
      </c>
      <c r="D948" s="822" t="s">
        <v>5968</v>
      </c>
      <c r="E948" s="822" t="s">
        <v>2679</v>
      </c>
      <c r="F948" s="822" t="s">
        <v>6062</v>
      </c>
      <c r="G948" s="822" t="s">
        <v>6250</v>
      </c>
      <c r="H948" s="831">
        <v>0</v>
      </c>
      <c r="I948" s="831">
        <v>0</v>
      </c>
      <c r="J948" s="822"/>
      <c r="K948" s="822"/>
      <c r="L948" s="831">
        <v>0</v>
      </c>
      <c r="M948" s="831">
        <v>0</v>
      </c>
      <c r="N948" s="822"/>
      <c r="O948" s="822"/>
      <c r="P948" s="831">
        <v>0</v>
      </c>
      <c r="Q948" s="831">
        <v>0</v>
      </c>
      <c r="R948" s="827"/>
      <c r="S948" s="832"/>
    </row>
    <row r="949" spans="1:19" ht="14.45" customHeight="1" x14ac:dyDescent="0.2">
      <c r="A949" s="821" t="s">
        <v>5996</v>
      </c>
      <c r="B949" s="822" t="s">
        <v>6024</v>
      </c>
      <c r="C949" s="822" t="s">
        <v>6240</v>
      </c>
      <c r="D949" s="822" t="s">
        <v>5968</v>
      </c>
      <c r="E949" s="822" t="s">
        <v>2679</v>
      </c>
      <c r="F949" s="822" t="s">
        <v>6063</v>
      </c>
      <c r="G949" s="822" t="s">
        <v>6251</v>
      </c>
      <c r="H949" s="831">
        <v>0</v>
      </c>
      <c r="I949" s="831">
        <v>3.637978807091713E-12</v>
      </c>
      <c r="J949" s="822"/>
      <c r="K949" s="822"/>
      <c r="L949" s="831">
        <v>0</v>
      </c>
      <c r="M949" s="831">
        <v>-3.637978807091713E-11</v>
      </c>
      <c r="N949" s="822"/>
      <c r="O949" s="822"/>
      <c r="P949" s="831">
        <v>0</v>
      </c>
      <c r="Q949" s="831">
        <v>-1.4551915228366852E-11</v>
      </c>
      <c r="R949" s="827"/>
      <c r="S949" s="832"/>
    </row>
    <row r="950" spans="1:19" ht="14.45" customHeight="1" x14ac:dyDescent="0.2">
      <c r="A950" s="821" t="s">
        <v>5996</v>
      </c>
      <c r="B950" s="822" t="s">
        <v>6024</v>
      </c>
      <c r="C950" s="822" t="s">
        <v>6240</v>
      </c>
      <c r="D950" s="822" t="s">
        <v>5968</v>
      </c>
      <c r="E950" s="822" t="s">
        <v>2679</v>
      </c>
      <c r="F950" s="822" t="s">
        <v>6064</v>
      </c>
      <c r="G950" s="822" t="s">
        <v>6250</v>
      </c>
      <c r="H950" s="831"/>
      <c r="I950" s="831"/>
      <c r="J950" s="822"/>
      <c r="K950" s="822"/>
      <c r="L950" s="831">
        <v>0</v>
      </c>
      <c r="M950" s="831">
        <v>0</v>
      </c>
      <c r="N950" s="822"/>
      <c r="O950" s="822"/>
      <c r="P950" s="831">
        <v>0</v>
      </c>
      <c r="Q950" s="831">
        <v>0</v>
      </c>
      <c r="R950" s="827"/>
      <c r="S950" s="832"/>
    </row>
    <row r="951" spans="1:19" ht="14.45" customHeight="1" x14ac:dyDescent="0.2">
      <c r="A951" s="821" t="s">
        <v>5996</v>
      </c>
      <c r="B951" s="822" t="s">
        <v>6024</v>
      </c>
      <c r="C951" s="822" t="s">
        <v>6240</v>
      </c>
      <c r="D951" s="822" t="s">
        <v>5968</v>
      </c>
      <c r="E951" s="822" t="s">
        <v>2679</v>
      </c>
      <c r="F951" s="822" t="s">
        <v>6065</v>
      </c>
      <c r="G951" s="822" t="s">
        <v>6250</v>
      </c>
      <c r="H951" s="831">
        <v>0</v>
      </c>
      <c r="I951" s="831">
        <v>0</v>
      </c>
      <c r="J951" s="822"/>
      <c r="K951" s="822"/>
      <c r="L951" s="831">
        <v>0</v>
      </c>
      <c r="M951" s="831">
        <v>-5.8207660913467407E-11</v>
      </c>
      <c r="N951" s="822"/>
      <c r="O951" s="822"/>
      <c r="P951" s="831">
        <v>0</v>
      </c>
      <c r="Q951" s="831">
        <v>-1.1641532182693481E-10</v>
      </c>
      <c r="R951" s="827"/>
      <c r="S951" s="832"/>
    </row>
    <row r="952" spans="1:19" ht="14.45" customHeight="1" x14ac:dyDescent="0.2">
      <c r="A952" s="821" t="s">
        <v>5996</v>
      </c>
      <c r="B952" s="822" t="s">
        <v>6024</v>
      </c>
      <c r="C952" s="822" t="s">
        <v>6240</v>
      </c>
      <c r="D952" s="822" t="s">
        <v>5968</v>
      </c>
      <c r="E952" s="822" t="s">
        <v>2679</v>
      </c>
      <c r="F952" s="822" t="s">
        <v>6066</v>
      </c>
      <c r="G952" s="822" t="s">
        <v>6250</v>
      </c>
      <c r="H952" s="831">
        <v>0</v>
      </c>
      <c r="I952" s="831">
        <v>0</v>
      </c>
      <c r="J952" s="822"/>
      <c r="K952" s="822"/>
      <c r="L952" s="831">
        <v>0</v>
      </c>
      <c r="M952" s="831">
        <v>0</v>
      </c>
      <c r="N952" s="822"/>
      <c r="O952" s="822"/>
      <c r="P952" s="831"/>
      <c r="Q952" s="831"/>
      <c r="R952" s="827"/>
      <c r="S952" s="832"/>
    </row>
    <row r="953" spans="1:19" ht="14.45" customHeight="1" x14ac:dyDescent="0.2">
      <c r="A953" s="821" t="s">
        <v>5996</v>
      </c>
      <c r="B953" s="822" t="s">
        <v>6024</v>
      </c>
      <c r="C953" s="822" t="s">
        <v>6240</v>
      </c>
      <c r="D953" s="822" t="s">
        <v>5968</v>
      </c>
      <c r="E953" s="822" t="s">
        <v>2679</v>
      </c>
      <c r="F953" s="822" t="s">
        <v>6067</v>
      </c>
      <c r="G953" s="822" t="s">
        <v>6250</v>
      </c>
      <c r="H953" s="831"/>
      <c r="I953" s="831"/>
      <c r="J953" s="822"/>
      <c r="K953" s="822"/>
      <c r="L953" s="831">
        <v>0</v>
      </c>
      <c r="M953" s="831">
        <v>0</v>
      </c>
      <c r="N953" s="822"/>
      <c r="O953" s="822"/>
      <c r="P953" s="831">
        <v>0</v>
      </c>
      <c r="Q953" s="831">
        <v>-5.8207660913467407E-11</v>
      </c>
      <c r="R953" s="827"/>
      <c r="S953" s="832"/>
    </row>
    <row r="954" spans="1:19" ht="14.45" customHeight="1" x14ac:dyDescent="0.2">
      <c r="A954" s="821" t="s">
        <v>5996</v>
      </c>
      <c r="B954" s="822" t="s">
        <v>6024</v>
      </c>
      <c r="C954" s="822" t="s">
        <v>6240</v>
      </c>
      <c r="D954" s="822" t="s">
        <v>5968</v>
      </c>
      <c r="E954" s="822" t="s">
        <v>2679</v>
      </c>
      <c r="F954" s="822" t="s">
        <v>6069</v>
      </c>
      <c r="G954" s="822" t="s">
        <v>6250</v>
      </c>
      <c r="H954" s="831"/>
      <c r="I954" s="831"/>
      <c r="J954" s="822"/>
      <c r="K954" s="822"/>
      <c r="L954" s="831">
        <v>0</v>
      </c>
      <c r="M954" s="831">
        <v>0</v>
      </c>
      <c r="N954" s="822"/>
      <c r="O954" s="822"/>
      <c r="P954" s="831">
        <v>0</v>
      </c>
      <c r="Q954" s="831">
        <v>0</v>
      </c>
      <c r="R954" s="827"/>
      <c r="S954" s="832"/>
    </row>
    <row r="955" spans="1:19" ht="14.45" customHeight="1" x14ac:dyDescent="0.2">
      <c r="A955" s="821" t="s">
        <v>5996</v>
      </c>
      <c r="B955" s="822" t="s">
        <v>6024</v>
      </c>
      <c r="C955" s="822" t="s">
        <v>6240</v>
      </c>
      <c r="D955" s="822" t="s">
        <v>5968</v>
      </c>
      <c r="E955" s="822" t="s">
        <v>2679</v>
      </c>
      <c r="F955" s="822" t="s">
        <v>6071</v>
      </c>
      <c r="G955" s="822" t="s">
        <v>6250</v>
      </c>
      <c r="H955" s="831"/>
      <c r="I955" s="831"/>
      <c r="J955" s="822"/>
      <c r="K955" s="822"/>
      <c r="L955" s="831">
        <v>0</v>
      </c>
      <c r="M955" s="831">
        <v>0</v>
      </c>
      <c r="N955" s="822"/>
      <c r="O955" s="822"/>
      <c r="P955" s="831">
        <v>0</v>
      </c>
      <c r="Q955" s="831">
        <v>1.1641532182693481E-10</v>
      </c>
      <c r="R955" s="827"/>
      <c r="S955" s="832"/>
    </row>
    <row r="956" spans="1:19" ht="14.45" customHeight="1" x14ac:dyDescent="0.2">
      <c r="A956" s="821" t="s">
        <v>5996</v>
      </c>
      <c r="B956" s="822" t="s">
        <v>6024</v>
      </c>
      <c r="C956" s="822" t="s">
        <v>6240</v>
      </c>
      <c r="D956" s="822" t="s">
        <v>5968</v>
      </c>
      <c r="E956" s="822" t="s">
        <v>2679</v>
      </c>
      <c r="F956" s="822" t="s">
        <v>6073</v>
      </c>
      <c r="G956" s="822" t="s">
        <v>6252</v>
      </c>
      <c r="H956" s="831"/>
      <c r="I956" s="831"/>
      <c r="J956" s="822"/>
      <c r="K956" s="822"/>
      <c r="L956" s="831">
        <v>0</v>
      </c>
      <c r="M956" s="831">
        <v>-9.3132257461547852E-10</v>
      </c>
      <c r="N956" s="822"/>
      <c r="O956" s="822"/>
      <c r="P956" s="831">
        <v>0</v>
      </c>
      <c r="Q956" s="831">
        <v>0</v>
      </c>
      <c r="R956" s="827"/>
      <c r="S956" s="832"/>
    </row>
    <row r="957" spans="1:19" ht="14.45" customHeight="1" thickBot="1" x14ac:dyDescent="0.25">
      <c r="A957" s="813" t="s">
        <v>5996</v>
      </c>
      <c r="B957" s="814" t="s">
        <v>6024</v>
      </c>
      <c r="C957" s="814" t="s">
        <v>6240</v>
      </c>
      <c r="D957" s="814" t="s">
        <v>5968</v>
      </c>
      <c r="E957" s="814" t="s">
        <v>2679</v>
      </c>
      <c r="F957" s="814" t="s">
        <v>6075</v>
      </c>
      <c r="G957" s="814" t="s">
        <v>6248</v>
      </c>
      <c r="H957" s="833"/>
      <c r="I957" s="833"/>
      <c r="J957" s="814"/>
      <c r="K957" s="814"/>
      <c r="L957" s="833">
        <v>0</v>
      </c>
      <c r="M957" s="833">
        <v>0</v>
      </c>
      <c r="N957" s="814"/>
      <c r="O957" s="814"/>
      <c r="P957" s="833">
        <v>0</v>
      </c>
      <c r="Q957" s="833">
        <v>0</v>
      </c>
      <c r="R957" s="819"/>
      <c r="S957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3AD2971-EB68-4889-B559-02B188AF1A7C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182534750.08999997</v>
      </c>
      <c r="C3" s="343">
        <f t="shared" ref="C3:R3" si="0">SUBTOTAL(9,C6:C1048576)</f>
        <v>0</v>
      </c>
      <c r="D3" s="343">
        <f t="shared" si="0"/>
        <v>179819890.09999999</v>
      </c>
      <c r="E3" s="343">
        <f t="shared" si="0"/>
        <v>0</v>
      </c>
      <c r="F3" s="343">
        <f t="shared" si="0"/>
        <v>28362520</v>
      </c>
      <c r="G3" s="346">
        <f>IF(D3&lt;&gt;0,F3/D3,"")</f>
        <v>0.15772737923611935</v>
      </c>
      <c r="H3" s="342">
        <f t="shared" si="0"/>
        <v>367074757.1699999</v>
      </c>
      <c r="I3" s="343">
        <f t="shared" si="0"/>
        <v>0</v>
      </c>
      <c r="J3" s="343">
        <f t="shared" si="0"/>
        <v>434546506.88999945</v>
      </c>
      <c r="K3" s="343">
        <f t="shared" si="0"/>
        <v>0</v>
      </c>
      <c r="L3" s="343">
        <f t="shared" si="0"/>
        <v>64750365.170000091</v>
      </c>
      <c r="M3" s="344">
        <f>IF(J3&lt;&gt;0,L3/J3,"")</f>
        <v>0.14900675564834517</v>
      </c>
      <c r="N3" s="345">
        <f t="shared" si="0"/>
        <v>3237959.75</v>
      </c>
      <c r="O3" s="343">
        <f t="shared" si="0"/>
        <v>0</v>
      </c>
      <c r="P3" s="343">
        <f t="shared" si="0"/>
        <v>778392.4</v>
      </c>
      <c r="Q3" s="343">
        <f t="shared" si="0"/>
        <v>0</v>
      </c>
      <c r="R3" s="343">
        <f t="shared" si="0"/>
        <v>1015833.8399999999</v>
      </c>
      <c r="S3" s="344">
        <f>IF(P3&lt;&gt;0,R3/P3,"")</f>
        <v>1.3050407994733759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2675</v>
      </c>
      <c r="B6" s="863">
        <v>175561015.08999997</v>
      </c>
      <c r="C6" s="807"/>
      <c r="D6" s="863">
        <v>173927742.09999999</v>
      </c>
      <c r="E6" s="807"/>
      <c r="F6" s="863">
        <v>27244519</v>
      </c>
      <c r="G6" s="812"/>
      <c r="H6" s="863">
        <v>362015320.61999989</v>
      </c>
      <c r="I6" s="807"/>
      <c r="J6" s="863">
        <v>428428257.05999947</v>
      </c>
      <c r="K6" s="807"/>
      <c r="L6" s="863">
        <v>62922930.240000091</v>
      </c>
      <c r="M6" s="812"/>
      <c r="N6" s="863">
        <v>631974.52</v>
      </c>
      <c r="O6" s="807"/>
      <c r="P6" s="863">
        <v>661662.31000000006</v>
      </c>
      <c r="Q6" s="807"/>
      <c r="R6" s="863">
        <v>990678.83999999985</v>
      </c>
      <c r="S6" s="231"/>
    </row>
    <row r="7" spans="1:19" ht="14.45" customHeight="1" x14ac:dyDescent="0.2">
      <c r="A7" s="836" t="s">
        <v>6255</v>
      </c>
      <c r="B7" s="865">
        <v>438384</v>
      </c>
      <c r="C7" s="822"/>
      <c r="D7" s="865">
        <v>388870</v>
      </c>
      <c r="E7" s="822"/>
      <c r="F7" s="865">
        <v>87384</v>
      </c>
      <c r="G7" s="827"/>
      <c r="H7" s="865"/>
      <c r="I7" s="822"/>
      <c r="J7" s="865">
        <v>28427.65</v>
      </c>
      <c r="K7" s="822"/>
      <c r="L7" s="865">
        <v>720.61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6256</v>
      </c>
      <c r="B8" s="865">
        <v>233268</v>
      </c>
      <c r="C8" s="822"/>
      <c r="D8" s="865">
        <v>272555</v>
      </c>
      <c r="E8" s="822"/>
      <c r="F8" s="865">
        <v>66315</v>
      </c>
      <c r="G8" s="827"/>
      <c r="H8" s="865">
        <v>81648.56</v>
      </c>
      <c r="I8" s="822"/>
      <c r="J8" s="865">
        <v>334439.18</v>
      </c>
      <c r="K8" s="822"/>
      <c r="L8" s="865">
        <v>42153.389999999992</v>
      </c>
      <c r="M8" s="827"/>
      <c r="N8" s="865">
        <v>21750.959999999999</v>
      </c>
      <c r="O8" s="822"/>
      <c r="P8" s="865"/>
      <c r="Q8" s="822"/>
      <c r="R8" s="865"/>
      <c r="S8" s="828"/>
    </row>
    <row r="9" spans="1:19" ht="14.45" customHeight="1" x14ac:dyDescent="0.2">
      <c r="A9" s="836" t="s">
        <v>6257</v>
      </c>
      <c r="B9" s="865">
        <v>129015</v>
      </c>
      <c r="C9" s="822"/>
      <c r="D9" s="865">
        <v>58258</v>
      </c>
      <c r="E9" s="822"/>
      <c r="F9" s="865">
        <v>26172</v>
      </c>
      <c r="G9" s="827"/>
      <c r="H9" s="865">
        <v>157212.93</v>
      </c>
      <c r="I9" s="822"/>
      <c r="J9" s="865"/>
      <c r="K9" s="822"/>
      <c r="L9" s="865">
        <v>54254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6258</v>
      </c>
      <c r="B10" s="865">
        <v>91546</v>
      </c>
      <c r="C10" s="822"/>
      <c r="D10" s="865">
        <v>53559</v>
      </c>
      <c r="E10" s="822"/>
      <c r="F10" s="865">
        <v>10232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6259</v>
      </c>
      <c r="B11" s="865">
        <v>57302</v>
      </c>
      <c r="C11" s="822"/>
      <c r="D11" s="865">
        <v>41793</v>
      </c>
      <c r="E11" s="822"/>
      <c r="F11" s="865">
        <v>4372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6260</v>
      </c>
      <c r="B12" s="865">
        <v>508635</v>
      </c>
      <c r="C12" s="822"/>
      <c r="D12" s="865">
        <v>299388</v>
      </c>
      <c r="E12" s="822"/>
      <c r="F12" s="865">
        <v>15707</v>
      </c>
      <c r="G12" s="827"/>
      <c r="H12" s="865">
        <v>2068370.5399999996</v>
      </c>
      <c r="I12" s="822"/>
      <c r="J12" s="865">
        <v>297953.87000000011</v>
      </c>
      <c r="K12" s="822"/>
      <c r="L12" s="865">
        <v>2502</v>
      </c>
      <c r="M12" s="827"/>
      <c r="N12" s="865">
        <v>27052.3</v>
      </c>
      <c r="O12" s="822"/>
      <c r="P12" s="865">
        <v>82464</v>
      </c>
      <c r="Q12" s="822"/>
      <c r="R12" s="865"/>
      <c r="S12" s="828"/>
    </row>
    <row r="13" spans="1:19" ht="14.45" customHeight="1" x14ac:dyDescent="0.2">
      <c r="A13" s="836" t="s">
        <v>6261</v>
      </c>
      <c r="B13" s="865">
        <v>58539</v>
      </c>
      <c r="C13" s="822"/>
      <c r="D13" s="865">
        <v>32082</v>
      </c>
      <c r="E13" s="822"/>
      <c r="F13" s="865">
        <v>1316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6262</v>
      </c>
      <c r="B14" s="865">
        <v>2669</v>
      </c>
      <c r="C14" s="822"/>
      <c r="D14" s="865">
        <v>360</v>
      </c>
      <c r="E14" s="822"/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6263</v>
      </c>
      <c r="B15" s="865">
        <v>3336</v>
      </c>
      <c r="C15" s="822"/>
      <c r="D15" s="865">
        <v>38016</v>
      </c>
      <c r="E15" s="822"/>
      <c r="F15" s="865"/>
      <c r="G15" s="827"/>
      <c r="H15" s="865"/>
      <c r="I15" s="822"/>
      <c r="J15" s="865">
        <v>655.52</v>
      </c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6264</v>
      </c>
      <c r="B16" s="865">
        <v>61366</v>
      </c>
      <c r="C16" s="822"/>
      <c r="D16" s="865">
        <v>44277</v>
      </c>
      <c r="E16" s="822"/>
      <c r="F16" s="865">
        <v>4174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6265</v>
      </c>
      <c r="B17" s="865">
        <v>152239</v>
      </c>
      <c r="C17" s="822"/>
      <c r="D17" s="865">
        <v>77646</v>
      </c>
      <c r="E17" s="822"/>
      <c r="F17" s="865">
        <v>27451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6266</v>
      </c>
      <c r="B18" s="865">
        <v>21050</v>
      </c>
      <c r="C18" s="822"/>
      <c r="D18" s="865">
        <v>15808</v>
      </c>
      <c r="E18" s="822"/>
      <c r="F18" s="865"/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6267</v>
      </c>
      <c r="B19" s="865">
        <v>10363</v>
      </c>
      <c r="C19" s="822"/>
      <c r="D19" s="865">
        <v>13062</v>
      </c>
      <c r="E19" s="822"/>
      <c r="F19" s="865">
        <v>1370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6268</v>
      </c>
      <c r="B20" s="865">
        <v>577557</v>
      </c>
      <c r="C20" s="822"/>
      <c r="D20" s="865">
        <v>442261</v>
      </c>
      <c r="E20" s="822"/>
      <c r="F20" s="865">
        <v>76090</v>
      </c>
      <c r="G20" s="827"/>
      <c r="H20" s="865">
        <v>-1801801.0500000005</v>
      </c>
      <c r="I20" s="822"/>
      <c r="J20" s="865">
        <v>345951.56999999995</v>
      </c>
      <c r="K20" s="822"/>
      <c r="L20" s="865">
        <v>3541.94</v>
      </c>
      <c r="M20" s="827"/>
      <c r="N20" s="865">
        <v>2557181.9700000002</v>
      </c>
      <c r="O20" s="822"/>
      <c r="P20" s="865">
        <v>27570.27</v>
      </c>
      <c r="Q20" s="822"/>
      <c r="R20" s="865"/>
      <c r="S20" s="828"/>
    </row>
    <row r="21" spans="1:19" ht="14.45" customHeight="1" x14ac:dyDescent="0.2">
      <c r="A21" s="836" t="s">
        <v>6269</v>
      </c>
      <c r="B21" s="865">
        <v>1488900</v>
      </c>
      <c r="C21" s="822"/>
      <c r="D21" s="865">
        <v>1341800</v>
      </c>
      <c r="E21" s="822"/>
      <c r="F21" s="865">
        <v>182150</v>
      </c>
      <c r="G21" s="827"/>
      <c r="H21" s="865"/>
      <c r="I21" s="822"/>
      <c r="J21" s="865">
        <v>346735</v>
      </c>
      <c r="K21" s="822"/>
      <c r="L21" s="865">
        <v>0</v>
      </c>
      <c r="M21" s="827"/>
      <c r="N21" s="865"/>
      <c r="O21" s="822"/>
      <c r="P21" s="865"/>
      <c r="Q21" s="822"/>
      <c r="R21" s="865">
        <v>25155</v>
      </c>
      <c r="S21" s="828"/>
    </row>
    <row r="22" spans="1:19" ht="14.45" customHeight="1" x14ac:dyDescent="0.2">
      <c r="A22" s="836" t="s">
        <v>6270</v>
      </c>
      <c r="B22" s="865">
        <v>5082</v>
      </c>
      <c r="C22" s="822"/>
      <c r="D22" s="865">
        <v>7648</v>
      </c>
      <c r="E22" s="822"/>
      <c r="F22" s="865">
        <v>6069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6271</v>
      </c>
      <c r="B23" s="865">
        <v>179</v>
      </c>
      <c r="C23" s="822"/>
      <c r="D23" s="865"/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6272</v>
      </c>
      <c r="B24" s="865">
        <v>23387</v>
      </c>
      <c r="C24" s="822"/>
      <c r="D24" s="865">
        <v>9559</v>
      </c>
      <c r="E24" s="822"/>
      <c r="F24" s="865">
        <v>3029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6273</v>
      </c>
      <c r="B25" s="865">
        <v>178481</v>
      </c>
      <c r="C25" s="822"/>
      <c r="D25" s="865">
        <v>153754</v>
      </c>
      <c r="E25" s="822"/>
      <c r="F25" s="865">
        <v>25462</v>
      </c>
      <c r="G25" s="827"/>
      <c r="H25" s="865"/>
      <c r="I25" s="822"/>
      <c r="J25" s="865">
        <v>5035.1099999999997</v>
      </c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6274</v>
      </c>
      <c r="B26" s="865"/>
      <c r="C26" s="822"/>
      <c r="D26" s="865">
        <v>398</v>
      </c>
      <c r="E26" s="822"/>
      <c r="F26" s="865">
        <v>80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6275</v>
      </c>
      <c r="B27" s="865">
        <v>11870</v>
      </c>
      <c r="C27" s="822"/>
      <c r="D27" s="865">
        <v>6613</v>
      </c>
      <c r="E27" s="822"/>
      <c r="F27" s="865"/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6276</v>
      </c>
      <c r="B28" s="865">
        <v>220943</v>
      </c>
      <c r="C28" s="822"/>
      <c r="D28" s="865">
        <v>98598</v>
      </c>
      <c r="E28" s="822"/>
      <c r="F28" s="865">
        <v>25407</v>
      </c>
      <c r="G28" s="827"/>
      <c r="H28" s="865">
        <v>27313.65</v>
      </c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6277</v>
      </c>
      <c r="B29" s="865">
        <v>135245</v>
      </c>
      <c r="C29" s="822"/>
      <c r="D29" s="865">
        <v>163419</v>
      </c>
      <c r="E29" s="822"/>
      <c r="F29" s="865">
        <v>990</v>
      </c>
      <c r="G29" s="827"/>
      <c r="H29" s="865">
        <v>52026</v>
      </c>
      <c r="I29" s="822"/>
      <c r="J29" s="865">
        <v>66753.37</v>
      </c>
      <c r="K29" s="822"/>
      <c r="L29" s="865">
        <v>24477.32</v>
      </c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6278</v>
      </c>
      <c r="B30" s="865">
        <v>225249</v>
      </c>
      <c r="C30" s="822"/>
      <c r="D30" s="865">
        <v>132281</v>
      </c>
      <c r="E30" s="822"/>
      <c r="F30" s="865">
        <v>31557</v>
      </c>
      <c r="G30" s="827"/>
      <c r="H30" s="865">
        <v>56068.47</v>
      </c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6279</v>
      </c>
      <c r="B31" s="865">
        <v>621755</v>
      </c>
      <c r="C31" s="822"/>
      <c r="D31" s="865">
        <v>606313</v>
      </c>
      <c r="E31" s="822"/>
      <c r="F31" s="865">
        <v>122713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6280</v>
      </c>
      <c r="B32" s="865">
        <v>1647605</v>
      </c>
      <c r="C32" s="822"/>
      <c r="D32" s="865">
        <v>1524745</v>
      </c>
      <c r="E32" s="822"/>
      <c r="F32" s="865">
        <v>386293</v>
      </c>
      <c r="G32" s="827"/>
      <c r="H32" s="865">
        <v>4418269.6900000013</v>
      </c>
      <c r="I32" s="822"/>
      <c r="J32" s="865">
        <v>4685602.74</v>
      </c>
      <c r="K32" s="822"/>
      <c r="L32" s="865">
        <v>1699065.0600000003</v>
      </c>
      <c r="M32" s="827"/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6281</v>
      </c>
      <c r="B33" s="867">
        <v>69770</v>
      </c>
      <c r="C33" s="814"/>
      <c r="D33" s="867">
        <v>69085</v>
      </c>
      <c r="E33" s="814"/>
      <c r="F33" s="867">
        <v>13668</v>
      </c>
      <c r="G33" s="819"/>
      <c r="H33" s="867">
        <v>327.76</v>
      </c>
      <c r="I33" s="814"/>
      <c r="J33" s="867">
        <v>6695.82</v>
      </c>
      <c r="K33" s="814"/>
      <c r="L33" s="867">
        <v>720.61</v>
      </c>
      <c r="M33" s="819"/>
      <c r="N33" s="867"/>
      <c r="O33" s="814"/>
      <c r="P33" s="867">
        <v>6695.82</v>
      </c>
      <c r="Q33" s="814"/>
      <c r="R33" s="867"/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3DC2287-2898-426D-9CD2-F7D5630FD11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65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7179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99828.04</v>
      </c>
      <c r="G3" s="208">
        <f t="shared" si="0"/>
        <v>552847467.00999975</v>
      </c>
      <c r="H3" s="208"/>
      <c r="I3" s="208"/>
      <c r="J3" s="208">
        <f t="shared" si="0"/>
        <v>104095.52000000005</v>
      </c>
      <c r="K3" s="208">
        <f t="shared" si="0"/>
        <v>615144789.38999987</v>
      </c>
      <c r="L3" s="208"/>
      <c r="M3" s="208"/>
      <c r="N3" s="208">
        <f t="shared" si="0"/>
        <v>18580.749999999996</v>
      </c>
      <c r="O3" s="208">
        <f t="shared" si="0"/>
        <v>94128719.01000002</v>
      </c>
      <c r="P3" s="79">
        <f>IF(K3=0,0,O3/K3)</f>
        <v>0.15301880245680291</v>
      </c>
      <c r="Q3" s="209">
        <f>IF(N3=0,0,O3/N3)</f>
        <v>5065.9267795971655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621</v>
      </c>
      <c r="B6" s="807" t="s">
        <v>6000</v>
      </c>
      <c r="C6" s="807" t="s">
        <v>5989</v>
      </c>
      <c r="D6" s="807" t="s">
        <v>6007</v>
      </c>
      <c r="E6" s="807" t="s">
        <v>6008</v>
      </c>
      <c r="F6" s="225">
        <v>2</v>
      </c>
      <c r="G6" s="225">
        <v>388</v>
      </c>
      <c r="H6" s="225"/>
      <c r="I6" s="225">
        <v>194</v>
      </c>
      <c r="J6" s="225">
        <v>1</v>
      </c>
      <c r="K6" s="225">
        <v>195</v>
      </c>
      <c r="L6" s="225"/>
      <c r="M6" s="225">
        <v>195</v>
      </c>
      <c r="N6" s="225"/>
      <c r="O6" s="225"/>
      <c r="P6" s="812"/>
      <c r="Q6" s="830"/>
    </row>
    <row r="7" spans="1:17" ht="14.45" customHeight="1" x14ac:dyDescent="0.2">
      <c r="A7" s="821" t="s">
        <v>621</v>
      </c>
      <c r="B7" s="822" t="s">
        <v>6000</v>
      </c>
      <c r="C7" s="822" t="s">
        <v>5989</v>
      </c>
      <c r="D7" s="822" t="s">
        <v>6019</v>
      </c>
      <c r="E7" s="822" t="s">
        <v>6020</v>
      </c>
      <c r="F7" s="831"/>
      <c r="G7" s="831"/>
      <c r="H7" s="831"/>
      <c r="I7" s="831"/>
      <c r="J7" s="831">
        <v>1</v>
      </c>
      <c r="K7" s="831">
        <v>360</v>
      </c>
      <c r="L7" s="831"/>
      <c r="M7" s="831">
        <v>360</v>
      </c>
      <c r="N7" s="831">
        <v>1</v>
      </c>
      <c r="O7" s="831">
        <v>388</v>
      </c>
      <c r="P7" s="827"/>
      <c r="Q7" s="832">
        <v>388</v>
      </c>
    </row>
    <row r="8" spans="1:17" ht="14.45" customHeight="1" x14ac:dyDescent="0.2">
      <c r="A8" s="821" t="s">
        <v>621</v>
      </c>
      <c r="B8" s="822" t="s">
        <v>6024</v>
      </c>
      <c r="C8" s="822" t="s">
        <v>2679</v>
      </c>
      <c r="D8" s="822" t="s">
        <v>6029</v>
      </c>
      <c r="E8" s="822" t="s">
        <v>6241</v>
      </c>
      <c r="F8" s="831">
        <v>0</v>
      </c>
      <c r="G8" s="831">
        <v>0</v>
      </c>
      <c r="H8" s="831"/>
      <c r="I8" s="831"/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621</v>
      </c>
      <c r="B9" s="822" t="s">
        <v>6024</v>
      </c>
      <c r="C9" s="822" t="s">
        <v>2679</v>
      </c>
      <c r="D9" s="822" t="s">
        <v>6029</v>
      </c>
      <c r="E9" s="822" t="s">
        <v>6030</v>
      </c>
      <c r="F9" s="831">
        <v>30</v>
      </c>
      <c r="G9" s="831">
        <v>217509.6</v>
      </c>
      <c r="H9" s="831"/>
      <c r="I9" s="831">
        <v>7250.3200000000006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621</v>
      </c>
      <c r="B10" s="822" t="s">
        <v>6024</v>
      </c>
      <c r="C10" s="822" t="s">
        <v>2679</v>
      </c>
      <c r="D10" s="822" t="s">
        <v>6035</v>
      </c>
      <c r="E10" s="822" t="s">
        <v>6242</v>
      </c>
      <c r="F10" s="831">
        <v>0</v>
      </c>
      <c r="G10" s="831">
        <v>0</v>
      </c>
      <c r="H10" s="831"/>
      <c r="I10" s="831"/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621</v>
      </c>
      <c r="B11" s="822" t="s">
        <v>6024</v>
      </c>
      <c r="C11" s="822" t="s">
        <v>2679</v>
      </c>
      <c r="D11" s="822" t="s">
        <v>6035</v>
      </c>
      <c r="E11" s="822" t="s">
        <v>6036</v>
      </c>
      <c r="F11" s="831">
        <v>4</v>
      </c>
      <c r="G11" s="831">
        <v>531796.58000000007</v>
      </c>
      <c r="H11" s="831"/>
      <c r="I11" s="831">
        <v>132949.14500000002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621</v>
      </c>
      <c r="B12" s="822" t="s">
        <v>6024</v>
      </c>
      <c r="C12" s="822" t="s">
        <v>2679</v>
      </c>
      <c r="D12" s="822" t="s">
        <v>6037</v>
      </c>
      <c r="E12" s="822" t="s">
        <v>6036</v>
      </c>
      <c r="F12" s="831">
        <v>12</v>
      </c>
      <c r="G12" s="831">
        <v>3304473.96</v>
      </c>
      <c r="H12" s="831"/>
      <c r="I12" s="831">
        <v>275372.83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621</v>
      </c>
      <c r="B13" s="822" t="s">
        <v>6024</v>
      </c>
      <c r="C13" s="822" t="s">
        <v>2679</v>
      </c>
      <c r="D13" s="822" t="s">
        <v>6039</v>
      </c>
      <c r="E13" s="822" t="s">
        <v>6243</v>
      </c>
      <c r="F13" s="831">
        <v>0</v>
      </c>
      <c r="G13" s="831">
        <v>-2.9103830456733704E-11</v>
      </c>
      <c r="H13" s="831"/>
      <c r="I13" s="831"/>
      <c r="J13" s="831"/>
      <c r="K13" s="831"/>
      <c r="L13" s="831"/>
      <c r="M13" s="831"/>
      <c r="N13" s="831">
        <v>0</v>
      </c>
      <c r="O13" s="831">
        <v>-1.4551915228366852E-11</v>
      </c>
      <c r="P13" s="827"/>
      <c r="Q13" s="832"/>
    </row>
    <row r="14" spans="1:17" ht="14.45" customHeight="1" x14ac:dyDescent="0.2">
      <c r="A14" s="821" t="s">
        <v>621</v>
      </c>
      <c r="B14" s="822" t="s">
        <v>6024</v>
      </c>
      <c r="C14" s="822" t="s">
        <v>2679</v>
      </c>
      <c r="D14" s="822" t="s">
        <v>6039</v>
      </c>
      <c r="E14" s="822" t="s">
        <v>6040</v>
      </c>
      <c r="F14" s="831">
        <v>39</v>
      </c>
      <c r="G14" s="831">
        <v>1094297.46</v>
      </c>
      <c r="H14" s="831"/>
      <c r="I14" s="831">
        <v>28058.90923076923</v>
      </c>
      <c r="J14" s="831">
        <v>21</v>
      </c>
      <c r="K14" s="831">
        <v>307353.90000000002</v>
      </c>
      <c r="L14" s="831"/>
      <c r="M14" s="831">
        <v>14635.900000000001</v>
      </c>
      <c r="N14" s="831">
        <v>9</v>
      </c>
      <c r="O14" s="831">
        <v>131723.09999999998</v>
      </c>
      <c r="P14" s="827"/>
      <c r="Q14" s="832">
        <v>14635.899999999998</v>
      </c>
    </row>
    <row r="15" spans="1:17" ht="14.45" customHeight="1" x14ac:dyDescent="0.2">
      <c r="A15" s="821" t="s">
        <v>621</v>
      </c>
      <c r="B15" s="822" t="s">
        <v>6024</v>
      </c>
      <c r="C15" s="822" t="s">
        <v>2679</v>
      </c>
      <c r="D15" s="822" t="s">
        <v>6282</v>
      </c>
      <c r="E15" s="822" t="s">
        <v>6283</v>
      </c>
      <c r="F15" s="831"/>
      <c r="G15" s="831"/>
      <c r="H15" s="831"/>
      <c r="I15" s="831"/>
      <c r="J15" s="831">
        <v>0.1</v>
      </c>
      <c r="K15" s="831">
        <v>70.48</v>
      </c>
      <c r="L15" s="831"/>
      <c r="M15" s="831">
        <v>704.8</v>
      </c>
      <c r="N15" s="831"/>
      <c r="O15" s="831"/>
      <c r="P15" s="827"/>
      <c r="Q15" s="832"/>
    </row>
    <row r="16" spans="1:17" ht="14.45" customHeight="1" x14ac:dyDescent="0.2">
      <c r="A16" s="821" t="s">
        <v>621</v>
      </c>
      <c r="B16" s="822" t="s">
        <v>6024</v>
      </c>
      <c r="C16" s="822" t="s">
        <v>2679</v>
      </c>
      <c r="D16" s="822" t="s">
        <v>6047</v>
      </c>
      <c r="E16" s="822" t="s">
        <v>6048</v>
      </c>
      <c r="F16" s="831">
        <v>3</v>
      </c>
      <c r="G16" s="831">
        <v>191862</v>
      </c>
      <c r="H16" s="831"/>
      <c r="I16" s="831">
        <v>63954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621</v>
      </c>
      <c r="B17" s="822" t="s">
        <v>6024</v>
      </c>
      <c r="C17" s="822" t="s">
        <v>2679</v>
      </c>
      <c r="D17" s="822" t="s">
        <v>6049</v>
      </c>
      <c r="E17" s="822" t="s">
        <v>6050</v>
      </c>
      <c r="F17" s="831"/>
      <c r="G17" s="831"/>
      <c r="H17" s="831"/>
      <c r="I17" s="831"/>
      <c r="J17" s="831">
        <v>3</v>
      </c>
      <c r="K17" s="831">
        <v>191856</v>
      </c>
      <c r="L17" s="831"/>
      <c r="M17" s="831">
        <v>63952</v>
      </c>
      <c r="N17" s="831">
        <v>3</v>
      </c>
      <c r="O17" s="831">
        <v>0</v>
      </c>
      <c r="P17" s="827"/>
      <c r="Q17" s="832">
        <v>0</v>
      </c>
    </row>
    <row r="18" spans="1:17" ht="14.45" customHeight="1" x14ac:dyDescent="0.2">
      <c r="A18" s="821" t="s">
        <v>621</v>
      </c>
      <c r="B18" s="822" t="s">
        <v>6024</v>
      </c>
      <c r="C18" s="822" t="s">
        <v>2679</v>
      </c>
      <c r="D18" s="822" t="s">
        <v>6051</v>
      </c>
      <c r="E18" s="822" t="s">
        <v>6052</v>
      </c>
      <c r="F18" s="831">
        <v>6</v>
      </c>
      <c r="G18" s="831">
        <v>44118.36</v>
      </c>
      <c r="H18" s="831"/>
      <c r="I18" s="831">
        <v>7353.06</v>
      </c>
      <c r="J18" s="831">
        <v>10</v>
      </c>
      <c r="K18" s="831">
        <v>73530.600000000006</v>
      </c>
      <c r="L18" s="831"/>
      <c r="M18" s="831">
        <v>7353.06</v>
      </c>
      <c r="N18" s="831">
        <v>3</v>
      </c>
      <c r="O18" s="831">
        <v>22059.18</v>
      </c>
      <c r="P18" s="827"/>
      <c r="Q18" s="832">
        <v>7353.06</v>
      </c>
    </row>
    <row r="19" spans="1:17" ht="14.45" customHeight="1" x14ac:dyDescent="0.2">
      <c r="A19" s="821" t="s">
        <v>621</v>
      </c>
      <c r="B19" s="822" t="s">
        <v>6024</v>
      </c>
      <c r="C19" s="822" t="s">
        <v>2679</v>
      </c>
      <c r="D19" s="822" t="s">
        <v>6051</v>
      </c>
      <c r="E19" s="822" t="s">
        <v>6247</v>
      </c>
      <c r="F19" s="831"/>
      <c r="G19" s="831"/>
      <c r="H19" s="831"/>
      <c r="I19" s="831"/>
      <c r="J19" s="831">
        <v>0</v>
      </c>
      <c r="K19" s="831">
        <v>1.8189894035458565E-12</v>
      </c>
      <c r="L19" s="831"/>
      <c r="M19" s="831"/>
      <c r="N19" s="831">
        <v>0</v>
      </c>
      <c r="O19" s="831">
        <v>0</v>
      </c>
      <c r="P19" s="827"/>
      <c r="Q19" s="832"/>
    </row>
    <row r="20" spans="1:17" ht="14.45" customHeight="1" x14ac:dyDescent="0.2">
      <c r="A20" s="821" t="s">
        <v>621</v>
      </c>
      <c r="B20" s="822" t="s">
        <v>6024</v>
      </c>
      <c r="C20" s="822" t="s">
        <v>2679</v>
      </c>
      <c r="D20" s="822" t="s">
        <v>6053</v>
      </c>
      <c r="E20" s="822" t="s">
        <v>2019</v>
      </c>
      <c r="F20" s="831">
        <v>100</v>
      </c>
      <c r="G20" s="831">
        <v>157653</v>
      </c>
      <c r="H20" s="831"/>
      <c r="I20" s="831">
        <v>1576.53</v>
      </c>
      <c r="J20" s="831">
        <v>200</v>
      </c>
      <c r="K20" s="831">
        <v>309240</v>
      </c>
      <c r="L20" s="831"/>
      <c r="M20" s="831">
        <v>1546.2</v>
      </c>
      <c r="N20" s="831">
        <v>506</v>
      </c>
      <c r="O20" s="831">
        <v>782377.2</v>
      </c>
      <c r="P20" s="827"/>
      <c r="Q20" s="832">
        <v>1546.1999999999998</v>
      </c>
    </row>
    <row r="21" spans="1:17" ht="14.45" customHeight="1" x14ac:dyDescent="0.2">
      <c r="A21" s="821" t="s">
        <v>621</v>
      </c>
      <c r="B21" s="822" t="s">
        <v>6024</v>
      </c>
      <c r="C21" s="822" t="s">
        <v>2679</v>
      </c>
      <c r="D21" s="822" t="s">
        <v>6053</v>
      </c>
      <c r="E21" s="822" t="s">
        <v>6248</v>
      </c>
      <c r="F21" s="831"/>
      <c r="G21" s="831"/>
      <c r="H21" s="831"/>
      <c r="I21" s="831"/>
      <c r="J21" s="831"/>
      <c r="K21" s="831"/>
      <c r="L21" s="831"/>
      <c r="M21" s="831"/>
      <c r="N21" s="831">
        <v>0</v>
      </c>
      <c r="O21" s="831">
        <v>0</v>
      </c>
      <c r="P21" s="827"/>
      <c r="Q21" s="832"/>
    </row>
    <row r="22" spans="1:17" ht="14.45" customHeight="1" x14ac:dyDescent="0.2">
      <c r="A22" s="821" t="s">
        <v>621</v>
      </c>
      <c r="B22" s="822" t="s">
        <v>6024</v>
      </c>
      <c r="C22" s="822" t="s">
        <v>2679</v>
      </c>
      <c r="D22" s="822" t="s">
        <v>6056</v>
      </c>
      <c r="E22" s="822" t="s">
        <v>6036</v>
      </c>
      <c r="F22" s="831">
        <v>2</v>
      </c>
      <c r="G22" s="831">
        <v>255951.87</v>
      </c>
      <c r="H22" s="831"/>
      <c r="I22" s="831">
        <v>127975.935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621</v>
      </c>
      <c r="B23" s="822" t="s">
        <v>6024</v>
      </c>
      <c r="C23" s="822" t="s">
        <v>2679</v>
      </c>
      <c r="D23" s="822" t="s">
        <v>6182</v>
      </c>
      <c r="E23" s="822" t="s">
        <v>6183</v>
      </c>
      <c r="F23" s="831">
        <v>0.75</v>
      </c>
      <c r="G23" s="831">
        <v>491.64</v>
      </c>
      <c r="H23" s="831"/>
      <c r="I23" s="831">
        <v>655.52</v>
      </c>
      <c r="J23" s="831">
        <v>1.25</v>
      </c>
      <c r="K23" s="831">
        <v>819.4</v>
      </c>
      <c r="L23" s="831"/>
      <c r="M23" s="831">
        <v>655.52</v>
      </c>
      <c r="N23" s="831"/>
      <c r="O23" s="831"/>
      <c r="P23" s="827"/>
      <c r="Q23" s="832"/>
    </row>
    <row r="24" spans="1:17" ht="14.45" customHeight="1" x14ac:dyDescent="0.2">
      <c r="A24" s="821" t="s">
        <v>621</v>
      </c>
      <c r="B24" s="822" t="s">
        <v>6024</v>
      </c>
      <c r="C24" s="822" t="s">
        <v>2679</v>
      </c>
      <c r="D24" s="822" t="s">
        <v>6182</v>
      </c>
      <c r="E24" s="822" t="s">
        <v>6184</v>
      </c>
      <c r="F24" s="831">
        <v>0.5</v>
      </c>
      <c r="G24" s="831">
        <v>327.76</v>
      </c>
      <c r="H24" s="831"/>
      <c r="I24" s="831">
        <v>655.52</v>
      </c>
      <c r="J24" s="831">
        <v>2.75</v>
      </c>
      <c r="K24" s="831">
        <v>1802.6799999999998</v>
      </c>
      <c r="L24" s="831"/>
      <c r="M24" s="831">
        <v>655.52</v>
      </c>
      <c r="N24" s="831">
        <v>1.5</v>
      </c>
      <c r="O24" s="831">
        <v>983.28</v>
      </c>
      <c r="P24" s="827"/>
      <c r="Q24" s="832">
        <v>655.52</v>
      </c>
    </row>
    <row r="25" spans="1:17" ht="14.45" customHeight="1" x14ac:dyDescent="0.2">
      <c r="A25" s="821" t="s">
        <v>621</v>
      </c>
      <c r="B25" s="822" t="s">
        <v>6024</v>
      </c>
      <c r="C25" s="822" t="s">
        <v>2679</v>
      </c>
      <c r="D25" s="822" t="s">
        <v>6001</v>
      </c>
      <c r="E25" s="822" t="s">
        <v>6245</v>
      </c>
      <c r="F25" s="831"/>
      <c r="G25" s="831"/>
      <c r="H25" s="831"/>
      <c r="I25" s="831"/>
      <c r="J25" s="831">
        <v>0</v>
      </c>
      <c r="K25" s="831">
        <v>0</v>
      </c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621</v>
      </c>
      <c r="B26" s="822" t="s">
        <v>6024</v>
      </c>
      <c r="C26" s="822" t="s">
        <v>2679</v>
      </c>
      <c r="D26" s="822" t="s">
        <v>6001</v>
      </c>
      <c r="E26" s="822" t="s">
        <v>6002</v>
      </c>
      <c r="F26" s="831">
        <v>12</v>
      </c>
      <c r="G26" s="831">
        <v>219205.5</v>
      </c>
      <c r="H26" s="831"/>
      <c r="I26" s="831">
        <v>18267.125</v>
      </c>
      <c r="J26" s="831">
        <v>33</v>
      </c>
      <c r="K26" s="831">
        <v>111325.86000000002</v>
      </c>
      <c r="L26" s="831"/>
      <c r="M26" s="831">
        <v>3373.5109090909095</v>
      </c>
      <c r="N26" s="831"/>
      <c r="O26" s="831"/>
      <c r="P26" s="827"/>
      <c r="Q26" s="832"/>
    </row>
    <row r="27" spans="1:17" ht="14.45" customHeight="1" x14ac:dyDescent="0.2">
      <c r="A27" s="821" t="s">
        <v>621</v>
      </c>
      <c r="B27" s="822" t="s">
        <v>6024</v>
      </c>
      <c r="C27" s="822" t="s">
        <v>2679</v>
      </c>
      <c r="D27" s="822" t="s">
        <v>6062</v>
      </c>
      <c r="E27" s="822" t="s">
        <v>2657</v>
      </c>
      <c r="F27" s="831">
        <v>3</v>
      </c>
      <c r="G27" s="831">
        <v>649587</v>
      </c>
      <c r="H27" s="831"/>
      <c r="I27" s="831">
        <v>216529</v>
      </c>
      <c r="J27" s="831">
        <v>4</v>
      </c>
      <c r="K27" s="831">
        <v>866116</v>
      </c>
      <c r="L27" s="831"/>
      <c r="M27" s="831">
        <v>216529</v>
      </c>
      <c r="N27" s="831"/>
      <c r="O27" s="831"/>
      <c r="P27" s="827"/>
      <c r="Q27" s="832"/>
    </row>
    <row r="28" spans="1:17" ht="14.45" customHeight="1" x14ac:dyDescent="0.2">
      <c r="A28" s="821" t="s">
        <v>621</v>
      </c>
      <c r="B28" s="822" t="s">
        <v>6024</v>
      </c>
      <c r="C28" s="822" t="s">
        <v>2679</v>
      </c>
      <c r="D28" s="822" t="s">
        <v>6063</v>
      </c>
      <c r="E28" s="822" t="s">
        <v>2000</v>
      </c>
      <c r="F28" s="831">
        <v>48</v>
      </c>
      <c r="G28" s="831">
        <v>47665.439999999995</v>
      </c>
      <c r="H28" s="831"/>
      <c r="I28" s="831">
        <v>993.02999999999986</v>
      </c>
      <c r="J28" s="831">
        <v>67</v>
      </c>
      <c r="K28" s="831">
        <v>86085.700000000012</v>
      </c>
      <c r="L28" s="831"/>
      <c r="M28" s="831">
        <v>1284.8611940298508</v>
      </c>
      <c r="N28" s="831">
        <v>3</v>
      </c>
      <c r="O28" s="831">
        <v>2979.36</v>
      </c>
      <c r="P28" s="827"/>
      <c r="Q28" s="832">
        <v>993.12</v>
      </c>
    </row>
    <row r="29" spans="1:17" ht="14.45" customHeight="1" x14ac:dyDescent="0.2">
      <c r="A29" s="821" t="s">
        <v>621</v>
      </c>
      <c r="B29" s="822" t="s">
        <v>6024</v>
      </c>
      <c r="C29" s="822" t="s">
        <v>2679</v>
      </c>
      <c r="D29" s="822" t="s">
        <v>6063</v>
      </c>
      <c r="E29" s="822" t="s">
        <v>6251</v>
      </c>
      <c r="F29" s="831"/>
      <c r="G29" s="831"/>
      <c r="H29" s="831"/>
      <c r="I29" s="831"/>
      <c r="J29" s="831">
        <v>0</v>
      </c>
      <c r="K29" s="831">
        <v>-4.5474735088646412E-13</v>
      </c>
      <c r="L29" s="831"/>
      <c r="M29" s="831"/>
      <c r="N29" s="831">
        <v>0</v>
      </c>
      <c r="O29" s="831">
        <v>0</v>
      </c>
      <c r="P29" s="827"/>
      <c r="Q29" s="832"/>
    </row>
    <row r="30" spans="1:17" ht="14.45" customHeight="1" x14ac:dyDescent="0.2">
      <c r="A30" s="821" t="s">
        <v>621</v>
      </c>
      <c r="B30" s="822" t="s">
        <v>6024</v>
      </c>
      <c r="C30" s="822" t="s">
        <v>2679</v>
      </c>
      <c r="D30" s="822" t="s">
        <v>6073</v>
      </c>
      <c r="E30" s="822" t="s">
        <v>2011</v>
      </c>
      <c r="F30" s="831"/>
      <c r="G30" s="831"/>
      <c r="H30" s="831"/>
      <c r="I30" s="831"/>
      <c r="J30" s="831">
        <v>29</v>
      </c>
      <c r="K30" s="831">
        <v>1919280.7999999998</v>
      </c>
      <c r="L30" s="831"/>
      <c r="M30" s="831">
        <v>66182.096551724127</v>
      </c>
      <c r="N30" s="831"/>
      <c r="O30" s="831"/>
      <c r="P30" s="827"/>
      <c r="Q30" s="832"/>
    </row>
    <row r="31" spans="1:17" ht="14.45" customHeight="1" x14ac:dyDescent="0.2">
      <c r="A31" s="821" t="s">
        <v>621</v>
      </c>
      <c r="B31" s="822" t="s">
        <v>6024</v>
      </c>
      <c r="C31" s="822" t="s">
        <v>2679</v>
      </c>
      <c r="D31" s="822" t="s">
        <v>6073</v>
      </c>
      <c r="E31" s="822" t="s">
        <v>6252</v>
      </c>
      <c r="F31" s="831"/>
      <c r="G31" s="831"/>
      <c r="H31" s="831"/>
      <c r="I31" s="831"/>
      <c r="J31" s="831">
        <v>0</v>
      </c>
      <c r="K31" s="831">
        <v>0</v>
      </c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621</v>
      </c>
      <c r="B32" s="822" t="s">
        <v>6024</v>
      </c>
      <c r="C32" s="822" t="s">
        <v>2679</v>
      </c>
      <c r="D32" s="822" t="s">
        <v>6074</v>
      </c>
      <c r="E32" s="822" t="s">
        <v>1739</v>
      </c>
      <c r="F32" s="831"/>
      <c r="G32" s="831"/>
      <c r="H32" s="831"/>
      <c r="I32" s="831"/>
      <c r="J32" s="831">
        <v>5</v>
      </c>
      <c r="K32" s="831">
        <v>8391.8499999999985</v>
      </c>
      <c r="L32" s="831"/>
      <c r="M32" s="831">
        <v>1678.3699999999997</v>
      </c>
      <c r="N32" s="831">
        <v>2</v>
      </c>
      <c r="O32" s="831">
        <v>3356.74</v>
      </c>
      <c r="P32" s="827"/>
      <c r="Q32" s="832">
        <v>1678.37</v>
      </c>
    </row>
    <row r="33" spans="1:17" ht="14.45" customHeight="1" x14ac:dyDescent="0.2">
      <c r="A33" s="821" t="s">
        <v>621</v>
      </c>
      <c r="B33" s="822" t="s">
        <v>6024</v>
      </c>
      <c r="C33" s="822" t="s">
        <v>2679</v>
      </c>
      <c r="D33" s="822" t="s">
        <v>6284</v>
      </c>
      <c r="E33" s="822" t="s">
        <v>2019</v>
      </c>
      <c r="F33" s="831"/>
      <c r="G33" s="831"/>
      <c r="H33" s="831"/>
      <c r="I33" s="831"/>
      <c r="J33" s="831"/>
      <c r="K33" s="831"/>
      <c r="L33" s="831"/>
      <c r="M33" s="831"/>
      <c r="N33" s="831">
        <v>100</v>
      </c>
      <c r="O33" s="831">
        <v>51540</v>
      </c>
      <c r="P33" s="827"/>
      <c r="Q33" s="832">
        <v>515.4</v>
      </c>
    </row>
    <row r="34" spans="1:17" ht="14.45" customHeight="1" x14ac:dyDescent="0.2">
      <c r="A34" s="821" t="s">
        <v>621</v>
      </c>
      <c r="B34" s="822" t="s">
        <v>6024</v>
      </c>
      <c r="C34" s="822" t="s">
        <v>2679</v>
      </c>
      <c r="D34" s="822" t="s">
        <v>6284</v>
      </c>
      <c r="E34" s="822" t="s">
        <v>6248</v>
      </c>
      <c r="F34" s="831"/>
      <c r="G34" s="831"/>
      <c r="H34" s="831"/>
      <c r="I34" s="831"/>
      <c r="J34" s="831"/>
      <c r="K34" s="831"/>
      <c r="L34" s="831"/>
      <c r="M34" s="831"/>
      <c r="N34" s="831">
        <v>0</v>
      </c>
      <c r="O34" s="831">
        <v>0</v>
      </c>
      <c r="P34" s="827"/>
      <c r="Q34" s="832"/>
    </row>
    <row r="35" spans="1:17" ht="14.45" customHeight="1" x14ac:dyDescent="0.2">
      <c r="A35" s="821" t="s">
        <v>621</v>
      </c>
      <c r="B35" s="822" t="s">
        <v>6024</v>
      </c>
      <c r="C35" s="822" t="s">
        <v>2679</v>
      </c>
      <c r="D35" s="822" t="s">
        <v>6075</v>
      </c>
      <c r="E35" s="822" t="s">
        <v>2019</v>
      </c>
      <c r="F35" s="831"/>
      <c r="G35" s="831"/>
      <c r="H35" s="831"/>
      <c r="I35" s="831"/>
      <c r="J35" s="831">
        <v>150</v>
      </c>
      <c r="K35" s="831">
        <v>244195.5</v>
      </c>
      <c r="L35" s="831"/>
      <c r="M35" s="831">
        <v>1627.97</v>
      </c>
      <c r="N35" s="831"/>
      <c r="O35" s="831"/>
      <c r="P35" s="827"/>
      <c r="Q35" s="832"/>
    </row>
    <row r="36" spans="1:17" ht="14.45" customHeight="1" x14ac:dyDescent="0.2">
      <c r="A36" s="821" t="s">
        <v>621</v>
      </c>
      <c r="B36" s="822" t="s">
        <v>6024</v>
      </c>
      <c r="C36" s="822" t="s">
        <v>2679</v>
      </c>
      <c r="D36" s="822" t="s">
        <v>6285</v>
      </c>
      <c r="E36" s="822" t="s">
        <v>2011</v>
      </c>
      <c r="F36" s="831"/>
      <c r="G36" s="831"/>
      <c r="H36" s="831"/>
      <c r="I36" s="831"/>
      <c r="J36" s="831">
        <v>4</v>
      </c>
      <c r="K36" s="831">
        <v>616927</v>
      </c>
      <c r="L36" s="831"/>
      <c r="M36" s="831">
        <v>154231.75</v>
      </c>
      <c r="N36" s="831"/>
      <c r="O36" s="831"/>
      <c r="P36" s="827"/>
      <c r="Q36" s="832"/>
    </row>
    <row r="37" spans="1:17" ht="14.45" customHeight="1" x14ac:dyDescent="0.2">
      <c r="A37" s="821" t="s">
        <v>621</v>
      </c>
      <c r="B37" s="822" t="s">
        <v>6024</v>
      </c>
      <c r="C37" s="822" t="s">
        <v>2679</v>
      </c>
      <c r="D37" s="822" t="s">
        <v>6285</v>
      </c>
      <c r="E37" s="822" t="s">
        <v>6252</v>
      </c>
      <c r="F37" s="831"/>
      <c r="G37" s="831"/>
      <c r="H37" s="831"/>
      <c r="I37" s="831"/>
      <c r="J37" s="831">
        <v>0</v>
      </c>
      <c r="K37" s="831">
        <v>0</v>
      </c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621</v>
      </c>
      <c r="B38" s="822" t="s">
        <v>6024</v>
      </c>
      <c r="C38" s="822" t="s">
        <v>6078</v>
      </c>
      <c r="D38" s="822" t="s">
        <v>6185</v>
      </c>
      <c r="E38" s="822" t="s">
        <v>6186</v>
      </c>
      <c r="F38" s="831"/>
      <c r="G38" s="831"/>
      <c r="H38" s="831"/>
      <c r="I38" s="831"/>
      <c r="J38" s="831">
        <v>3</v>
      </c>
      <c r="K38" s="831">
        <v>2639.7599999999998</v>
      </c>
      <c r="L38" s="831"/>
      <c r="M38" s="831">
        <v>879.92</v>
      </c>
      <c r="N38" s="831">
        <v>1</v>
      </c>
      <c r="O38" s="831">
        <v>879.92</v>
      </c>
      <c r="P38" s="827"/>
      <c r="Q38" s="832">
        <v>879.92</v>
      </c>
    </row>
    <row r="39" spans="1:17" ht="14.45" customHeight="1" x14ac:dyDescent="0.2">
      <c r="A39" s="821" t="s">
        <v>621</v>
      </c>
      <c r="B39" s="822" t="s">
        <v>6024</v>
      </c>
      <c r="C39" s="822" t="s">
        <v>6078</v>
      </c>
      <c r="D39" s="822" t="s">
        <v>6286</v>
      </c>
      <c r="E39" s="822" t="s">
        <v>6287</v>
      </c>
      <c r="F39" s="831"/>
      <c r="G39" s="831"/>
      <c r="H39" s="831"/>
      <c r="I39" s="831"/>
      <c r="J39" s="831"/>
      <c r="K39" s="831"/>
      <c r="L39" s="831"/>
      <c r="M39" s="831"/>
      <c r="N39" s="831">
        <v>1</v>
      </c>
      <c r="O39" s="831">
        <v>71390</v>
      </c>
      <c r="P39" s="827"/>
      <c r="Q39" s="832">
        <v>71390</v>
      </c>
    </row>
    <row r="40" spans="1:17" ht="14.45" customHeight="1" x14ac:dyDescent="0.2">
      <c r="A40" s="821" t="s">
        <v>621</v>
      </c>
      <c r="B40" s="822" t="s">
        <v>6024</v>
      </c>
      <c r="C40" s="822" t="s">
        <v>6078</v>
      </c>
      <c r="D40" s="822" t="s">
        <v>6189</v>
      </c>
      <c r="E40" s="822" t="s">
        <v>6190</v>
      </c>
      <c r="F40" s="831">
        <v>1</v>
      </c>
      <c r="G40" s="831">
        <v>2981.62</v>
      </c>
      <c r="H40" s="831"/>
      <c r="I40" s="831">
        <v>2981.62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621</v>
      </c>
      <c r="B41" s="822" t="s">
        <v>6024</v>
      </c>
      <c r="C41" s="822" t="s">
        <v>6078</v>
      </c>
      <c r="D41" s="822" t="s">
        <v>6191</v>
      </c>
      <c r="E41" s="822" t="s">
        <v>6192</v>
      </c>
      <c r="F41" s="831">
        <v>2</v>
      </c>
      <c r="G41" s="831">
        <v>2996.24</v>
      </c>
      <c r="H41" s="831"/>
      <c r="I41" s="831">
        <v>1498.12</v>
      </c>
      <c r="J41" s="831">
        <v>3</v>
      </c>
      <c r="K41" s="831">
        <v>4403.55</v>
      </c>
      <c r="L41" s="831"/>
      <c r="M41" s="831">
        <v>1467.8500000000001</v>
      </c>
      <c r="N41" s="831">
        <v>3</v>
      </c>
      <c r="O41" s="831">
        <v>4079.31</v>
      </c>
      <c r="P41" s="827"/>
      <c r="Q41" s="832">
        <v>1359.77</v>
      </c>
    </row>
    <row r="42" spans="1:17" ht="14.45" customHeight="1" x14ac:dyDescent="0.2">
      <c r="A42" s="821" t="s">
        <v>621</v>
      </c>
      <c r="B42" s="822" t="s">
        <v>6024</v>
      </c>
      <c r="C42" s="822" t="s">
        <v>6078</v>
      </c>
      <c r="D42" s="822" t="s">
        <v>6193</v>
      </c>
      <c r="E42" s="822" t="s">
        <v>6194</v>
      </c>
      <c r="F42" s="831">
        <v>1</v>
      </c>
      <c r="G42" s="831">
        <v>1270.5</v>
      </c>
      <c r="H42" s="831"/>
      <c r="I42" s="831">
        <v>1270.5</v>
      </c>
      <c r="J42" s="831">
        <v>9</v>
      </c>
      <c r="K42" s="831">
        <v>11487.19</v>
      </c>
      <c r="L42" s="831"/>
      <c r="M42" s="831">
        <v>1276.3544444444444</v>
      </c>
      <c r="N42" s="831">
        <v>1</v>
      </c>
      <c r="O42" s="831">
        <v>1452</v>
      </c>
      <c r="P42" s="827"/>
      <c r="Q42" s="832">
        <v>1452</v>
      </c>
    </row>
    <row r="43" spans="1:17" ht="14.45" customHeight="1" x14ac:dyDescent="0.2">
      <c r="A43" s="821" t="s">
        <v>621</v>
      </c>
      <c r="B43" s="822" t="s">
        <v>6024</v>
      </c>
      <c r="C43" s="822" t="s">
        <v>6078</v>
      </c>
      <c r="D43" s="822" t="s">
        <v>6197</v>
      </c>
      <c r="E43" s="822" t="s">
        <v>6198</v>
      </c>
      <c r="F43" s="831">
        <v>1</v>
      </c>
      <c r="G43" s="831">
        <v>1050</v>
      </c>
      <c r="H43" s="831"/>
      <c r="I43" s="831">
        <v>1050</v>
      </c>
      <c r="J43" s="831"/>
      <c r="K43" s="831"/>
      <c r="L43" s="831"/>
      <c r="M43" s="831"/>
      <c r="N43" s="831">
        <v>1</v>
      </c>
      <c r="O43" s="831">
        <v>1050</v>
      </c>
      <c r="P43" s="827"/>
      <c r="Q43" s="832">
        <v>1050</v>
      </c>
    </row>
    <row r="44" spans="1:17" ht="14.45" customHeight="1" x14ac:dyDescent="0.2">
      <c r="A44" s="821" t="s">
        <v>621</v>
      </c>
      <c r="B44" s="822" t="s">
        <v>6024</v>
      </c>
      <c r="C44" s="822" t="s">
        <v>6078</v>
      </c>
      <c r="D44" s="822" t="s">
        <v>6199</v>
      </c>
      <c r="E44" s="822" t="s">
        <v>6200</v>
      </c>
      <c r="F44" s="831"/>
      <c r="G44" s="831"/>
      <c r="H44" s="831"/>
      <c r="I44" s="831"/>
      <c r="J44" s="831">
        <v>2</v>
      </c>
      <c r="K44" s="831">
        <v>3115.16</v>
      </c>
      <c r="L44" s="831"/>
      <c r="M44" s="831">
        <v>1557.58</v>
      </c>
      <c r="N44" s="831"/>
      <c r="O44" s="831"/>
      <c r="P44" s="827"/>
      <c r="Q44" s="832"/>
    </row>
    <row r="45" spans="1:17" ht="14.45" customHeight="1" x14ac:dyDescent="0.2">
      <c r="A45" s="821" t="s">
        <v>621</v>
      </c>
      <c r="B45" s="822" t="s">
        <v>6024</v>
      </c>
      <c r="C45" s="822" t="s">
        <v>6078</v>
      </c>
      <c r="D45" s="822" t="s">
        <v>6288</v>
      </c>
      <c r="E45" s="822" t="s">
        <v>6289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9058.57</v>
      </c>
      <c r="P45" s="827"/>
      <c r="Q45" s="832">
        <v>9058.57</v>
      </c>
    </row>
    <row r="46" spans="1:17" ht="14.45" customHeight="1" x14ac:dyDescent="0.2">
      <c r="A46" s="821" t="s">
        <v>621</v>
      </c>
      <c r="B46" s="822" t="s">
        <v>6024</v>
      </c>
      <c r="C46" s="822" t="s">
        <v>6078</v>
      </c>
      <c r="D46" s="822" t="s">
        <v>6201</v>
      </c>
      <c r="E46" s="822" t="s">
        <v>6202</v>
      </c>
      <c r="F46" s="831">
        <v>2</v>
      </c>
      <c r="G46" s="831">
        <v>9559</v>
      </c>
      <c r="H46" s="831"/>
      <c r="I46" s="831">
        <v>4779.5</v>
      </c>
      <c r="J46" s="831">
        <v>3</v>
      </c>
      <c r="K46" s="831">
        <v>20615.54</v>
      </c>
      <c r="L46" s="831"/>
      <c r="M46" s="831">
        <v>6871.8466666666673</v>
      </c>
      <c r="N46" s="831">
        <v>2</v>
      </c>
      <c r="O46" s="831">
        <v>9559</v>
      </c>
      <c r="P46" s="827"/>
      <c r="Q46" s="832">
        <v>4779.5</v>
      </c>
    </row>
    <row r="47" spans="1:17" ht="14.45" customHeight="1" x14ac:dyDescent="0.2">
      <c r="A47" s="821" t="s">
        <v>621</v>
      </c>
      <c r="B47" s="822" t="s">
        <v>6024</v>
      </c>
      <c r="C47" s="822" t="s">
        <v>6078</v>
      </c>
      <c r="D47" s="822" t="s">
        <v>6290</v>
      </c>
      <c r="E47" s="822" t="s">
        <v>6291</v>
      </c>
      <c r="F47" s="831"/>
      <c r="G47" s="831"/>
      <c r="H47" s="831"/>
      <c r="I47" s="831"/>
      <c r="J47" s="831"/>
      <c r="K47" s="831"/>
      <c r="L47" s="831"/>
      <c r="M47" s="831"/>
      <c r="N47" s="831">
        <v>1</v>
      </c>
      <c r="O47" s="831">
        <v>15540</v>
      </c>
      <c r="P47" s="827"/>
      <c r="Q47" s="832">
        <v>15540</v>
      </c>
    </row>
    <row r="48" spans="1:17" ht="14.45" customHeight="1" x14ac:dyDescent="0.2">
      <c r="A48" s="821" t="s">
        <v>621</v>
      </c>
      <c r="B48" s="822" t="s">
        <v>6024</v>
      </c>
      <c r="C48" s="822" t="s">
        <v>6078</v>
      </c>
      <c r="D48" s="822" t="s">
        <v>6292</v>
      </c>
      <c r="E48" s="822" t="s">
        <v>6293</v>
      </c>
      <c r="F48" s="831"/>
      <c r="G48" s="831"/>
      <c r="H48" s="831"/>
      <c r="I48" s="831"/>
      <c r="J48" s="831"/>
      <c r="K48" s="831"/>
      <c r="L48" s="831"/>
      <c r="M48" s="831"/>
      <c r="N48" s="831">
        <v>1</v>
      </c>
      <c r="O48" s="831">
        <v>3180</v>
      </c>
      <c r="P48" s="827"/>
      <c r="Q48" s="832">
        <v>3180</v>
      </c>
    </row>
    <row r="49" spans="1:17" ht="14.45" customHeight="1" x14ac:dyDescent="0.2">
      <c r="A49" s="821" t="s">
        <v>621</v>
      </c>
      <c r="B49" s="822" t="s">
        <v>6024</v>
      </c>
      <c r="C49" s="822" t="s">
        <v>6078</v>
      </c>
      <c r="D49" s="822" t="s">
        <v>6033</v>
      </c>
      <c r="E49" s="822" t="s">
        <v>6294</v>
      </c>
      <c r="F49" s="831">
        <v>1</v>
      </c>
      <c r="G49" s="831">
        <v>592710</v>
      </c>
      <c r="H49" s="831"/>
      <c r="I49" s="831">
        <v>592710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621</v>
      </c>
      <c r="B50" s="822" t="s">
        <v>6024</v>
      </c>
      <c r="C50" s="822" t="s">
        <v>6078</v>
      </c>
      <c r="D50" s="822" t="s">
        <v>6295</v>
      </c>
      <c r="E50" s="822" t="s">
        <v>6296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9680</v>
      </c>
      <c r="P50" s="827"/>
      <c r="Q50" s="832">
        <v>9680</v>
      </c>
    </row>
    <row r="51" spans="1:17" ht="14.45" customHeight="1" x14ac:dyDescent="0.2">
      <c r="A51" s="821" t="s">
        <v>621</v>
      </c>
      <c r="B51" s="822" t="s">
        <v>6024</v>
      </c>
      <c r="C51" s="822" t="s">
        <v>6078</v>
      </c>
      <c r="D51" s="822" t="s">
        <v>6205</v>
      </c>
      <c r="E51" s="822" t="s">
        <v>6206</v>
      </c>
      <c r="F51" s="831"/>
      <c r="G51" s="831"/>
      <c r="H51" s="831"/>
      <c r="I51" s="831"/>
      <c r="J51" s="831">
        <v>2</v>
      </c>
      <c r="K51" s="831">
        <v>29900</v>
      </c>
      <c r="L51" s="831"/>
      <c r="M51" s="831">
        <v>14950</v>
      </c>
      <c r="N51" s="831"/>
      <c r="O51" s="831"/>
      <c r="P51" s="827"/>
      <c r="Q51" s="832"/>
    </row>
    <row r="52" spans="1:17" ht="14.45" customHeight="1" x14ac:dyDescent="0.2">
      <c r="A52" s="821" t="s">
        <v>621</v>
      </c>
      <c r="B52" s="822" t="s">
        <v>6024</v>
      </c>
      <c r="C52" s="822" t="s">
        <v>6078</v>
      </c>
      <c r="D52" s="822" t="s">
        <v>6205</v>
      </c>
      <c r="E52" s="822" t="s">
        <v>6207</v>
      </c>
      <c r="F52" s="831"/>
      <c r="G52" s="831"/>
      <c r="H52" s="831"/>
      <c r="I52" s="831"/>
      <c r="J52" s="831">
        <v>4</v>
      </c>
      <c r="K52" s="831">
        <v>59847.6</v>
      </c>
      <c r="L52" s="831"/>
      <c r="M52" s="831">
        <v>14961.9</v>
      </c>
      <c r="N52" s="831">
        <v>4</v>
      </c>
      <c r="O52" s="831">
        <v>59288</v>
      </c>
      <c r="P52" s="827"/>
      <c r="Q52" s="832">
        <v>14822</v>
      </c>
    </row>
    <row r="53" spans="1:17" ht="14.45" customHeight="1" x14ac:dyDescent="0.2">
      <c r="A53" s="821" t="s">
        <v>621</v>
      </c>
      <c r="B53" s="822" t="s">
        <v>6024</v>
      </c>
      <c r="C53" s="822" t="s">
        <v>6078</v>
      </c>
      <c r="D53" s="822" t="s">
        <v>6297</v>
      </c>
      <c r="E53" s="822" t="s">
        <v>6298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12057.1</v>
      </c>
      <c r="P53" s="827"/>
      <c r="Q53" s="832">
        <v>12057.1</v>
      </c>
    </row>
    <row r="54" spans="1:17" ht="14.45" customHeight="1" x14ac:dyDescent="0.2">
      <c r="A54" s="821" t="s">
        <v>621</v>
      </c>
      <c r="B54" s="822" t="s">
        <v>6024</v>
      </c>
      <c r="C54" s="822" t="s">
        <v>6078</v>
      </c>
      <c r="D54" s="822" t="s">
        <v>6299</v>
      </c>
      <c r="E54" s="822" t="s">
        <v>6300</v>
      </c>
      <c r="F54" s="831">
        <v>1</v>
      </c>
      <c r="G54" s="831">
        <v>210195</v>
      </c>
      <c r="H54" s="831"/>
      <c r="I54" s="831">
        <v>210195</v>
      </c>
      <c r="J54" s="831"/>
      <c r="K54" s="831"/>
      <c r="L54" s="831"/>
      <c r="M54" s="831"/>
      <c r="N54" s="831"/>
      <c r="O54" s="831"/>
      <c r="P54" s="827"/>
      <c r="Q54" s="832"/>
    </row>
    <row r="55" spans="1:17" ht="14.45" customHeight="1" x14ac:dyDescent="0.2">
      <c r="A55" s="821" t="s">
        <v>621</v>
      </c>
      <c r="B55" s="822" t="s">
        <v>6024</v>
      </c>
      <c r="C55" s="822" t="s">
        <v>6078</v>
      </c>
      <c r="D55" s="822" t="s">
        <v>6208</v>
      </c>
      <c r="E55" s="822" t="s">
        <v>6209</v>
      </c>
      <c r="F55" s="831">
        <v>2</v>
      </c>
      <c r="G55" s="831">
        <v>27991</v>
      </c>
      <c r="H55" s="831"/>
      <c r="I55" s="831">
        <v>13995.5</v>
      </c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621</v>
      </c>
      <c r="B56" s="822" t="s">
        <v>6024</v>
      </c>
      <c r="C56" s="822" t="s">
        <v>6078</v>
      </c>
      <c r="D56" s="822" t="s">
        <v>6170</v>
      </c>
      <c r="E56" s="822" t="s">
        <v>6171</v>
      </c>
      <c r="F56" s="831"/>
      <c r="G56" s="831"/>
      <c r="H56" s="831"/>
      <c r="I56" s="831"/>
      <c r="J56" s="831">
        <v>1</v>
      </c>
      <c r="K56" s="831">
        <v>55913</v>
      </c>
      <c r="L56" s="831"/>
      <c r="M56" s="831">
        <v>55913</v>
      </c>
      <c r="N56" s="831"/>
      <c r="O56" s="831"/>
      <c r="P56" s="827"/>
      <c r="Q56" s="832"/>
    </row>
    <row r="57" spans="1:17" ht="14.45" customHeight="1" x14ac:dyDescent="0.2">
      <c r="A57" s="821" t="s">
        <v>621</v>
      </c>
      <c r="B57" s="822" t="s">
        <v>6024</v>
      </c>
      <c r="C57" s="822" t="s">
        <v>6078</v>
      </c>
      <c r="D57" s="822" t="s">
        <v>6212</v>
      </c>
      <c r="E57" s="822" t="s">
        <v>6213</v>
      </c>
      <c r="F57" s="831"/>
      <c r="G57" s="831"/>
      <c r="H57" s="831"/>
      <c r="I57" s="831"/>
      <c r="J57" s="831">
        <v>1</v>
      </c>
      <c r="K57" s="831">
        <v>2292.9499999999998</v>
      </c>
      <c r="L57" s="831"/>
      <c r="M57" s="831">
        <v>2292.9499999999998</v>
      </c>
      <c r="N57" s="831"/>
      <c r="O57" s="831"/>
      <c r="P57" s="827"/>
      <c r="Q57" s="832"/>
    </row>
    <row r="58" spans="1:17" ht="14.45" customHeight="1" x14ac:dyDescent="0.2">
      <c r="A58" s="821" t="s">
        <v>621</v>
      </c>
      <c r="B58" s="822" t="s">
        <v>6024</v>
      </c>
      <c r="C58" s="822" t="s">
        <v>6078</v>
      </c>
      <c r="D58" s="822" t="s">
        <v>6214</v>
      </c>
      <c r="E58" s="822" t="s">
        <v>6215</v>
      </c>
      <c r="F58" s="831">
        <v>1</v>
      </c>
      <c r="G58" s="831">
        <v>1897.59</v>
      </c>
      <c r="H58" s="831"/>
      <c r="I58" s="831">
        <v>1897.59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621</v>
      </c>
      <c r="B59" s="822" t="s">
        <v>6024</v>
      </c>
      <c r="C59" s="822" t="s">
        <v>6078</v>
      </c>
      <c r="D59" s="822" t="s">
        <v>6216</v>
      </c>
      <c r="E59" s="822" t="s">
        <v>6217</v>
      </c>
      <c r="F59" s="831">
        <v>1</v>
      </c>
      <c r="G59" s="831">
        <v>10296.07</v>
      </c>
      <c r="H59" s="831"/>
      <c r="I59" s="831">
        <v>10296.07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621</v>
      </c>
      <c r="B60" s="822" t="s">
        <v>6024</v>
      </c>
      <c r="C60" s="822" t="s">
        <v>6078</v>
      </c>
      <c r="D60" s="822" t="s">
        <v>6218</v>
      </c>
      <c r="E60" s="822" t="s">
        <v>6219</v>
      </c>
      <c r="F60" s="831">
        <v>2</v>
      </c>
      <c r="G60" s="831">
        <v>11800</v>
      </c>
      <c r="H60" s="831"/>
      <c r="I60" s="831">
        <v>5900</v>
      </c>
      <c r="J60" s="831"/>
      <c r="K60" s="831"/>
      <c r="L60" s="831"/>
      <c r="M60" s="831"/>
      <c r="N60" s="831"/>
      <c r="O60" s="831"/>
      <c r="P60" s="827"/>
      <c r="Q60" s="832"/>
    </row>
    <row r="61" spans="1:17" ht="14.45" customHeight="1" x14ac:dyDescent="0.2">
      <c r="A61" s="821" t="s">
        <v>621</v>
      </c>
      <c r="B61" s="822" t="s">
        <v>6024</v>
      </c>
      <c r="C61" s="822" t="s">
        <v>6078</v>
      </c>
      <c r="D61" s="822" t="s">
        <v>6301</v>
      </c>
      <c r="E61" s="822" t="s">
        <v>6302</v>
      </c>
      <c r="F61" s="831"/>
      <c r="G61" s="831"/>
      <c r="H61" s="831"/>
      <c r="I61" s="831"/>
      <c r="J61" s="831"/>
      <c r="K61" s="831"/>
      <c r="L61" s="831"/>
      <c r="M61" s="831"/>
      <c r="N61" s="831">
        <v>2</v>
      </c>
      <c r="O61" s="831">
        <v>7018</v>
      </c>
      <c r="P61" s="827"/>
      <c r="Q61" s="832">
        <v>3509</v>
      </c>
    </row>
    <row r="62" spans="1:17" ht="14.45" customHeight="1" x14ac:dyDescent="0.2">
      <c r="A62" s="821" t="s">
        <v>621</v>
      </c>
      <c r="B62" s="822" t="s">
        <v>6024</v>
      </c>
      <c r="C62" s="822" t="s">
        <v>6078</v>
      </c>
      <c r="D62" s="822" t="s">
        <v>6222</v>
      </c>
      <c r="E62" s="822" t="s">
        <v>6223</v>
      </c>
      <c r="F62" s="831"/>
      <c r="G62" s="831"/>
      <c r="H62" s="831"/>
      <c r="I62" s="831"/>
      <c r="J62" s="831">
        <v>4</v>
      </c>
      <c r="K62" s="831">
        <v>1571.4</v>
      </c>
      <c r="L62" s="831"/>
      <c r="M62" s="831">
        <v>392.85</v>
      </c>
      <c r="N62" s="831">
        <v>1</v>
      </c>
      <c r="O62" s="831">
        <v>392.85</v>
      </c>
      <c r="P62" s="827"/>
      <c r="Q62" s="832">
        <v>392.85</v>
      </c>
    </row>
    <row r="63" spans="1:17" ht="14.45" customHeight="1" x14ac:dyDescent="0.2">
      <c r="A63" s="821" t="s">
        <v>621</v>
      </c>
      <c r="B63" s="822" t="s">
        <v>6024</v>
      </c>
      <c r="C63" s="822" t="s">
        <v>6078</v>
      </c>
      <c r="D63" s="822" t="s">
        <v>6303</v>
      </c>
      <c r="E63" s="822" t="s">
        <v>6304</v>
      </c>
      <c r="F63" s="831"/>
      <c r="G63" s="831"/>
      <c r="H63" s="831"/>
      <c r="I63" s="831"/>
      <c r="J63" s="831">
        <v>1</v>
      </c>
      <c r="K63" s="831">
        <v>5108.51</v>
      </c>
      <c r="L63" s="831"/>
      <c r="M63" s="831">
        <v>5108.51</v>
      </c>
      <c r="N63" s="831"/>
      <c r="O63" s="831"/>
      <c r="P63" s="827"/>
      <c r="Q63" s="832"/>
    </row>
    <row r="64" spans="1:17" ht="14.45" customHeight="1" x14ac:dyDescent="0.2">
      <c r="A64" s="821" t="s">
        <v>621</v>
      </c>
      <c r="B64" s="822" t="s">
        <v>6024</v>
      </c>
      <c r="C64" s="822" t="s">
        <v>6078</v>
      </c>
      <c r="D64" s="822" t="s">
        <v>6226</v>
      </c>
      <c r="E64" s="822" t="s">
        <v>6227</v>
      </c>
      <c r="F64" s="831"/>
      <c r="G64" s="831"/>
      <c r="H64" s="831"/>
      <c r="I64" s="831"/>
      <c r="J64" s="831">
        <v>5</v>
      </c>
      <c r="K64" s="831">
        <v>8715</v>
      </c>
      <c r="L64" s="831"/>
      <c r="M64" s="831">
        <v>1743</v>
      </c>
      <c r="N64" s="831">
        <v>2</v>
      </c>
      <c r="O64" s="831">
        <v>3486</v>
      </c>
      <c r="P64" s="827"/>
      <c r="Q64" s="832">
        <v>1743</v>
      </c>
    </row>
    <row r="65" spans="1:17" ht="14.45" customHeight="1" x14ac:dyDescent="0.2">
      <c r="A65" s="821" t="s">
        <v>621</v>
      </c>
      <c r="B65" s="822" t="s">
        <v>6024</v>
      </c>
      <c r="C65" s="822" t="s">
        <v>6078</v>
      </c>
      <c r="D65" s="822" t="s">
        <v>6305</v>
      </c>
      <c r="E65" s="822" t="s">
        <v>6306</v>
      </c>
      <c r="F65" s="831"/>
      <c r="G65" s="831"/>
      <c r="H65" s="831"/>
      <c r="I65" s="831"/>
      <c r="J65" s="831"/>
      <c r="K65" s="831"/>
      <c r="L65" s="831"/>
      <c r="M65" s="831"/>
      <c r="N65" s="831">
        <v>1</v>
      </c>
      <c r="O65" s="831">
        <v>7908.87</v>
      </c>
      <c r="P65" s="827"/>
      <c r="Q65" s="832">
        <v>7908.87</v>
      </c>
    </row>
    <row r="66" spans="1:17" ht="14.45" customHeight="1" x14ac:dyDescent="0.2">
      <c r="A66" s="821" t="s">
        <v>621</v>
      </c>
      <c r="B66" s="822" t="s">
        <v>6024</v>
      </c>
      <c r="C66" s="822" t="s">
        <v>6078</v>
      </c>
      <c r="D66" s="822" t="s">
        <v>6307</v>
      </c>
      <c r="E66" s="822" t="s">
        <v>6308</v>
      </c>
      <c r="F66" s="831"/>
      <c r="G66" s="831"/>
      <c r="H66" s="831"/>
      <c r="I66" s="831"/>
      <c r="J66" s="831"/>
      <c r="K66" s="831"/>
      <c r="L66" s="831"/>
      <c r="M66" s="831"/>
      <c r="N66" s="831">
        <v>1</v>
      </c>
      <c r="O66" s="831">
        <v>7908.87</v>
      </c>
      <c r="P66" s="827"/>
      <c r="Q66" s="832">
        <v>7908.87</v>
      </c>
    </row>
    <row r="67" spans="1:17" ht="14.45" customHeight="1" x14ac:dyDescent="0.2">
      <c r="A67" s="821" t="s">
        <v>621</v>
      </c>
      <c r="B67" s="822" t="s">
        <v>6024</v>
      </c>
      <c r="C67" s="822" t="s">
        <v>5989</v>
      </c>
      <c r="D67" s="822" t="s">
        <v>6083</v>
      </c>
      <c r="E67" s="822" t="s">
        <v>6084</v>
      </c>
      <c r="F67" s="831">
        <v>0</v>
      </c>
      <c r="G67" s="831">
        <v>0</v>
      </c>
      <c r="H67" s="831"/>
      <c r="I67" s="831"/>
      <c r="J67" s="831">
        <v>1</v>
      </c>
      <c r="K67" s="831">
        <v>153</v>
      </c>
      <c r="L67" s="831"/>
      <c r="M67" s="831">
        <v>153</v>
      </c>
      <c r="N67" s="831"/>
      <c r="O67" s="831"/>
      <c r="P67" s="827"/>
      <c r="Q67" s="832"/>
    </row>
    <row r="68" spans="1:17" ht="14.45" customHeight="1" x14ac:dyDescent="0.2">
      <c r="A68" s="821" t="s">
        <v>621</v>
      </c>
      <c r="B68" s="822" t="s">
        <v>6024</v>
      </c>
      <c r="C68" s="822" t="s">
        <v>5989</v>
      </c>
      <c r="D68" s="822" t="s">
        <v>6005</v>
      </c>
      <c r="E68" s="822" t="s">
        <v>6006</v>
      </c>
      <c r="F68" s="831">
        <v>69</v>
      </c>
      <c r="G68" s="831">
        <v>2622</v>
      </c>
      <c r="H68" s="831"/>
      <c r="I68" s="831">
        <v>38</v>
      </c>
      <c r="J68" s="831">
        <v>114</v>
      </c>
      <c r="K68" s="831">
        <v>4332</v>
      </c>
      <c r="L68" s="831"/>
      <c r="M68" s="831">
        <v>38</v>
      </c>
      <c r="N68" s="831">
        <v>14</v>
      </c>
      <c r="O68" s="831">
        <v>560</v>
      </c>
      <c r="P68" s="827"/>
      <c r="Q68" s="832">
        <v>40</v>
      </c>
    </row>
    <row r="69" spans="1:17" ht="14.45" customHeight="1" x14ac:dyDescent="0.2">
      <c r="A69" s="821" t="s">
        <v>621</v>
      </c>
      <c r="B69" s="822" t="s">
        <v>6024</v>
      </c>
      <c r="C69" s="822" t="s">
        <v>5989</v>
      </c>
      <c r="D69" s="822" t="s">
        <v>6087</v>
      </c>
      <c r="E69" s="822" t="s">
        <v>6088</v>
      </c>
      <c r="F69" s="831">
        <v>26</v>
      </c>
      <c r="G69" s="831">
        <v>18382</v>
      </c>
      <c r="H69" s="831"/>
      <c r="I69" s="831">
        <v>707</v>
      </c>
      <c r="J69" s="831">
        <v>28</v>
      </c>
      <c r="K69" s="831">
        <v>19908</v>
      </c>
      <c r="L69" s="831"/>
      <c r="M69" s="831">
        <v>711</v>
      </c>
      <c r="N69" s="831">
        <v>3</v>
      </c>
      <c r="O69" s="831">
        <v>2304</v>
      </c>
      <c r="P69" s="827"/>
      <c r="Q69" s="832">
        <v>768</v>
      </c>
    </row>
    <row r="70" spans="1:17" ht="14.45" customHeight="1" x14ac:dyDescent="0.2">
      <c r="A70" s="821" t="s">
        <v>621</v>
      </c>
      <c r="B70" s="822" t="s">
        <v>6024</v>
      </c>
      <c r="C70" s="822" t="s">
        <v>5989</v>
      </c>
      <c r="D70" s="822" t="s">
        <v>2493</v>
      </c>
      <c r="E70" s="822" t="s">
        <v>6309</v>
      </c>
      <c r="F70" s="831">
        <v>8</v>
      </c>
      <c r="G70" s="831">
        <v>13560</v>
      </c>
      <c r="H70" s="831"/>
      <c r="I70" s="831">
        <v>1695</v>
      </c>
      <c r="J70" s="831">
        <v>2</v>
      </c>
      <c r="K70" s="831">
        <v>3396</v>
      </c>
      <c r="L70" s="831"/>
      <c r="M70" s="831">
        <v>1698</v>
      </c>
      <c r="N70" s="831">
        <v>4</v>
      </c>
      <c r="O70" s="831">
        <v>6860</v>
      </c>
      <c r="P70" s="827"/>
      <c r="Q70" s="832">
        <v>1715</v>
      </c>
    </row>
    <row r="71" spans="1:17" ht="14.45" customHeight="1" x14ac:dyDescent="0.2">
      <c r="A71" s="821" t="s">
        <v>621</v>
      </c>
      <c r="B71" s="822" t="s">
        <v>6024</v>
      </c>
      <c r="C71" s="822" t="s">
        <v>5989</v>
      </c>
      <c r="D71" s="822" t="s">
        <v>6091</v>
      </c>
      <c r="E71" s="822" t="s">
        <v>6092</v>
      </c>
      <c r="F71" s="831">
        <v>31</v>
      </c>
      <c r="G71" s="831">
        <v>19468</v>
      </c>
      <c r="H71" s="831"/>
      <c r="I71" s="831">
        <v>628</v>
      </c>
      <c r="J71" s="831">
        <v>18</v>
      </c>
      <c r="K71" s="831">
        <v>11376</v>
      </c>
      <c r="L71" s="831"/>
      <c r="M71" s="831">
        <v>632</v>
      </c>
      <c r="N71" s="831">
        <v>1</v>
      </c>
      <c r="O71" s="831">
        <v>674</v>
      </c>
      <c r="P71" s="827"/>
      <c r="Q71" s="832">
        <v>674</v>
      </c>
    </row>
    <row r="72" spans="1:17" ht="14.45" customHeight="1" x14ac:dyDescent="0.2">
      <c r="A72" s="821" t="s">
        <v>621</v>
      </c>
      <c r="B72" s="822" t="s">
        <v>6024</v>
      </c>
      <c r="C72" s="822" t="s">
        <v>5989</v>
      </c>
      <c r="D72" s="822" t="s">
        <v>6093</v>
      </c>
      <c r="E72" s="822" t="s">
        <v>6094</v>
      </c>
      <c r="F72" s="831">
        <v>22</v>
      </c>
      <c r="G72" s="831">
        <v>14938</v>
      </c>
      <c r="H72" s="831"/>
      <c r="I72" s="831">
        <v>679</v>
      </c>
      <c r="J72" s="831">
        <v>23</v>
      </c>
      <c r="K72" s="831">
        <v>15709</v>
      </c>
      <c r="L72" s="831"/>
      <c r="M72" s="831">
        <v>683</v>
      </c>
      <c r="N72" s="831">
        <v>2</v>
      </c>
      <c r="O72" s="831">
        <v>1430</v>
      </c>
      <c r="P72" s="827"/>
      <c r="Q72" s="832">
        <v>715</v>
      </c>
    </row>
    <row r="73" spans="1:17" ht="14.45" customHeight="1" x14ac:dyDescent="0.2">
      <c r="A73" s="821" t="s">
        <v>621</v>
      </c>
      <c r="B73" s="822" t="s">
        <v>6024</v>
      </c>
      <c r="C73" s="822" t="s">
        <v>5989</v>
      </c>
      <c r="D73" s="822" t="s">
        <v>6310</v>
      </c>
      <c r="E73" s="822" t="s">
        <v>6311</v>
      </c>
      <c r="F73" s="831">
        <v>6</v>
      </c>
      <c r="G73" s="831">
        <v>63336</v>
      </c>
      <c r="H73" s="831"/>
      <c r="I73" s="831">
        <v>10556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621</v>
      </c>
      <c r="B74" s="822" t="s">
        <v>6024</v>
      </c>
      <c r="C74" s="822" t="s">
        <v>5989</v>
      </c>
      <c r="D74" s="822" t="s">
        <v>6312</v>
      </c>
      <c r="E74" s="822" t="s">
        <v>6313</v>
      </c>
      <c r="F74" s="831">
        <v>373</v>
      </c>
      <c r="G74" s="831">
        <v>2589366</v>
      </c>
      <c r="H74" s="831"/>
      <c r="I74" s="831">
        <v>6942</v>
      </c>
      <c r="J74" s="831">
        <v>322</v>
      </c>
      <c r="K74" s="831">
        <v>2238222</v>
      </c>
      <c r="L74" s="831"/>
      <c r="M74" s="831">
        <v>6951</v>
      </c>
      <c r="N74" s="831">
        <v>8</v>
      </c>
      <c r="O74" s="831">
        <v>56320</v>
      </c>
      <c r="P74" s="827"/>
      <c r="Q74" s="832">
        <v>7040</v>
      </c>
    </row>
    <row r="75" spans="1:17" ht="14.45" customHeight="1" x14ac:dyDescent="0.2">
      <c r="A75" s="821" t="s">
        <v>621</v>
      </c>
      <c r="B75" s="822" t="s">
        <v>6024</v>
      </c>
      <c r="C75" s="822" t="s">
        <v>5989</v>
      </c>
      <c r="D75" s="822" t="s">
        <v>6095</v>
      </c>
      <c r="E75" s="822" t="s">
        <v>6096</v>
      </c>
      <c r="F75" s="831">
        <v>20</v>
      </c>
      <c r="G75" s="831">
        <v>19260</v>
      </c>
      <c r="H75" s="831"/>
      <c r="I75" s="831">
        <v>963</v>
      </c>
      <c r="J75" s="831">
        <v>23</v>
      </c>
      <c r="K75" s="831">
        <v>22241</v>
      </c>
      <c r="L75" s="831"/>
      <c r="M75" s="831">
        <v>967</v>
      </c>
      <c r="N75" s="831">
        <v>2</v>
      </c>
      <c r="O75" s="831">
        <v>1964</v>
      </c>
      <c r="P75" s="827"/>
      <c r="Q75" s="832">
        <v>982</v>
      </c>
    </row>
    <row r="76" spans="1:17" ht="14.45" customHeight="1" x14ac:dyDescent="0.2">
      <c r="A76" s="821" t="s">
        <v>621</v>
      </c>
      <c r="B76" s="822" t="s">
        <v>6024</v>
      </c>
      <c r="C76" s="822" t="s">
        <v>5989</v>
      </c>
      <c r="D76" s="822" t="s">
        <v>6097</v>
      </c>
      <c r="E76" s="822" t="s">
        <v>6098</v>
      </c>
      <c r="F76" s="831">
        <v>476</v>
      </c>
      <c r="G76" s="831">
        <v>207060</v>
      </c>
      <c r="H76" s="831"/>
      <c r="I76" s="831">
        <v>435</v>
      </c>
      <c r="J76" s="831">
        <v>364</v>
      </c>
      <c r="K76" s="831">
        <v>159068</v>
      </c>
      <c r="L76" s="831"/>
      <c r="M76" s="831">
        <v>437</v>
      </c>
      <c r="N76" s="831">
        <v>27</v>
      </c>
      <c r="O76" s="831">
        <v>12312</v>
      </c>
      <c r="P76" s="827"/>
      <c r="Q76" s="832">
        <v>456</v>
      </c>
    </row>
    <row r="77" spans="1:17" ht="14.45" customHeight="1" x14ac:dyDescent="0.2">
      <c r="A77" s="821" t="s">
        <v>621</v>
      </c>
      <c r="B77" s="822" t="s">
        <v>6024</v>
      </c>
      <c r="C77" s="822" t="s">
        <v>5989</v>
      </c>
      <c r="D77" s="822" t="s">
        <v>6099</v>
      </c>
      <c r="E77" s="822" t="s">
        <v>6100</v>
      </c>
      <c r="F77" s="831">
        <v>6</v>
      </c>
      <c r="G77" s="831">
        <v>6078</v>
      </c>
      <c r="H77" s="831"/>
      <c r="I77" s="831">
        <v>1013</v>
      </c>
      <c r="J77" s="831">
        <v>3</v>
      </c>
      <c r="K77" s="831">
        <v>3048</v>
      </c>
      <c r="L77" s="831"/>
      <c r="M77" s="831">
        <v>1016</v>
      </c>
      <c r="N77" s="831"/>
      <c r="O77" s="831"/>
      <c r="P77" s="827"/>
      <c r="Q77" s="832"/>
    </row>
    <row r="78" spans="1:17" ht="14.45" customHeight="1" x14ac:dyDescent="0.2">
      <c r="A78" s="821" t="s">
        <v>621</v>
      </c>
      <c r="B78" s="822" t="s">
        <v>6024</v>
      </c>
      <c r="C78" s="822" t="s">
        <v>5989</v>
      </c>
      <c r="D78" s="822" t="s">
        <v>6101</v>
      </c>
      <c r="E78" s="822" t="s">
        <v>6102</v>
      </c>
      <c r="F78" s="831">
        <v>2745</v>
      </c>
      <c r="G78" s="831">
        <v>5144130</v>
      </c>
      <c r="H78" s="831"/>
      <c r="I78" s="831">
        <v>1874</v>
      </c>
      <c r="J78" s="831">
        <v>2444</v>
      </c>
      <c r="K78" s="831">
        <v>4589832</v>
      </c>
      <c r="L78" s="831"/>
      <c r="M78" s="831">
        <v>1878</v>
      </c>
      <c r="N78" s="831">
        <v>330</v>
      </c>
      <c r="O78" s="831">
        <v>634260</v>
      </c>
      <c r="P78" s="827"/>
      <c r="Q78" s="832">
        <v>1922</v>
      </c>
    </row>
    <row r="79" spans="1:17" ht="14.45" customHeight="1" x14ac:dyDescent="0.2">
      <c r="A79" s="821" t="s">
        <v>621</v>
      </c>
      <c r="B79" s="822" t="s">
        <v>6024</v>
      </c>
      <c r="C79" s="822" t="s">
        <v>5989</v>
      </c>
      <c r="D79" s="822" t="s">
        <v>6103</v>
      </c>
      <c r="E79" s="822" t="s">
        <v>6104</v>
      </c>
      <c r="F79" s="831">
        <v>21</v>
      </c>
      <c r="G79" s="831">
        <v>44709</v>
      </c>
      <c r="H79" s="831"/>
      <c r="I79" s="831">
        <v>2129</v>
      </c>
      <c r="J79" s="831">
        <v>3</v>
      </c>
      <c r="K79" s="831">
        <v>6402</v>
      </c>
      <c r="L79" s="831"/>
      <c r="M79" s="831">
        <v>2134</v>
      </c>
      <c r="N79" s="831"/>
      <c r="O79" s="831"/>
      <c r="P79" s="827"/>
      <c r="Q79" s="832"/>
    </row>
    <row r="80" spans="1:17" ht="14.45" customHeight="1" x14ac:dyDescent="0.2">
      <c r="A80" s="821" t="s">
        <v>621</v>
      </c>
      <c r="B80" s="822" t="s">
        <v>6024</v>
      </c>
      <c r="C80" s="822" t="s">
        <v>5989</v>
      </c>
      <c r="D80" s="822" t="s">
        <v>6105</v>
      </c>
      <c r="E80" s="822" t="s">
        <v>6106</v>
      </c>
      <c r="F80" s="831">
        <v>2317</v>
      </c>
      <c r="G80" s="831">
        <v>2476873</v>
      </c>
      <c r="H80" s="831"/>
      <c r="I80" s="831">
        <v>1069</v>
      </c>
      <c r="J80" s="831">
        <v>2102</v>
      </c>
      <c r="K80" s="831">
        <v>2255446</v>
      </c>
      <c r="L80" s="831"/>
      <c r="M80" s="831">
        <v>1073</v>
      </c>
      <c r="N80" s="831">
        <v>314</v>
      </c>
      <c r="O80" s="831">
        <v>347598</v>
      </c>
      <c r="P80" s="827"/>
      <c r="Q80" s="832">
        <v>1107</v>
      </c>
    </row>
    <row r="81" spans="1:17" ht="14.45" customHeight="1" x14ac:dyDescent="0.2">
      <c r="A81" s="821" t="s">
        <v>621</v>
      </c>
      <c r="B81" s="822" t="s">
        <v>6024</v>
      </c>
      <c r="C81" s="822" t="s">
        <v>5989</v>
      </c>
      <c r="D81" s="822" t="s">
        <v>6107</v>
      </c>
      <c r="E81" s="822" t="s">
        <v>6108</v>
      </c>
      <c r="F81" s="831">
        <v>21</v>
      </c>
      <c r="G81" s="831">
        <v>41706</v>
      </c>
      <c r="H81" s="831"/>
      <c r="I81" s="831">
        <v>1986</v>
      </c>
      <c r="J81" s="831">
        <v>3</v>
      </c>
      <c r="K81" s="831">
        <v>5973</v>
      </c>
      <c r="L81" s="831"/>
      <c r="M81" s="831">
        <v>1991</v>
      </c>
      <c r="N81" s="831"/>
      <c r="O81" s="831"/>
      <c r="P81" s="827"/>
      <c r="Q81" s="832"/>
    </row>
    <row r="82" spans="1:17" ht="14.45" customHeight="1" x14ac:dyDescent="0.2">
      <c r="A82" s="821" t="s">
        <v>621</v>
      </c>
      <c r="B82" s="822" t="s">
        <v>6024</v>
      </c>
      <c r="C82" s="822" t="s">
        <v>5989</v>
      </c>
      <c r="D82" s="822" t="s">
        <v>6109</v>
      </c>
      <c r="E82" s="822" t="s">
        <v>6110</v>
      </c>
      <c r="F82" s="831">
        <v>251</v>
      </c>
      <c r="G82" s="831">
        <v>233179</v>
      </c>
      <c r="H82" s="831"/>
      <c r="I82" s="831">
        <v>929</v>
      </c>
      <c r="J82" s="831">
        <v>295</v>
      </c>
      <c r="K82" s="831">
        <v>275235</v>
      </c>
      <c r="L82" s="831"/>
      <c r="M82" s="831">
        <v>933</v>
      </c>
      <c r="N82" s="831">
        <v>23</v>
      </c>
      <c r="O82" s="831">
        <v>22770</v>
      </c>
      <c r="P82" s="827"/>
      <c r="Q82" s="832">
        <v>990</v>
      </c>
    </row>
    <row r="83" spans="1:17" ht="14.45" customHeight="1" x14ac:dyDescent="0.2">
      <c r="A83" s="821" t="s">
        <v>621</v>
      </c>
      <c r="B83" s="822" t="s">
        <v>6024</v>
      </c>
      <c r="C83" s="822" t="s">
        <v>5989</v>
      </c>
      <c r="D83" s="822" t="s">
        <v>5998</v>
      </c>
      <c r="E83" s="822" t="s">
        <v>5999</v>
      </c>
      <c r="F83" s="831">
        <v>223</v>
      </c>
      <c r="G83" s="831">
        <v>1290501</v>
      </c>
      <c r="H83" s="831"/>
      <c r="I83" s="831">
        <v>5787</v>
      </c>
      <c r="J83" s="831">
        <v>145</v>
      </c>
      <c r="K83" s="831">
        <v>839985</v>
      </c>
      <c r="L83" s="831"/>
      <c r="M83" s="831">
        <v>5793</v>
      </c>
      <c r="N83" s="831">
        <v>10</v>
      </c>
      <c r="O83" s="831">
        <v>58520</v>
      </c>
      <c r="P83" s="827"/>
      <c r="Q83" s="832">
        <v>5852</v>
      </c>
    </row>
    <row r="84" spans="1:17" ht="14.45" customHeight="1" x14ac:dyDescent="0.2">
      <c r="A84" s="821" t="s">
        <v>621</v>
      </c>
      <c r="B84" s="822" t="s">
        <v>6024</v>
      </c>
      <c r="C84" s="822" t="s">
        <v>5989</v>
      </c>
      <c r="D84" s="822" t="s">
        <v>6314</v>
      </c>
      <c r="E84" s="822" t="s">
        <v>6315</v>
      </c>
      <c r="F84" s="831">
        <v>46</v>
      </c>
      <c r="G84" s="831">
        <v>1960888</v>
      </c>
      <c r="H84" s="831"/>
      <c r="I84" s="831">
        <v>42628</v>
      </c>
      <c r="J84" s="831">
        <v>41</v>
      </c>
      <c r="K84" s="831">
        <v>1748117</v>
      </c>
      <c r="L84" s="831"/>
      <c r="M84" s="831">
        <v>42637</v>
      </c>
      <c r="N84" s="831">
        <v>2</v>
      </c>
      <c r="O84" s="831">
        <v>85606</v>
      </c>
      <c r="P84" s="827"/>
      <c r="Q84" s="832">
        <v>42803</v>
      </c>
    </row>
    <row r="85" spans="1:17" ht="14.45" customHeight="1" x14ac:dyDescent="0.2">
      <c r="A85" s="821" t="s">
        <v>621</v>
      </c>
      <c r="B85" s="822" t="s">
        <v>6024</v>
      </c>
      <c r="C85" s="822" t="s">
        <v>5989</v>
      </c>
      <c r="D85" s="822" t="s">
        <v>6316</v>
      </c>
      <c r="E85" s="822" t="s">
        <v>6317</v>
      </c>
      <c r="F85" s="831">
        <v>524</v>
      </c>
      <c r="G85" s="831">
        <v>337456</v>
      </c>
      <c r="H85" s="831"/>
      <c r="I85" s="831">
        <v>644</v>
      </c>
      <c r="J85" s="831">
        <v>534</v>
      </c>
      <c r="K85" s="831">
        <v>347100</v>
      </c>
      <c r="L85" s="831"/>
      <c r="M85" s="831">
        <v>650</v>
      </c>
      <c r="N85" s="831">
        <v>16</v>
      </c>
      <c r="O85" s="831">
        <v>11072</v>
      </c>
      <c r="P85" s="827"/>
      <c r="Q85" s="832">
        <v>692</v>
      </c>
    </row>
    <row r="86" spans="1:17" ht="14.45" customHeight="1" x14ac:dyDescent="0.2">
      <c r="A86" s="821" t="s">
        <v>621</v>
      </c>
      <c r="B86" s="822" t="s">
        <v>6024</v>
      </c>
      <c r="C86" s="822" t="s">
        <v>5989</v>
      </c>
      <c r="D86" s="822" t="s">
        <v>6111</v>
      </c>
      <c r="E86" s="822" t="s">
        <v>6112</v>
      </c>
      <c r="F86" s="831">
        <v>27</v>
      </c>
      <c r="G86" s="831">
        <v>8694</v>
      </c>
      <c r="H86" s="831"/>
      <c r="I86" s="831">
        <v>322</v>
      </c>
      <c r="J86" s="831">
        <v>31</v>
      </c>
      <c r="K86" s="831">
        <v>10044</v>
      </c>
      <c r="L86" s="831"/>
      <c r="M86" s="831">
        <v>324</v>
      </c>
      <c r="N86" s="831">
        <v>1</v>
      </c>
      <c r="O86" s="831">
        <v>339</v>
      </c>
      <c r="P86" s="827"/>
      <c r="Q86" s="832">
        <v>339</v>
      </c>
    </row>
    <row r="87" spans="1:17" ht="14.45" customHeight="1" x14ac:dyDescent="0.2">
      <c r="A87" s="821" t="s">
        <v>621</v>
      </c>
      <c r="B87" s="822" t="s">
        <v>6024</v>
      </c>
      <c r="C87" s="822" t="s">
        <v>5989</v>
      </c>
      <c r="D87" s="822" t="s">
        <v>6318</v>
      </c>
      <c r="E87" s="822" t="s">
        <v>6319</v>
      </c>
      <c r="F87" s="831"/>
      <c r="G87" s="831"/>
      <c r="H87" s="831"/>
      <c r="I87" s="831"/>
      <c r="J87" s="831">
        <v>1</v>
      </c>
      <c r="K87" s="831">
        <v>9421</v>
      </c>
      <c r="L87" s="831"/>
      <c r="M87" s="831">
        <v>9421</v>
      </c>
      <c r="N87" s="831"/>
      <c r="O87" s="831"/>
      <c r="P87" s="827"/>
      <c r="Q87" s="832"/>
    </row>
    <row r="88" spans="1:17" ht="14.45" customHeight="1" x14ac:dyDescent="0.2">
      <c r="A88" s="821" t="s">
        <v>621</v>
      </c>
      <c r="B88" s="822" t="s">
        <v>6024</v>
      </c>
      <c r="C88" s="822" t="s">
        <v>5989</v>
      </c>
      <c r="D88" s="822" t="s">
        <v>6320</v>
      </c>
      <c r="E88" s="822" t="s">
        <v>6321</v>
      </c>
      <c r="F88" s="831">
        <v>360</v>
      </c>
      <c r="G88" s="831">
        <v>3983728</v>
      </c>
      <c r="H88" s="831"/>
      <c r="I88" s="831">
        <v>11065.911111111111</v>
      </c>
      <c r="J88" s="831">
        <v>432</v>
      </c>
      <c r="K88" s="831">
        <v>4786962</v>
      </c>
      <c r="L88" s="831"/>
      <c r="M88" s="831">
        <v>11080.930555555555</v>
      </c>
      <c r="N88" s="831">
        <v>68</v>
      </c>
      <c r="O88" s="831">
        <v>763572</v>
      </c>
      <c r="P88" s="827"/>
      <c r="Q88" s="832">
        <v>11229</v>
      </c>
    </row>
    <row r="89" spans="1:17" ht="14.45" customHeight="1" x14ac:dyDescent="0.2">
      <c r="A89" s="821" t="s">
        <v>621</v>
      </c>
      <c r="B89" s="822" t="s">
        <v>6024</v>
      </c>
      <c r="C89" s="822" t="s">
        <v>5989</v>
      </c>
      <c r="D89" s="822" t="s">
        <v>6322</v>
      </c>
      <c r="E89" s="822" t="s">
        <v>6323</v>
      </c>
      <c r="F89" s="831">
        <v>81</v>
      </c>
      <c r="G89" s="831">
        <v>558576</v>
      </c>
      <c r="H89" s="831"/>
      <c r="I89" s="831">
        <v>6896</v>
      </c>
      <c r="J89" s="831">
        <v>93</v>
      </c>
      <c r="K89" s="831">
        <v>642258</v>
      </c>
      <c r="L89" s="831"/>
      <c r="M89" s="831">
        <v>6906</v>
      </c>
      <c r="N89" s="831">
        <v>13</v>
      </c>
      <c r="O89" s="831">
        <v>91052</v>
      </c>
      <c r="P89" s="827"/>
      <c r="Q89" s="832">
        <v>7004</v>
      </c>
    </row>
    <row r="90" spans="1:17" ht="14.45" customHeight="1" x14ac:dyDescent="0.2">
      <c r="A90" s="821" t="s">
        <v>621</v>
      </c>
      <c r="B90" s="822" t="s">
        <v>6024</v>
      </c>
      <c r="C90" s="822" t="s">
        <v>5989</v>
      </c>
      <c r="D90" s="822" t="s">
        <v>6324</v>
      </c>
      <c r="E90" s="822" t="s">
        <v>6325</v>
      </c>
      <c r="F90" s="831">
        <v>47</v>
      </c>
      <c r="G90" s="831">
        <v>953724</v>
      </c>
      <c r="H90" s="831"/>
      <c r="I90" s="831">
        <v>20292</v>
      </c>
      <c r="J90" s="831">
        <v>45</v>
      </c>
      <c r="K90" s="831">
        <v>914490</v>
      </c>
      <c r="L90" s="831"/>
      <c r="M90" s="831">
        <v>20322</v>
      </c>
      <c r="N90" s="831">
        <v>1</v>
      </c>
      <c r="O90" s="831">
        <v>20873</v>
      </c>
      <c r="P90" s="827"/>
      <c r="Q90" s="832">
        <v>20873</v>
      </c>
    </row>
    <row r="91" spans="1:17" ht="14.45" customHeight="1" x14ac:dyDescent="0.2">
      <c r="A91" s="821" t="s">
        <v>621</v>
      </c>
      <c r="B91" s="822" t="s">
        <v>6024</v>
      </c>
      <c r="C91" s="822" t="s">
        <v>5989</v>
      </c>
      <c r="D91" s="822" t="s">
        <v>6174</v>
      </c>
      <c r="E91" s="822" t="s">
        <v>6175</v>
      </c>
      <c r="F91" s="831">
        <v>245</v>
      </c>
      <c r="G91" s="831">
        <v>2343180</v>
      </c>
      <c r="H91" s="831"/>
      <c r="I91" s="831">
        <v>9564</v>
      </c>
      <c r="J91" s="831">
        <v>278</v>
      </c>
      <c r="K91" s="831">
        <v>2662128</v>
      </c>
      <c r="L91" s="831"/>
      <c r="M91" s="831">
        <v>9576</v>
      </c>
      <c r="N91" s="831">
        <v>48</v>
      </c>
      <c r="O91" s="831">
        <v>465264</v>
      </c>
      <c r="P91" s="827"/>
      <c r="Q91" s="832">
        <v>9693</v>
      </c>
    </row>
    <row r="92" spans="1:17" ht="14.45" customHeight="1" x14ac:dyDescent="0.2">
      <c r="A92" s="821" t="s">
        <v>621</v>
      </c>
      <c r="B92" s="822" t="s">
        <v>6024</v>
      </c>
      <c r="C92" s="822" t="s">
        <v>5989</v>
      </c>
      <c r="D92" s="822" t="s">
        <v>6176</v>
      </c>
      <c r="E92" s="822" t="s">
        <v>6177</v>
      </c>
      <c r="F92" s="831">
        <v>79</v>
      </c>
      <c r="G92" s="831">
        <v>401478</v>
      </c>
      <c r="H92" s="831"/>
      <c r="I92" s="831">
        <v>5082</v>
      </c>
      <c r="J92" s="831">
        <v>82</v>
      </c>
      <c r="K92" s="831">
        <v>417216</v>
      </c>
      <c r="L92" s="831"/>
      <c r="M92" s="831">
        <v>5088</v>
      </c>
      <c r="N92" s="831">
        <v>24</v>
      </c>
      <c r="O92" s="831">
        <v>123528</v>
      </c>
      <c r="P92" s="827"/>
      <c r="Q92" s="832">
        <v>5147</v>
      </c>
    </row>
    <row r="93" spans="1:17" ht="14.45" customHeight="1" x14ac:dyDescent="0.2">
      <c r="A93" s="821" t="s">
        <v>621</v>
      </c>
      <c r="B93" s="822" t="s">
        <v>6024</v>
      </c>
      <c r="C93" s="822" t="s">
        <v>5989</v>
      </c>
      <c r="D93" s="822" t="s">
        <v>6326</v>
      </c>
      <c r="E93" s="822" t="s">
        <v>6327</v>
      </c>
      <c r="F93" s="831">
        <v>4</v>
      </c>
      <c r="G93" s="831">
        <v>1068</v>
      </c>
      <c r="H93" s="831"/>
      <c r="I93" s="831">
        <v>267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621</v>
      </c>
      <c r="B94" s="822" t="s">
        <v>6024</v>
      </c>
      <c r="C94" s="822" t="s">
        <v>5989</v>
      </c>
      <c r="D94" s="822" t="s">
        <v>6228</v>
      </c>
      <c r="E94" s="822" t="s">
        <v>6229</v>
      </c>
      <c r="F94" s="831">
        <v>3434</v>
      </c>
      <c r="G94" s="831">
        <v>30277410</v>
      </c>
      <c r="H94" s="831"/>
      <c r="I94" s="831">
        <v>8816.9510774606879</v>
      </c>
      <c r="J94" s="831">
        <v>3346</v>
      </c>
      <c r="K94" s="831">
        <v>29521710</v>
      </c>
      <c r="L94" s="831"/>
      <c r="M94" s="831">
        <v>8822.9856545128514</v>
      </c>
      <c r="N94" s="831">
        <v>470</v>
      </c>
      <c r="O94" s="831">
        <v>4174068</v>
      </c>
      <c r="P94" s="827"/>
      <c r="Q94" s="832">
        <v>8880.9957446808512</v>
      </c>
    </row>
    <row r="95" spans="1:17" ht="14.45" customHeight="1" x14ac:dyDescent="0.2">
      <c r="A95" s="821" t="s">
        <v>621</v>
      </c>
      <c r="B95" s="822" t="s">
        <v>6024</v>
      </c>
      <c r="C95" s="822" t="s">
        <v>5989</v>
      </c>
      <c r="D95" s="822" t="s">
        <v>6328</v>
      </c>
      <c r="E95" s="822" t="s">
        <v>6329</v>
      </c>
      <c r="F95" s="831">
        <v>96</v>
      </c>
      <c r="G95" s="831">
        <v>357696</v>
      </c>
      <c r="H95" s="831"/>
      <c r="I95" s="831">
        <v>3726</v>
      </c>
      <c r="J95" s="831">
        <v>85</v>
      </c>
      <c r="K95" s="831">
        <v>316965</v>
      </c>
      <c r="L95" s="831"/>
      <c r="M95" s="831">
        <v>3729</v>
      </c>
      <c r="N95" s="831">
        <v>8</v>
      </c>
      <c r="O95" s="831">
        <v>30072</v>
      </c>
      <c r="P95" s="827"/>
      <c r="Q95" s="832">
        <v>3759</v>
      </c>
    </row>
    <row r="96" spans="1:17" ht="14.45" customHeight="1" x14ac:dyDescent="0.2">
      <c r="A96" s="821" t="s">
        <v>621</v>
      </c>
      <c r="B96" s="822" t="s">
        <v>6024</v>
      </c>
      <c r="C96" s="822" t="s">
        <v>5989</v>
      </c>
      <c r="D96" s="822" t="s">
        <v>6330</v>
      </c>
      <c r="E96" s="822" t="s">
        <v>6237</v>
      </c>
      <c r="F96" s="831">
        <v>74</v>
      </c>
      <c r="G96" s="831">
        <v>905602</v>
      </c>
      <c r="H96" s="831"/>
      <c r="I96" s="831">
        <v>12237.864864864865</v>
      </c>
      <c r="J96" s="831">
        <v>133</v>
      </c>
      <c r="K96" s="831">
        <v>1629359</v>
      </c>
      <c r="L96" s="831"/>
      <c r="M96" s="831">
        <v>12250.819548872181</v>
      </c>
      <c r="N96" s="831">
        <v>20</v>
      </c>
      <c r="O96" s="831">
        <v>247243</v>
      </c>
      <c r="P96" s="827"/>
      <c r="Q96" s="832">
        <v>12362.15</v>
      </c>
    </row>
    <row r="97" spans="1:17" ht="14.45" customHeight="1" x14ac:dyDescent="0.2">
      <c r="A97" s="821" t="s">
        <v>621</v>
      </c>
      <c r="B97" s="822" t="s">
        <v>6024</v>
      </c>
      <c r="C97" s="822" t="s">
        <v>5989</v>
      </c>
      <c r="D97" s="822" t="s">
        <v>6230</v>
      </c>
      <c r="E97" s="822" t="s">
        <v>6231</v>
      </c>
      <c r="F97" s="831">
        <v>1325</v>
      </c>
      <c r="G97" s="831">
        <v>0</v>
      </c>
      <c r="H97" s="831"/>
      <c r="I97" s="831">
        <v>0</v>
      </c>
      <c r="J97" s="831">
        <v>1384</v>
      </c>
      <c r="K97" s="831">
        <v>0</v>
      </c>
      <c r="L97" s="831"/>
      <c r="M97" s="831">
        <v>0</v>
      </c>
      <c r="N97" s="831">
        <v>195</v>
      </c>
      <c r="O97" s="831">
        <v>0</v>
      </c>
      <c r="P97" s="827"/>
      <c r="Q97" s="832">
        <v>0</v>
      </c>
    </row>
    <row r="98" spans="1:17" ht="14.45" customHeight="1" x14ac:dyDescent="0.2">
      <c r="A98" s="821" t="s">
        <v>621</v>
      </c>
      <c r="B98" s="822" t="s">
        <v>6024</v>
      </c>
      <c r="C98" s="822" t="s">
        <v>5989</v>
      </c>
      <c r="D98" s="822" t="s">
        <v>6331</v>
      </c>
      <c r="E98" s="822" t="s">
        <v>6231</v>
      </c>
      <c r="F98" s="831">
        <v>112</v>
      </c>
      <c r="G98" s="831">
        <v>0</v>
      </c>
      <c r="H98" s="831"/>
      <c r="I98" s="831">
        <v>0</v>
      </c>
      <c r="J98" s="831">
        <v>75</v>
      </c>
      <c r="K98" s="831">
        <v>0</v>
      </c>
      <c r="L98" s="831"/>
      <c r="M98" s="831">
        <v>0</v>
      </c>
      <c r="N98" s="831">
        <v>14</v>
      </c>
      <c r="O98" s="831">
        <v>0</v>
      </c>
      <c r="P98" s="827"/>
      <c r="Q98" s="832">
        <v>0</v>
      </c>
    </row>
    <row r="99" spans="1:17" ht="14.45" customHeight="1" x14ac:dyDescent="0.2">
      <c r="A99" s="821" t="s">
        <v>621</v>
      </c>
      <c r="B99" s="822" t="s">
        <v>6024</v>
      </c>
      <c r="C99" s="822" t="s">
        <v>5989</v>
      </c>
      <c r="D99" s="822" t="s">
        <v>6332</v>
      </c>
      <c r="E99" s="822" t="s">
        <v>6235</v>
      </c>
      <c r="F99" s="831">
        <v>6</v>
      </c>
      <c r="G99" s="831">
        <v>0</v>
      </c>
      <c r="H99" s="831"/>
      <c r="I99" s="831">
        <v>0</v>
      </c>
      <c r="J99" s="831">
        <v>5</v>
      </c>
      <c r="K99" s="831">
        <v>0</v>
      </c>
      <c r="L99" s="831"/>
      <c r="M99" s="831">
        <v>0</v>
      </c>
      <c r="N99" s="831"/>
      <c r="O99" s="831"/>
      <c r="P99" s="827"/>
      <c r="Q99" s="832"/>
    </row>
    <row r="100" spans="1:17" ht="14.45" customHeight="1" x14ac:dyDescent="0.2">
      <c r="A100" s="821" t="s">
        <v>621</v>
      </c>
      <c r="B100" s="822" t="s">
        <v>6024</v>
      </c>
      <c r="C100" s="822" t="s">
        <v>5989</v>
      </c>
      <c r="D100" s="822" t="s">
        <v>6115</v>
      </c>
      <c r="E100" s="822" t="s">
        <v>6116</v>
      </c>
      <c r="F100" s="831">
        <v>54</v>
      </c>
      <c r="G100" s="831">
        <v>0</v>
      </c>
      <c r="H100" s="831"/>
      <c r="I100" s="831">
        <v>0</v>
      </c>
      <c r="J100" s="831">
        <v>45</v>
      </c>
      <c r="K100" s="831">
        <v>0</v>
      </c>
      <c r="L100" s="831"/>
      <c r="M100" s="831">
        <v>0</v>
      </c>
      <c r="N100" s="831">
        <v>10</v>
      </c>
      <c r="O100" s="831">
        <v>0</v>
      </c>
      <c r="P100" s="827"/>
      <c r="Q100" s="832">
        <v>0</v>
      </c>
    </row>
    <row r="101" spans="1:17" ht="14.45" customHeight="1" x14ac:dyDescent="0.2">
      <c r="A101" s="821" t="s">
        <v>621</v>
      </c>
      <c r="B101" s="822" t="s">
        <v>6024</v>
      </c>
      <c r="C101" s="822" t="s">
        <v>5989</v>
      </c>
      <c r="D101" s="822" t="s">
        <v>6117</v>
      </c>
      <c r="E101" s="822" t="s">
        <v>6118</v>
      </c>
      <c r="F101" s="831">
        <v>0</v>
      </c>
      <c r="G101" s="831">
        <v>0</v>
      </c>
      <c r="H101" s="831"/>
      <c r="I101" s="831"/>
      <c r="J101" s="831">
        <v>2</v>
      </c>
      <c r="K101" s="831">
        <v>0</v>
      </c>
      <c r="L101" s="831"/>
      <c r="M101" s="831">
        <v>0</v>
      </c>
      <c r="N101" s="831">
        <v>1</v>
      </c>
      <c r="O101" s="831">
        <v>0</v>
      </c>
      <c r="P101" s="827"/>
      <c r="Q101" s="832">
        <v>0</v>
      </c>
    </row>
    <row r="102" spans="1:17" ht="14.45" customHeight="1" x14ac:dyDescent="0.2">
      <c r="A102" s="821" t="s">
        <v>621</v>
      </c>
      <c r="B102" s="822" t="s">
        <v>6024</v>
      </c>
      <c r="C102" s="822" t="s">
        <v>5989</v>
      </c>
      <c r="D102" s="822" t="s">
        <v>6119</v>
      </c>
      <c r="E102" s="822" t="s">
        <v>6120</v>
      </c>
      <c r="F102" s="831">
        <v>28</v>
      </c>
      <c r="G102" s="831">
        <v>20244</v>
      </c>
      <c r="H102" s="831"/>
      <c r="I102" s="831">
        <v>723</v>
      </c>
      <c r="J102" s="831">
        <v>10</v>
      </c>
      <c r="K102" s="831">
        <v>7250</v>
      </c>
      <c r="L102" s="831"/>
      <c r="M102" s="831">
        <v>725</v>
      </c>
      <c r="N102" s="831">
        <v>1</v>
      </c>
      <c r="O102" s="831">
        <v>740</v>
      </c>
      <c r="P102" s="827"/>
      <c r="Q102" s="832">
        <v>740</v>
      </c>
    </row>
    <row r="103" spans="1:17" ht="14.45" customHeight="1" x14ac:dyDescent="0.2">
      <c r="A103" s="821" t="s">
        <v>621</v>
      </c>
      <c r="B103" s="822" t="s">
        <v>6024</v>
      </c>
      <c r="C103" s="822" t="s">
        <v>5989</v>
      </c>
      <c r="D103" s="822" t="s">
        <v>5992</v>
      </c>
      <c r="E103" s="822" t="s">
        <v>5993</v>
      </c>
      <c r="F103" s="831">
        <v>2</v>
      </c>
      <c r="G103" s="831">
        <v>66.66</v>
      </c>
      <c r="H103" s="831"/>
      <c r="I103" s="831">
        <v>33.33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621</v>
      </c>
      <c r="B104" s="822" t="s">
        <v>6024</v>
      </c>
      <c r="C104" s="822" t="s">
        <v>5989</v>
      </c>
      <c r="D104" s="822" t="s">
        <v>6125</v>
      </c>
      <c r="E104" s="822" t="s">
        <v>6126</v>
      </c>
      <c r="F104" s="831">
        <v>3365</v>
      </c>
      <c r="G104" s="831">
        <v>292751</v>
      </c>
      <c r="H104" s="831"/>
      <c r="I104" s="831">
        <v>86.998811292719168</v>
      </c>
      <c r="J104" s="831">
        <v>2382</v>
      </c>
      <c r="K104" s="831">
        <v>209612</v>
      </c>
      <c r="L104" s="831"/>
      <c r="M104" s="831">
        <v>87.998320738874895</v>
      </c>
      <c r="N104" s="831">
        <v>252</v>
      </c>
      <c r="O104" s="831">
        <v>23431</v>
      </c>
      <c r="P104" s="827"/>
      <c r="Q104" s="832">
        <v>92.980158730158735</v>
      </c>
    </row>
    <row r="105" spans="1:17" ht="14.45" customHeight="1" x14ac:dyDescent="0.2">
      <c r="A105" s="821" t="s">
        <v>621</v>
      </c>
      <c r="B105" s="822" t="s">
        <v>6024</v>
      </c>
      <c r="C105" s="822" t="s">
        <v>5989</v>
      </c>
      <c r="D105" s="822" t="s">
        <v>6129</v>
      </c>
      <c r="E105" s="822" t="s">
        <v>6130</v>
      </c>
      <c r="F105" s="831">
        <v>224</v>
      </c>
      <c r="G105" s="831">
        <v>452256</v>
      </c>
      <c r="H105" s="831"/>
      <c r="I105" s="831">
        <v>2019</v>
      </c>
      <c r="J105" s="831">
        <v>163</v>
      </c>
      <c r="K105" s="831">
        <v>329586</v>
      </c>
      <c r="L105" s="831"/>
      <c r="M105" s="831">
        <v>2022</v>
      </c>
      <c r="N105" s="831">
        <v>23</v>
      </c>
      <c r="O105" s="831">
        <v>47196</v>
      </c>
      <c r="P105" s="827"/>
      <c r="Q105" s="832">
        <v>2052</v>
      </c>
    </row>
    <row r="106" spans="1:17" ht="14.45" customHeight="1" x14ac:dyDescent="0.2">
      <c r="A106" s="821" t="s">
        <v>621</v>
      </c>
      <c r="B106" s="822" t="s">
        <v>6024</v>
      </c>
      <c r="C106" s="822" t="s">
        <v>5989</v>
      </c>
      <c r="D106" s="822" t="s">
        <v>6333</v>
      </c>
      <c r="E106" s="822" t="s">
        <v>6334</v>
      </c>
      <c r="F106" s="831">
        <v>407</v>
      </c>
      <c r="G106" s="831">
        <v>4096447</v>
      </c>
      <c r="H106" s="831"/>
      <c r="I106" s="831">
        <v>10064.980343980344</v>
      </c>
      <c r="J106" s="831">
        <v>405</v>
      </c>
      <c r="K106" s="831">
        <v>4077937</v>
      </c>
      <c r="L106" s="831"/>
      <c r="M106" s="831">
        <v>10068.980246913581</v>
      </c>
      <c r="N106" s="831">
        <v>74</v>
      </c>
      <c r="O106" s="831">
        <v>746785</v>
      </c>
      <c r="P106" s="827"/>
      <c r="Q106" s="832">
        <v>10091.68918918919</v>
      </c>
    </row>
    <row r="107" spans="1:17" ht="14.45" customHeight="1" x14ac:dyDescent="0.2">
      <c r="A107" s="821" t="s">
        <v>621</v>
      </c>
      <c r="B107" s="822" t="s">
        <v>6024</v>
      </c>
      <c r="C107" s="822" t="s">
        <v>5989</v>
      </c>
      <c r="D107" s="822" t="s">
        <v>5994</v>
      </c>
      <c r="E107" s="822" t="s">
        <v>5995</v>
      </c>
      <c r="F107" s="831">
        <v>3847</v>
      </c>
      <c r="G107" s="831">
        <v>1377154</v>
      </c>
      <c r="H107" s="831"/>
      <c r="I107" s="831">
        <v>357.98128411749417</v>
      </c>
      <c r="J107" s="831">
        <v>3674</v>
      </c>
      <c r="K107" s="831">
        <v>1322624</v>
      </c>
      <c r="L107" s="831"/>
      <c r="M107" s="831">
        <v>359.99564507348936</v>
      </c>
      <c r="N107" s="831">
        <v>522</v>
      </c>
      <c r="O107" s="831">
        <v>202312</v>
      </c>
      <c r="P107" s="827"/>
      <c r="Q107" s="832">
        <v>387.57088122605364</v>
      </c>
    </row>
    <row r="108" spans="1:17" ht="14.45" customHeight="1" x14ac:dyDescent="0.2">
      <c r="A108" s="821" t="s">
        <v>621</v>
      </c>
      <c r="B108" s="822" t="s">
        <v>6024</v>
      </c>
      <c r="C108" s="822" t="s">
        <v>5989</v>
      </c>
      <c r="D108" s="822" t="s">
        <v>6143</v>
      </c>
      <c r="E108" s="822" t="s">
        <v>6144</v>
      </c>
      <c r="F108" s="831">
        <v>1</v>
      </c>
      <c r="G108" s="831">
        <v>0</v>
      </c>
      <c r="H108" s="831"/>
      <c r="I108" s="831">
        <v>0</v>
      </c>
      <c r="J108" s="831">
        <v>0</v>
      </c>
      <c r="K108" s="831">
        <v>0</v>
      </c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621</v>
      </c>
      <c r="B109" s="822" t="s">
        <v>6024</v>
      </c>
      <c r="C109" s="822" t="s">
        <v>5989</v>
      </c>
      <c r="D109" s="822" t="s">
        <v>6145</v>
      </c>
      <c r="E109" s="822" t="s">
        <v>6146</v>
      </c>
      <c r="F109" s="831">
        <v>21</v>
      </c>
      <c r="G109" s="831">
        <v>3759</v>
      </c>
      <c r="H109" s="831"/>
      <c r="I109" s="831">
        <v>179</v>
      </c>
      <c r="J109" s="831">
        <v>14</v>
      </c>
      <c r="K109" s="831">
        <v>2520</v>
      </c>
      <c r="L109" s="831"/>
      <c r="M109" s="831">
        <v>180</v>
      </c>
      <c r="N109" s="831"/>
      <c r="O109" s="831"/>
      <c r="P109" s="827"/>
      <c r="Q109" s="832"/>
    </row>
    <row r="110" spans="1:17" ht="14.45" customHeight="1" x14ac:dyDescent="0.2">
      <c r="A110" s="821" t="s">
        <v>621</v>
      </c>
      <c r="B110" s="822" t="s">
        <v>6024</v>
      </c>
      <c r="C110" s="822" t="s">
        <v>5989</v>
      </c>
      <c r="D110" s="822" t="s">
        <v>6147</v>
      </c>
      <c r="E110" s="822" t="s">
        <v>6148</v>
      </c>
      <c r="F110" s="831">
        <v>893</v>
      </c>
      <c r="G110" s="831">
        <v>617956</v>
      </c>
      <c r="H110" s="831"/>
      <c r="I110" s="831">
        <v>692</v>
      </c>
      <c r="J110" s="831">
        <v>815</v>
      </c>
      <c r="K110" s="831">
        <v>567240</v>
      </c>
      <c r="L110" s="831"/>
      <c r="M110" s="831">
        <v>696</v>
      </c>
      <c r="N110" s="831">
        <v>101</v>
      </c>
      <c r="O110" s="831">
        <v>74134</v>
      </c>
      <c r="P110" s="827"/>
      <c r="Q110" s="832">
        <v>734</v>
      </c>
    </row>
    <row r="111" spans="1:17" ht="14.45" customHeight="1" x14ac:dyDescent="0.2">
      <c r="A111" s="821" t="s">
        <v>621</v>
      </c>
      <c r="B111" s="822" t="s">
        <v>6024</v>
      </c>
      <c r="C111" s="822" t="s">
        <v>5989</v>
      </c>
      <c r="D111" s="822" t="s">
        <v>6335</v>
      </c>
      <c r="E111" s="822" t="s">
        <v>6336</v>
      </c>
      <c r="F111" s="831">
        <v>84</v>
      </c>
      <c r="G111" s="831">
        <v>599004</v>
      </c>
      <c r="H111" s="831"/>
      <c r="I111" s="831">
        <v>7131</v>
      </c>
      <c r="J111" s="831">
        <v>22</v>
      </c>
      <c r="K111" s="831">
        <v>156970</v>
      </c>
      <c r="L111" s="831"/>
      <c r="M111" s="831">
        <v>7135</v>
      </c>
      <c r="N111" s="831">
        <v>9</v>
      </c>
      <c r="O111" s="831">
        <v>64566</v>
      </c>
      <c r="P111" s="827"/>
      <c r="Q111" s="832">
        <v>7174</v>
      </c>
    </row>
    <row r="112" spans="1:17" ht="14.45" customHeight="1" x14ac:dyDescent="0.2">
      <c r="A112" s="821" t="s">
        <v>621</v>
      </c>
      <c r="B112" s="822" t="s">
        <v>6024</v>
      </c>
      <c r="C112" s="822" t="s">
        <v>5989</v>
      </c>
      <c r="D112" s="822" t="s">
        <v>6149</v>
      </c>
      <c r="E112" s="822" t="s">
        <v>6114</v>
      </c>
      <c r="F112" s="831">
        <v>2</v>
      </c>
      <c r="G112" s="831">
        <v>710</v>
      </c>
      <c r="H112" s="831"/>
      <c r="I112" s="831">
        <v>355</v>
      </c>
      <c r="J112" s="831">
        <v>1</v>
      </c>
      <c r="K112" s="831">
        <v>358</v>
      </c>
      <c r="L112" s="831"/>
      <c r="M112" s="831">
        <v>358</v>
      </c>
      <c r="N112" s="831"/>
      <c r="O112" s="831"/>
      <c r="P112" s="827"/>
      <c r="Q112" s="832"/>
    </row>
    <row r="113" spans="1:17" ht="14.45" customHeight="1" x14ac:dyDescent="0.2">
      <c r="A113" s="821" t="s">
        <v>621</v>
      </c>
      <c r="B113" s="822" t="s">
        <v>6024</v>
      </c>
      <c r="C113" s="822" t="s">
        <v>5989</v>
      </c>
      <c r="D113" s="822" t="s">
        <v>6150</v>
      </c>
      <c r="E113" s="822" t="s">
        <v>6151</v>
      </c>
      <c r="F113" s="831">
        <v>26</v>
      </c>
      <c r="G113" s="831">
        <v>13000</v>
      </c>
      <c r="H113" s="831"/>
      <c r="I113" s="831">
        <v>500</v>
      </c>
      <c r="J113" s="831">
        <v>32</v>
      </c>
      <c r="K113" s="831">
        <v>16064</v>
      </c>
      <c r="L113" s="831"/>
      <c r="M113" s="831">
        <v>502</v>
      </c>
      <c r="N113" s="831">
        <v>1</v>
      </c>
      <c r="O113" s="831">
        <v>513</v>
      </c>
      <c r="P113" s="827"/>
      <c r="Q113" s="832">
        <v>513</v>
      </c>
    </row>
    <row r="114" spans="1:17" ht="14.45" customHeight="1" x14ac:dyDescent="0.2">
      <c r="A114" s="821" t="s">
        <v>621</v>
      </c>
      <c r="B114" s="822" t="s">
        <v>6024</v>
      </c>
      <c r="C114" s="822" t="s">
        <v>5989</v>
      </c>
      <c r="D114" s="822" t="s">
        <v>6232</v>
      </c>
      <c r="E114" s="822" t="s">
        <v>6233</v>
      </c>
      <c r="F114" s="831">
        <v>37</v>
      </c>
      <c r="G114" s="831">
        <v>559958</v>
      </c>
      <c r="H114" s="831"/>
      <c r="I114" s="831">
        <v>15134</v>
      </c>
      <c r="J114" s="831">
        <v>20</v>
      </c>
      <c r="K114" s="831">
        <v>302860</v>
      </c>
      <c r="L114" s="831"/>
      <c r="M114" s="831">
        <v>15143</v>
      </c>
      <c r="N114" s="831">
        <v>4</v>
      </c>
      <c r="O114" s="831">
        <v>60928</v>
      </c>
      <c r="P114" s="827"/>
      <c r="Q114" s="832">
        <v>15232</v>
      </c>
    </row>
    <row r="115" spans="1:17" ht="14.45" customHeight="1" x14ac:dyDescent="0.2">
      <c r="A115" s="821" t="s">
        <v>621</v>
      </c>
      <c r="B115" s="822" t="s">
        <v>6024</v>
      </c>
      <c r="C115" s="822" t="s">
        <v>5989</v>
      </c>
      <c r="D115" s="822" t="s">
        <v>6234</v>
      </c>
      <c r="E115" s="822" t="s">
        <v>6235</v>
      </c>
      <c r="F115" s="831">
        <v>150</v>
      </c>
      <c r="G115" s="831">
        <v>0</v>
      </c>
      <c r="H115" s="831"/>
      <c r="I115" s="831">
        <v>0</v>
      </c>
      <c r="J115" s="831">
        <v>151</v>
      </c>
      <c r="K115" s="831">
        <v>0</v>
      </c>
      <c r="L115" s="831"/>
      <c r="M115" s="831">
        <v>0</v>
      </c>
      <c r="N115" s="831">
        <v>27</v>
      </c>
      <c r="O115" s="831">
        <v>0</v>
      </c>
      <c r="P115" s="827"/>
      <c r="Q115" s="832">
        <v>0</v>
      </c>
    </row>
    <row r="116" spans="1:17" ht="14.45" customHeight="1" x14ac:dyDescent="0.2">
      <c r="A116" s="821" t="s">
        <v>621</v>
      </c>
      <c r="B116" s="822" t="s">
        <v>6024</v>
      </c>
      <c r="C116" s="822" t="s">
        <v>5989</v>
      </c>
      <c r="D116" s="822" t="s">
        <v>6236</v>
      </c>
      <c r="E116" s="822" t="s">
        <v>6237</v>
      </c>
      <c r="F116" s="831">
        <v>1469</v>
      </c>
      <c r="G116" s="831">
        <v>14675150</v>
      </c>
      <c r="H116" s="831"/>
      <c r="I116" s="831">
        <v>9989.8910823689585</v>
      </c>
      <c r="J116" s="831">
        <v>1451</v>
      </c>
      <c r="K116" s="831">
        <v>14508531</v>
      </c>
      <c r="L116" s="831"/>
      <c r="M116" s="831">
        <v>9998.9875947622331</v>
      </c>
      <c r="N116" s="831">
        <v>211</v>
      </c>
      <c r="O116" s="831">
        <v>2128034</v>
      </c>
      <c r="P116" s="827"/>
      <c r="Q116" s="832">
        <v>10085.469194312796</v>
      </c>
    </row>
    <row r="117" spans="1:17" ht="14.45" customHeight="1" x14ac:dyDescent="0.2">
      <c r="A117" s="821" t="s">
        <v>621</v>
      </c>
      <c r="B117" s="822" t="s">
        <v>6024</v>
      </c>
      <c r="C117" s="822" t="s">
        <v>5989</v>
      </c>
      <c r="D117" s="822" t="s">
        <v>6238</v>
      </c>
      <c r="E117" s="822" t="s">
        <v>6239</v>
      </c>
      <c r="F117" s="831">
        <v>1498</v>
      </c>
      <c r="G117" s="831">
        <v>2945020</v>
      </c>
      <c r="H117" s="831"/>
      <c r="I117" s="831">
        <v>1965.9679572763685</v>
      </c>
      <c r="J117" s="831">
        <v>1493</v>
      </c>
      <c r="K117" s="831">
        <v>2939705</v>
      </c>
      <c r="L117" s="831"/>
      <c r="M117" s="831">
        <v>1968.9919624916276</v>
      </c>
      <c r="N117" s="831">
        <v>210</v>
      </c>
      <c r="O117" s="831">
        <v>419580</v>
      </c>
      <c r="P117" s="827"/>
      <c r="Q117" s="832">
        <v>1998</v>
      </c>
    </row>
    <row r="118" spans="1:17" ht="14.45" customHeight="1" x14ac:dyDescent="0.2">
      <c r="A118" s="821" t="s">
        <v>621</v>
      </c>
      <c r="B118" s="822" t="s">
        <v>6024</v>
      </c>
      <c r="C118" s="822" t="s">
        <v>5989</v>
      </c>
      <c r="D118" s="822" t="s">
        <v>6152</v>
      </c>
      <c r="E118" s="822" t="s">
        <v>6153</v>
      </c>
      <c r="F118" s="831">
        <v>19</v>
      </c>
      <c r="G118" s="831">
        <v>7638</v>
      </c>
      <c r="H118" s="831"/>
      <c r="I118" s="831">
        <v>402</v>
      </c>
      <c r="J118" s="831">
        <v>16</v>
      </c>
      <c r="K118" s="831">
        <v>6464</v>
      </c>
      <c r="L118" s="831"/>
      <c r="M118" s="831">
        <v>404</v>
      </c>
      <c r="N118" s="831"/>
      <c r="O118" s="831"/>
      <c r="P118" s="827"/>
      <c r="Q118" s="832"/>
    </row>
    <row r="119" spans="1:17" ht="14.45" customHeight="1" x14ac:dyDescent="0.2">
      <c r="A119" s="821" t="s">
        <v>621</v>
      </c>
      <c r="B119" s="822" t="s">
        <v>6024</v>
      </c>
      <c r="C119" s="822" t="s">
        <v>5989</v>
      </c>
      <c r="D119" s="822" t="s">
        <v>6337</v>
      </c>
      <c r="E119" s="822" t="s">
        <v>6338</v>
      </c>
      <c r="F119" s="831">
        <v>568</v>
      </c>
      <c r="G119" s="831">
        <v>4561040</v>
      </c>
      <c r="H119" s="831"/>
      <c r="I119" s="831">
        <v>8030</v>
      </c>
      <c r="J119" s="831">
        <v>522</v>
      </c>
      <c r="K119" s="831">
        <v>4194792</v>
      </c>
      <c r="L119" s="831"/>
      <c r="M119" s="831">
        <v>8036</v>
      </c>
      <c r="N119" s="831">
        <v>13</v>
      </c>
      <c r="O119" s="831">
        <v>105235</v>
      </c>
      <c r="P119" s="827"/>
      <c r="Q119" s="832">
        <v>8095</v>
      </c>
    </row>
    <row r="120" spans="1:17" ht="14.45" customHeight="1" x14ac:dyDescent="0.2">
      <c r="A120" s="821" t="s">
        <v>621</v>
      </c>
      <c r="B120" s="822" t="s">
        <v>6024</v>
      </c>
      <c r="C120" s="822" t="s">
        <v>5989</v>
      </c>
      <c r="D120" s="822" t="s">
        <v>6339</v>
      </c>
      <c r="E120" s="822" t="s">
        <v>6340</v>
      </c>
      <c r="F120" s="831">
        <v>589</v>
      </c>
      <c r="G120" s="831">
        <v>1575575</v>
      </c>
      <c r="H120" s="831"/>
      <c r="I120" s="831">
        <v>2675</v>
      </c>
      <c r="J120" s="831">
        <v>644</v>
      </c>
      <c r="K120" s="831">
        <v>1723988</v>
      </c>
      <c r="L120" s="831"/>
      <c r="M120" s="831">
        <v>2677</v>
      </c>
      <c r="N120" s="831">
        <v>17</v>
      </c>
      <c r="O120" s="831">
        <v>45764</v>
      </c>
      <c r="P120" s="827"/>
      <c r="Q120" s="832">
        <v>2692</v>
      </c>
    </row>
    <row r="121" spans="1:17" ht="14.45" customHeight="1" x14ac:dyDescent="0.2">
      <c r="A121" s="821" t="s">
        <v>621</v>
      </c>
      <c r="B121" s="822" t="s">
        <v>6024</v>
      </c>
      <c r="C121" s="822" t="s">
        <v>5989</v>
      </c>
      <c r="D121" s="822" t="s">
        <v>6341</v>
      </c>
      <c r="E121" s="822" t="s">
        <v>6342</v>
      </c>
      <c r="F121" s="831">
        <v>561</v>
      </c>
      <c r="G121" s="831">
        <v>727617</v>
      </c>
      <c r="H121" s="831"/>
      <c r="I121" s="831">
        <v>1297</v>
      </c>
      <c r="J121" s="831">
        <v>512</v>
      </c>
      <c r="K121" s="831">
        <v>665600</v>
      </c>
      <c r="L121" s="831"/>
      <c r="M121" s="831">
        <v>1300</v>
      </c>
      <c r="N121" s="831">
        <v>12</v>
      </c>
      <c r="O121" s="831">
        <v>15960</v>
      </c>
      <c r="P121" s="827"/>
      <c r="Q121" s="832">
        <v>1330</v>
      </c>
    </row>
    <row r="122" spans="1:17" ht="14.45" customHeight="1" x14ac:dyDescent="0.2">
      <c r="A122" s="821" t="s">
        <v>621</v>
      </c>
      <c r="B122" s="822" t="s">
        <v>6024</v>
      </c>
      <c r="C122" s="822" t="s">
        <v>5989</v>
      </c>
      <c r="D122" s="822" t="s">
        <v>6343</v>
      </c>
      <c r="E122" s="822" t="s">
        <v>6344</v>
      </c>
      <c r="F122" s="831">
        <v>545</v>
      </c>
      <c r="G122" s="831">
        <v>9732610</v>
      </c>
      <c r="H122" s="831"/>
      <c r="I122" s="831">
        <v>17858</v>
      </c>
      <c r="J122" s="831">
        <v>488</v>
      </c>
      <c r="K122" s="831">
        <v>8726416</v>
      </c>
      <c r="L122" s="831"/>
      <c r="M122" s="831">
        <v>17882</v>
      </c>
      <c r="N122" s="831">
        <v>13</v>
      </c>
      <c r="O122" s="831">
        <v>235534</v>
      </c>
      <c r="P122" s="827"/>
      <c r="Q122" s="832">
        <v>18118</v>
      </c>
    </row>
    <row r="123" spans="1:17" ht="14.45" customHeight="1" x14ac:dyDescent="0.2">
      <c r="A123" s="821" t="s">
        <v>621</v>
      </c>
      <c r="B123" s="822" t="s">
        <v>6024</v>
      </c>
      <c r="C123" s="822" t="s">
        <v>5989</v>
      </c>
      <c r="D123" s="822" t="s">
        <v>6345</v>
      </c>
      <c r="E123" s="822" t="s">
        <v>6346</v>
      </c>
      <c r="F123" s="831">
        <v>308</v>
      </c>
      <c r="G123" s="831">
        <v>0</v>
      </c>
      <c r="H123" s="831"/>
      <c r="I123" s="831">
        <v>0</v>
      </c>
      <c r="J123" s="831">
        <v>416</v>
      </c>
      <c r="K123" s="831">
        <v>0</v>
      </c>
      <c r="L123" s="831"/>
      <c r="M123" s="831">
        <v>0</v>
      </c>
      <c r="N123" s="831">
        <v>63</v>
      </c>
      <c r="O123" s="831">
        <v>0</v>
      </c>
      <c r="P123" s="827"/>
      <c r="Q123" s="832">
        <v>0</v>
      </c>
    </row>
    <row r="124" spans="1:17" ht="14.45" customHeight="1" x14ac:dyDescent="0.2">
      <c r="A124" s="821" t="s">
        <v>621</v>
      </c>
      <c r="B124" s="822" t="s">
        <v>6024</v>
      </c>
      <c r="C124" s="822" t="s">
        <v>5989</v>
      </c>
      <c r="D124" s="822" t="s">
        <v>6347</v>
      </c>
      <c r="E124" s="822" t="s">
        <v>6348</v>
      </c>
      <c r="F124" s="831">
        <v>3</v>
      </c>
      <c r="G124" s="831">
        <v>1746</v>
      </c>
      <c r="H124" s="831"/>
      <c r="I124" s="831">
        <v>582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621</v>
      </c>
      <c r="B125" s="822" t="s">
        <v>6024</v>
      </c>
      <c r="C125" s="822" t="s">
        <v>5989</v>
      </c>
      <c r="D125" s="822" t="s">
        <v>6349</v>
      </c>
      <c r="E125" s="822" t="s">
        <v>6350</v>
      </c>
      <c r="F125" s="831">
        <v>88</v>
      </c>
      <c r="G125" s="831">
        <v>879824</v>
      </c>
      <c r="H125" s="831"/>
      <c r="I125" s="831">
        <v>9998</v>
      </c>
      <c r="J125" s="831">
        <v>126</v>
      </c>
      <c r="K125" s="831">
        <v>1261188</v>
      </c>
      <c r="L125" s="831"/>
      <c r="M125" s="831">
        <v>10009.428571428571</v>
      </c>
      <c r="N125" s="831">
        <v>19</v>
      </c>
      <c r="O125" s="831">
        <v>192296</v>
      </c>
      <c r="P125" s="827"/>
      <c r="Q125" s="832">
        <v>10120.842105263158</v>
      </c>
    </row>
    <row r="126" spans="1:17" ht="14.45" customHeight="1" x14ac:dyDescent="0.2">
      <c r="A126" s="821" t="s">
        <v>621</v>
      </c>
      <c r="B126" s="822" t="s">
        <v>6024</v>
      </c>
      <c r="C126" s="822" t="s">
        <v>5989</v>
      </c>
      <c r="D126" s="822" t="s">
        <v>6178</v>
      </c>
      <c r="E126" s="822" t="s">
        <v>6179</v>
      </c>
      <c r="F126" s="831">
        <v>13</v>
      </c>
      <c r="G126" s="831">
        <v>36764</v>
      </c>
      <c r="H126" s="831"/>
      <c r="I126" s="831">
        <v>2828</v>
      </c>
      <c r="J126" s="831">
        <v>38</v>
      </c>
      <c r="K126" s="831">
        <v>107692</v>
      </c>
      <c r="L126" s="831"/>
      <c r="M126" s="831">
        <v>2834</v>
      </c>
      <c r="N126" s="831">
        <v>6</v>
      </c>
      <c r="O126" s="831">
        <v>17358</v>
      </c>
      <c r="P126" s="827"/>
      <c r="Q126" s="832">
        <v>2893</v>
      </c>
    </row>
    <row r="127" spans="1:17" ht="14.45" customHeight="1" x14ac:dyDescent="0.2">
      <c r="A127" s="821" t="s">
        <v>621</v>
      </c>
      <c r="B127" s="822" t="s">
        <v>6024</v>
      </c>
      <c r="C127" s="822" t="s">
        <v>5989</v>
      </c>
      <c r="D127" s="822" t="s">
        <v>6351</v>
      </c>
      <c r="E127" s="822" t="s">
        <v>6352</v>
      </c>
      <c r="F127" s="831">
        <v>371</v>
      </c>
      <c r="G127" s="831">
        <v>6868323</v>
      </c>
      <c r="H127" s="831"/>
      <c r="I127" s="831">
        <v>18513</v>
      </c>
      <c r="J127" s="831">
        <v>318</v>
      </c>
      <c r="K127" s="831">
        <v>5897310</v>
      </c>
      <c r="L127" s="831"/>
      <c r="M127" s="831">
        <v>18545</v>
      </c>
      <c r="N127" s="831">
        <v>9</v>
      </c>
      <c r="O127" s="831">
        <v>169731</v>
      </c>
      <c r="P127" s="827"/>
      <c r="Q127" s="832">
        <v>18859</v>
      </c>
    </row>
    <row r="128" spans="1:17" ht="14.45" customHeight="1" x14ac:dyDescent="0.2">
      <c r="A128" s="821" t="s">
        <v>621</v>
      </c>
      <c r="B128" s="822" t="s">
        <v>6024</v>
      </c>
      <c r="C128" s="822" t="s">
        <v>5989</v>
      </c>
      <c r="D128" s="822" t="s">
        <v>6353</v>
      </c>
      <c r="E128" s="822" t="s">
        <v>6354</v>
      </c>
      <c r="F128" s="831">
        <v>411</v>
      </c>
      <c r="G128" s="831">
        <v>4555113</v>
      </c>
      <c r="H128" s="831"/>
      <c r="I128" s="831">
        <v>11083</v>
      </c>
      <c r="J128" s="831">
        <v>401</v>
      </c>
      <c r="K128" s="831">
        <v>4446689</v>
      </c>
      <c r="L128" s="831"/>
      <c r="M128" s="831">
        <v>11089</v>
      </c>
      <c r="N128" s="831">
        <v>10</v>
      </c>
      <c r="O128" s="831">
        <v>111740</v>
      </c>
      <c r="P128" s="827"/>
      <c r="Q128" s="832">
        <v>11174</v>
      </c>
    </row>
    <row r="129" spans="1:17" ht="14.45" customHeight="1" x14ac:dyDescent="0.2">
      <c r="A129" s="821" t="s">
        <v>621</v>
      </c>
      <c r="B129" s="822" t="s">
        <v>6024</v>
      </c>
      <c r="C129" s="822" t="s">
        <v>5989</v>
      </c>
      <c r="D129" s="822" t="s">
        <v>6355</v>
      </c>
      <c r="E129" s="822" t="s">
        <v>6356</v>
      </c>
      <c r="F129" s="831">
        <v>226</v>
      </c>
      <c r="G129" s="831">
        <v>5278602</v>
      </c>
      <c r="H129" s="831"/>
      <c r="I129" s="831">
        <v>23356.646017699117</v>
      </c>
      <c r="J129" s="831">
        <v>257</v>
      </c>
      <c r="K129" s="831">
        <v>6012001</v>
      </c>
      <c r="L129" s="831"/>
      <c r="M129" s="831">
        <v>23393</v>
      </c>
      <c r="N129" s="831">
        <v>49</v>
      </c>
      <c r="O129" s="831">
        <v>1178646</v>
      </c>
      <c r="P129" s="827"/>
      <c r="Q129" s="832">
        <v>24054</v>
      </c>
    </row>
    <row r="130" spans="1:17" ht="14.45" customHeight="1" x14ac:dyDescent="0.2">
      <c r="A130" s="821" t="s">
        <v>621</v>
      </c>
      <c r="B130" s="822" t="s">
        <v>6024</v>
      </c>
      <c r="C130" s="822" t="s">
        <v>5989</v>
      </c>
      <c r="D130" s="822" t="s">
        <v>6357</v>
      </c>
      <c r="E130" s="822" t="s">
        <v>6358</v>
      </c>
      <c r="F130" s="831">
        <v>50</v>
      </c>
      <c r="G130" s="831">
        <v>256400</v>
      </c>
      <c r="H130" s="831"/>
      <c r="I130" s="831">
        <v>5128</v>
      </c>
      <c r="J130" s="831">
        <v>40</v>
      </c>
      <c r="K130" s="831">
        <v>205360</v>
      </c>
      <c r="L130" s="831"/>
      <c r="M130" s="831">
        <v>5134</v>
      </c>
      <c r="N130" s="831">
        <v>11</v>
      </c>
      <c r="O130" s="831">
        <v>57123</v>
      </c>
      <c r="P130" s="827"/>
      <c r="Q130" s="832">
        <v>5193</v>
      </c>
    </row>
    <row r="131" spans="1:17" ht="14.45" customHeight="1" x14ac:dyDescent="0.2">
      <c r="A131" s="821" t="s">
        <v>621</v>
      </c>
      <c r="B131" s="822" t="s">
        <v>6024</v>
      </c>
      <c r="C131" s="822" t="s">
        <v>5989</v>
      </c>
      <c r="D131" s="822" t="s">
        <v>6359</v>
      </c>
      <c r="E131" s="822" t="s">
        <v>6360</v>
      </c>
      <c r="F131" s="831">
        <v>46</v>
      </c>
      <c r="G131" s="831">
        <v>344402</v>
      </c>
      <c r="H131" s="831"/>
      <c r="I131" s="831">
        <v>7487</v>
      </c>
      <c r="J131" s="831">
        <v>58</v>
      </c>
      <c r="K131" s="831">
        <v>434768</v>
      </c>
      <c r="L131" s="831"/>
      <c r="M131" s="831">
        <v>7496</v>
      </c>
      <c r="N131" s="831">
        <v>4</v>
      </c>
      <c r="O131" s="831">
        <v>30340</v>
      </c>
      <c r="P131" s="827"/>
      <c r="Q131" s="832">
        <v>7585</v>
      </c>
    </row>
    <row r="132" spans="1:17" ht="14.45" customHeight="1" x14ac:dyDescent="0.2">
      <c r="A132" s="821" t="s">
        <v>621</v>
      </c>
      <c r="B132" s="822" t="s">
        <v>6024</v>
      </c>
      <c r="C132" s="822" t="s">
        <v>5989</v>
      </c>
      <c r="D132" s="822" t="s">
        <v>6361</v>
      </c>
      <c r="E132" s="822" t="s">
        <v>6346</v>
      </c>
      <c r="F132" s="831">
        <v>60</v>
      </c>
      <c r="G132" s="831">
        <v>0</v>
      </c>
      <c r="H132" s="831"/>
      <c r="I132" s="831">
        <v>0</v>
      </c>
      <c r="J132" s="831">
        <v>22</v>
      </c>
      <c r="K132" s="831">
        <v>0</v>
      </c>
      <c r="L132" s="831"/>
      <c r="M132" s="831">
        <v>0</v>
      </c>
      <c r="N132" s="831">
        <v>6</v>
      </c>
      <c r="O132" s="831">
        <v>0</v>
      </c>
      <c r="P132" s="827"/>
      <c r="Q132" s="832">
        <v>0</v>
      </c>
    </row>
    <row r="133" spans="1:17" ht="14.45" customHeight="1" x14ac:dyDescent="0.2">
      <c r="A133" s="821" t="s">
        <v>621</v>
      </c>
      <c r="B133" s="822" t="s">
        <v>6024</v>
      </c>
      <c r="C133" s="822" t="s">
        <v>5989</v>
      </c>
      <c r="D133" s="822" t="s">
        <v>6362</v>
      </c>
      <c r="E133" s="822" t="s">
        <v>6363</v>
      </c>
      <c r="F133" s="831">
        <v>90</v>
      </c>
      <c r="G133" s="831">
        <v>387270</v>
      </c>
      <c r="H133" s="831"/>
      <c r="I133" s="831">
        <v>4303</v>
      </c>
      <c r="J133" s="831">
        <v>126</v>
      </c>
      <c r="K133" s="831">
        <v>542556</v>
      </c>
      <c r="L133" s="831"/>
      <c r="M133" s="831">
        <v>4306</v>
      </c>
      <c r="N133" s="831">
        <v>36</v>
      </c>
      <c r="O133" s="831">
        <v>156096</v>
      </c>
      <c r="P133" s="827"/>
      <c r="Q133" s="832">
        <v>4336</v>
      </c>
    </row>
    <row r="134" spans="1:17" ht="14.45" customHeight="1" x14ac:dyDescent="0.2">
      <c r="A134" s="821" t="s">
        <v>621</v>
      </c>
      <c r="B134" s="822" t="s">
        <v>6024</v>
      </c>
      <c r="C134" s="822" t="s">
        <v>5989</v>
      </c>
      <c r="D134" s="822" t="s">
        <v>6364</v>
      </c>
      <c r="E134" s="822" t="s">
        <v>6365</v>
      </c>
      <c r="F134" s="831">
        <v>4</v>
      </c>
      <c r="G134" s="831">
        <v>13834</v>
      </c>
      <c r="H134" s="831"/>
      <c r="I134" s="831">
        <v>3458.5</v>
      </c>
      <c r="J134" s="831">
        <v>1</v>
      </c>
      <c r="K134" s="831">
        <v>3463</v>
      </c>
      <c r="L134" s="831"/>
      <c r="M134" s="831">
        <v>3463</v>
      </c>
      <c r="N134" s="831"/>
      <c r="O134" s="831"/>
      <c r="P134" s="827"/>
      <c r="Q134" s="832"/>
    </row>
    <row r="135" spans="1:17" ht="14.45" customHeight="1" x14ac:dyDescent="0.2">
      <c r="A135" s="821" t="s">
        <v>621</v>
      </c>
      <c r="B135" s="822" t="s">
        <v>6024</v>
      </c>
      <c r="C135" s="822" t="s">
        <v>5989</v>
      </c>
      <c r="D135" s="822" t="s">
        <v>6366</v>
      </c>
      <c r="E135" s="822" t="s">
        <v>6367</v>
      </c>
      <c r="F135" s="831">
        <v>86</v>
      </c>
      <c r="G135" s="831">
        <v>883685</v>
      </c>
      <c r="H135" s="831"/>
      <c r="I135" s="831">
        <v>10275.406976744185</v>
      </c>
      <c r="J135" s="831">
        <v>108</v>
      </c>
      <c r="K135" s="831">
        <v>1736532</v>
      </c>
      <c r="L135" s="831"/>
      <c r="M135" s="831">
        <v>16079</v>
      </c>
      <c r="N135" s="831">
        <v>18</v>
      </c>
      <c r="O135" s="831">
        <v>292230</v>
      </c>
      <c r="P135" s="827"/>
      <c r="Q135" s="832">
        <v>16235</v>
      </c>
    </row>
    <row r="136" spans="1:17" ht="14.45" customHeight="1" x14ac:dyDescent="0.2">
      <c r="A136" s="821" t="s">
        <v>621</v>
      </c>
      <c r="B136" s="822" t="s">
        <v>6024</v>
      </c>
      <c r="C136" s="822" t="s">
        <v>5989</v>
      </c>
      <c r="D136" s="822" t="s">
        <v>6368</v>
      </c>
      <c r="E136" s="822" t="s">
        <v>6369</v>
      </c>
      <c r="F136" s="831">
        <v>44</v>
      </c>
      <c r="G136" s="831">
        <v>1033120</v>
      </c>
      <c r="H136" s="831"/>
      <c r="I136" s="831">
        <v>23480</v>
      </c>
      <c r="J136" s="831">
        <v>74</v>
      </c>
      <c r="K136" s="831">
        <v>1738630</v>
      </c>
      <c r="L136" s="831"/>
      <c r="M136" s="831">
        <v>23495</v>
      </c>
      <c r="N136" s="831">
        <v>10</v>
      </c>
      <c r="O136" s="831">
        <v>237090</v>
      </c>
      <c r="P136" s="827"/>
      <c r="Q136" s="832">
        <v>23709</v>
      </c>
    </row>
    <row r="137" spans="1:17" ht="14.45" customHeight="1" x14ac:dyDescent="0.2">
      <c r="A137" s="821" t="s">
        <v>621</v>
      </c>
      <c r="B137" s="822" t="s">
        <v>6024</v>
      </c>
      <c r="C137" s="822" t="s">
        <v>5989</v>
      </c>
      <c r="D137" s="822" t="s">
        <v>6370</v>
      </c>
      <c r="E137" s="822" t="s">
        <v>6371</v>
      </c>
      <c r="F137" s="831">
        <v>24</v>
      </c>
      <c r="G137" s="831">
        <v>114792</v>
      </c>
      <c r="H137" s="831"/>
      <c r="I137" s="831">
        <v>4783</v>
      </c>
      <c r="J137" s="831">
        <v>11</v>
      </c>
      <c r="K137" s="831">
        <v>52657</v>
      </c>
      <c r="L137" s="831"/>
      <c r="M137" s="831">
        <v>4787</v>
      </c>
      <c r="N137" s="831">
        <v>2</v>
      </c>
      <c r="O137" s="831">
        <v>9662</v>
      </c>
      <c r="P137" s="827"/>
      <c r="Q137" s="832">
        <v>4831</v>
      </c>
    </row>
    <row r="138" spans="1:17" ht="14.45" customHeight="1" x14ac:dyDescent="0.2">
      <c r="A138" s="821" t="s">
        <v>621</v>
      </c>
      <c r="B138" s="822" t="s">
        <v>6024</v>
      </c>
      <c r="C138" s="822" t="s">
        <v>5989</v>
      </c>
      <c r="D138" s="822" t="s">
        <v>6372</v>
      </c>
      <c r="E138" s="822" t="s">
        <v>6373</v>
      </c>
      <c r="F138" s="831"/>
      <c r="G138" s="831"/>
      <c r="H138" s="831"/>
      <c r="I138" s="831"/>
      <c r="J138" s="831">
        <v>1</v>
      </c>
      <c r="K138" s="831">
        <v>0</v>
      </c>
      <c r="L138" s="831"/>
      <c r="M138" s="831">
        <v>0</v>
      </c>
      <c r="N138" s="831"/>
      <c r="O138" s="831"/>
      <c r="P138" s="827"/>
      <c r="Q138" s="832"/>
    </row>
    <row r="139" spans="1:17" ht="14.45" customHeight="1" x14ac:dyDescent="0.2">
      <c r="A139" s="821" t="s">
        <v>621</v>
      </c>
      <c r="B139" s="822" t="s">
        <v>6024</v>
      </c>
      <c r="C139" s="822" t="s">
        <v>5989</v>
      </c>
      <c r="D139" s="822" t="s">
        <v>6374</v>
      </c>
      <c r="E139" s="822" t="s">
        <v>6375</v>
      </c>
      <c r="F139" s="831"/>
      <c r="G139" s="831"/>
      <c r="H139" s="831"/>
      <c r="I139" s="831"/>
      <c r="J139" s="831">
        <v>4</v>
      </c>
      <c r="K139" s="831">
        <v>124760</v>
      </c>
      <c r="L139" s="831"/>
      <c r="M139" s="831">
        <v>31190</v>
      </c>
      <c r="N139" s="831"/>
      <c r="O139" s="831"/>
      <c r="P139" s="827"/>
      <c r="Q139" s="832"/>
    </row>
    <row r="140" spans="1:17" ht="14.45" customHeight="1" x14ac:dyDescent="0.2">
      <c r="A140" s="821" t="s">
        <v>621</v>
      </c>
      <c r="B140" s="822" t="s">
        <v>6024</v>
      </c>
      <c r="C140" s="822" t="s">
        <v>5989</v>
      </c>
      <c r="D140" s="822" t="s">
        <v>6376</v>
      </c>
      <c r="E140" s="822" t="s">
        <v>6377</v>
      </c>
      <c r="F140" s="831">
        <v>10</v>
      </c>
      <c r="G140" s="831">
        <v>6664444.4299999988</v>
      </c>
      <c r="H140" s="831"/>
      <c r="I140" s="831">
        <v>666444.44299999985</v>
      </c>
      <c r="J140" s="831">
        <v>7</v>
      </c>
      <c r="K140" s="831">
        <v>4665111.0999999996</v>
      </c>
      <c r="L140" s="831"/>
      <c r="M140" s="831">
        <v>666444.44285714277</v>
      </c>
      <c r="N140" s="831"/>
      <c r="O140" s="831"/>
      <c r="P140" s="827"/>
      <c r="Q140" s="832"/>
    </row>
    <row r="141" spans="1:17" ht="14.45" customHeight="1" x14ac:dyDescent="0.2">
      <c r="A141" s="821" t="s">
        <v>621</v>
      </c>
      <c r="B141" s="822" t="s">
        <v>6024</v>
      </c>
      <c r="C141" s="822" t="s">
        <v>5989</v>
      </c>
      <c r="D141" s="822" t="s">
        <v>6378</v>
      </c>
      <c r="E141" s="822" t="s">
        <v>6379</v>
      </c>
      <c r="F141" s="831">
        <v>3</v>
      </c>
      <c r="G141" s="831">
        <v>30978</v>
      </c>
      <c r="H141" s="831"/>
      <c r="I141" s="831">
        <v>10326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621</v>
      </c>
      <c r="B142" s="822" t="s">
        <v>6024</v>
      </c>
      <c r="C142" s="822" t="s">
        <v>5989</v>
      </c>
      <c r="D142" s="822" t="s">
        <v>6380</v>
      </c>
      <c r="E142" s="822" t="s">
        <v>6381</v>
      </c>
      <c r="F142" s="831">
        <v>152</v>
      </c>
      <c r="G142" s="831">
        <v>0</v>
      </c>
      <c r="H142" s="831"/>
      <c r="I142" s="831">
        <v>0</v>
      </c>
      <c r="J142" s="831">
        <v>288</v>
      </c>
      <c r="K142" s="831">
        <v>0</v>
      </c>
      <c r="L142" s="831"/>
      <c r="M142" s="831">
        <v>0</v>
      </c>
      <c r="N142" s="831">
        <v>53</v>
      </c>
      <c r="O142" s="831">
        <v>0</v>
      </c>
      <c r="P142" s="827"/>
      <c r="Q142" s="832">
        <v>0</v>
      </c>
    </row>
    <row r="143" spans="1:17" ht="14.45" customHeight="1" x14ac:dyDescent="0.2">
      <c r="A143" s="821" t="s">
        <v>621</v>
      </c>
      <c r="B143" s="822" t="s">
        <v>6024</v>
      </c>
      <c r="C143" s="822" t="s">
        <v>5989</v>
      </c>
      <c r="D143" s="822" t="s">
        <v>6382</v>
      </c>
      <c r="E143" s="822" t="s">
        <v>6381</v>
      </c>
      <c r="F143" s="831">
        <v>193</v>
      </c>
      <c r="G143" s="831">
        <v>0</v>
      </c>
      <c r="H143" s="831"/>
      <c r="I143" s="831">
        <v>0</v>
      </c>
      <c r="J143" s="831">
        <v>462</v>
      </c>
      <c r="K143" s="831">
        <v>0</v>
      </c>
      <c r="L143" s="831"/>
      <c r="M143" s="831">
        <v>0</v>
      </c>
      <c r="N143" s="831">
        <v>68</v>
      </c>
      <c r="O143" s="831">
        <v>0</v>
      </c>
      <c r="P143" s="827"/>
      <c r="Q143" s="832">
        <v>0</v>
      </c>
    </row>
    <row r="144" spans="1:17" ht="14.45" customHeight="1" x14ac:dyDescent="0.2">
      <c r="A144" s="821" t="s">
        <v>621</v>
      </c>
      <c r="B144" s="822" t="s">
        <v>6024</v>
      </c>
      <c r="C144" s="822" t="s">
        <v>5989</v>
      </c>
      <c r="D144" s="822" t="s">
        <v>6383</v>
      </c>
      <c r="E144" s="822" t="s">
        <v>6384</v>
      </c>
      <c r="F144" s="831">
        <v>28</v>
      </c>
      <c r="G144" s="831">
        <v>0</v>
      </c>
      <c r="H144" s="831"/>
      <c r="I144" s="831">
        <v>0</v>
      </c>
      <c r="J144" s="831">
        <v>69</v>
      </c>
      <c r="K144" s="831">
        <v>0</v>
      </c>
      <c r="L144" s="831"/>
      <c r="M144" s="831">
        <v>0</v>
      </c>
      <c r="N144" s="831">
        <v>8</v>
      </c>
      <c r="O144" s="831">
        <v>0</v>
      </c>
      <c r="P144" s="827"/>
      <c r="Q144" s="832">
        <v>0</v>
      </c>
    </row>
    <row r="145" spans="1:17" ht="14.45" customHeight="1" x14ac:dyDescent="0.2">
      <c r="A145" s="821" t="s">
        <v>621</v>
      </c>
      <c r="B145" s="822" t="s">
        <v>6024</v>
      </c>
      <c r="C145" s="822" t="s">
        <v>5989</v>
      </c>
      <c r="D145" s="822" t="s">
        <v>6180</v>
      </c>
      <c r="E145" s="822" t="s">
        <v>6181</v>
      </c>
      <c r="F145" s="831">
        <v>160</v>
      </c>
      <c r="G145" s="831">
        <v>0</v>
      </c>
      <c r="H145" s="831"/>
      <c r="I145" s="831">
        <v>0</v>
      </c>
      <c r="J145" s="831">
        <v>326</v>
      </c>
      <c r="K145" s="831">
        <v>0</v>
      </c>
      <c r="L145" s="831"/>
      <c r="M145" s="831">
        <v>0</v>
      </c>
      <c r="N145" s="831">
        <v>61</v>
      </c>
      <c r="O145" s="831">
        <v>0</v>
      </c>
      <c r="P145" s="827"/>
      <c r="Q145" s="832">
        <v>0</v>
      </c>
    </row>
    <row r="146" spans="1:17" ht="14.45" customHeight="1" x14ac:dyDescent="0.2">
      <c r="A146" s="821" t="s">
        <v>621</v>
      </c>
      <c r="B146" s="822" t="s">
        <v>6024</v>
      </c>
      <c r="C146" s="822" t="s">
        <v>5989</v>
      </c>
      <c r="D146" s="822" t="s">
        <v>6385</v>
      </c>
      <c r="E146" s="822" t="s">
        <v>6381</v>
      </c>
      <c r="F146" s="831">
        <v>53</v>
      </c>
      <c r="G146" s="831">
        <v>0</v>
      </c>
      <c r="H146" s="831"/>
      <c r="I146" s="831">
        <v>0</v>
      </c>
      <c r="J146" s="831">
        <v>32</v>
      </c>
      <c r="K146" s="831">
        <v>0</v>
      </c>
      <c r="L146" s="831"/>
      <c r="M146" s="831">
        <v>0</v>
      </c>
      <c r="N146" s="831">
        <v>6</v>
      </c>
      <c r="O146" s="831">
        <v>0</v>
      </c>
      <c r="P146" s="827"/>
      <c r="Q146" s="832">
        <v>0</v>
      </c>
    </row>
    <row r="147" spans="1:17" ht="14.45" customHeight="1" x14ac:dyDescent="0.2">
      <c r="A147" s="821" t="s">
        <v>621</v>
      </c>
      <c r="B147" s="822" t="s">
        <v>6024</v>
      </c>
      <c r="C147" s="822" t="s">
        <v>5989</v>
      </c>
      <c r="D147" s="822" t="s">
        <v>6386</v>
      </c>
      <c r="E147" s="822" t="s">
        <v>6387</v>
      </c>
      <c r="F147" s="831">
        <v>52</v>
      </c>
      <c r="G147" s="831">
        <v>0</v>
      </c>
      <c r="H147" s="831"/>
      <c r="I147" s="831">
        <v>0</v>
      </c>
      <c r="J147" s="831">
        <v>107</v>
      </c>
      <c r="K147" s="831">
        <v>0</v>
      </c>
      <c r="L147" s="831"/>
      <c r="M147" s="831">
        <v>0</v>
      </c>
      <c r="N147" s="831">
        <v>18</v>
      </c>
      <c r="O147" s="831">
        <v>0</v>
      </c>
      <c r="P147" s="827"/>
      <c r="Q147" s="832">
        <v>0</v>
      </c>
    </row>
    <row r="148" spans="1:17" ht="14.45" customHeight="1" x14ac:dyDescent="0.2">
      <c r="A148" s="821" t="s">
        <v>621</v>
      </c>
      <c r="B148" s="822" t="s">
        <v>6024</v>
      </c>
      <c r="C148" s="822" t="s">
        <v>5989</v>
      </c>
      <c r="D148" s="822" t="s">
        <v>6388</v>
      </c>
      <c r="E148" s="822" t="s">
        <v>6389</v>
      </c>
      <c r="F148" s="831">
        <v>33</v>
      </c>
      <c r="G148" s="831">
        <v>0</v>
      </c>
      <c r="H148" s="831"/>
      <c r="I148" s="831">
        <v>0</v>
      </c>
      <c r="J148" s="831">
        <v>51</v>
      </c>
      <c r="K148" s="831">
        <v>0</v>
      </c>
      <c r="L148" s="831"/>
      <c r="M148" s="831">
        <v>0</v>
      </c>
      <c r="N148" s="831">
        <v>8</v>
      </c>
      <c r="O148" s="831">
        <v>0</v>
      </c>
      <c r="P148" s="827"/>
      <c r="Q148" s="832">
        <v>0</v>
      </c>
    </row>
    <row r="149" spans="1:17" ht="14.45" customHeight="1" x14ac:dyDescent="0.2">
      <c r="A149" s="821" t="s">
        <v>621</v>
      </c>
      <c r="B149" s="822" t="s">
        <v>6024</v>
      </c>
      <c r="C149" s="822" t="s">
        <v>5989</v>
      </c>
      <c r="D149" s="822" t="s">
        <v>6390</v>
      </c>
      <c r="E149" s="822" t="s">
        <v>6391</v>
      </c>
      <c r="F149" s="831">
        <v>12</v>
      </c>
      <c r="G149" s="831">
        <v>0</v>
      </c>
      <c r="H149" s="831"/>
      <c r="I149" s="831">
        <v>0</v>
      </c>
      <c r="J149" s="831">
        <v>8</v>
      </c>
      <c r="K149" s="831">
        <v>0</v>
      </c>
      <c r="L149" s="831"/>
      <c r="M149" s="831">
        <v>0</v>
      </c>
      <c r="N149" s="831"/>
      <c r="O149" s="831"/>
      <c r="P149" s="827"/>
      <c r="Q149" s="832"/>
    </row>
    <row r="150" spans="1:17" ht="14.45" customHeight="1" x14ac:dyDescent="0.2">
      <c r="A150" s="821" t="s">
        <v>621</v>
      </c>
      <c r="B150" s="822" t="s">
        <v>6024</v>
      </c>
      <c r="C150" s="822" t="s">
        <v>5989</v>
      </c>
      <c r="D150" s="822" t="s">
        <v>6392</v>
      </c>
      <c r="E150" s="822" t="s">
        <v>6393</v>
      </c>
      <c r="F150" s="831">
        <v>0</v>
      </c>
      <c r="G150" s="831">
        <v>0</v>
      </c>
      <c r="H150" s="831"/>
      <c r="I150" s="831"/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621</v>
      </c>
      <c r="B151" s="822" t="s">
        <v>6024</v>
      </c>
      <c r="C151" s="822" t="s">
        <v>5989</v>
      </c>
      <c r="D151" s="822" t="s">
        <v>6394</v>
      </c>
      <c r="E151" s="822" t="s">
        <v>6395</v>
      </c>
      <c r="F151" s="831">
        <v>1</v>
      </c>
      <c r="G151" s="831">
        <v>3427</v>
      </c>
      <c r="H151" s="831"/>
      <c r="I151" s="831">
        <v>3427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621</v>
      </c>
      <c r="B152" s="822" t="s">
        <v>6024</v>
      </c>
      <c r="C152" s="822" t="s">
        <v>5989</v>
      </c>
      <c r="D152" s="822" t="s">
        <v>6396</v>
      </c>
      <c r="E152" s="822" t="s">
        <v>6397</v>
      </c>
      <c r="F152" s="831">
        <v>5</v>
      </c>
      <c r="G152" s="831">
        <v>1605</v>
      </c>
      <c r="H152" s="831"/>
      <c r="I152" s="831">
        <v>321</v>
      </c>
      <c r="J152" s="831">
        <v>6</v>
      </c>
      <c r="K152" s="831">
        <v>1926</v>
      </c>
      <c r="L152" s="831"/>
      <c r="M152" s="831">
        <v>321</v>
      </c>
      <c r="N152" s="831">
        <v>3</v>
      </c>
      <c r="O152" s="831">
        <v>963</v>
      </c>
      <c r="P152" s="827"/>
      <c r="Q152" s="832">
        <v>321</v>
      </c>
    </row>
    <row r="153" spans="1:17" ht="14.45" customHeight="1" x14ac:dyDescent="0.2">
      <c r="A153" s="821" t="s">
        <v>621</v>
      </c>
      <c r="B153" s="822" t="s">
        <v>6024</v>
      </c>
      <c r="C153" s="822" t="s">
        <v>5989</v>
      </c>
      <c r="D153" s="822" t="s">
        <v>6398</v>
      </c>
      <c r="E153" s="822" t="s">
        <v>6381</v>
      </c>
      <c r="F153" s="831">
        <v>2</v>
      </c>
      <c r="G153" s="831">
        <v>0</v>
      </c>
      <c r="H153" s="831"/>
      <c r="I153" s="831">
        <v>0</v>
      </c>
      <c r="J153" s="831">
        <v>6</v>
      </c>
      <c r="K153" s="831">
        <v>0</v>
      </c>
      <c r="L153" s="831"/>
      <c r="M153" s="831">
        <v>0</v>
      </c>
      <c r="N153" s="831"/>
      <c r="O153" s="831"/>
      <c r="P153" s="827"/>
      <c r="Q153" s="832"/>
    </row>
    <row r="154" spans="1:17" ht="14.45" customHeight="1" x14ac:dyDescent="0.2">
      <c r="A154" s="821" t="s">
        <v>621</v>
      </c>
      <c r="B154" s="822" t="s">
        <v>5988</v>
      </c>
      <c r="C154" s="822" t="s">
        <v>2679</v>
      </c>
      <c r="D154" s="822" t="s">
        <v>6399</v>
      </c>
      <c r="E154" s="822" t="s">
        <v>6400</v>
      </c>
      <c r="F154" s="831">
        <v>0.5</v>
      </c>
      <c r="G154" s="831">
        <v>563.52</v>
      </c>
      <c r="H154" s="831"/>
      <c r="I154" s="831">
        <v>1127.04</v>
      </c>
      <c r="J154" s="831">
        <v>2.6</v>
      </c>
      <c r="K154" s="831">
        <v>2950.74</v>
      </c>
      <c r="L154" s="831"/>
      <c r="M154" s="831">
        <v>1134.8999999999999</v>
      </c>
      <c r="N154" s="831"/>
      <c r="O154" s="831"/>
      <c r="P154" s="827"/>
      <c r="Q154" s="832"/>
    </row>
    <row r="155" spans="1:17" ht="14.45" customHeight="1" x14ac:dyDescent="0.2">
      <c r="A155" s="821" t="s">
        <v>621</v>
      </c>
      <c r="B155" s="822" t="s">
        <v>5988</v>
      </c>
      <c r="C155" s="822" t="s">
        <v>2679</v>
      </c>
      <c r="D155" s="822" t="s">
        <v>6401</v>
      </c>
      <c r="E155" s="822"/>
      <c r="F155" s="831">
        <v>48</v>
      </c>
      <c r="G155" s="831">
        <v>3654.24</v>
      </c>
      <c r="H155" s="831"/>
      <c r="I155" s="831">
        <v>76.13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621</v>
      </c>
      <c r="B156" s="822" t="s">
        <v>5988</v>
      </c>
      <c r="C156" s="822" t="s">
        <v>2679</v>
      </c>
      <c r="D156" s="822" t="s">
        <v>6402</v>
      </c>
      <c r="E156" s="822" t="s">
        <v>3261</v>
      </c>
      <c r="F156" s="831"/>
      <c r="G156" s="831"/>
      <c r="H156" s="831"/>
      <c r="I156" s="831"/>
      <c r="J156" s="831">
        <v>7</v>
      </c>
      <c r="K156" s="831">
        <v>2179.21</v>
      </c>
      <c r="L156" s="831"/>
      <c r="M156" s="831">
        <v>311.31571428571431</v>
      </c>
      <c r="N156" s="831"/>
      <c r="O156" s="831"/>
      <c r="P156" s="827"/>
      <c r="Q156" s="832"/>
    </row>
    <row r="157" spans="1:17" ht="14.45" customHeight="1" x14ac:dyDescent="0.2">
      <c r="A157" s="821" t="s">
        <v>621</v>
      </c>
      <c r="B157" s="822" t="s">
        <v>5988</v>
      </c>
      <c r="C157" s="822" t="s">
        <v>2679</v>
      </c>
      <c r="D157" s="822" t="s">
        <v>6403</v>
      </c>
      <c r="E157" s="822" t="s">
        <v>6404</v>
      </c>
      <c r="F157" s="831">
        <v>47</v>
      </c>
      <c r="G157" s="831">
        <v>2308.6</v>
      </c>
      <c r="H157" s="831"/>
      <c r="I157" s="831">
        <v>49.119148936170212</v>
      </c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621</v>
      </c>
      <c r="B158" s="822" t="s">
        <v>5988</v>
      </c>
      <c r="C158" s="822" t="s">
        <v>2679</v>
      </c>
      <c r="D158" s="822" t="s">
        <v>6405</v>
      </c>
      <c r="E158" s="822" t="s">
        <v>6406</v>
      </c>
      <c r="F158" s="831"/>
      <c r="G158" s="831"/>
      <c r="H158" s="831"/>
      <c r="I158" s="831"/>
      <c r="J158" s="831">
        <v>0.1</v>
      </c>
      <c r="K158" s="831">
        <v>468.16</v>
      </c>
      <c r="L158" s="831"/>
      <c r="M158" s="831">
        <v>4681.6000000000004</v>
      </c>
      <c r="N158" s="831"/>
      <c r="O158" s="831"/>
      <c r="P158" s="827"/>
      <c r="Q158" s="832"/>
    </row>
    <row r="159" spans="1:17" ht="14.45" customHeight="1" x14ac:dyDescent="0.2">
      <c r="A159" s="821" t="s">
        <v>621</v>
      </c>
      <c r="B159" s="822" t="s">
        <v>5988</v>
      </c>
      <c r="C159" s="822" t="s">
        <v>2679</v>
      </c>
      <c r="D159" s="822" t="s">
        <v>6407</v>
      </c>
      <c r="E159" s="822"/>
      <c r="F159" s="831">
        <v>1.9</v>
      </c>
      <c r="G159" s="831">
        <v>1315.3000000000002</v>
      </c>
      <c r="H159" s="831"/>
      <c r="I159" s="831">
        <v>692.26315789473699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621</v>
      </c>
      <c r="B160" s="822" t="s">
        <v>5988</v>
      </c>
      <c r="C160" s="822" t="s">
        <v>2679</v>
      </c>
      <c r="D160" s="822" t="s">
        <v>6408</v>
      </c>
      <c r="E160" s="822" t="s">
        <v>2344</v>
      </c>
      <c r="F160" s="831"/>
      <c r="G160" s="831"/>
      <c r="H160" s="831"/>
      <c r="I160" s="831"/>
      <c r="J160" s="831">
        <v>2.6000000000000005</v>
      </c>
      <c r="K160" s="831">
        <v>5818.11</v>
      </c>
      <c r="L160" s="831"/>
      <c r="M160" s="831">
        <v>2237.7346153846147</v>
      </c>
      <c r="N160" s="831">
        <v>6.7</v>
      </c>
      <c r="O160" s="831">
        <v>16213.679999999998</v>
      </c>
      <c r="P160" s="827"/>
      <c r="Q160" s="832">
        <v>2419.95223880597</v>
      </c>
    </row>
    <row r="161" spans="1:17" ht="14.45" customHeight="1" x14ac:dyDescent="0.2">
      <c r="A161" s="821" t="s">
        <v>621</v>
      </c>
      <c r="B161" s="822" t="s">
        <v>5988</v>
      </c>
      <c r="C161" s="822" t="s">
        <v>2679</v>
      </c>
      <c r="D161" s="822" t="s">
        <v>6409</v>
      </c>
      <c r="E161" s="822" t="s">
        <v>1904</v>
      </c>
      <c r="F161" s="831"/>
      <c r="G161" s="831"/>
      <c r="H161" s="831"/>
      <c r="I161" s="831"/>
      <c r="J161" s="831">
        <v>3</v>
      </c>
      <c r="K161" s="831">
        <v>17131.29</v>
      </c>
      <c r="L161" s="831"/>
      <c r="M161" s="831">
        <v>5710.43</v>
      </c>
      <c r="N161" s="831">
        <v>1</v>
      </c>
      <c r="O161" s="831">
        <v>5710.43</v>
      </c>
      <c r="P161" s="827"/>
      <c r="Q161" s="832">
        <v>5710.43</v>
      </c>
    </row>
    <row r="162" spans="1:17" ht="14.45" customHeight="1" x14ac:dyDescent="0.2">
      <c r="A162" s="821" t="s">
        <v>621</v>
      </c>
      <c r="B162" s="822" t="s">
        <v>5988</v>
      </c>
      <c r="C162" s="822" t="s">
        <v>2679</v>
      </c>
      <c r="D162" s="822" t="s">
        <v>6410</v>
      </c>
      <c r="E162" s="822" t="s">
        <v>1904</v>
      </c>
      <c r="F162" s="831"/>
      <c r="G162" s="831"/>
      <c r="H162" s="831"/>
      <c r="I162" s="831"/>
      <c r="J162" s="831">
        <v>3</v>
      </c>
      <c r="K162" s="831">
        <v>34262.61</v>
      </c>
      <c r="L162" s="831"/>
      <c r="M162" s="831">
        <v>11420.87</v>
      </c>
      <c r="N162" s="831">
        <v>3</v>
      </c>
      <c r="O162" s="831">
        <v>34262.61</v>
      </c>
      <c r="P162" s="827"/>
      <c r="Q162" s="832">
        <v>11420.87</v>
      </c>
    </row>
    <row r="163" spans="1:17" ht="14.45" customHeight="1" x14ac:dyDescent="0.2">
      <c r="A163" s="821" t="s">
        <v>621</v>
      </c>
      <c r="B163" s="822" t="s">
        <v>5988</v>
      </c>
      <c r="C163" s="822" t="s">
        <v>2679</v>
      </c>
      <c r="D163" s="822" t="s">
        <v>6411</v>
      </c>
      <c r="E163" s="822" t="s">
        <v>2358</v>
      </c>
      <c r="F163" s="831">
        <v>0.9</v>
      </c>
      <c r="G163" s="831">
        <v>178.99</v>
      </c>
      <c r="H163" s="831"/>
      <c r="I163" s="831">
        <v>198.87777777777779</v>
      </c>
      <c r="J163" s="831">
        <v>19.500000000000004</v>
      </c>
      <c r="K163" s="831">
        <v>3822.49</v>
      </c>
      <c r="L163" s="831"/>
      <c r="M163" s="831">
        <v>196.02512820512817</v>
      </c>
      <c r="N163" s="831">
        <v>26.2</v>
      </c>
      <c r="O163" s="831">
        <v>5135.9299999999994</v>
      </c>
      <c r="P163" s="827"/>
      <c r="Q163" s="832">
        <v>196.02786259541983</v>
      </c>
    </row>
    <row r="164" spans="1:17" ht="14.45" customHeight="1" x14ac:dyDescent="0.2">
      <c r="A164" s="821" t="s">
        <v>621</v>
      </c>
      <c r="B164" s="822" t="s">
        <v>5988</v>
      </c>
      <c r="C164" s="822" t="s">
        <v>2679</v>
      </c>
      <c r="D164" s="822" t="s">
        <v>6412</v>
      </c>
      <c r="E164" s="822"/>
      <c r="F164" s="831"/>
      <c r="G164" s="831"/>
      <c r="H164" s="831"/>
      <c r="I164" s="831"/>
      <c r="J164" s="831">
        <v>6.8000000000000007</v>
      </c>
      <c r="K164" s="831">
        <v>3695.56</v>
      </c>
      <c r="L164" s="831"/>
      <c r="M164" s="831">
        <v>543.46470588235286</v>
      </c>
      <c r="N164" s="831"/>
      <c r="O164" s="831"/>
      <c r="P164" s="827"/>
      <c r="Q164" s="832"/>
    </row>
    <row r="165" spans="1:17" ht="14.45" customHeight="1" x14ac:dyDescent="0.2">
      <c r="A165" s="821" t="s">
        <v>621</v>
      </c>
      <c r="B165" s="822" t="s">
        <v>5988</v>
      </c>
      <c r="C165" s="822" t="s">
        <v>2679</v>
      </c>
      <c r="D165" s="822" t="s">
        <v>6413</v>
      </c>
      <c r="E165" s="822"/>
      <c r="F165" s="831">
        <v>7</v>
      </c>
      <c r="G165" s="831">
        <v>523.66999999999996</v>
      </c>
      <c r="H165" s="831"/>
      <c r="I165" s="831">
        <v>74.809999999999988</v>
      </c>
      <c r="J165" s="831">
        <v>2.1</v>
      </c>
      <c r="K165" s="831">
        <v>157.08000000000001</v>
      </c>
      <c r="L165" s="831"/>
      <c r="M165" s="831">
        <v>74.8</v>
      </c>
      <c r="N165" s="831"/>
      <c r="O165" s="831"/>
      <c r="P165" s="827"/>
      <c r="Q165" s="832"/>
    </row>
    <row r="166" spans="1:17" ht="14.45" customHeight="1" x14ac:dyDescent="0.2">
      <c r="A166" s="821" t="s">
        <v>621</v>
      </c>
      <c r="B166" s="822" t="s">
        <v>5988</v>
      </c>
      <c r="C166" s="822" t="s">
        <v>2679</v>
      </c>
      <c r="D166" s="822" t="s">
        <v>6413</v>
      </c>
      <c r="E166" s="822" t="s">
        <v>6414</v>
      </c>
      <c r="F166" s="831">
        <v>7</v>
      </c>
      <c r="G166" s="831">
        <v>523.66999999999996</v>
      </c>
      <c r="H166" s="831"/>
      <c r="I166" s="831">
        <v>74.809999999999988</v>
      </c>
      <c r="J166" s="831">
        <v>2.1</v>
      </c>
      <c r="K166" s="831">
        <v>157.08000000000001</v>
      </c>
      <c r="L166" s="831"/>
      <c r="M166" s="831">
        <v>74.8</v>
      </c>
      <c r="N166" s="831"/>
      <c r="O166" s="831"/>
      <c r="P166" s="827"/>
      <c r="Q166" s="832"/>
    </row>
    <row r="167" spans="1:17" ht="14.45" customHeight="1" x14ac:dyDescent="0.2">
      <c r="A167" s="821" t="s">
        <v>621</v>
      </c>
      <c r="B167" s="822" t="s">
        <v>5988</v>
      </c>
      <c r="C167" s="822" t="s">
        <v>2679</v>
      </c>
      <c r="D167" s="822" t="s">
        <v>6415</v>
      </c>
      <c r="E167" s="822" t="s">
        <v>6416</v>
      </c>
      <c r="F167" s="831">
        <v>309.10000000000014</v>
      </c>
      <c r="G167" s="831">
        <v>57636.51999999999</v>
      </c>
      <c r="H167" s="831"/>
      <c r="I167" s="831">
        <v>186.46560983500473</v>
      </c>
      <c r="J167" s="831">
        <v>522.99999999999989</v>
      </c>
      <c r="K167" s="831">
        <v>108353.86000000003</v>
      </c>
      <c r="L167" s="831"/>
      <c r="M167" s="831">
        <v>207.17755258126206</v>
      </c>
      <c r="N167" s="831">
        <v>576.39999999999986</v>
      </c>
      <c r="O167" s="831">
        <v>117929.33999999998</v>
      </c>
      <c r="P167" s="827"/>
      <c r="Q167" s="832">
        <v>204.59635669673838</v>
      </c>
    </row>
    <row r="168" spans="1:17" ht="14.45" customHeight="1" x14ac:dyDescent="0.2">
      <c r="A168" s="821" t="s">
        <v>621</v>
      </c>
      <c r="B168" s="822" t="s">
        <v>5988</v>
      </c>
      <c r="C168" s="822" t="s">
        <v>2679</v>
      </c>
      <c r="D168" s="822" t="s">
        <v>6417</v>
      </c>
      <c r="E168" s="822" t="s">
        <v>6183</v>
      </c>
      <c r="F168" s="831">
        <v>9.8999999999999968</v>
      </c>
      <c r="G168" s="831">
        <v>90042.48</v>
      </c>
      <c r="H168" s="831"/>
      <c r="I168" s="831">
        <v>9095.2000000000025</v>
      </c>
      <c r="J168" s="831">
        <v>0.1</v>
      </c>
      <c r="K168" s="831">
        <v>909.52</v>
      </c>
      <c r="L168" s="831"/>
      <c r="M168" s="831">
        <v>9095.1999999999989</v>
      </c>
      <c r="N168" s="831"/>
      <c r="O168" s="831"/>
      <c r="P168" s="827"/>
      <c r="Q168" s="832"/>
    </row>
    <row r="169" spans="1:17" ht="14.45" customHeight="1" x14ac:dyDescent="0.2">
      <c r="A169" s="821" t="s">
        <v>621</v>
      </c>
      <c r="B169" s="822" t="s">
        <v>5988</v>
      </c>
      <c r="C169" s="822" t="s">
        <v>2679</v>
      </c>
      <c r="D169" s="822" t="s">
        <v>6417</v>
      </c>
      <c r="E169" s="822"/>
      <c r="F169" s="831">
        <v>2.8000000000000003</v>
      </c>
      <c r="G169" s="831">
        <v>25466.560000000001</v>
      </c>
      <c r="H169" s="831"/>
      <c r="I169" s="831">
        <v>9095.1999999999989</v>
      </c>
      <c r="J169" s="831">
        <v>0.1</v>
      </c>
      <c r="K169" s="831">
        <v>909.52</v>
      </c>
      <c r="L169" s="831"/>
      <c r="M169" s="831">
        <v>9095.1999999999989</v>
      </c>
      <c r="N169" s="831"/>
      <c r="O169" s="831"/>
      <c r="P169" s="827"/>
      <c r="Q169" s="832"/>
    </row>
    <row r="170" spans="1:17" ht="14.45" customHeight="1" x14ac:dyDescent="0.2">
      <c r="A170" s="821" t="s">
        <v>621</v>
      </c>
      <c r="B170" s="822" t="s">
        <v>5988</v>
      </c>
      <c r="C170" s="822" t="s">
        <v>2679</v>
      </c>
      <c r="D170" s="822" t="s">
        <v>6418</v>
      </c>
      <c r="E170" s="822" t="s">
        <v>6419</v>
      </c>
      <c r="F170" s="831">
        <v>7.1999999999999984</v>
      </c>
      <c r="G170" s="831">
        <v>14035.039999999999</v>
      </c>
      <c r="H170" s="831"/>
      <c r="I170" s="831">
        <v>1949.3111111111114</v>
      </c>
      <c r="J170" s="831">
        <v>0.2</v>
      </c>
      <c r="K170" s="831">
        <v>389.86</v>
      </c>
      <c r="L170" s="831"/>
      <c r="M170" s="831">
        <v>1949.3</v>
      </c>
      <c r="N170" s="831"/>
      <c r="O170" s="831"/>
      <c r="P170" s="827"/>
      <c r="Q170" s="832"/>
    </row>
    <row r="171" spans="1:17" ht="14.45" customHeight="1" x14ac:dyDescent="0.2">
      <c r="A171" s="821" t="s">
        <v>621</v>
      </c>
      <c r="B171" s="822" t="s">
        <v>5988</v>
      </c>
      <c r="C171" s="822" t="s">
        <v>2679</v>
      </c>
      <c r="D171" s="822" t="s">
        <v>6418</v>
      </c>
      <c r="E171" s="822"/>
      <c r="F171" s="831">
        <v>1.6000000000000003</v>
      </c>
      <c r="G171" s="831">
        <v>3118.8799999999997</v>
      </c>
      <c r="H171" s="831"/>
      <c r="I171" s="831">
        <v>1949.2999999999995</v>
      </c>
      <c r="J171" s="831">
        <v>0.2</v>
      </c>
      <c r="K171" s="831">
        <v>389.86</v>
      </c>
      <c r="L171" s="831"/>
      <c r="M171" s="831">
        <v>1949.3</v>
      </c>
      <c r="N171" s="831"/>
      <c r="O171" s="831"/>
      <c r="P171" s="827"/>
      <c r="Q171" s="832"/>
    </row>
    <row r="172" spans="1:17" ht="14.45" customHeight="1" x14ac:dyDescent="0.2">
      <c r="A172" s="821" t="s">
        <v>621</v>
      </c>
      <c r="B172" s="822" t="s">
        <v>5988</v>
      </c>
      <c r="C172" s="822" t="s">
        <v>2679</v>
      </c>
      <c r="D172" s="822" t="s">
        <v>6420</v>
      </c>
      <c r="E172" s="822" t="s">
        <v>6421</v>
      </c>
      <c r="F172" s="831"/>
      <c r="G172" s="831"/>
      <c r="H172" s="831"/>
      <c r="I172" s="831"/>
      <c r="J172" s="831">
        <v>0</v>
      </c>
      <c r="K172" s="831">
        <v>0</v>
      </c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621</v>
      </c>
      <c r="B173" s="822" t="s">
        <v>5988</v>
      </c>
      <c r="C173" s="822" t="s">
        <v>2679</v>
      </c>
      <c r="D173" s="822" t="s">
        <v>6422</v>
      </c>
      <c r="E173" s="822" t="s">
        <v>6423</v>
      </c>
      <c r="F173" s="831"/>
      <c r="G173" s="831"/>
      <c r="H173" s="831"/>
      <c r="I173" s="831"/>
      <c r="J173" s="831">
        <v>2</v>
      </c>
      <c r="K173" s="831">
        <v>21073.8</v>
      </c>
      <c r="L173" s="831"/>
      <c r="M173" s="831">
        <v>10536.9</v>
      </c>
      <c r="N173" s="831"/>
      <c r="O173" s="831"/>
      <c r="P173" s="827"/>
      <c r="Q173" s="832"/>
    </row>
    <row r="174" spans="1:17" ht="14.45" customHeight="1" x14ac:dyDescent="0.2">
      <c r="A174" s="821" t="s">
        <v>621</v>
      </c>
      <c r="B174" s="822" t="s">
        <v>5988</v>
      </c>
      <c r="C174" s="822" t="s">
        <v>2679</v>
      </c>
      <c r="D174" s="822" t="s">
        <v>6424</v>
      </c>
      <c r="E174" s="822" t="s">
        <v>6425</v>
      </c>
      <c r="F174" s="831">
        <v>5.8000000000000007</v>
      </c>
      <c r="G174" s="831">
        <v>342.02000000000004</v>
      </c>
      <c r="H174" s="831"/>
      <c r="I174" s="831">
        <v>58.968965517241379</v>
      </c>
      <c r="J174" s="831">
        <v>8.3999999999999986</v>
      </c>
      <c r="K174" s="831">
        <v>495.08999999999992</v>
      </c>
      <c r="L174" s="831"/>
      <c r="M174" s="831">
        <v>58.939285714285717</v>
      </c>
      <c r="N174" s="831"/>
      <c r="O174" s="831"/>
      <c r="P174" s="827"/>
      <c r="Q174" s="832"/>
    </row>
    <row r="175" spans="1:17" ht="14.45" customHeight="1" x14ac:dyDescent="0.2">
      <c r="A175" s="821" t="s">
        <v>621</v>
      </c>
      <c r="B175" s="822" t="s">
        <v>5988</v>
      </c>
      <c r="C175" s="822" t="s">
        <v>2679</v>
      </c>
      <c r="D175" s="822" t="s">
        <v>6426</v>
      </c>
      <c r="E175" s="822" t="s">
        <v>6427</v>
      </c>
      <c r="F175" s="831">
        <v>28</v>
      </c>
      <c r="G175" s="831">
        <v>1235.6399999999999</v>
      </c>
      <c r="H175" s="831"/>
      <c r="I175" s="831">
        <v>44.129999999999995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621</v>
      </c>
      <c r="B176" s="822" t="s">
        <v>5988</v>
      </c>
      <c r="C176" s="822" t="s">
        <v>2679</v>
      </c>
      <c r="D176" s="822" t="s">
        <v>6428</v>
      </c>
      <c r="E176" s="822" t="s">
        <v>6429</v>
      </c>
      <c r="F176" s="831">
        <v>4.9000000000000004</v>
      </c>
      <c r="G176" s="831">
        <v>3380.4500000000003</v>
      </c>
      <c r="H176" s="831"/>
      <c r="I176" s="831">
        <v>689.88775510204084</v>
      </c>
      <c r="J176" s="831">
        <v>3.6000000000000005</v>
      </c>
      <c r="K176" s="831">
        <v>2528.19</v>
      </c>
      <c r="L176" s="831"/>
      <c r="M176" s="831">
        <v>702.27499999999986</v>
      </c>
      <c r="N176" s="831"/>
      <c r="O176" s="831"/>
      <c r="P176" s="827"/>
      <c r="Q176" s="832"/>
    </row>
    <row r="177" spans="1:17" ht="14.45" customHeight="1" x14ac:dyDescent="0.2">
      <c r="A177" s="821" t="s">
        <v>621</v>
      </c>
      <c r="B177" s="822" t="s">
        <v>5988</v>
      </c>
      <c r="C177" s="822" t="s">
        <v>2679</v>
      </c>
      <c r="D177" s="822" t="s">
        <v>6430</v>
      </c>
      <c r="E177" s="822" t="s">
        <v>6429</v>
      </c>
      <c r="F177" s="831"/>
      <c r="G177" s="831"/>
      <c r="H177" s="831"/>
      <c r="I177" s="831"/>
      <c r="J177" s="831">
        <v>3.2</v>
      </c>
      <c r="K177" s="831">
        <v>1058.6599999999999</v>
      </c>
      <c r="L177" s="831"/>
      <c r="M177" s="831">
        <v>330.83124999999995</v>
      </c>
      <c r="N177" s="831"/>
      <c r="O177" s="831"/>
      <c r="P177" s="827"/>
      <c r="Q177" s="832"/>
    </row>
    <row r="178" spans="1:17" ht="14.45" customHeight="1" x14ac:dyDescent="0.2">
      <c r="A178" s="821" t="s">
        <v>621</v>
      </c>
      <c r="B178" s="822" t="s">
        <v>5988</v>
      </c>
      <c r="C178" s="822" t="s">
        <v>2679</v>
      </c>
      <c r="D178" s="822" t="s">
        <v>6431</v>
      </c>
      <c r="E178" s="822" t="s">
        <v>6432</v>
      </c>
      <c r="F178" s="831"/>
      <c r="G178" s="831"/>
      <c r="H178" s="831"/>
      <c r="I178" s="831"/>
      <c r="J178" s="831">
        <v>1</v>
      </c>
      <c r="K178" s="831">
        <v>883.94</v>
      </c>
      <c r="L178" s="831"/>
      <c r="M178" s="831">
        <v>883.94</v>
      </c>
      <c r="N178" s="831"/>
      <c r="O178" s="831"/>
      <c r="P178" s="827"/>
      <c r="Q178" s="832"/>
    </row>
    <row r="179" spans="1:17" ht="14.45" customHeight="1" x14ac:dyDescent="0.2">
      <c r="A179" s="821" t="s">
        <v>621</v>
      </c>
      <c r="B179" s="822" t="s">
        <v>5988</v>
      </c>
      <c r="C179" s="822" t="s">
        <v>2679</v>
      </c>
      <c r="D179" s="822" t="s">
        <v>6433</v>
      </c>
      <c r="E179" s="822" t="s">
        <v>6432</v>
      </c>
      <c r="F179" s="831">
        <v>5.8</v>
      </c>
      <c r="G179" s="831">
        <v>2169.2000000000003</v>
      </c>
      <c r="H179" s="831"/>
      <c r="I179" s="831">
        <v>374.00000000000006</v>
      </c>
      <c r="J179" s="831">
        <v>3.4</v>
      </c>
      <c r="K179" s="831">
        <v>5174.5200000000004</v>
      </c>
      <c r="L179" s="831"/>
      <c r="M179" s="831">
        <v>1521.9176470588236</v>
      </c>
      <c r="N179" s="831"/>
      <c r="O179" s="831"/>
      <c r="P179" s="827"/>
      <c r="Q179" s="832"/>
    </row>
    <row r="180" spans="1:17" ht="14.45" customHeight="1" x14ac:dyDescent="0.2">
      <c r="A180" s="821" t="s">
        <v>621</v>
      </c>
      <c r="B180" s="822" t="s">
        <v>5988</v>
      </c>
      <c r="C180" s="822" t="s">
        <v>2679</v>
      </c>
      <c r="D180" s="822" t="s">
        <v>6434</v>
      </c>
      <c r="E180" s="822"/>
      <c r="F180" s="831">
        <v>0</v>
      </c>
      <c r="G180" s="831">
        <v>0</v>
      </c>
      <c r="H180" s="831"/>
      <c r="I180" s="831"/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621</v>
      </c>
      <c r="B181" s="822" t="s">
        <v>5988</v>
      </c>
      <c r="C181" s="822" t="s">
        <v>2679</v>
      </c>
      <c r="D181" s="822" t="s">
        <v>6435</v>
      </c>
      <c r="E181" s="822" t="s">
        <v>6436</v>
      </c>
      <c r="F181" s="831">
        <v>0.7</v>
      </c>
      <c r="G181" s="831">
        <v>1142.3</v>
      </c>
      <c r="H181" s="831"/>
      <c r="I181" s="831">
        <v>1631.8571428571429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621</v>
      </c>
      <c r="B182" s="822" t="s">
        <v>5988</v>
      </c>
      <c r="C182" s="822" t="s">
        <v>2679</v>
      </c>
      <c r="D182" s="822" t="s">
        <v>6437</v>
      </c>
      <c r="E182" s="822" t="s">
        <v>6438</v>
      </c>
      <c r="F182" s="831">
        <v>55</v>
      </c>
      <c r="G182" s="831">
        <v>6028</v>
      </c>
      <c r="H182" s="831"/>
      <c r="I182" s="831">
        <v>109.6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621</v>
      </c>
      <c r="B183" s="822" t="s">
        <v>5988</v>
      </c>
      <c r="C183" s="822" t="s">
        <v>2679</v>
      </c>
      <c r="D183" s="822" t="s">
        <v>6439</v>
      </c>
      <c r="E183" s="822" t="s">
        <v>6438</v>
      </c>
      <c r="F183" s="831">
        <v>33</v>
      </c>
      <c r="G183" s="831">
        <v>7233.5999999999995</v>
      </c>
      <c r="H183" s="831"/>
      <c r="I183" s="831">
        <v>219.2</v>
      </c>
      <c r="J183" s="831">
        <v>10</v>
      </c>
      <c r="K183" s="831">
        <v>2192</v>
      </c>
      <c r="L183" s="831"/>
      <c r="M183" s="831">
        <v>219.2</v>
      </c>
      <c r="N183" s="831"/>
      <c r="O183" s="831"/>
      <c r="P183" s="827"/>
      <c r="Q183" s="832"/>
    </row>
    <row r="184" spans="1:17" ht="14.45" customHeight="1" x14ac:dyDescent="0.2">
      <c r="A184" s="821" t="s">
        <v>621</v>
      </c>
      <c r="B184" s="822" t="s">
        <v>5988</v>
      </c>
      <c r="C184" s="822" t="s">
        <v>2679</v>
      </c>
      <c r="D184" s="822" t="s">
        <v>6440</v>
      </c>
      <c r="E184" s="822" t="s">
        <v>2366</v>
      </c>
      <c r="F184" s="831">
        <v>2.9</v>
      </c>
      <c r="G184" s="831">
        <v>988.9</v>
      </c>
      <c r="H184" s="831"/>
      <c r="I184" s="831">
        <v>341</v>
      </c>
      <c r="J184" s="831">
        <v>0.2</v>
      </c>
      <c r="K184" s="831">
        <v>68.2</v>
      </c>
      <c r="L184" s="831"/>
      <c r="M184" s="831">
        <v>341</v>
      </c>
      <c r="N184" s="831"/>
      <c r="O184" s="831"/>
      <c r="P184" s="827"/>
      <c r="Q184" s="832"/>
    </row>
    <row r="185" spans="1:17" ht="14.45" customHeight="1" x14ac:dyDescent="0.2">
      <c r="A185" s="821" t="s">
        <v>621</v>
      </c>
      <c r="B185" s="822" t="s">
        <v>5988</v>
      </c>
      <c r="C185" s="822" t="s">
        <v>2679</v>
      </c>
      <c r="D185" s="822" t="s">
        <v>6441</v>
      </c>
      <c r="E185" s="822" t="s">
        <v>2366</v>
      </c>
      <c r="F185" s="831">
        <v>11.900000000000002</v>
      </c>
      <c r="G185" s="831">
        <v>7122.55</v>
      </c>
      <c r="H185" s="831"/>
      <c r="I185" s="831">
        <v>598.53361344537802</v>
      </c>
      <c r="J185" s="831">
        <v>24.400000000000002</v>
      </c>
      <c r="K185" s="831">
        <v>16402.629999999997</v>
      </c>
      <c r="L185" s="831"/>
      <c r="M185" s="831">
        <v>672.23893442622932</v>
      </c>
      <c r="N185" s="831">
        <v>10.599999999999998</v>
      </c>
      <c r="O185" s="831">
        <v>7112.6</v>
      </c>
      <c r="P185" s="827"/>
      <c r="Q185" s="832">
        <v>671.00000000000011</v>
      </c>
    </row>
    <row r="186" spans="1:17" ht="14.45" customHeight="1" x14ac:dyDescent="0.2">
      <c r="A186" s="821" t="s">
        <v>621</v>
      </c>
      <c r="B186" s="822" t="s">
        <v>5988</v>
      </c>
      <c r="C186" s="822" t="s">
        <v>2679</v>
      </c>
      <c r="D186" s="822" t="s">
        <v>6442</v>
      </c>
      <c r="E186" s="822" t="s">
        <v>6443</v>
      </c>
      <c r="F186" s="831">
        <v>3</v>
      </c>
      <c r="G186" s="831">
        <v>2589.5100000000002</v>
      </c>
      <c r="H186" s="831"/>
      <c r="I186" s="831">
        <v>863.17000000000007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621</v>
      </c>
      <c r="B187" s="822" t="s">
        <v>5988</v>
      </c>
      <c r="C187" s="822" t="s">
        <v>2679</v>
      </c>
      <c r="D187" s="822" t="s">
        <v>6444</v>
      </c>
      <c r="E187" s="822" t="s">
        <v>2387</v>
      </c>
      <c r="F187" s="831">
        <v>1</v>
      </c>
      <c r="G187" s="831">
        <v>148.5</v>
      </c>
      <c r="H187" s="831"/>
      <c r="I187" s="831">
        <v>148.5</v>
      </c>
      <c r="J187" s="831">
        <v>13.199999999999998</v>
      </c>
      <c r="K187" s="831">
        <v>4410.2000000000007</v>
      </c>
      <c r="L187" s="831"/>
      <c r="M187" s="831">
        <v>334.10606060606074</v>
      </c>
      <c r="N187" s="831">
        <v>6.8999999999999995</v>
      </c>
      <c r="O187" s="831">
        <v>2201.1000000000004</v>
      </c>
      <c r="P187" s="827"/>
      <c r="Q187" s="832">
        <v>319.00000000000006</v>
      </c>
    </row>
    <row r="188" spans="1:17" ht="14.45" customHeight="1" x14ac:dyDescent="0.2">
      <c r="A188" s="821" t="s">
        <v>621</v>
      </c>
      <c r="B188" s="822" t="s">
        <v>5988</v>
      </c>
      <c r="C188" s="822" t="s">
        <v>2679</v>
      </c>
      <c r="D188" s="822" t="s">
        <v>6445</v>
      </c>
      <c r="E188" s="822" t="s">
        <v>2373</v>
      </c>
      <c r="F188" s="831"/>
      <c r="G188" s="831"/>
      <c r="H188" s="831"/>
      <c r="I188" s="831"/>
      <c r="J188" s="831">
        <v>45.4</v>
      </c>
      <c r="K188" s="831">
        <v>5228.26</v>
      </c>
      <c r="L188" s="831"/>
      <c r="M188" s="831">
        <v>115.15991189427314</v>
      </c>
      <c r="N188" s="831">
        <v>0.30000000000000004</v>
      </c>
      <c r="O188" s="831">
        <v>15.870000000000001</v>
      </c>
      <c r="P188" s="827"/>
      <c r="Q188" s="832">
        <v>52.9</v>
      </c>
    </row>
    <row r="189" spans="1:17" ht="14.45" customHeight="1" x14ac:dyDescent="0.2">
      <c r="A189" s="821" t="s">
        <v>621</v>
      </c>
      <c r="B189" s="822" t="s">
        <v>5988</v>
      </c>
      <c r="C189" s="822" t="s">
        <v>2679</v>
      </c>
      <c r="D189" s="822" t="s">
        <v>6446</v>
      </c>
      <c r="E189" s="822" t="s">
        <v>2387</v>
      </c>
      <c r="F189" s="831">
        <v>1.2000000000000002</v>
      </c>
      <c r="G189" s="831">
        <v>353.76</v>
      </c>
      <c r="H189" s="831"/>
      <c r="I189" s="831">
        <v>294.79999999999995</v>
      </c>
      <c r="J189" s="831">
        <v>2.1</v>
      </c>
      <c r="K189" s="831">
        <v>1341.16</v>
      </c>
      <c r="L189" s="831"/>
      <c r="M189" s="831">
        <v>638.64761904761906</v>
      </c>
      <c r="N189" s="831"/>
      <c r="O189" s="831"/>
      <c r="P189" s="827"/>
      <c r="Q189" s="832"/>
    </row>
    <row r="190" spans="1:17" ht="14.45" customHeight="1" x14ac:dyDescent="0.2">
      <c r="A190" s="821" t="s">
        <v>621</v>
      </c>
      <c r="B190" s="822" t="s">
        <v>5988</v>
      </c>
      <c r="C190" s="822" t="s">
        <v>2679</v>
      </c>
      <c r="D190" s="822" t="s">
        <v>6447</v>
      </c>
      <c r="E190" s="822"/>
      <c r="F190" s="831">
        <v>0.6</v>
      </c>
      <c r="G190" s="831">
        <v>666.44</v>
      </c>
      <c r="H190" s="831"/>
      <c r="I190" s="831">
        <v>1110.7333333333336</v>
      </c>
      <c r="J190" s="831">
        <v>3.5</v>
      </c>
      <c r="K190" s="831">
        <v>3887.56</v>
      </c>
      <c r="L190" s="831"/>
      <c r="M190" s="831">
        <v>1110.7314285714285</v>
      </c>
      <c r="N190" s="831"/>
      <c r="O190" s="831"/>
      <c r="P190" s="827"/>
      <c r="Q190" s="832"/>
    </row>
    <row r="191" spans="1:17" ht="14.45" customHeight="1" x14ac:dyDescent="0.2">
      <c r="A191" s="821" t="s">
        <v>621</v>
      </c>
      <c r="B191" s="822" t="s">
        <v>5988</v>
      </c>
      <c r="C191" s="822" t="s">
        <v>2679</v>
      </c>
      <c r="D191" s="822" t="s">
        <v>6447</v>
      </c>
      <c r="E191" s="822" t="s">
        <v>6448</v>
      </c>
      <c r="F191" s="831">
        <v>4.1000000000000005</v>
      </c>
      <c r="G191" s="831">
        <v>4554.0200000000004</v>
      </c>
      <c r="H191" s="831"/>
      <c r="I191" s="831">
        <v>1110.7365853658537</v>
      </c>
      <c r="J191" s="831">
        <v>4.6000000000000005</v>
      </c>
      <c r="K191" s="831">
        <v>5109.3599999999997</v>
      </c>
      <c r="L191" s="831"/>
      <c r="M191" s="831">
        <v>1110.7304347826084</v>
      </c>
      <c r="N191" s="831"/>
      <c r="O191" s="831"/>
      <c r="P191" s="827"/>
      <c r="Q191" s="832"/>
    </row>
    <row r="192" spans="1:17" ht="14.45" customHeight="1" x14ac:dyDescent="0.2">
      <c r="A192" s="821" t="s">
        <v>621</v>
      </c>
      <c r="B192" s="822" t="s">
        <v>5988</v>
      </c>
      <c r="C192" s="822" t="s">
        <v>2679</v>
      </c>
      <c r="D192" s="822" t="s">
        <v>6449</v>
      </c>
      <c r="E192" s="822" t="s">
        <v>6450</v>
      </c>
      <c r="F192" s="831"/>
      <c r="G192" s="831"/>
      <c r="H192" s="831"/>
      <c r="I192" s="831"/>
      <c r="J192" s="831">
        <v>518.1</v>
      </c>
      <c r="K192" s="831">
        <v>15268.399999999996</v>
      </c>
      <c r="L192" s="831"/>
      <c r="M192" s="831">
        <v>29.469986489094762</v>
      </c>
      <c r="N192" s="831"/>
      <c r="O192" s="831"/>
      <c r="P192" s="827"/>
      <c r="Q192" s="832"/>
    </row>
    <row r="193" spans="1:17" ht="14.45" customHeight="1" x14ac:dyDescent="0.2">
      <c r="A193" s="821" t="s">
        <v>621</v>
      </c>
      <c r="B193" s="822" t="s">
        <v>5988</v>
      </c>
      <c r="C193" s="822" t="s">
        <v>2679</v>
      </c>
      <c r="D193" s="822" t="s">
        <v>6451</v>
      </c>
      <c r="E193" s="822" t="s">
        <v>2193</v>
      </c>
      <c r="F193" s="831">
        <v>82</v>
      </c>
      <c r="G193" s="831">
        <v>3585.36</v>
      </c>
      <c r="H193" s="831"/>
      <c r="I193" s="831">
        <v>43.723902439024393</v>
      </c>
      <c r="J193" s="831">
        <v>17</v>
      </c>
      <c r="K193" s="831">
        <v>789.62999999999988</v>
      </c>
      <c r="L193" s="831"/>
      <c r="M193" s="831">
        <v>46.448823529411754</v>
      </c>
      <c r="N193" s="831"/>
      <c r="O193" s="831"/>
      <c r="P193" s="827"/>
      <c r="Q193" s="832"/>
    </row>
    <row r="194" spans="1:17" ht="14.45" customHeight="1" x14ac:dyDescent="0.2">
      <c r="A194" s="821" t="s">
        <v>621</v>
      </c>
      <c r="B194" s="822" t="s">
        <v>5988</v>
      </c>
      <c r="C194" s="822" t="s">
        <v>2679</v>
      </c>
      <c r="D194" s="822" t="s">
        <v>6452</v>
      </c>
      <c r="E194" s="822" t="s">
        <v>2351</v>
      </c>
      <c r="F194" s="831">
        <v>0.6</v>
      </c>
      <c r="G194" s="831">
        <v>277.2</v>
      </c>
      <c r="H194" s="831"/>
      <c r="I194" s="831">
        <v>462</v>
      </c>
      <c r="J194" s="831">
        <v>45.3</v>
      </c>
      <c r="K194" s="831">
        <v>36075.789999999994</v>
      </c>
      <c r="L194" s="831"/>
      <c r="M194" s="831">
        <v>796.37505518763783</v>
      </c>
      <c r="N194" s="831">
        <v>37.200000000000003</v>
      </c>
      <c r="O194" s="831">
        <v>27840.280000000006</v>
      </c>
      <c r="P194" s="827"/>
      <c r="Q194" s="832">
        <v>748.39462365591407</v>
      </c>
    </row>
    <row r="195" spans="1:17" ht="14.45" customHeight="1" x14ac:dyDescent="0.2">
      <c r="A195" s="821" t="s">
        <v>621</v>
      </c>
      <c r="B195" s="822" t="s">
        <v>5988</v>
      </c>
      <c r="C195" s="822" t="s">
        <v>2679</v>
      </c>
      <c r="D195" s="822" t="s">
        <v>6453</v>
      </c>
      <c r="E195" s="822" t="s">
        <v>6454</v>
      </c>
      <c r="F195" s="831">
        <v>1.9</v>
      </c>
      <c r="G195" s="831">
        <v>2225.85</v>
      </c>
      <c r="H195" s="831"/>
      <c r="I195" s="831">
        <v>1171.5</v>
      </c>
      <c r="J195" s="831">
        <v>8.5</v>
      </c>
      <c r="K195" s="831">
        <v>21624.87</v>
      </c>
      <c r="L195" s="831"/>
      <c r="M195" s="831">
        <v>2544.1023529411764</v>
      </c>
      <c r="N195" s="831"/>
      <c r="O195" s="831"/>
      <c r="P195" s="827"/>
      <c r="Q195" s="832"/>
    </row>
    <row r="196" spans="1:17" ht="14.45" customHeight="1" x14ac:dyDescent="0.2">
      <c r="A196" s="821" t="s">
        <v>621</v>
      </c>
      <c r="B196" s="822" t="s">
        <v>5988</v>
      </c>
      <c r="C196" s="822" t="s">
        <v>2679</v>
      </c>
      <c r="D196" s="822" t="s">
        <v>6455</v>
      </c>
      <c r="E196" s="822" t="s">
        <v>2530</v>
      </c>
      <c r="F196" s="831">
        <v>50.400000000000006</v>
      </c>
      <c r="G196" s="831">
        <v>7761.6</v>
      </c>
      <c r="H196" s="831"/>
      <c r="I196" s="831">
        <v>154</v>
      </c>
      <c r="J196" s="831">
        <v>7.3999999999999995</v>
      </c>
      <c r="K196" s="831">
        <v>1115.43</v>
      </c>
      <c r="L196" s="831"/>
      <c r="M196" s="831">
        <v>150.73378378378379</v>
      </c>
      <c r="N196" s="831"/>
      <c r="O196" s="831"/>
      <c r="P196" s="827"/>
      <c r="Q196" s="832"/>
    </row>
    <row r="197" spans="1:17" ht="14.45" customHeight="1" x14ac:dyDescent="0.2">
      <c r="A197" s="821" t="s">
        <v>621</v>
      </c>
      <c r="B197" s="822" t="s">
        <v>5988</v>
      </c>
      <c r="C197" s="822" t="s">
        <v>2679</v>
      </c>
      <c r="D197" s="822" t="s">
        <v>6456</v>
      </c>
      <c r="E197" s="822" t="s">
        <v>2373</v>
      </c>
      <c r="F197" s="831">
        <v>8</v>
      </c>
      <c r="G197" s="831">
        <v>267.12</v>
      </c>
      <c r="H197" s="831"/>
      <c r="I197" s="831">
        <v>33.39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621</v>
      </c>
      <c r="B198" s="822" t="s">
        <v>5988</v>
      </c>
      <c r="C198" s="822" t="s">
        <v>2679</v>
      </c>
      <c r="D198" s="822" t="s">
        <v>6457</v>
      </c>
      <c r="E198" s="822" t="s">
        <v>6458</v>
      </c>
      <c r="F198" s="831">
        <v>16.8</v>
      </c>
      <c r="G198" s="831">
        <v>2257.2600000000002</v>
      </c>
      <c r="H198" s="831"/>
      <c r="I198" s="831">
        <v>134.36071428571429</v>
      </c>
      <c r="J198" s="831">
        <v>8.5</v>
      </c>
      <c r="K198" s="831">
        <v>1721.19</v>
      </c>
      <c r="L198" s="831"/>
      <c r="M198" s="831">
        <v>202.49294117647059</v>
      </c>
      <c r="N198" s="831">
        <v>1.7</v>
      </c>
      <c r="O198" s="831">
        <v>218.95999999999998</v>
      </c>
      <c r="P198" s="827"/>
      <c r="Q198" s="832">
        <v>128.79999999999998</v>
      </c>
    </row>
    <row r="199" spans="1:17" ht="14.45" customHeight="1" x14ac:dyDescent="0.2">
      <c r="A199" s="821" t="s">
        <v>621</v>
      </c>
      <c r="B199" s="822" t="s">
        <v>5988</v>
      </c>
      <c r="C199" s="822" t="s">
        <v>2679</v>
      </c>
      <c r="D199" s="822" t="s">
        <v>6459</v>
      </c>
      <c r="E199" s="822" t="s">
        <v>6460</v>
      </c>
      <c r="F199" s="831">
        <v>0.5</v>
      </c>
      <c r="G199" s="831">
        <v>545.16</v>
      </c>
      <c r="H199" s="831"/>
      <c r="I199" s="831">
        <v>1090.32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621</v>
      </c>
      <c r="B200" s="822" t="s">
        <v>5988</v>
      </c>
      <c r="C200" s="822" t="s">
        <v>2679</v>
      </c>
      <c r="D200" s="822" t="s">
        <v>6461</v>
      </c>
      <c r="E200" s="822"/>
      <c r="F200" s="831">
        <v>3</v>
      </c>
      <c r="G200" s="831">
        <v>1775.1</v>
      </c>
      <c r="H200" s="831"/>
      <c r="I200" s="831">
        <v>591.69999999999993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621</v>
      </c>
      <c r="B201" s="822" t="s">
        <v>5988</v>
      </c>
      <c r="C201" s="822" t="s">
        <v>2679</v>
      </c>
      <c r="D201" s="822" t="s">
        <v>6462</v>
      </c>
      <c r="E201" s="822" t="s">
        <v>6463</v>
      </c>
      <c r="F201" s="831">
        <v>6.8</v>
      </c>
      <c r="G201" s="831">
        <v>1837.23</v>
      </c>
      <c r="H201" s="831"/>
      <c r="I201" s="831">
        <v>270.18088235294118</v>
      </c>
      <c r="J201" s="831">
        <v>22.3</v>
      </c>
      <c r="K201" s="831">
        <v>6025.0400000000009</v>
      </c>
      <c r="L201" s="831"/>
      <c r="M201" s="831">
        <v>270.18116591928253</v>
      </c>
      <c r="N201" s="831"/>
      <c r="O201" s="831"/>
      <c r="P201" s="827"/>
      <c r="Q201" s="832"/>
    </row>
    <row r="202" spans="1:17" ht="14.45" customHeight="1" x14ac:dyDescent="0.2">
      <c r="A202" s="821" t="s">
        <v>621</v>
      </c>
      <c r="B202" s="822" t="s">
        <v>5988</v>
      </c>
      <c r="C202" s="822" t="s">
        <v>2679</v>
      </c>
      <c r="D202" s="822" t="s">
        <v>6464</v>
      </c>
      <c r="E202" s="822" t="s">
        <v>6465</v>
      </c>
      <c r="F202" s="831">
        <v>0.6</v>
      </c>
      <c r="G202" s="831">
        <v>1060.74</v>
      </c>
      <c r="H202" s="831"/>
      <c r="I202" s="831">
        <v>1767.9</v>
      </c>
      <c r="J202" s="831">
        <v>15.3</v>
      </c>
      <c r="K202" s="831">
        <v>3772.98</v>
      </c>
      <c r="L202" s="831"/>
      <c r="M202" s="831">
        <v>246.6</v>
      </c>
      <c r="N202" s="831"/>
      <c r="O202" s="831"/>
      <c r="P202" s="827"/>
      <c r="Q202" s="832"/>
    </row>
    <row r="203" spans="1:17" ht="14.45" customHeight="1" x14ac:dyDescent="0.2">
      <c r="A203" s="821" t="s">
        <v>621</v>
      </c>
      <c r="B203" s="822" t="s">
        <v>5988</v>
      </c>
      <c r="C203" s="822" t="s">
        <v>2679</v>
      </c>
      <c r="D203" s="822" t="s">
        <v>6466</v>
      </c>
      <c r="E203" s="822" t="s">
        <v>4215</v>
      </c>
      <c r="F203" s="831">
        <v>19</v>
      </c>
      <c r="G203" s="831">
        <v>1757.31</v>
      </c>
      <c r="H203" s="831"/>
      <c r="I203" s="831">
        <v>92.49</v>
      </c>
      <c r="J203" s="831">
        <v>28</v>
      </c>
      <c r="K203" s="831">
        <v>2589.7199999999998</v>
      </c>
      <c r="L203" s="831"/>
      <c r="M203" s="831">
        <v>92.49</v>
      </c>
      <c r="N203" s="831"/>
      <c r="O203" s="831"/>
      <c r="P203" s="827"/>
      <c r="Q203" s="832"/>
    </row>
    <row r="204" spans="1:17" ht="14.45" customHeight="1" x14ac:dyDescent="0.2">
      <c r="A204" s="821" t="s">
        <v>621</v>
      </c>
      <c r="B204" s="822" t="s">
        <v>5988</v>
      </c>
      <c r="C204" s="822" t="s">
        <v>2679</v>
      </c>
      <c r="D204" s="822" t="s">
        <v>6467</v>
      </c>
      <c r="E204" s="822" t="s">
        <v>6468</v>
      </c>
      <c r="F204" s="831"/>
      <c r="G204" s="831"/>
      <c r="H204" s="831"/>
      <c r="I204" s="831"/>
      <c r="J204" s="831">
        <v>3.6</v>
      </c>
      <c r="K204" s="831">
        <v>1707.92</v>
      </c>
      <c r="L204" s="831"/>
      <c r="M204" s="831">
        <v>474.42222222222222</v>
      </c>
      <c r="N204" s="831"/>
      <c r="O204" s="831"/>
      <c r="P204" s="827"/>
      <c r="Q204" s="832"/>
    </row>
    <row r="205" spans="1:17" ht="14.45" customHeight="1" x14ac:dyDescent="0.2">
      <c r="A205" s="821" t="s">
        <v>621</v>
      </c>
      <c r="B205" s="822" t="s">
        <v>5988</v>
      </c>
      <c r="C205" s="822" t="s">
        <v>2679</v>
      </c>
      <c r="D205" s="822" t="s">
        <v>6469</v>
      </c>
      <c r="E205" s="822" t="s">
        <v>6470</v>
      </c>
      <c r="F205" s="831"/>
      <c r="G205" s="831"/>
      <c r="H205" s="831"/>
      <c r="I205" s="831"/>
      <c r="J205" s="831">
        <v>4</v>
      </c>
      <c r="K205" s="831">
        <v>3032.36</v>
      </c>
      <c r="L205" s="831"/>
      <c r="M205" s="831">
        <v>758.09</v>
      </c>
      <c r="N205" s="831"/>
      <c r="O205" s="831"/>
      <c r="P205" s="827"/>
      <c r="Q205" s="832"/>
    </row>
    <row r="206" spans="1:17" ht="14.45" customHeight="1" x14ac:dyDescent="0.2">
      <c r="A206" s="821" t="s">
        <v>621</v>
      </c>
      <c r="B206" s="822" t="s">
        <v>5988</v>
      </c>
      <c r="C206" s="822" t="s">
        <v>2679</v>
      </c>
      <c r="D206" s="822" t="s">
        <v>6182</v>
      </c>
      <c r="E206" s="822" t="s">
        <v>6183</v>
      </c>
      <c r="F206" s="831">
        <v>626.6</v>
      </c>
      <c r="G206" s="831">
        <v>410748.82999999996</v>
      </c>
      <c r="H206" s="831"/>
      <c r="I206" s="831">
        <v>655.51999680817096</v>
      </c>
      <c r="J206" s="831">
        <v>697.2</v>
      </c>
      <c r="K206" s="831">
        <v>457028.54000000015</v>
      </c>
      <c r="L206" s="831"/>
      <c r="M206" s="831">
        <v>655.51999426276552</v>
      </c>
      <c r="N206" s="831"/>
      <c r="O206" s="831"/>
      <c r="P206" s="827"/>
      <c r="Q206" s="832"/>
    </row>
    <row r="207" spans="1:17" ht="14.45" customHeight="1" x14ac:dyDescent="0.2">
      <c r="A207" s="821" t="s">
        <v>621</v>
      </c>
      <c r="B207" s="822" t="s">
        <v>5988</v>
      </c>
      <c r="C207" s="822" t="s">
        <v>2679</v>
      </c>
      <c r="D207" s="822" t="s">
        <v>6182</v>
      </c>
      <c r="E207" s="822" t="s">
        <v>6184</v>
      </c>
      <c r="F207" s="831">
        <v>714.23</v>
      </c>
      <c r="G207" s="831">
        <v>468194.00000000006</v>
      </c>
      <c r="H207" s="831"/>
      <c r="I207" s="831">
        <v>655.52273077300038</v>
      </c>
      <c r="J207" s="831">
        <v>629</v>
      </c>
      <c r="K207" s="831">
        <v>495804.75</v>
      </c>
      <c r="L207" s="831"/>
      <c r="M207" s="831">
        <v>788.24284578696347</v>
      </c>
      <c r="N207" s="831">
        <v>207.10000000000002</v>
      </c>
      <c r="O207" s="831">
        <v>135561.19</v>
      </c>
      <c r="P207" s="827"/>
      <c r="Q207" s="832">
        <v>654.5687590535972</v>
      </c>
    </row>
    <row r="208" spans="1:17" ht="14.45" customHeight="1" x14ac:dyDescent="0.2">
      <c r="A208" s="821" t="s">
        <v>621</v>
      </c>
      <c r="B208" s="822" t="s">
        <v>5988</v>
      </c>
      <c r="C208" s="822" t="s">
        <v>2679</v>
      </c>
      <c r="D208" s="822" t="s">
        <v>6471</v>
      </c>
      <c r="E208" s="822" t="s">
        <v>1463</v>
      </c>
      <c r="F208" s="831"/>
      <c r="G208" s="831"/>
      <c r="H208" s="831"/>
      <c r="I208" s="831"/>
      <c r="J208" s="831">
        <v>955.4</v>
      </c>
      <c r="K208" s="831">
        <v>41903.010000000009</v>
      </c>
      <c r="L208" s="831"/>
      <c r="M208" s="831">
        <v>43.859127067196994</v>
      </c>
      <c r="N208" s="831">
        <v>256</v>
      </c>
      <c r="O208" s="831">
        <v>11267.590000000002</v>
      </c>
      <c r="P208" s="827"/>
      <c r="Q208" s="832">
        <v>44.014023437500008</v>
      </c>
    </row>
    <row r="209" spans="1:17" ht="14.45" customHeight="1" x14ac:dyDescent="0.2">
      <c r="A209" s="821" t="s">
        <v>621</v>
      </c>
      <c r="B209" s="822" t="s">
        <v>5988</v>
      </c>
      <c r="C209" s="822" t="s">
        <v>2679</v>
      </c>
      <c r="D209" s="822" t="s">
        <v>6472</v>
      </c>
      <c r="E209" s="822" t="s">
        <v>1715</v>
      </c>
      <c r="F209" s="831"/>
      <c r="G209" s="831"/>
      <c r="H209" s="831"/>
      <c r="I209" s="831"/>
      <c r="J209" s="831">
        <v>5.5</v>
      </c>
      <c r="K209" s="831">
        <v>10075.65</v>
      </c>
      <c r="L209" s="831"/>
      <c r="M209" s="831">
        <v>1831.9363636363635</v>
      </c>
      <c r="N209" s="831">
        <v>1.2</v>
      </c>
      <c r="O209" s="831">
        <v>1333.2</v>
      </c>
      <c r="P209" s="827"/>
      <c r="Q209" s="832">
        <v>1111</v>
      </c>
    </row>
    <row r="210" spans="1:17" ht="14.45" customHeight="1" x14ac:dyDescent="0.2">
      <c r="A210" s="821" t="s">
        <v>621</v>
      </c>
      <c r="B210" s="822" t="s">
        <v>5988</v>
      </c>
      <c r="C210" s="822" t="s">
        <v>2679</v>
      </c>
      <c r="D210" s="822" t="s">
        <v>6473</v>
      </c>
      <c r="E210" s="822" t="s">
        <v>6419</v>
      </c>
      <c r="F210" s="831"/>
      <c r="G210" s="831"/>
      <c r="H210" s="831"/>
      <c r="I210" s="831"/>
      <c r="J210" s="831">
        <v>4.7999999999999989</v>
      </c>
      <c r="K210" s="831">
        <v>2555.0600000000004</v>
      </c>
      <c r="L210" s="831"/>
      <c r="M210" s="831">
        <v>532.3041666666669</v>
      </c>
      <c r="N210" s="831"/>
      <c r="O210" s="831"/>
      <c r="P210" s="827"/>
      <c r="Q210" s="832"/>
    </row>
    <row r="211" spans="1:17" ht="14.45" customHeight="1" x14ac:dyDescent="0.2">
      <c r="A211" s="821" t="s">
        <v>621</v>
      </c>
      <c r="B211" s="822" t="s">
        <v>5988</v>
      </c>
      <c r="C211" s="822" t="s">
        <v>2679</v>
      </c>
      <c r="D211" s="822" t="s">
        <v>6473</v>
      </c>
      <c r="E211" s="822" t="s">
        <v>6184</v>
      </c>
      <c r="F211" s="831">
        <v>0.2</v>
      </c>
      <c r="G211" s="831">
        <v>106.46</v>
      </c>
      <c r="H211" s="831"/>
      <c r="I211" s="831">
        <v>532.29999999999995</v>
      </c>
      <c r="J211" s="831">
        <v>4</v>
      </c>
      <c r="K211" s="831">
        <v>3262.8</v>
      </c>
      <c r="L211" s="831"/>
      <c r="M211" s="831">
        <v>815.7</v>
      </c>
      <c r="N211" s="831">
        <v>2.1</v>
      </c>
      <c r="O211" s="831">
        <v>1117.83</v>
      </c>
      <c r="P211" s="827"/>
      <c r="Q211" s="832">
        <v>532.29999999999995</v>
      </c>
    </row>
    <row r="212" spans="1:17" ht="14.45" customHeight="1" x14ac:dyDescent="0.2">
      <c r="A212" s="821" t="s">
        <v>621</v>
      </c>
      <c r="B212" s="822" t="s">
        <v>5988</v>
      </c>
      <c r="C212" s="822" t="s">
        <v>2679</v>
      </c>
      <c r="D212" s="822" t="s">
        <v>6474</v>
      </c>
      <c r="E212" s="822" t="s">
        <v>6183</v>
      </c>
      <c r="F212" s="831"/>
      <c r="G212" s="831"/>
      <c r="H212" s="831"/>
      <c r="I212" s="831"/>
      <c r="J212" s="831">
        <v>6.4999999999999991</v>
      </c>
      <c r="K212" s="831">
        <v>21293.350000000006</v>
      </c>
      <c r="L212" s="831"/>
      <c r="M212" s="831">
        <v>3275.9000000000015</v>
      </c>
      <c r="N212" s="831"/>
      <c r="O212" s="831"/>
      <c r="P212" s="827"/>
      <c r="Q212" s="832"/>
    </row>
    <row r="213" spans="1:17" ht="14.45" customHeight="1" x14ac:dyDescent="0.2">
      <c r="A213" s="821" t="s">
        <v>621</v>
      </c>
      <c r="B213" s="822" t="s">
        <v>5988</v>
      </c>
      <c r="C213" s="822" t="s">
        <v>2679</v>
      </c>
      <c r="D213" s="822" t="s">
        <v>6474</v>
      </c>
      <c r="E213" s="822" t="s">
        <v>6184</v>
      </c>
      <c r="F213" s="831">
        <v>0.4</v>
      </c>
      <c r="G213" s="831">
        <v>1310.3599999999999</v>
      </c>
      <c r="H213" s="831"/>
      <c r="I213" s="831">
        <v>3275.8999999999996</v>
      </c>
      <c r="J213" s="831">
        <v>5.4</v>
      </c>
      <c r="K213" s="831">
        <v>21763.370000000003</v>
      </c>
      <c r="L213" s="831"/>
      <c r="M213" s="831">
        <v>4030.2537037037041</v>
      </c>
      <c r="N213" s="831">
        <v>2.7000000000000006</v>
      </c>
      <c r="O213" s="831">
        <v>8844.93</v>
      </c>
      <c r="P213" s="827"/>
      <c r="Q213" s="832">
        <v>3275.8999999999992</v>
      </c>
    </row>
    <row r="214" spans="1:17" ht="14.45" customHeight="1" x14ac:dyDescent="0.2">
      <c r="A214" s="821" t="s">
        <v>621</v>
      </c>
      <c r="B214" s="822" t="s">
        <v>5988</v>
      </c>
      <c r="C214" s="822" t="s">
        <v>2679</v>
      </c>
      <c r="D214" s="822" t="s">
        <v>6475</v>
      </c>
      <c r="E214" s="822" t="s">
        <v>1909</v>
      </c>
      <c r="F214" s="831"/>
      <c r="G214" s="831"/>
      <c r="H214" s="831"/>
      <c r="I214" s="831"/>
      <c r="J214" s="831">
        <v>4</v>
      </c>
      <c r="K214" s="831">
        <v>5149.4399999999996</v>
      </c>
      <c r="L214" s="831"/>
      <c r="M214" s="831">
        <v>1287.3599999999999</v>
      </c>
      <c r="N214" s="831"/>
      <c r="O214" s="831"/>
      <c r="P214" s="827"/>
      <c r="Q214" s="832"/>
    </row>
    <row r="215" spans="1:17" ht="14.45" customHeight="1" x14ac:dyDescent="0.2">
      <c r="A215" s="821" t="s">
        <v>621</v>
      </c>
      <c r="B215" s="822" t="s">
        <v>5988</v>
      </c>
      <c r="C215" s="822" t="s">
        <v>2679</v>
      </c>
      <c r="D215" s="822" t="s">
        <v>6476</v>
      </c>
      <c r="E215" s="822" t="s">
        <v>1906</v>
      </c>
      <c r="F215" s="831"/>
      <c r="G215" s="831"/>
      <c r="H215" s="831"/>
      <c r="I215" s="831"/>
      <c r="J215" s="831"/>
      <c r="K215" s="831"/>
      <c r="L215" s="831"/>
      <c r="M215" s="831"/>
      <c r="N215" s="831">
        <v>1</v>
      </c>
      <c r="O215" s="831">
        <v>9924</v>
      </c>
      <c r="P215" s="827"/>
      <c r="Q215" s="832">
        <v>9924</v>
      </c>
    </row>
    <row r="216" spans="1:17" ht="14.45" customHeight="1" x14ac:dyDescent="0.2">
      <c r="A216" s="821" t="s">
        <v>621</v>
      </c>
      <c r="B216" s="822" t="s">
        <v>5988</v>
      </c>
      <c r="C216" s="822" t="s">
        <v>2679</v>
      </c>
      <c r="D216" s="822" t="s">
        <v>6477</v>
      </c>
      <c r="E216" s="822" t="s">
        <v>2377</v>
      </c>
      <c r="F216" s="831">
        <v>0.3</v>
      </c>
      <c r="G216" s="831">
        <v>204.4</v>
      </c>
      <c r="H216" s="831"/>
      <c r="I216" s="831">
        <v>681.33333333333337</v>
      </c>
      <c r="J216" s="831">
        <v>0.89999999999999991</v>
      </c>
      <c r="K216" s="831">
        <v>593.09999999999991</v>
      </c>
      <c r="L216" s="831"/>
      <c r="M216" s="831">
        <v>659</v>
      </c>
      <c r="N216" s="831"/>
      <c r="O216" s="831"/>
      <c r="P216" s="827"/>
      <c r="Q216" s="832"/>
    </row>
    <row r="217" spans="1:17" ht="14.45" customHeight="1" x14ac:dyDescent="0.2">
      <c r="A217" s="821" t="s">
        <v>621</v>
      </c>
      <c r="B217" s="822" t="s">
        <v>5988</v>
      </c>
      <c r="C217" s="822" t="s">
        <v>2679</v>
      </c>
      <c r="D217" s="822" t="s">
        <v>6478</v>
      </c>
      <c r="E217" s="822" t="s">
        <v>1906</v>
      </c>
      <c r="F217" s="831"/>
      <c r="G217" s="831"/>
      <c r="H217" s="831"/>
      <c r="I217" s="831"/>
      <c r="J217" s="831">
        <v>2</v>
      </c>
      <c r="K217" s="831">
        <v>9976.18</v>
      </c>
      <c r="L217" s="831"/>
      <c r="M217" s="831">
        <v>4988.09</v>
      </c>
      <c r="N217" s="831">
        <v>1</v>
      </c>
      <c r="O217" s="831">
        <v>4988.09</v>
      </c>
      <c r="P217" s="827"/>
      <c r="Q217" s="832">
        <v>4988.09</v>
      </c>
    </row>
    <row r="218" spans="1:17" ht="14.45" customHeight="1" x14ac:dyDescent="0.2">
      <c r="A218" s="821" t="s">
        <v>621</v>
      </c>
      <c r="B218" s="822" t="s">
        <v>5988</v>
      </c>
      <c r="C218" s="822" t="s">
        <v>2679</v>
      </c>
      <c r="D218" s="822" t="s">
        <v>6479</v>
      </c>
      <c r="E218" s="822" t="s">
        <v>4215</v>
      </c>
      <c r="F218" s="831"/>
      <c r="G218" s="831"/>
      <c r="H218" s="831"/>
      <c r="I218" s="831"/>
      <c r="J218" s="831">
        <v>144.19999999999999</v>
      </c>
      <c r="K218" s="831">
        <v>13337.04</v>
      </c>
      <c r="L218" s="831"/>
      <c r="M218" s="831">
        <v>92.489875173370336</v>
      </c>
      <c r="N218" s="831">
        <v>40</v>
      </c>
      <c r="O218" s="831">
        <v>3699.5899999999992</v>
      </c>
      <c r="P218" s="827"/>
      <c r="Q218" s="832">
        <v>92.489749999999987</v>
      </c>
    </row>
    <row r="219" spans="1:17" ht="14.45" customHeight="1" x14ac:dyDescent="0.2">
      <c r="A219" s="821" t="s">
        <v>621</v>
      </c>
      <c r="B219" s="822" t="s">
        <v>5988</v>
      </c>
      <c r="C219" s="822" t="s">
        <v>2679</v>
      </c>
      <c r="D219" s="822" t="s">
        <v>6480</v>
      </c>
      <c r="E219" s="822" t="s">
        <v>947</v>
      </c>
      <c r="F219" s="831"/>
      <c r="G219" s="831"/>
      <c r="H219" s="831"/>
      <c r="I219" s="831"/>
      <c r="J219" s="831"/>
      <c r="K219" s="831"/>
      <c r="L219" s="831"/>
      <c r="M219" s="831"/>
      <c r="N219" s="831">
        <v>1.2</v>
      </c>
      <c r="O219" s="831">
        <v>650.36</v>
      </c>
      <c r="P219" s="827"/>
      <c r="Q219" s="832">
        <v>541.9666666666667</v>
      </c>
    </row>
    <row r="220" spans="1:17" ht="14.45" customHeight="1" x14ac:dyDescent="0.2">
      <c r="A220" s="821" t="s">
        <v>621</v>
      </c>
      <c r="B220" s="822" t="s">
        <v>5988</v>
      </c>
      <c r="C220" s="822" t="s">
        <v>2679</v>
      </c>
      <c r="D220" s="822" t="s">
        <v>6481</v>
      </c>
      <c r="E220" s="822" t="s">
        <v>1447</v>
      </c>
      <c r="F220" s="831">
        <v>0.3</v>
      </c>
      <c r="G220" s="831">
        <v>248.55</v>
      </c>
      <c r="H220" s="831"/>
      <c r="I220" s="831">
        <v>828.50000000000011</v>
      </c>
      <c r="J220" s="831">
        <v>27.400000000000009</v>
      </c>
      <c r="K220" s="831">
        <v>20639.240000000002</v>
      </c>
      <c r="L220" s="831"/>
      <c r="M220" s="831">
        <v>753.25693430656918</v>
      </c>
      <c r="N220" s="831">
        <v>37.399999999999991</v>
      </c>
      <c r="O220" s="831">
        <v>26772.400000000005</v>
      </c>
      <c r="P220" s="827"/>
      <c r="Q220" s="832">
        <v>715.83957219251363</v>
      </c>
    </row>
    <row r="221" spans="1:17" ht="14.45" customHeight="1" x14ac:dyDescent="0.2">
      <c r="A221" s="821" t="s">
        <v>621</v>
      </c>
      <c r="B221" s="822" t="s">
        <v>5988</v>
      </c>
      <c r="C221" s="822" t="s">
        <v>2679</v>
      </c>
      <c r="D221" s="822" t="s">
        <v>6482</v>
      </c>
      <c r="E221" s="822" t="s">
        <v>1449</v>
      </c>
      <c r="F221" s="831"/>
      <c r="G221" s="831"/>
      <c r="H221" s="831"/>
      <c r="I221" s="831"/>
      <c r="J221" s="831">
        <v>2.4</v>
      </c>
      <c r="K221" s="831">
        <v>726.56000000000006</v>
      </c>
      <c r="L221" s="831"/>
      <c r="M221" s="831">
        <v>302.73333333333335</v>
      </c>
      <c r="N221" s="831">
        <v>1.1000000000000001</v>
      </c>
      <c r="O221" s="831">
        <v>207.32</v>
      </c>
      <c r="P221" s="827"/>
      <c r="Q221" s="832">
        <v>188.47272727272724</v>
      </c>
    </row>
    <row r="222" spans="1:17" ht="14.45" customHeight="1" x14ac:dyDescent="0.2">
      <c r="A222" s="821" t="s">
        <v>621</v>
      </c>
      <c r="B222" s="822" t="s">
        <v>5988</v>
      </c>
      <c r="C222" s="822" t="s">
        <v>2679</v>
      </c>
      <c r="D222" s="822" t="s">
        <v>6483</v>
      </c>
      <c r="E222" s="822" t="s">
        <v>2605</v>
      </c>
      <c r="F222" s="831"/>
      <c r="G222" s="831"/>
      <c r="H222" s="831"/>
      <c r="I222" s="831"/>
      <c r="J222" s="831">
        <v>0.8</v>
      </c>
      <c r="K222" s="831">
        <v>484.6</v>
      </c>
      <c r="L222" s="831"/>
      <c r="M222" s="831">
        <v>605.75</v>
      </c>
      <c r="N222" s="831"/>
      <c r="O222" s="831"/>
      <c r="P222" s="827"/>
      <c r="Q222" s="832"/>
    </row>
    <row r="223" spans="1:17" ht="14.45" customHeight="1" x14ac:dyDescent="0.2">
      <c r="A223" s="821" t="s">
        <v>621</v>
      </c>
      <c r="B223" s="822" t="s">
        <v>5988</v>
      </c>
      <c r="C223" s="822" t="s">
        <v>2679</v>
      </c>
      <c r="D223" s="822" t="s">
        <v>6484</v>
      </c>
      <c r="E223" s="822" t="s">
        <v>1463</v>
      </c>
      <c r="F223" s="831"/>
      <c r="G223" s="831"/>
      <c r="H223" s="831"/>
      <c r="I223" s="831"/>
      <c r="J223" s="831">
        <v>712</v>
      </c>
      <c r="K223" s="831">
        <v>15898.189999999997</v>
      </c>
      <c r="L223" s="831"/>
      <c r="M223" s="831">
        <v>22.328918539325837</v>
      </c>
      <c r="N223" s="831">
        <v>52</v>
      </c>
      <c r="O223" s="831">
        <v>1088.3599999999999</v>
      </c>
      <c r="P223" s="827"/>
      <c r="Q223" s="832">
        <v>20.93</v>
      </c>
    </row>
    <row r="224" spans="1:17" ht="14.45" customHeight="1" x14ac:dyDescent="0.2">
      <c r="A224" s="821" t="s">
        <v>621</v>
      </c>
      <c r="B224" s="822" t="s">
        <v>5988</v>
      </c>
      <c r="C224" s="822" t="s">
        <v>2679</v>
      </c>
      <c r="D224" s="822" t="s">
        <v>6485</v>
      </c>
      <c r="E224" s="822" t="s">
        <v>1375</v>
      </c>
      <c r="F224" s="831"/>
      <c r="G224" s="831"/>
      <c r="H224" s="831"/>
      <c r="I224" s="831"/>
      <c r="J224" s="831">
        <v>62</v>
      </c>
      <c r="K224" s="831">
        <v>633459.50999999989</v>
      </c>
      <c r="L224" s="831"/>
      <c r="M224" s="831">
        <v>10217.08887096774</v>
      </c>
      <c r="N224" s="831">
        <v>122</v>
      </c>
      <c r="O224" s="831">
        <v>1210340.4800000002</v>
      </c>
      <c r="P224" s="827"/>
      <c r="Q224" s="832">
        <v>9920.8236065573783</v>
      </c>
    </row>
    <row r="225" spans="1:17" ht="14.45" customHeight="1" x14ac:dyDescent="0.2">
      <c r="A225" s="821" t="s">
        <v>621</v>
      </c>
      <c r="B225" s="822" t="s">
        <v>5988</v>
      </c>
      <c r="C225" s="822" t="s">
        <v>2679</v>
      </c>
      <c r="D225" s="822" t="s">
        <v>6486</v>
      </c>
      <c r="E225" s="822"/>
      <c r="F225" s="831"/>
      <c r="G225" s="831"/>
      <c r="H225" s="831"/>
      <c r="I225" s="831"/>
      <c r="J225" s="831"/>
      <c r="K225" s="831"/>
      <c r="L225" s="831"/>
      <c r="M225" s="831"/>
      <c r="N225" s="831">
        <v>15</v>
      </c>
      <c r="O225" s="831">
        <v>367159.80000000005</v>
      </c>
      <c r="P225" s="827"/>
      <c r="Q225" s="832">
        <v>24477.320000000003</v>
      </c>
    </row>
    <row r="226" spans="1:17" ht="14.45" customHeight="1" x14ac:dyDescent="0.2">
      <c r="A226" s="821" t="s">
        <v>621</v>
      </c>
      <c r="B226" s="822" t="s">
        <v>5988</v>
      </c>
      <c r="C226" s="822" t="s">
        <v>2679</v>
      </c>
      <c r="D226" s="822" t="s">
        <v>6075</v>
      </c>
      <c r="E226" s="822" t="s">
        <v>2019</v>
      </c>
      <c r="F226" s="831"/>
      <c r="G226" s="831"/>
      <c r="H226" s="831"/>
      <c r="I226" s="831"/>
      <c r="J226" s="831">
        <v>0</v>
      </c>
      <c r="K226" s="831">
        <v>0</v>
      </c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621</v>
      </c>
      <c r="B227" s="822" t="s">
        <v>5988</v>
      </c>
      <c r="C227" s="822" t="s">
        <v>2679</v>
      </c>
      <c r="D227" s="822" t="s">
        <v>6487</v>
      </c>
      <c r="E227" s="822"/>
      <c r="F227" s="831"/>
      <c r="G227" s="831"/>
      <c r="H227" s="831"/>
      <c r="I227" s="831"/>
      <c r="J227" s="831"/>
      <c r="K227" s="831"/>
      <c r="L227" s="831"/>
      <c r="M227" s="831"/>
      <c r="N227" s="831">
        <v>4</v>
      </c>
      <c r="O227" s="831">
        <v>97909.28</v>
      </c>
      <c r="P227" s="827"/>
      <c r="Q227" s="832">
        <v>24477.32</v>
      </c>
    </row>
    <row r="228" spans="1:17" ht="14.45" customHeight="1" x14ac:dyDescent="0.2">
      <c r="A228" s="821" t="s">
        <v>621</v>
      </c>
      <c r="B228" s="822" t="s">
        <v>5988</v>
      </c>
      <c r="C228" s="822" t="s">
        <v>2679</v>
      </c>
      <c r="D228" s="822" t="s">
        <v>6488</v>
      </c>
      <c r="E228" s="822" t="s">
        <v>2193</v>
      </c>
      <c r="F228" s="831"/>
      <c r="G228" s="831"/>
      <c r="H228" s="831"/>
      <c r="I228" s="831"/>
      <c r="J228" s="831">
        <v>76</v>
      </c>
      <c r="K228" s="831">
        <v>3641.16</v>
      </c>
      <c r="L228" s="831"/>
      <c r="M228" s="831">
        <v>47.91</v>
      </c>
      <c r="N228" s="831"/>
      <c r="O228" s="831"/>
      <c r="P228" s="827"/>
      <c r="Q228" s="832"/>
    </row>
    <row r="229" spans="1:17" ht="14.45" customHeight="1" x14ac:dyDescent="0.2">
      <c r="A229" s="821" t="s">
        <v>621</v>
      </c>
      <c r="B229" s="822" t="s">
        <v>5988</v>
      </c>
      <c r="C229" s="822" t="s">
        <v>6489</v>
      </c>
      <c r="D229" s="822" t="s">
        <v>6490</v>
      </c>
      <c r="E229" s="822" t="s">
        <v>6491</v>
      </c>
      <c r="F229" s="831">
        <v>16</v>
      </c>
      <c r="G229" s="831">
        <v>34884.880000000005</v>
      </c>
      <c r="H229" s="831"/>
      <c r="I229" s="831">
        <v>2180.3050000000003</v>
      </c>
      <c r="J229" s="831">
        <v>22</v>
      </c>
      <c r="K229" s="831">
        <v>48790.060000000005</v>
      </c>
      <c r="L229" s="831"/>
      <c r="M229" s="831">
        <v>2217.73</v>
      </c>
      <c r="N229" s="831">
        <v>16</v>
      </c>
      <c r="O229" s="831">
        <v>35483.68</v>
      </c>
      <c r="P229" s="827"/>
      <c r="Q229" s="832">
        <v>2217.73</v>
      </c>
    </row>
    <row r="230" spans="1:17" ht="14.45" customHeight="1" x14ac:dyDescent="0.2">
      <c r="A230" s="821" t="s">
        <v>621</v>
      </c>
      <c r="B230" s="822" t="s">
        <v>5988</v>
      </c>
      <c r="C230" s="822" t="s">
        <v>6489</v>
      </c>
      <c r="D230" s="822" t="s">
        <v>6492</v>
      </c>
      <c r="E230" s="822" t="s">
        <v>6493</v>
      </c>
      <c r="F230" s="831">
        <v>39</v>
      </c>
      <c r="G230" s="831">
        <v>103996.74</v>
      </c>
      <c r="H230" s="831"/>
      <c r="I230" s="831">
        <v>2666.583076923077</v>
      </c>
      <c r="J230" s="831">
        <v>67</v>
      </c>
      <c r="K230" s="831">
        <v>180674.81</v>
      </c>
      <c r="L230" s="831"/>
      <c r="M230" s="831">
        <v>2696.6389552238807</v>
      </c>
      <c r="N230" s="831">
        <v>31</v>
      </c>
      <c r="O230" s="831">
        <v>83942.73000000001</v>
      </c>
      <c r="P230" s="827"/>
      <c r="Q230" s="832">
        <v>2707.8300000000004</v>
      </c>
    </row>
    <row r="231" spans="1:17" ht="14.45" customHeight="1" x14ac:dyDescent="0.2">
      <c r="A231" s="821" t="s">
        <v>621</v>
      </c>
      <c r="B231" s="822" t="s">
        <v>5988</v>
      </c>
      <c r="C231" s="822" t="s">
        <v>6489</v>
      </c>
      <c r="D231" s="822" t="s">
        <v>6494</v>
      </c>
      <c r="E231" s="822" t="s">
        <v>6495</v>
      </c>
      <c r="F231" s="831"/>
      <c r="G231" s="831"/>
      <c r="H231" s="831"/>
      <c r="I231" s="831"/>
      <c r="J231" s="831">
        <v>1</v>
      </c>
      <c r="K231" s="831">
        <v>2217.73</v>
      </c>
      <c r="L231" s="831"/>
      <c r="M231" s="831">
        <v>2217.73</v>
      </c>
      <c r="N231" s="831"/>
      <c r="O231" s="831"/>
      <c r="P231" s="827"/>
      <c r="Q231" s="832"/>
    </row>
    <row r="232" spans="1:17" ht="14.45" customHeight="1" x14ac:dyDescent="0.2">
      <c r="A232" s="821" t="s">
        <v>621</v>
      </c>
      <c r="B232" s="822" t="s">
        <v>5988</v>
      </c>
      <c r="C232" s="822" t="s">
        <v>6489</v>
      </c>
      <c r="D232" s="822" t="s">
        <v>6496</v>
      </c>
      <c r="E232" s="822" t="s">
        <v>6497</v>
      </c>
      <c r="F232" s="831"/>
      <c r="G232" s="831"/>
      <c r="H232" s="831"/>
      <c r="I232" s="831"/>
      <c r="J232" s="831"/>
      <c r="K232" s="831"/>
      <c r="L232" s="831"/>
      <c r="M232" s="831"/>
      <c r="N232" s="831">
        <v>1</v>
      </c>
      <c r="O232" s="831">
        <v>9095.51</v>
      </c>
      <c r="P232" s="827"/>
      <c r="Q232" s="832">
        <v>9095.51</v>
      </c>
    </row>
    <row r="233" spans="1:17" ht="14.45" customHeight="1" x14ac:dyDescent="0.2">
      <c r="A233" s="821" t="s">
        <v>621</v>
      </c>
      <c r="B233" s="822" t="s">
        <v>5988</v>
      </c>
      <c r="C233" s="822" t="s">
        <v>6489</v>
      </c>
      <c r="D233" s="822" t="s">
        <v>6498</v>
      </c>
      <c r="E233" s="822" t="s">
        <v>6499</v>
      </c>
      <c r="F233" s="831"/>
      <c r="G233" s="831"/>
      <c r="H233" s="831"/>
      <c r="I233" s="831"/>
      <c r="J233" s="831">
        <v>8</v>
      </c>
      <c r="K233" s="831">
        <v>82893.899999999994</v>
      </c>
      <c r="L233" s="831"/>
      <c r="M233" s="831">
        <v>10361.737499999999</v>
      </c>
      <c r="N233" s="831"/>
      <c r="O233" s="831"/>
      <c r="P233" s="827"/>
      <c r="Q233" s="832"/>
    </row>
    <row r="234" spans="1:17" ht="14.45" customHeight="1" x14ac:dyDescent="0.2">
      <c r="A234" s="821" t="s">
        <v>621</v>
      </c>
      <c r="B234" s="822" t="s">
        <v>5988</v>
      </c>
      <c r="C234" s="822" t="s">
        <v>6489</v>
      </c>
      <c r="D234" s="822" t="s">
        <v>6500</v>
      </c>
      <c r="E234" s="822" t="s">
        <v>6501</v>
      </c>
      <c r="F234" s="831">
        <v>5</v>
      </c>
      <c r="G234" s="831">
        <v>6125.79</v>
      </c>
      <c r="H234" s="831"/>
      <c r="I234" s="831">
        <v>1225.1579999999999</v>
      </c>
      <c r="J234" s="831">
        <v>8</v>
      </c>
      <c r="K234" s="831">
        <v>9905</v>
      </c>
      <c r="L234" s="831"/>
      <c r="M234" s="831">
        <v>1238.125</v>
      </c>
      <c r="N234" s="831">
        <v>2</v>
      </c>
      <c r="O234" s="831">
        <v>2495.7199999999998</v>
      </c>
      <c r="P234" s="827"/>
      <c r="Q234" s="832">
        <v>1247.8599999999999</v>
      </c>
    </row>
    <row r="235" spans="1:17" ht="14.45" customHeight="1" x14ac:dyDescent="0.2">
      <c r="A235" s="821" t="s">
        <v>621</v>
      </c>
      <c r="B235" s="822" t="s">
        <v>5988</v>
      </c>
      <c r="C235" s="822" t="s">
        <v>6489</v>
      </c>
      <c r="D235" s="822" t="s">
        <v>6502</v>
      </c>
      <c r="E235" s="822" t="s">
        <v>6503</v>
      </c>
      <c r="F235" s="831"/>
      <c r="G235" s="831"/>
      <c r="H235" s="831"/>
      <c r="I235" s="831"/>
      <c r="J235" s="831">
        <v>3</v>
      </c>
      <c r="K235" s="831">
        <v>759.54</v>
      </c>
      <c r="L235" s="831"/>
      <c r="M235" s="831">
        <v>253.17999999999998</v>
      </c>
      <c r="N235" s="831"/>
      <c r="O235" s="831"/>
      <c r="P235" s="827"/>
      <c r="Q235" s="832"/>
    </row>
    <row r="236" spans="1:17" ht="14.45" customHeight="1" x14ac:dyDescent="0.2">
      <c r="A236" s="821" t="s">
        <v>621</v>
      </c>
      <c r="B236" s="822" t="s">
        <v>5988</v>
      </c>
      <c r="C236" s="822" t="s">
        <v>6489</v>
      </c>
      <c r="D236" s="822" t="s">
        <v>6504</v>
      </c>
      <c r="E236" s="822" t="s">
        <v>6505</v>
      </c>
      <c r="F236" s="831"/>
      <c r="G236" s="831"/>
      <c r="H236" s="831"/>
      <c r="I236" s="831"/>
      <c r="J236" s="831">
        <v>4</v>
      </c>
      <c r="K236" s="831">
        <v>10013.6</v>
      </c>
      <c r="L236" s="831"/>
      <c r="M236" s="831">
        <v>2503.4</v>
      </c>
      <c r="N236" s="831"/>
      <c r="O236" s="831"/>
      <c r="P236" s="827"/>
      <c r="Q236" s="832"/>
    </row>
    <row r="237" spans="1:17" ht="14.45" customHeight="1" x14ac:dyDescent="0.2">
      <c r="A237" s="821" t="s">
        <v>621</v>
      </c>
      <c r="B237" s="822" t="s">
        <v>5988</v>
      </c>
      <c r="C237" s="822" t="s">
        <v>6489</v>
      </c>
      <c r="D237" s="822" t="s">
        <v>6506</v>
      </c>
      <c r="E237" s="822" t="s">
        <v>6507</v>
      </c>
      <c r="F237" s="831"/>
      <c r="G237" s="831"/>
      <c r="H237" s="831"/>
      <c r="I237" s="831"/>
      <c r="J237" s="831">
        <v>6</v>
      </c>
      <c r="K237" s="831">
        <v>19925.16</v>
      </c>
      <c r="L237" s="831"/>
      <c r="M237" s="831">
        <v>3320.86</v>
      </c>
      <c r="N237" s="831"/>
      <c r="O237" s="831"/>
      <c r="P237" s="827"/>
      <c r="Q237" s="832"/>
    </row>
    <row r="238" spans="1:17" ht="14.45" customHeight="1" x14ac:dyDescent="0.2">
      <c r="A238" s="821" t="s">
        <v>621</v>
      </c>
      <c r="B238" s="822" t="s">
        <v>5988</v>
      </c>
      <c r="C238" s="822" t="s">
        <v>6078</v>
      </c>
      <c r="D238" s="822" t="s">
        <v>6508</v>
      </c>
      <c r="E238" s="822" t="s">
        <v>6509</v>
      </c>
      <c r="F238" s="831"/>
      <c r="G238" s="831"/>
      <c r="H238" s="831"/>
      <c r="I238" s="831"/>
      <c r="J238" s="831">
        <v>1</v>
      </c>
      <c r="K238" s="831">
        <v>907.5</v>
      </c>
      <c r="L238" s="831"/>
      <c r="M238" s="831">
        <v>907.5</v>
      </c>
      <c r="N238" s="831"/>
      <c r="O238" s="831"/>
      <c r="P238" s="827"/>
      <c r="Q238" s="832"/>
    </row>
    <row r="239" spans="1:17" ht="14.45" customHeight="1" x14ac:dyDescent="0.2">
      <c r="A239" s="821" t="s">
        <v>621</v>
      </c>
      <c r="B239" s="822" t="s">
        <v>5988</v>
      </c>
      <c r="C239" s="822" t="s">
        <v>6078</v>
      </c>
      <c r="D239" s="822" t="s">
        <v>6185</v>
      </c>
      <c r="E239" s="822" t="s">
        <v>6186</v>
      </c>
      <c r="F239" s="831">
        <v>789</v>
      </c>
      <c r="G239" s="831">
        <v>694256.87999999989</v>
      </c>
      <c r="H239" s="831"/>
      <c r="I239" s="831">
        <v>879.91999999999985</v>
      </c>
      <c r="J239" s="831">
        <v>878</v>
      </c>
      <c r="K239" s="831">
        <v>772569.76</v>
      </c>
      <c r="L239" s="831"/>
      <c r="M239" s="831">
        <v>879.92</v>
      </c>
      <c r="N239" s="831">
        <v>154</v>
      </c>
      <c r="O239" s="831">
        <v>135507.68</v>
      </c>
      <c r="P239" s="827"/>
      <c r="Q239" s="832">
        <v>879.92</v>
      </c>
    </row>
    <row r="240" spans="1:17" ht="14.45" customHeight="1" x14ac:dyDescent="0.2">
      <c r="A240" s="821" t="s">
        <v>621</v>
      </c>
      <c r="B240" s="822" t="s">
        <v>5988</v>
      </c>
      <c r="C240" s="822" t="s">
        <v>6078</v>
      </c>
      <c r="D240" s="822" t="s">
        <v>6286</v>
      </c>
      <c r="E240" s="822" t="s">
        <v>6287</v>
      </c>
      <c r="F240" s="831">
        <v>95</v>
      </c>
      <c r="G240" s="831">
        <v>7049039.4000000004</v>
      </c>
      <c r="H240" s="831"/>
      <c r="I240" s="831">
        <v>74200.414736842111</v>
      </c>
      <c r="J240" s="831">
        <v>54</v>
      </c>
      <c r="K240" s="831">
        <v>3935011.7</v>
      </c>
      <c r="L240" s="831"/>
      <c r="M240" s="831">
        <v>72870.587037037039</v>
      </c>
      <c r="N240" s="831">
        <v>3</v>
      </c>
      <c r="O240" s="831">
        <v>214170</v>
      </c>
      <c r="P240" s="827"/>
      <c r="Q240" s="832">
        <v>71390</v>
      </c>
    </row>
    <row r="241" spans="1:17" ht="14.45" customHeight="1" x14ac:dyDescent="0.2">
      <c r="A241" s="821" t="s">
        <v>621</v>
      </c>
      <c r="B241" s="822" t="s">
        <v>5988</v>
      </c>
      <c r="C241" s="822" t="s">
        <v>6078</v>
      </c>
      <c r="D241" s="822" t="s">
        <v>6510</v>
      </c>
      <c r="E241" s="822" t="s">
        <v>6511</v>
      </c>
      <c r="F241" s="831">
        <v>12</v>
      </c>
      <c r="G241" s="831">
        <v>480250.8</v>
      </c>
      <c r="H241" s="831"/>
      <c r="I241" s="831">
        <v>40020.9</v>
      </c>
      <c r="J241" s="831">
        <v>104</v>
      </c>
      <c r="K241" s="831">
        <v>4027404.9</v>
      </c>
      <c r="L241" s="831"/>
      <c r="M241" s="831">
        <v>38725.047115384616</v>
      </c>
      <c r="N241" s="831">
        <v>1</v>
      </c>
      <c r="O241" s="831">
        <v>35937</v>
      </c>
      <c r="P241" s="827"/>
      <c r="Q241" s="832">
        <v>35937</v>
      </c>
    </row>
    <row r="242" spans="1:17" ht="14.45" customHeight="1" x14ac:dyDescent="0.2">
      <c r="A242" s="821" t="s">
        <v>621</v>
      </c>
      <c r="B242" s="822" t="s">
        <v>5988</v>
      </c>
      <c r="C242" s="822" t="s">
        <v>6078</v>
      </c>
      <c r="D242" s="822" t="s">
        <v>6187</v>
      </c>
      <c r="E242" s="822" t="s">
        <v>6188</v>
      </c>
      <c r="F242" s="831">
        <v>5</v>
      </c>
      <c r="G242" s="831">
        <v>12459.7</v>
      </c>
      <c r="H242" s="831"/>
      <c r="I242" s="831">
        <v>2491.94</v>
      </c>
      <c r="J242" s="831">
        <v>13</v>
      </c>
      <c r="K242" s="831">
        <v>32395.219999999998</v>
      </c>
      <c r="L242" s="831"/>
      <c r="M242" s="831">
        <v>2491.9399999999996</v>
      </c>
      <c r="N242" s="831">
        <v>3</v>
      </c>
      <c r="O242" s="831">
        <v>7475.82</v>
      </c>
      <c r="P242" s="827"/>
      <c r="Q242" s="832">
        <v>2491.94</v>
      </c>
    </row>
    <row r="243" spans="1:17" ht="14.45" customHeight="1" x14ac:dyDescent="0.2">
      <c r="A243" s="821" t="s">
        <v>621</v>
      </c>
      <c r="B243" s="822" t="s">
        <v>5988</v>
      </c>
      <c r="C243" s="822" t="s">
        <v>6078</v>
      </c>
      <c r="D243" s="822" t="s">
        <v>6189</v>
      </c>
      <c r="E243" s="822" t="s">
        <v>6190</v>
      </c>
      <c r="F243" s="831">
        <v>35</v>
      </c>
      <c r="G243" s="831">
        <v>103550.3</v>
      </c>
      <c r="H243" s="831"/>
      <c r="I243" s="831">
        <v>2958.58</v>
      </c>
      <c r="J243" s="831">
        <v>26</v>
      </c>
      <c r="K243" s="831">
        <v>75425.48</v>
      </c>
      <c r="L243" s="831"/>
      <c r="M243" s="831">
        <v>2900.98</v>
      </c>
      <c r="N243" s="831">
        <v>5</v>
      </c>
      <c r="O243" s="831">
        <v>14504.900000000001</v>
      </c>
      <c r="P243" s="827"/>
      <c r="Q243" s="832">
        <v>2900.9800000000005</v>
      </c>
    </row>
    <row r="244" spans="1:17" ht="14.45" customHeight="1" x14ac:dyDescent="0.2">
      <c r="A244" s="821" t="s">
        <v>621</v>
      </c>
      <c r="B244" s="822" t="s">
        <v>5988</v>
      </c>
      <c r="C244" s="822" t="s">
        <v>6078</v>
      </c>
      <c r="D244" s="822" t="s">
        <v>6512</v>
      </c>
      <c r="E244" s="822" t="s">
        <v>6513</v>
      </c>
      <c r="F244" s="831">
        <v>73</v>
      </c>
      <c r="G244" s="831">
        <v>1832310.75</v>
      </c>
      <c r="H244" s="831"/>
      <c r="I244" s="831">
        <v>25100.147260273974</v>
      </c>
      <c r="J244" s="831">
        <v>110</v>
      </c>
      <c r="K244" s="831">
        <v>2773592.25</v>
      </c>
      <c r="L244" s="831"/>
      <c r="M244" s="831">
        <v>25214.474999999999</v>
      </c>
      <c r="N244" s="831">
        <v>21</v>
      </c>
      <c r="O244" s="831">
        <v>521829</v>
      </c>
      <c r="P244" s="827"/>
      <c r="Q244" s="832">
        <v>24849</v>
      </c>
    </row>
    <row r="245" spans="1:17" ht="14.45" customHeight="1" x14ac:dyDescent="0.2">
      <c r="A245" s="821" t="s">
        <v>621</v>
      </c>
      <c r="B245" s="822" t="s">
        <v>5988</v>
      </c>
      <c r="C245" s="822" t="s">
        <v>6078</v>
      </c>
      <c r="D245" s="822" t="s">
        <v>6514</v>
      </c>
      <c r="E245" s="822" t="s">
        <v>6515</v>
      </c>
      <c r="F245" s="831">
        <v>8</v>
      </c>
      <c r="G245" s="831">
        <v>39916.28</v>
      </c>
      <c r="H245" s="831"/>
      <c r="I245" s="831">
        <v>4989.5349999999999</v>
      </c>
      <c r="J245" s="831">
        <v>2</v>
      </c>
      <c r="K245" s="831">
        <v>10374</v>
      </c>
      <c r="L245" s="831"/>
      <c r="M245" s="831">
        <v>5187</v>
      </c>
      <c r="N245" s="831"/>
      <c r="O245" s="831"/>
      <c r="P245" s="827"/>
      <c r="Q245" s="832"/>
    </row>
    <row r="246" spans="1:17" ht="14.45" customHeight="1" x14ac:dyDescent="0.2">
      <c r="A246" s="821" t="s">
        <v>621</v>
      </c>
      <c r="B246" s="822" t="s">
        <v>5988</v>
      </c>
      <c r="C246" s="822" t="s">
        <v>6078</v>
      </c>
      <c r="D246" s="822" t="s">
        <v>6516</v>
      </c>
      <c r="E246" s="822" t="s">
        <v>6515</v>
      </c>
      <c r="F246" s="831">
        <v>1</v>
      </c>
      <c r="G246" s="831">
        <v>5497.68</v>
      </c>
      <c r="H246" s="831"/>
      <c r="I246" s="831">
        <v>5497.68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621</v>
      </c>
      <c r="B247" s="822" t="s">
        <v>5988</v>
      </c>
      <c r="C247" s="822" t="s">
        <v>6078</v>
      </c>
      <c r="D247" s="822" t="s">
        <v>6517</v>
      </c>
      <c r="E247" s="822" t="s">
        <v>6518</v>
      </c>
      <c r="F247" s="831">
        <v>13</v>
      </c>
      <c r="G247" s="831">
        <v>178708.99000000002</v>
      </c>
      <c r="H247" s="831"/>
      <c r="I247" s="831">
        <v>13746.845384615386</v>
      </c>
      <c r="J247" s="831">
        <v>84</v>
      </c>
      <c r="K247" s="831">
        <v>1107999.0999999999</v>
      </c>
      <c r="L247" s="831"/>
      <c r="M247" s="831">
        <v>13190.465476190475</v>
      </c>
      <c r="N247" s="831"/>
      <c r="O247" s="831"/>
      <c r="P247" s="827"/>
      <c r="Q247" s="832"/>
    </row>
    <row r="248" spans="1:17" ht="14.45" customHeight="1" x14ac:dyDescent="0.2">
      <c r="A248" s="821" t="s">
        <v>621</v>
      </c>
      <c r="B248" s="822" t="s">
        <v>5988</v>
      </c>
      <c r="C248" s="822" t="s">
        <v>6078</v>
      </c>
      <c r="D248" s="822" t="s">
        <v>6517</v>
      </c>
      <c r="E248" s="822" t="s">
        <v>6519</v>
      </c>
      <c r="F248" s="831">
        <v>5</v>
      </c>
      <c r="G248" s="831">
        <v>66768.91</v>
      </c>
      <c r="H248" s="831"/>
      <c r="I248" s="831">
        <v>13353.782000000001</v>
      </c>
      <c r="J248" s="831">
        <v>25</v>
      </c>
      <c r="K248" s="831">
        <v>332945.53999999998</v>
      </c>
      <c r="L248" s="831"/>
      <c r="M248" s="831">
        <v>13317.821599999999</v>
      </c>
      <c r="N248" s="831">
        <v>4</v>
      </c>
      <c r="O248" s="831">
        <v>53278.09</v>
      </c>
      <c r="P248" s="827"/>
      <c r="Q248" s="832">
        <v>13319.522499999999</v>
      </c>
    </row>
    <row r="249" spans="1:17" ht="14.45" customHeight="1" x14ac:dyDescent="0.2">
      <c r="A249" s="821" t="s">
        <v>621</v>
      </c>
      <c r="B249" s="822" t="s">
        <v>5988</v>
      </c>
      <c r="C249" s="822" t="s">
        <v>6078</v>
      </c>
      <c r="D249" s="822" t="s">
        <v>6520</v>
      </c>
      <c r="E249" s="822" t="s">
        <v>6521</v>
      </c>
      <c r="F249" s="831">
        <v>10</v>
      </c>
      <c r="G249" s="831">
        <v>146383.91999999998</v>
      </c>
      <c r="H249" s="831"/>
      <c r="I249" s="831">
        <v>14638.391999999998</v>
      </c>
      <c r="J249" s="831">
        <v>33</v>
      </c>
      <c r="K249" s="831">
        <v>483055.95999999996</v>
      </c>
      <c r="L249" s="831"/>
      <c r="M249" s="831">
        <v>14638.059393939393</v>
      </c>
      <c r="N249" s="831"/>
      <c r="O249" s="831"/>
      <c r="P249" s="827"/>
      <c r="Q249" s="832"/>
    </row>
    <row r="250" spans="1:17" ht="14.45" customHeight="1" x14ac:dyDescent="0.2">
      <c r="A250" s="821" t="s">
        <v>621</v>
      </c>
      <c r="B250" s="822" t="s">
        <v>5988</v>
      </c>
      <c r="C250" s="822" t="s">
        <v>6078</v>
      </c>
      <c r="D250" s="822" t="s">
        <v>6520</v>
      </c>
      <c r="E250" s="822" t="s">
        <v>6522</v>
      </c>
      <c r="F250" s="831">
        <v>5</v>
      </c>
      <c r="G250" s="831">
        <v>73191.960000000006</v>
      </c>
      <c r="H250" s="831"/>
      <c r="I250" s="831">
        <v>14638.392000000002</v>
      </c>
      <c r="J250" s="831">
        <v>26</v>
      </c>
      <c r="K250" s="831">
        <v>370127</v>
      </c>
      <c r="L250" s="831"/>
      <c r="M250" s="831">
        <v>14235.653846153846</v>
      </c>
      <c r="N250" s="831">
        <v>2</v>
      </c>
      <c r="O250" s="831">
        <v>27374</v>
      </c>
      <c r="P250" s="827"/>
      <c r="Q250" s="832">
        <v>13687</v>
      </c>
    </row>
    <row r="251" spans="1:17" ht="14.45" customHeight="1" x14ac:dyDescent="0.2">
      <c r="A251" s="821" t="s">
        <v>621</v>
      </c>
      <c r="B251" s="822" t="s">
        <v>5988</v>
      </c>
      <c r="C251" s="822" t="s">
        <v>6078</v>
      </c>
      <c r="D251" s="822" t="s">
        <v>6191</v>
      </c>
      <c r="E251" s="822" t="s">
        <v>6192</v>
      </c>
      <c r="F251" s="831">
        <v>583</v>
      </c>
      <c r="G251" s="831">
        <v>940774.08000000019</v>
      </c>
      <c r="H251" s="831"/>
      <c r="I251" s="831">
        <v>1613.6776672384224</v>
      </c>
      <c r="J251" s="831">
        <v>594</v>
      </c>
      <c r="K251" s="831">
        <v>978246.41999999969</v>
      </c>
      <c r="L251" s="831"/>
      <c r="M251" s="831">
        <v>1646.8794949494945</v>
      </c>
      <c r="N251" s="831">
        <v>168</v>
      </c>
      <c r="O251" s="831">
        <v>201075.28</v>
      </c>
      <c r="P251" s="827"/>
      <c r="Q251" s="832">
        <v>1196.8766666666666</v>
      </c>
    </row>
    <row r="252" spans="1:17" ht="14.45" customHeight="1" x14ac:dyDescent="0.2">
      <c r="A252" s="821" t="s">
        <v>621</v>
      </c>
      <c r="B252" s="822" t="s">
        <v>5988</v>
      </c>
      <c r="C252" s="822" t="s">
        <v>6078</v>
      </c>
      <c r="D252" s="822" t="s">
        <v>6523</v>
      </c>
      <c r="E252" s="822" t="s">
        <v>6524</v>
      </c>
      <c r="F252" s="831">
        <v>16</v>
      </c>
      <c r="G252" s="831">
        <v>8125.1200000000008</v>
      </c>
      <c r="H252" s="831"/>
      <c r="I252" s="831">
        <v>507.82000000000005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621</v>
      </c>
      <c r="B253" s="822" t="s">
        <v>5988</v>
      </c>
      <c r="C253" s="822" t="s">
        <v>6078</v>
      </c>
      <c r="D253" s="822" t="s">
        <v>6193</v>
      </c>
      <c r="E253" s="822" t="s">
        <v>6194</v>
      </c>
      <c r="F253" s="831">
        <v>702</v>
      </c>
      <c r="G253" s="831">
        <v>922365.84</v>
      </c>
      <c r="H253" s="831"/>
      <c r="I253" s="831">
        <v>1313.911452991453</v>
      </c>
      <c r="J253" s="831">
        <v>789</v>
      </c>
      <c r="K253" s="831">
        <v>1057553.6200000001</v>
      </c>
      <c r="L253" s="831"/>
      <c r="M253" s="831">
        <v>1340.3721419518379</v>
      </c>
      <c r="N253" s="831">
        <v>148</v>
      </c>
      <c r="O253" s="831">
        <v>214310.37</v>
      </c>
      <c r="P253" s="827"/>
      <c r="Q253" s="832">
        <v>1448.0430405405405</v>
      </c>
    </row>
    <row r="254" spans="1:17" ht="14.45" customHeight="1" x14ac:dyDescent="0.2">
      <c r="A254" s="821" t="s">
        <v>621</v>
      </c>
      <c r="B254" s="822" t="s">
        <v>5988</v>
      </c>
      <c r="C254" s="822" t="s">
        <v>6078</v>
      </c>
      <c r="D254" s="822" t="s">
        <v>6525</v>
      </c>
      <c r="E254" s="822" t="s">
        <v>6526</v>
      </c>
      <c r="F254" s="831">
        <v>5</v>
      </c>
      <c r="G254" s="831">
        <v>18125.75</v>
      </c>
      <c r="H254" s="831"/>
      <c r="I254" s="831">
        <v>3625.15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621</v>
      </c>
      <c r="B255" s="822" t="s">
        <v>5988</v>
      </c>
      <c r="C255" s="822" t="s">
        <v>6078</v>
      </c>
      <c r="D255" s="822" t="s">
        <v>6195</v>
      </c>
      <c r="E255" s="822" t="s">
        <v>6196</v>
      </c>
      <c r="F255" s="831">
        <v>8</v>
      </c>
      <c r="G255" s="831">
        <v>26679.68</v>
      </c>
      <c r="H255" s="831"/>
      <c r="I255" s="831">
        <v>3334.96</v>
      </c>
      <c r="J255" s="831">
        <v>4</v>
      </c>
      <c r="K255" s="831">
        <v>13339.84</v>
      </c>
      <c r="L255" s="831"/>
      <c r="M255" s="831">
        <v>3334.96</v>
      </c>
      <c r="N255" s="831"/>
      <c r="O255" s="831"/>
      <c r="P255" s="827"/>
      <c r="Q255" s="832"/>
    </row>
    <row r="256" spans="1:17" ht="14.45" customHeight="1" x14ac:dyDescent="0.2">
      <c r="A256" s="821" t="s">
        <v>621</v>
      </c>
      <c r="B256" s="822" t="s">
        <v>5988</v>
      </c>
      <c r="C256" s="822" t="s">
        <v>6078</v>
      </c>
      <c r="D256" s="822" t="s">
        <v>6197</v>
      </c>
      <c r="E256" s="822" t="s">
        <v>6198</v>
      </c>
      <c r="F256" s="831">
        <v>30</v>
      </c>
      <c r="G256" s="831">
        <v>31500</v>
      </c>
      <c r="H256" s="831"/>
      <c r="I256" s="831">
        <v>1050</v>
      </c>
      <c r="J256" s="831">
        <v>38</v>
      </c>
      <c r="K256" s="831">
        <v>39900</v>
      </c>
      <c r="L256" s="831"/>
      <c r="M256" s="831">
        <v>1050</v>
      </c>
      <c r="N256" s="831">
        <v>27</v>
      </c>
      <c r="O256" s="831">
        <v>28350</v>
      </c>
      <c r="P256" s="827"/>
      <c r="Q256" s="832">
        <v>1050</v>
      </c>
    </row>
    <row r="257" spans="1:17" ht="14.45" customHeight="1" x14ac:dyDescent="0.2">
      <c r="A257" s="821" t="s">
        <v>621</v>
      </c>
      <c r="B257" s="822" t="s">
        <v>5988</v>
      </c>
      <c r="C257" s="822" t="s">
        <v>6078</v>
      </c>
      <c r="D257" s="822" t="s">
        <v>6527</v>
      </c>
      <c r="E257" s="822" t="s">
        <v>6528</v>
      </c>
      <c r="F257" s="831">
        <v>8</v>
      </c>
      <c r="G257" s="831">
        <v>52185.279999999999</v>
      </c>
      <c r="H257" s="831"/>
      <c r="I257" s="831">
        <v>6523.16</v>
      </c>
      <c r="J257" s="831">
        <v>8</v>
      </c>
      <c r="K257" s="831">
        <v>6315.02</v>
      </c>
      <c r="L257" s="831"/>
      <c r="M257" s="831">
        <v>789.37750000000005</v>
      </c>
      <c r="N257" s="831">
        <v>3</v>
      </c>
      <c r="O257" s="831">
        <v>2338.37</v>
      </c>
      <c r="P257" s="827"/>
      <c r="Q257" s="832">
        <v>779.45666666666659</v>
      </c>
    </row>
    <row r="258" spans="1:17" ht="14.45" customHeight="1" x14ac:dyDescent="0.2">
      <c r="A258" s="821" t="s">
        <v>621</v>
      </c>
      <c r="B258" s="822" t="s">
        <v>5988</v>
      </c>
      <c r="C258" s="822" t="s">
        <v>6078</v>
      </c>
      <c r="D258" s="822" t="s">
        <v>6529</v>
      </c>
      <c r="E258" s="822" t="s">
        <v>6530</v>
      </c>
      <c r="F258" s="831"/>
      <c r="G258" s="831"/>
      <c r="H258" s="831"/>
      <c r="I258" s="831"/>
      <c r="J258" s="831">
        <v>2</v>
      </c>
      <c r="K258" s="831">
        <v>4531.12</v>
      </c>
      <c r="L258" s="831"/>
      <c r="M258" s="831">
        <v>2265.56</v>
      </c>
      <c r="N258" s="831"/>
      <c r="O258" s="831"/>
      <c r="P258" s="827"/>
      <c r="Q258" s="832"/>
    </row>
    <row r="259" spans="1:17" ht="14.45" customHeight="1" x14ac:dyDescent="0.2">
      <c r="A259" s="821" t="s">
        <v>621</v>
      </c>
      <c r="B259" s="822" t="s">
        <v>5988</v>
      </c>
      <c r="C259" s="822" t="s">
        <v>6078</v>
      </c>
      <c r="D259" s="822" t="s">
        <v>6531</v>
      </c>
      <c r="E259" s="822" t="s">
        <v>6532</v>
      </c>
      <c r="F259" s="831">
        <v>56</v>
      </c>
      <c r="G259" s="831">
        <v>790492.2899999998</v>
      </c>
      <c r="H259" s="831"/>
      <c r="I259" s="831">
        <v>14115.933749999997</v>
      </c>
      <c r="J259" s="831">
        <v>72</v>
      </c>
      <c r="K259" s="831">
        <v>1016204.82</v>
      </c>
      <c r="L259" s="831"/>
      <c r="M259" s="831">
        <v>14113.955833333333</v>
      </c>
      <c r="N259" s="831">
        <v>24</v>
      </c>
      <c r="O259" s="831">
        <v>338640</v>
      </c>
      <c r="P259" s="827"/>
      <c r="Q259" s="832">
        <v>14110</v>
      </c>
    </row>
    <row r="260" spans="1:17" ht="14.45" customHeight="1" x14ac:dyDescent="0.2">
      <c r="A260" s="821" t="s">
        <v>621</v>
      </c>
      <c r="B260" s="822" t="s">
        <v>5988</v>
      </c>
      <c r="C260" s="822" t="s">
        <v>6078</v>
      </c>
      <c r="D260" s="822" t="s">
        <v>6533</v>
      </c>
      <c r="E260" s="822" t="s">
        <v>6534</v>
      </c>
      <c r="F260" s="831">
        <v>13</v>
      </c>
      <c r="G260" s="831">
        <v>239291.31</v>
      </c>
      <c r="H260" s="831"/>
      <c r="I260" s="831">
        <v>18407.023846153847</v>
      </c>
      <c r="J260" s="831">
        <v>11</v>
      </c>
      <c r="K260" s="831">
        <v>196515.51999999996</v>
      </c>
      <c r="L260" s="831"/>
      <c r="M260" s="831">
        <v>17865.047272727268</v>
      </c>
      <c r="N260" s="831">
        <v>8</v>
      </c>
      <c r="O260" s="831">
        <v>133628</v>
      </c>
      <c r="P260" s="827"/>
      <c r="Q260" s="832">
        <v>16703.5</v>
      </c>
    </row>
    <row r="261" spans="1:17" ht="14.45" customHeight="1" x14ac:dyDescent="0.2">
      <c r="A261" s="821" t="s">
        <v>621</v>
      </c>
      <c r="B261" s="822" t="s">
        <v>5988</v>
      </c>
      <c r="C261" s="822" t="s">
        <v>6078</v>
      </c>
      <c r="D261" s="822" t="s">
        <v>6535</v>
      </c>
      <c r="E261" s="822" t="s">
        <v>6536</v>
      </c>
      <c r="F261" s="831">
        <v>5</v>
      </c>
      <c r="G261" s="831">
        <v>1550</v>
      </c>
      <c r="H261" s="831"/>
      <c r="I261" s="831">
        <v>310</v>
      </c>
      <c r="J261" s="831">
        <v>9</v>
      </c>
      <c r="K261" s="831">
        <v>2790</v>
      </c>
      <c r="L261" s="831"/>
      <c r="M261" s="831">
        <v>310</v>
      </c>
      <c r="N261" s="831">
        <v>2</v>
      </c>
      <c r="O261" s="831">
        <v>620</v>
      </c>
      <c r="P261" s="827"/>
      <c r="Q261" s="832">
        <v>310</v>
      </c>
    </row>
    <row r="262" spans="1:17" ht="14.45" customHeight="1" x14ac:dyDescent="0.2">
      <c r="A262" s="821" t="s">
        <v>621</v>
      </c>
      <c r="B262" s="822" t="s">
        <v>5988</v>
      </c>
      <c r="C262" s="822" t="s">
        <v>6078</v>
      </c>
      <c r="D262" s="822" t="s">
        <v>6537</v>
      </c>
      <c r="E262" s="822" t="s">
        <v>6538</v>
      </c>
      <c r="F262" s="831">
        <v>30</v>
      </c>
      <c r="G262" s="831">
        <v>926847.00000000012</v>
      </c>
      <c r="H262" s="831"/>
      <c r="I262" s="831">
        <v>30894.900000000005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621</v>
      </c>
      <c r="B263" s="822" t="s">
        <v>5988</v>
      </c>
      <c r="C263" s="822" t="s">
        <v>6078</v>
      </c>
      <c r="D263" s="822" t="s">
        <v>6539</v>
      </c>
      <c r="E263" s="822" t="s">
        <v>6540</v>
      </c>
      <c r="F263" s="831">
        <v>1</v>
      </c>
      <c r="G263" s="831">
        <v>8179.5</v>
      </c>
      <c r="H263" s="831"/>
      <c r="I263" s="831">
        <v>8179.5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621</v>
      </c>
      <c r="B264" s="822" t="s">
        <v>5988</v>
      </c>
      <c r="C264" s="822" t="s">
        <v>6078</v>
      </c>
      <c r="D264" s="822" t="s">
        <v>6199</v>
      </c>
      <c r="E264" s="822" t="s">
        <v>6200</v>
      </c>
      <c r="F264" s="831">
        <v>404</v>
      </c>
      <c r="G264" s="831">
        <v>682463.62</v>
      </c>
      <c r="H264" s="831"/>
      <c r="I264" s="831">
        <v>1689.2663861386138</v>
      </c>
      <c r="J264" s="831">
        <v>411</v>
      </c>
      <c r="K264" s="831">
        <v>688209.78</v>
      </c>
      <c r="L264" s="831"/>
      <c r="M264" s="831">
        <v>1674.4763503649635</v>
      </c>
      <c r="N264" s="831">
        <v>2</v>
      </c>
      <c r="O264" s="831">
        <v>4437.5200000000004</v>
      </c>
      <c r="P264" s="827"/>
      <c r="Q264" s="832">
        <v>2218.7600000000002</v>
      </c>
    </row>
    <row r="265" spans="1:17" ht="14.45" customHeight="1" x14ac:dyDescent="0.2">
      <c r="A265" s="821" t="s">
        <v>621</v>
      </c>
      <c r="B265" s="822" t="s">
        <v>5988</v>
      </c>
      <c r="C265" s="822" t="s">
        <v>6078</v>
      </c>
      <c r="D265" s="822" t="s">
        <v>6541</v>
      </c>
      <c r="E265" s="822" t="s">
        <v>6542</v>
      </c>
      <c r="F265" s="831">
        <v>1</v>
      </c>
      <c r="G265" s="831">
        <v>960.74</v>
      </c>
      <c r="H265" s="831"/>
      <c r="I265" s="831">
        <v>960.74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621</v>
      </c>
      <c r="B266" s="822" t="s">
        <v>5988</v>
      </c>
      <c r="C266" s="822" t="s">
        <v>6078</v>
      </c>
      <c r="D266" s="822" t="s">
        <v>6543</v>
      </c>
      <c r="E266" s="822" t="s">
        <v>6544</v>
      </c>
      <c r="F266" s="831">
        <v>1</v>
      </c>
      <c r="G266" s="831">
        <v>2016</v>
      </c>
      <c r="H266" s="831"/>
      <c r="I266" s="831">
        <v>2016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621</v>
      </c>
      <c r="B267" s="822" t="s">
        <v>5988</v>
      </c>
      <c r="C267" s="822" t="s">
        <v>6078</v>
      </c>
      <c r="D267" s="822" t="s">
        <v>6545</v>
      </c>
      <c r="E267" s="822" t="s">
        <v>6546</v>
      </c>
      <c r="F267" s="831">
        <v>9</v>
      </c>
      <c r="G267" s="831">
        <v>286885.80000000005</v>
      </c>
      <c r="H267" s="831"/>
      <c r="I267" s="831">
        <v>31876.200000000004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621</v>
      </c>
      <c r="B268" s="822" t="s">
        <v>5988</v>
      </c>
      <c r="C268" s="822" t="s">
        <v>6078</v>
      </c>
      <c r="D268" s="822" t="s">
        <v>6547</v>
      </c>
      <c r="E268" s="822" t="s">
        <v>6548</v>
      </c>
      <c r="F268" s="831">
        <v>2</v>
      </c>
      <c r="G268" s="831">
        <v>47672.72</v>
      </c>
      <c r="H268" s="831"/>
      <c r="I268" s="831">
        <v>23836.36</v>
      </c>
      <c r="J268" s="831">
        <v>1</v>
      </c>
      <c r="K268" s="831">
        <v>23836.36</v>
      </c>
      <c r="L268" s="831"/>
      <c r="M268" s="831">
        <v>23836.36</v>
      </c>
      <c r="N268" s="831"/>
      <c r="O268" s="831"/>
      <c r="P268" s="827"/>
      <c r="Q268" s="832"/>
    </row>
    <row r="269" spans="1:17" ht="14.45" customHeight="1" x14ac:dyDescent="0.2">
      <c r="A269" s="821" t="s">
        <v>621</v>
      </c>
      <c r="B269" s="822" t="s">
        <v>5988</v>
      </c>
      <c r="C269" s="822" t="s">
        <v>6078</v>
      </c>
      <c r="D269" s="822" t="s">
        <v>6549</v>
      </c>
      <c r="E269" s="822" t="s">
        <v>6550</v>
      </c>
      <c r="F269" s="831">
        <v>4</v>
      </c>
      <c r="G269" s="831">
        <v>5082</v>
      </c>
      <c r="H269" s="831"/>
      <c r="I269" s="831">
        <v>1270.5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621</v>
      </c>
      <c r="B270" s="822" t="s">
        <v>5988</v>
      </c>
      <c r="C270" s="822" t="s">
        <v>6078</v>
      </c>
      <c r="D270" s="822" t="s">
        <v>6288</v>
      </c>
      <c r="E270" s="822" t="s">
        <v>6289</v>
      </c>
      <c r="F270" s="831">
        <v>183</v>
      </c>
      <c r="G270" s="831">
        <v>1696917</v>
      </c>
      <c r="H270" s="831"/>
      <c r="I270" s="831">
        <v>9272.7704918032796</v>
      </c>
      <c r="J270" s="831">
        <v>176</v>
      </c>
      <c r="K270" s="831">
        <v>1631047.4099999997</v>
      </c>
      <c r="L270" s="831"/>
      <c r="M270" s="831">
        <v>9267.3148295454521</v>
      </c>
      <c r="N270" s="831">
        <v>3</v>
      </c>
      <c r="O270" s="831">
        <v>27598.57</v>
      </c>
      <c r="P270" s="827"/>
      <c r="Q270" s="832">
        <v>9199.5233333333326</v>
      </c>
    </row>
    <row r="271" spans="1:17" ht="14.45" customHeight="1" x14ac:dyDescent="0.2">
      <c r="A271" s="821" t="s">
        <v>621</v>
      </c>
      <c r="B271" s="822" t="s">
        <v>5988</v>
      </c>
      <c r="C271" s="822" t="s">
        <v>6078</v>
      </c>
      <c r="D271" s="822" t="s">
        <v>6201</v>
      </c>
      <c r="E271" s="822" t="s">
        <v>6202</v>
      </c>
      <c r="F271" s="831">
        <v>455</v>
      </c>
      <c r="G271" s="831">
        <v>2739606.100000001</v>
      </c>
      <c r="H271" s="831"/>
      <c r="I271" s="831">
        <v>6021.1123076923095</v>
      </c>
      <c r="J271" s="831">
        <v>654.1</v>
      </c>
      <c r="K271" s="831">
        <v>4977996.120000001</v>
      </c>
      <c r="L271" s="831"/>
      <c r="M271" s="831">
        <v>7610.4511848341244</v>
      </c>
      <c r="N271" s="831">
        <v>143</v>
      </c>
      <c r="O271" s="831">
        <v>683468.5</v>
      </c>
      <c r="P271" s="827"/>
      <c r="Q271" s="832">
        <v>4779.5</v>
      </c>
    </row>
    <row r="272" spans="1:17" ht="14.45" customHeight="1" x14ac:dyDescent="0.2">
      <c r="A272" s="821" t="s">
        <v>621</v>
      </c>
      <c r="B272" s="822" t="s">
        <v>5988</v>
      </c>
      <c r="C272" s="822" t="s">
        <v>6078</v>
      </c>
      <c r="D272" s="822" t="s">
        <v>6551</v>
      </c>
      <c r="E272" s="822" t="s">
        <v>6552</v>
      </c>
      <c r="F272" s="831">
        <v>7</v>
      </c>
      <c r="G272" s="831">
        <v>24505.81</v>
      </c>
      <c r="H272" s="831"/>
      <c r="I272" s="831">
        <v>3500.8300000000004</v>
      </c>
      <c r="J272" s="831">
        <v>6</v>
      </c>
      <c r="K272" s="831">
        <v>21038.1</v>
      </c>
      <c r="L272" s="831"/>
      <c r="M272" s="831">
        <v>3506.35</v>
      </c>
      <c r="N272" s="831">
        <v>14</v>
      </c>
      <c r="O272" s="831">
        <v>49095.08</v>
      </c>
      <c r="P272" s="827"/>
      <c r="Q272" s="832">
        <v>3506.7914285714287</v>
      </c>
    </row>
    <row r="273" spans="1:17" ht="14.45" customHeight="1" x14ac:dyDescent="0.2">
      <c r="A273" s="821" t="s">
        <v>621</v>
      </c>
      <c r="B273" s="822" t="s">
        <v>5988</v>
      </c>
      <c r="C273" s="822" t="s">
        <v>6078</v>
      </c>
      <c r="D273" s="822" t="s">
        <v>6290</v>
      </c>
      <c r="E273" s="822" t="s">
        <v>6291</v>
      </c>
      <c r="F273" s="831">
        <v>561</v>
      </c>
      <c r="G273" s="831">
        <v>8718065</v>
      </c>
      <c r="H273" s="831"/>
      <c r="I273" s="831">
        <v>15540.222816399288</v>
      </c>
      <c r="J273" s="831">
        <v>371</v>
      </c>
      <c r="K273" s="831">
        <v>5765540</v>
      </c>
      <c r="L273" s="831"/>
      <c r="M273" s="831">
        <v>15540.539083557951</v>
      </c>
      <c r="N273" s="831">
        <v>7</v>
      </c>
      <c r="O273" s="831">
        <v>108780</v>
      </c>
      <c r="P273" s="827"/>
      <c r="Q273" s="832">
        <v>15540</v>
      </c>
    </row>
    <row r="274" spans="1:17" ht="14.45" customHeight="1" x14ac:dyDescent="0.2">
      <c r="A274" s="821" t="s">
        <v>621</v>
      </c>
      <c r="B274" s="822" t="s">
        <v>5988</v>
      </c>
      <c r="C274" s="822" t="s">
        <v>6078</v>
      </c>
      <c r="D274" s="822" t="s">
        <v>6553</v>
      </c>
      <c r="E274" s="822" t="s">
        <v>6554</v>
      </c>
      <c r="F274" s="831">
        <v>4</v>
      </c>
      <c r="G274" s="831">
        <v>20189.379999999997</v>
      </c>
      <c r="H274" s="831"/>
      <c r="I274" s="831">
        <v>5047.3449999999993</v>
      </c>
      <c r="J274" s="831">
        <v>7</v>
      </c>
      <c r="K274" s="831">
        <v>30093.910000000003</v>
      </c>
      <c r="L274" s="831"/>
      <c r="M274" s="831">
        <v>4299.13</v>
      </c>
      <c r="N274" s="831">
        <v>1</v>
      </c>
      <c r="O274" s="831">
        <v>4299.13</v>
      </c>
      <c r="P274" s="827"/>
      <c r="Q274" s="832">
        <v>4299.13</v>
      </c>
    </row>
    <row r="275" spans="1:17" ht="14.45" customHeight="1" x14ac:dyDescent="0.2">
      <c r="A275" s="821" t="s">
        <v>621</v>
      </c>
      <c r="B275" s="822" t="s">
        <v>5988</v>
      </c>
      <c r="C275" s="822" t="s">
        <v>6078</v>
      </c>
      <c r="D275" s="822" t="s">
        <v>6555</v>
      </c>
      <c r="E275" s="822" t="s">
        <v>6556</v>
      </c>
      <c r="F275" s="831">
        <v>9</v>
      </c>
      <c r="G275" s="831">
        <v>624847.95000000007</v>
      </c>
      <c r="H275" s="831"/>
      <c r="I275" s="831">
        <v>69427.55</v>
      </c>
      <c r="J275" s="831">
        <v>16</v>
      </c>
      <c r="K275" s="831">
        <v>1110840.8</v>
      </c>
      <c r="L275" s="831"/>
      <c r="M275" s="831">
        <v>69427.55</v>
      </c>
      <c r="N275" s="831"/>
      <c r="O275" s="831"/>
      <c r="P275" s="827"/>
      <c r="Q275" s="832"/>
    </row>
    <row r="276" spans="1:17" ht="14.45" customHeight="1" x14ac:dyDescent="0.2">
      <c r="A276" s="821" t="s">
        <v>621</v>
      </c>
      <c r="B276" s="822" t="s">
        <v>5988</v>
      </c>
      <c r="C276" s="822" t="s">
        <v>6078</v>
      </c>
      <c r="D276" s="822" t="s">
        <v>6555</v>
      </c>
      <c r="E276" s="822" t="s">
        <v>6557</v>
      </c>
      <c r="F276" s="831">
        <v>3</v>
      </c>
      <c r="G276" s="831">
        <v>208282.65000000002</v>
      </c>
      <c r="H276" s="831"/>
      <c r="I276" s="831">
        <v>69427.55</v>
      </c>
      <c r="J276" s="831">
        <v>8</v>
      </c>
      <c r="K276" s="831">
        <v>545006.06999999995</v>
      </c>
      <c r="L276" s="831"/>
      <c r="M276" s="831">
        <v>68125.758749999994</v>
      </c>
      <c r="N276" s="831">
        <v>4</v>
      </c>
      <c r="O276" s="831">
        <v>263824</v>
      </c>
      <c r="P276" s="827"/>
      <c r="Q276" s="832">
        <v>65956</v>
      </c>
    </row>
    <row r="277" spans="1:17" ht="14.45" customHeight="1" x14ac:dyDescent="0.2">
      <c r="A277" s="821" t="s">
        <v>621</v>
      </c>
      <c r="B277" s="822" t="s">
        <v>5988</v>
      </c>
      <c r="C277" s="822" t="s">
        <v>6078</v>
      </c>
      <c r="D277" s="822" t="s">
        <v>6558</v>
      </c>
      <c r="E277" s="822" t="s">
        <v>6559</v>
      </c>
      <c r="F277" s="831">
        <v>17</v>
      </c>
      <c r="G277" s="831">
        <v>413599.95</v>
      </c>
      <c r="H277" s="831"/>
      <c r="I277" s="831">
        <v>24329.408823529411</v>
      </c>
      <c r="J277" s="831">
        <v>41</v>
      </c>
      <c r="K277" s="831">
        <v>1008699.45</v>
      </c>
      <c r="L277" s="831"/>
      <c r="M277" s="831">
        <v>24602.425609756097</v>
      </c>
      <c r="N277" s="831">
        <v>10</v>
      </c>
      <c r="O277" s="831">
        <v>248307.5</v>
      </c>
      <c r="P277" s="827"/>
      <c r="Q277" s="832">
        <v>24830.75</v>
      </c>
    </row>
    <row r="278" spans="1:17" ht="14.45" customHeight="1" x14ac:dyDescent="0.2">
      <c r="A278" s="821" t="s">
        <v>621</v>
      </c>
      <c r="B278" s="822" t="s">
        <v>5988</v>
      </c>
      <c r="C278" s="822" t="s">
        <v>6078</v>
      </c>
      <c r="D278" s="822" t="s">
        <v>6560</v>
      </c>
      <c r="E278" s="822" t="s">
        <v>6561</v>
      </c>
      <c r="F278" s="831">
        <v>1</v>
      </c>
      <c r="G278" s="831">
        <v>25000</v>
      </c>
      <c r="H278" s="831"/>
      <c r="I278" s="831">
        <v>25000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621</v>
      </c>
      <c r="B279" s="822" t="s">
        <v>5988</v>
      </c>
      <c r="C279" s="822" t="s">
        <v>6078</v>
      </c>
      <c r="D279" s="822" t="s">
        <v>6562</v>
      </c>
      <c r="E279" s="822" t="s">
        <v>6563</v>
      </c>
      <c r="F279" s="831">
        <v>8</v>
      </c>
      <c r="G279" s="831">
        <v>72717</v>
      </c>
      <c r="H279" s="831"/>
      <c r="I279" s="831">
        <v>9089.625</v>
      </c>
      <c r="J279" s="831">
        <v>3</v>
      </c>
      <c r="K279" s="831">
        <v>27270</v>
      </c>
      <c r="L279" s="831"/>
      <c r="M279" s="831">
        <v>9090</v>
      </c>
      <c r="N279" s="831">
        <v>2</v>
      </c>
      <c r="O279" s="831">
        <v>18170</v>
      </c>
      <c r="P279" s="827"/>
      <c r="Q279" s="832">
        <v>9085</v>
      </c>
    </row>
    <row r="280" spans="1:17" ht="14.45" customHeight="1" x14ac:dyDescent="0.2">
      <c r="A280" s="821" t="s">
        <v>621</v>
      </c>
      <c r="B280" s="822" t="s">
        <v>5988</v>
      </c>
      <c r="C280" s="822" t="s">
        <v>6078</v>
      </c>
      <c r="D280" s="822" t="s">
        <v>6564</v>
      </c>
      <c r="E280" s="822" t="s">
        <v>6565</v>
      </c>
      <c r="F280" s="831">
        <v>5</v>
      </c>
      <c r="G280" s="831">
        <v>138890.19999999998</v>
      </c>
      <c r="H280" s="831"/>
      <c r="I280" s="831">
        <v>27778.039999999997</v>
      </c>
      <c r="J280" s="831">
        <v>51</v>
      </c>
      <c r="K280" s="831">
        <v>1213244.75</v>
      </c>
      <c r="L280" s="831"/>
      <c r="M280" s="831">
        <v>23789.112745098038</v>
      </c>
      <c r="N280" s="831">
        <v>2</v>
      </c>
      <c r="O280" s="831">
        <v>52146.55</v>
      </c>
      <c r="P280" s="827"/>
      <c r="Q280" s="832">
        <v>26073.275000000001</v>
      </c>
    </row>
    <row r="281" spans="1:17" ht="14.45" customHeight="1" x14ac:dyDescent="0.2">
      <c r="A281" s="821" t="s">
        <v>621</v>
      </c>
      <c r="B281" s="822" t="s">
        <v>5988</v>
      </c>
      <c r="C281" s="822" t="s">
        <v>6078</v>
      </c>
      <c r="D281" s="822" t="s">
        <v>6566</v>
      </c>
      <c r="E281" s="822" t="s">
        <v>6567</v>
      </c>
      <c r="F281" s="831">
        <v>2</v>
      </c>
      <c r="G281" s="831">
        <v>74618.179999999993</v>
      </c>
      <c r="H281" s="831"/>
      <c r="I281" s="831">
        <v>37309.089999999997</v>
      </c>
      <c r="J281" s="831">
        <v>48</v>
      </c>
      <c r="K281" s="831">
        <v>1292690.8999999999</v>
      </c>
      <c r="L281" s="831"/>
      <c r="M281" s="831">
        <v>26931.060416666664</v>
      </c>
      <c r="N281" s="831"/>
      <c r="O281" s="831"/>
      <c r="P281" s="827"/>
      <c r="Q281" s="832"/>
    </row>
    <row r="282" spans="1:17" ht="14.45" customHeight="1" x14ac:dyDescent="0.2">
      <c r="A282" s="821" t="s">
        <v>621</v>
      </c>
      <c r="B282" s="822" t="s">
        <v>5988</v>
      </c>
      <c r="C282" s="822" t="s">
        <v>6078</v>
      </c>
      <c r="D282" s="822" t="s">
        <v>6568</v>
      </c>
      <c r="E282" s="822" t="s">
        <v>6569</v>
      </c>
      <c r="F282" s="831">
        <v>1</v>
      </c>
      <c r="G282" s="831">
        <v>58916.4</v>
      </c>
      <c r="H282" s="831"/>
      <c r="I282" s="831">
        <v>58916.4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621</v>
      </c>
      <c r="B283" s="822" t="s">
        <v>5988</v>
      </c>
      <c r="C283" s="822" t="s">
        <v>6078</v>
      </c>
      <c r="D283" s="822" t="s">
        <v>6292</v>
      </c>
      <c r="E283" s="822" t="s">
        <v>6293</v>
      </c>
      <c r="F283" s="831">
        <v>193</v>
      </c>
      <c r="G283" s="831">
        <v>623969</v>
      </c>
      <c r="H283" s="831"/>
      <c r="I283" s="831">
        <v>3233</v>
      </c>
      <c r="J283" s="831">
        <v>197</v>
      </c>
      <c r="K283" s="831">
        <v>632662.1100000001</v>
      </c>
      <c r="L283" s="831"/>
      <c r="M283" s="831">
        <v>3211.482791878173</v>
      </c>
      <c r="N283" s="831">
        <v>5</v>
      </c>
      <c r="O283" s="831">
        <v>15900</v>
      </c>
      <c r="P283" s="827"/>
      <c r="Q283" s="832">
        <v>3180</v>
      </c>
    </row>
    <row r="284" spans="1:17" ht="14.45" customHeight="1" x14ac:dyDescent="0.2">
      <c r="A284" s="821" t="s">
        <v>621</v>
      </c>
      <c r="B284" s="822" t="s">
        <v>5988</v>
      </c>
      <c r="C284" s="822" t="s">
        <v>6078</v>
      </c>
      <c r="D284" s="822" t="s">
        <v>6570</v>
      </c>
      <c r="E284" s="822" t="s">
        <v>6571</v>
      </c>
      <c r="F284" s="831">
        <v>1</v>
      </c>
      <c r="G284" s="831">
        <v>425</v>
      </c>
      <c r="H284" s="831"/>
      <c r="I284" s="831">
        <v>425</v>
      </c>
      <c r="J284" s="831">
        <v>3</v>
      </c>
      <c r="K284" s="831">
        <v>1275</v>
      </c>
      <c r="L284" s="831"/>
      <c r="M284" s="831">
        <v>425</v>
      </c>
      <c r="N284" s="831"/>
      <c r="O284" s="831"/>
      <c r="P284" s="827"/>
      <c r="Q284" s="832"/>
    </row>
    <row r="285" spans="1:17" ht="14.45" customHeight="1" x14ac:dyDescent="0.2">
      <c r="A285" s="821" t="s">
        <v>621</v>
      </c>
      <c r="B285" s="822" t="s">
        <v>5988</v>
      </c>
      <c r="C285" s="822" t="s">
        <v>6078</v>
      </c>
      <c r="D285" s="822" t="s">
        <v>6203</v>
      </c>
      <c r="E285" s="822" t="s">
        <v>6204</v>
      </c>
      <c r="F285" s="831"/>
      <c r="G285" s="831"/>
      <c r="H285" s="831"/>
      <c r="I285" s="831"/>
      <c r="J285" s="831">
        <v>39</v>
      </c>
      <c r="K285" s="831">
        <v>446018.04000000004</v>
      </c>
      <c r="L285" s="831"/>
      <c r="M285" s="831">
        <v>11436.36</v>
      </c>
      <c r="N285" s="831">
        <v>12</v>
      </c>
      <c r="O285" s="831">
        <v>137236.32</v>
      </c>
      <c r="P285" s="827"/>
      <c r="Q285" s="832">
        <v>11436.36</v>
      </c>
    </row>
    <row r="286" spans="1:17" ht="14.45" customHeight="1" x14ac:dyDescent="0.2">
      <c r="A286" s="821" t="s">
        <v>621</v>
      </c>
      <c r="B286" s="822" t="s">
        <v>5988</v>
      </c>
      <c r="C286" s="822" t="s">
        <v>6078</v>
      </c>
      <c r="D286" s="822" t="s">
        <v>6572</v>
      </c>
      <c r="E286" s="822" t="s">
        <v>6573</v>
      </c>
      <c r="F286" s="831">
        <v>8</v>
      </c>
      <c r="G286" s="831">
        <v>1868400</v>
      </c>
      <c r="H286" s="831"/>
      <c r="I286" s="831">
        <v>233550</v>
      </c>
      <c r="J286" s="831">
        <v>3</v>
      </c>
      <c r="K286" s="831">
        <v>700650</v>
      </c>
      <c r="L286" s="831"/>
      <c r="M286" s="831">
        <v>233550</v>
      </c>
      <c r="N286" s="831"/>
      <c r="O286" s="831"/>
      <c r="P286" s="827"/>
      <c r="Q286" s="832"/>
    </row>
    <row r="287" spans="1:17" ht="14.45" customHeight="1" x14ac:dyDescent="0.2">
      <c r="A287" s="821" t="s">
        <v>621</v>
      </c>
      <c r="B287" s="822" t="s">
        <v>5988</v>
      </c>
      <c r="C287" s="822" t="s">
        <v>6078</v>
      </c>
      <c r="D287" s="822" t="s">
        <v>6574</v>
      </c>
      <c r="E287" s="822" t="s">
        <v>6575</v>
      </c>
      <c r="F287" s="831">
        <v>11</v>
      </c>
      <c r="G287" s="831">
        <v>2511050</v>
      </c>
      <c r="H287" s="831"/>
      <c r="I287" s="831">
        <v>228277.27272727274</v>
      </c>
      <c r="J287" s="831">
        <v>6</v>
      </c>
      <c r="K287" s="831">
        <v>1366500</v>
      </c>
      <c r="L287" s="831"/>
      <c r="M287" s="831">
        <v>227750</v>
      </c>
      <c r="N287" s="831"/>
      <c r="O287" s="831"/>
      <c r="P287" s="827"/>
      <c r="Q287" s="832"/>
    </row>
    <row r="288" spans="1:17" ht="14.45" customHeight="1" x14ac:dyDescent="0.2">
      <c r="A288" s="821" t="s">
        <v>621</v>
      </c>
      <c r="B288" s="822" t="s">
        <v>5988</v>
      </c>
      <c r="C288" s="822" t="s">
        <v>6078</v>
      </c>
      <c r="D288" s="822" t="s">
        <v>6576</v>
      </c>
      <c r="E288" s="822" t="s">
        <v>6577</v>
      </c>
      <c r="F288" s="831">
        <v>1</v>
      </c>
      <c r="G288" s="831">
        <v>118450</v>
      </c>
      <c r="H288" s="831"/>
      <c r="I288" s="831">
        <v>118450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621</v>
      </c>
      <c r="B289" s="822" t="s">
        <v>5988</v>
      </c>
      <c r="C289" s="822" t="s">
        <v>6078</v>
      </c>
      <c r="D289" s="822" t="s">
        <v>6033</v>
      </c>
      <c r="E289" s="822"/>
      <c r="F289" s="831">
        <v>1</v>
      </c>
      <c r="G289" s="831">
        <v>600000</v>
      </c>
      <c r="H289" s="831"/>
      <c r="I289" s="831">
        <v>600000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621</v>
      </c>
      <c r="B290" s="822" t="s">
        <v>5988</v>
      </c>
      <c r="C290" s="822" t="s">
        <v>6078</v>
      </c>
      <c r="D290" s="822" t="s">
        <v>6033</v>
      </c>
      <c r="E290" s="822" t="s">
        <v>6294</v>
      </c>
      <c r="F290" s="831">
        <v>-1</v>
      </c>
      <c r="G290" s="831">
        <v>-600000</v>
      </c>
      <c r="H290" s="831"/>
      <c r="I290" s="831">
        <v>600000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621</v>
      </c>
      <c r="B291" s="822" t="s">
        <v>5988</v>
      </c>
      <c r="C291" s="822" t="s">
        <v>6078</v>
      </c>
      <c r="D291" s="822" t="s">
        <v>6578</v>
      </c>
      <c r="E291" s="822" t="s">
        <v>6579</v>
      </c>
      <c r="F291" s="831">
        <v>7</v>
      </c>
      <c r="G291" s="831">
        <v>23000.66</v>
      </c>
      <c r="H291" s="831"/>
      <c r="I291" s="831">
        <v>3285.8085714285712</v>
      </c>
      <c r="J291" s="831"/>
      <c r="K291" s="831"/>
      <c r="L291" s="831"/>
      <c r="M291" s="831"/>
      <c r="N291" s="831">
        <v>1</v>
      </c>
      <c r="O291" s="831">
        <v>2750.33</v>
      </c>
      <c r="P291" s="827"/>
      <c r="Q291" s="832">
        <v>2750.33</v>
      </c>
    </row>
    <row r="292" spans="1:17" ht="14.45" customHeight="1" x14ac:dyDescent="0.2">
      <c r="A292" s="821" t="s">
        <v>621</v>
      </c>
      <c r="B292" s="822" t="s">
        <v>5988</v>
      </c>
      <c r="C292" s="822" t="s">
        <v>6078</v>
      </c>
      <c r="D292" s="822" t="s">
        <v>6580</v>
      </c>
      <c r="E292" s="822" t="s">
        <v>6581</v>
      </c>
      <c r="F292" s="831">
        <v>7</v>
      </c>
      <c r="G292" s="831">
        <v>93898</v>
      </c>
      <c r="H292" s="831"/>
      <c r="I292" s="831">
        <v>13414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621</v>
      </c>
      <c r="B293" s="822" t="s">
        <v>5988</v>
      </c>
      <c r="C293" s="822" t="s">
        <v>6078</v>
      </c>
      <c r="D293" s="822" t="s">
        <v>6582</v>
      </c>
      <c r="E293" s="822" t="s">
        <v>6583</v>
      </c>
      <c r="F293" s="831">
        <v>4</v>
      </c>
      <c r="G293" s="831">
        <v>14000</v>
      </c>
      <c r="H293" s="831"/>
      <c r="I293" s="831">
        <v>3500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621</v>
      </c>
      <c r="B294" s="822" t="s">
        <v>5988</v>
      </c>
      <c r="C294" s="822" t="s">
        <v>6078</v>
      </c>
      <c r="D294" s="822" t="s">
        <v>6584</v>
      </c>
      <c r="E294" s="822" t="s">
        <v>6585</v>
      </c>
      <c r="F294" s="831">
        <v>9</v>
      </c>
      <c r="G294" s="831">
        <v>1961820</v>
      </c>
      <c r="H294" s="831"/>
      <c r="I294" s="831">
        <v>217980</v>
      </c>
      <c r="J294" s="831">
        <v>5</v>
      </c>
      <c r="K294" s="831">
        <v>1089900</v>
      </c>
      <c r="L294" s="831"/>
      <c r="M294" s="831">
        <v>217980</v>
      </c>
      <c r="N294" s="831"/>
      <c r="O294" s="831"/>
      <c r="P294" s="827"/>
      <c r="Q294" s="832"/>
    </row>
    <row r="295" spans="1:17" ht="14.45" customHeight="1" x14ac:dyDescent="0.2">
      <c r="A295" s="821" t="s">
        <v>621</v>
      </c>
      <c r="B295" s="822" t="s">
        <v>5988</v>
      </c>
      <c r="C295" s="822" t="s">
        <v>6078</v>
      </c>
      <c r="D295" s="822" t="s">
        <v>6586</v>
      </c>
      <c r="E295" s="822" t="s">
        <v>6587</v>
      </c>
      <c r="F295" s="831">
        <v>4</v>
      </c>
      <c r="G295" s="831">
        <v>10564.68</v>
      </c>
      <c r="H295" s="831"/>
      <c r="I295" s="831">
        <v>2641.17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621</v>
      </c>
      <c r="B296" s="822" t="s">
        <v>5988</v>
      </c>
      <c r="C296" s="822" t="s">
        <v>6078</v>
      </c>
      <c r="D296" s="822" t="s">
        <v>6588</v>
      </c>
      <c r="E296" s="822" t="s">
        <v>6589</v>
      </c>
      <c r="F296" s="831">
        <v>9</v>
      </c>
      <c r="G296" s="831">
        <v>371557.64</v>
      </c>
      <c r="H296" s="831"/>
      <c r="I296" s="831">
        <v>41284.182222222225</v>
      </c>
      <c r="J296" s="831">
        <v>9</v>
      </c>
      <c r="K296" s="831">
        <v>316977.24</v>
      </c>
      <c r="L296" s="831"/>
      <c r="M296" s="831">
        <v>35219.693333333329</v>
      </c>
      <c r="N296" s="831"/>
      <c r="O296" s="831"/>
      <c r="P296" s="827"/>
      <c r="Q296" s="832"/>
    </row>
    <row r="297" spans="1:17" ht="14.45" customHeight="1" x14ac:dyDescent="0.2">
      <c r="A297" s="821" t="s">
        <v>621</v>
      </c>
      <c r="B297" s="822" t="s">
        <v>5988</v>
      </c>
      <c r="C297" s="822" t="s">
        <v>6078</v>
      </c>
      <c r="D297" s="822" t="s">
        <v>6295</v>
      </c>
      <c r="E297" s="822" t="s">
        <v>6590</v>
      </c>
      <c r="F297" s="831">
        <v>12</v>
      </c>
      <c r="G297" s="831">
        <v>116821.8</v>
      </c>
      <c r="H297" s="831"/>
      <c r="I297" s="831">
        <v>9735.15</v>
      </c>
      <c r="J297" s="831">
        <v>64</v>
      </c>
      <c r="K297" s="831">
        <v>619520</v>
      </c>
      <c r="L297" s="831"/>
      <c r="M297" s="831">
        <v>9680</v>
      </c>
      <c r="N297" s="831"/>
      <c r="O297" s="831"/>
      <c r="P297" s="827"/>
      <c r="Q297" s="832"/>
    </row>
    <row r="298" spans="1:17" ht="14.45" customHeight="1" x14ac:dyDescent="0.2">
      <c r="A298" s="821" t="s">
        <v>621</v>
      </c>
      <c r="B298" s="822" t="s">
        <v>5988</v>
      </c>
      <c r="C298" s="822" t="s">
        <v>6078</v>
      </c>
      <c r="D298" s="822" t="s">
        <v>6295</v>
      </c>
      <c r="E298" s="822" t="s">
        <v>6296</v>
      </c>
      <c r="F298" s="831">
        <v>6</v>
      </c>
      <c r="G298" s="831">
        <v>58410.899999999994</v>
      </c>
      <c r="H298" s="831"/>
      <c r="I298" s="831">
        <v>9735.15</v>
      </c>
      <c r="J298" s="831">
        <v>24</v>
      </c>
      <c r="K298" s="831">
        <v>233809.05000000005</v>
      </c>
      <c r="L298" s="831"/>
      <c r="M298" s="831">
        <v>9742.0437500000025</v>
      </c>
      <c r="N298" s="831">
        <v>5</v>
      </c>
      <c r="O298" s="831">
        <v>48565.45</v>
      </c>
      <c r="P298" s="827"/>
      <c r="Q298" s="832">
        <v>9713.09</v>
      </c>
    </row>
    <row r="299" spans="1:17" ht="14.45" customHeight="1" x14ac:dyDescent="0.2">
      <c r="A299" s="821" t="s">
        <v>621</v>
      </c>
      <c r="B299" s="822" t="s">
        <v>5988</v>
      </c>
      <c r="C299" s="822" t="s">
        <v>6078</v>
      </c>
      <c r="D299" s="822" t="s">
        <v>6205</v>
      </c>
      <c r="E299" s="822" t="s">
        <v>6206</v>
      </c>
      <c r="F299" s="831">
        <v>175</v>
      </c>
      <c r="G299" s="831">
        <v>2640550</v>
      </c>
      <c r="H299" s="831"/>
      <c r="I299" s="831">
        <v>15088.857142857143</v>
      </c>
      <c r="J299" s="831">
        <v>239</v>
      </c>
      <c r="K299" s="831">
        <v>3573814.9</v>
      </c>
      <c r="L299" s="831"/>
      <c r="M299" s="831">
        <v>14953.200418410041</v>
      </c>
      <c r="N299" s="831"/>
      <c r="O299" s="831"/>
      <c r="P299" s="827"/>
      <c r="Q299" s="832"/>
    </row>
    <row r="300" spans="1:17" ht="14.45" customHeight="1" x14ac:dyDescent="0.2">
      <c r="A300" s="821" t="s">
        <v>621</v>
      </c>
      <c r="B300" s="822" t="s">
        <v>5988</v>
      </c>
      <c r="C300" s="822" t="s">
        <v>6078</v>
      </c>
      <c r="D300" s="822" t="s">
        <v>6205</v>
      </c>
      <c r="E300" s="822" t="s">
        <v>6207</v>
      </c>
      <c r="F300" s="831">
        <v>249</v>
      </c>
      <c r="G300" s="831">
        <v>3717519.05</v>
      </c>
      <c r="H300" s="831"/>
      <c r="I300" s="831">
        <v>14929.795381526104</v>
      </c>
      <c r="J300" s="831">
        <v>259</v>
      </c>
      <c r="K300" s="831">
        <v>3927299.4000000004</v>
      </c>
      <c r="L300" s="831"/>
      <c r="M300" s="831">
        <v>15163.318146718148</v>
      </c>
      <c r="N300" s="831">
        <v>96</v>
      </c>
      <c r="O300" s="831">
        <v>1419545.3</v>
      </c>
      <c r="P300" s="827"/>
      <c r="Q300" s="832">
        <v>14786.930208333333</v>
      </c>
    </row>
    <row r="301" spans="1:17" ht="14.45" customHeight="1" x14ac:dyDescent="0.2">
      <c r="A301" s="821" t="s">
        <v>621</v>
      </c>
      <c r="B301" s="822" t="s">
        <v>5988</v>
      </c>
      <c r="C301" s="822" t="s">
        <v>6078</v>
      </c>
      <c r="D301" s="822" t="s">
        <v>6591</v>
      </c>
      <c r="E301" s="822" t="s">
        <v>6592</v>
      </c>
      <c r="F301" s="831">
        <v>50</v>
      </c>
      <c r="G301" s="831">
        <v>1252400</v>
      </c>
      <c r="H301" s="831"/>
      <c r="I301" s="831">
        <v>25048</v>
      </c>
      <c r="J301" s="831">
        <v>101</v>
      </c>
      <c r="K301" s="831">
        <v>2547800</v>
      </c>
      <c r="L301" s="831"/>
      <c r="M301" s="831">
        <v>25225.742574257427</v>
      </c>
      <c r="N301" s="831">
        <v>3</v>
      </c>
      <c r="O301" s="831">
        <v>75000</v>
      </c>
      <c r="P301" s="827"/>
      <c r="Q301" s="832">
        <v>25000</v>
      </c>
    </row>
    <row r="302" spans="1:17" ht="14.45" customHeight="1" x14ac:dyDescent="0.2">
      <c r="A302" s="821" t="s">
        <v>621</v>
      </c>
      <c r="B302" s="822" t="s">
        <v>5988</v>
      </c>
      <c r="C302" s="822" t="s">
        <v>6078</v>
      </c>
      <c r="D302" s="822" t="s">
        <v>6593</v>
      </c>
      <c r="E302" s="822" t="s">
        <v>6594</v>
      </c>
      <c r="F302" s="831">
        <v>2</v>
      </c>
      <c r="G302" s="831">
        <v>78932</v>
      </c>
      <c r="H302" s="831"/>
      <c r="I302" s="831">
        <v>39466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621</v>
      </c>
      <c r="B303" s="822" t="s">
        <v>5988</v>
      </c>
      <c r="C303" s="822" t="s">
        <v>6078</v>
      </c>
      <c r="D303" s="822" t="s">
        <v>6595</v>
      </c>
      <c r="E303" s="822" t="s">
        <v>6596</v>
      </c>
      <c r="F303" s="831">
        <v>4</v>
      </c>
      <c r="G303" s="831">
        <v>132143.66999999998</v>
      </c>
      <c r="H303" s="831"/>
      <c r="I303" s="831">
        <v>33035.917499999996</v>
      </c>
      <c r="J303" s="831">
        <v>20</v>
      </c>
      <c r="K303" s="831">
        <v>579375.23</v>
      </c>
      <c r="L303" s="831"/>
      <c r="M303" s="831">
        <v>28968.761500000001</v>
      </c>
      <c r="N303" s="831">
        <v>2</v>
      </c>
      <c r="O303" s="831">
        <v>60987.89</v>
      </c>
      <c r="P303" s="827"/>
      <c r="Q303" s="832">
        <v>30493.945</v>
      </c>
    </row>
    <row r="304" spans="1:17" ht="14.45" customHeight="1" x14ac:dyDescent="0.2">
      <c r="A304" s="821" t="s">
        <v>621</v>
      </c>
      <c r="B304" s="822" t="s">
        <v>5988</v>
      </c>
      <c r="C304" s="822" t="s">
        <v>6078</v>
      </c>
      <c r="D304" s="822" t="s">
        <v>6597</v>
      </c>
      <c r="E304" s="822" t="s">
        <v>6598</v>
      </c>
      <c r="F304" s="831">
        <v>74</v>
      </c>
      <c r="G304" s="831">
        <v>1332177.6000000001</v>
      </c>
      <c r="H304" s="831"/>
      <c r="I304" s="831">
        <v>18002.400000000001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621</v>
      </c>
      <c r="B305" s="822" t="s">
        <v>5988</v>
      </c>
      <c r="C305" s="822" t="s">
        <v>6078</v>
      </c>
      <c r="D305" s="822" t="s">
        <v>6297</v>
      </c>
      <c r="E305" s="822" t="s">
        <v>6298</v>
      </c>
      <c r="F305" s="831">
        <v>30</v>
      </c>
      <c r="G305" s="831">
        <v>372892.8</v>
      </c>
      <c r="H305" s="831"/>
      <c r="I305" s="831">
        <v>12429.76</v>
      </c>
      <c r="J305" s="831">
        <v>21</v>
      </c>
      <c r="K305" s="831">
        <v>260267.10000000003</v>
      </c>
      <c r="L305" s="831"/>
      <c r="M305" s="831">
        <v>12393.67142857143</v>
      </c>
      <c r="N305" s="831">
        <v>8</v>
      </c>
      <c r="O305" s="831">
        <v>96456.800000000017</v>
      </c>
      <c r="P305" s="827"/>
      <c r="Q305" s="832">
        <v>12057.100000000002</v>
      </c>
    </row>
    <row r="306" spans="1:17" ht="14.45" customHeight="1" x14ac:dyDescent="0.2">
      <c r="A306" s="821" t="s">
        <v>621</v>
      </c>
      <c r="B306" s="822" t="s">
        <v>5988</v>
      </c>
      <c r="C306" s="822" t="s">
        <v>6078</v>
      </c>
      <c r="D306" s="822" t="s">
        <v>6599</v>
      </c>
      <c r="E306" s="822" t="s">
        <v>6600</v>
      </c>
      <c r="F306" s="831">
        <v>46</v>
      </c>
      <c r="G306" s="831">
        <v>92756.7</v>
      </c>
      <c r="H306" s="831"/>
      <c r="I306" s="831">
        <v>2016.45</v>
      </c>
      <c r="J306" s="831">
        <v>44</v>
      </c>
      <c r="K306" s="831">
        <v>88603.98</v>
      </c>
      <c r="L306" s="831"/>
      <c r="M306" s="831">
        <v>2013.7268181818181</v>
      </c>
      <c r="N306" s="831">
        <v>4</v>
      </c>
      <c r="O306" s="831">
        <v>8065.8</v>
      </c>
      <c r="P306" s="827"/>
      <c r="Q306" s="832">
        <v>2016.45</v>
      </c>
    </row>
    <row r="307" spans="1:17" ht="14.45" customHeight="1" x14ac:dyDescent="0.2">
      <c r="A307" s="821" t="s">
        <v>621</v>
      </c>
      <c r="B307" s="822" t="s">
        <v>5988</v>
      </c>
      <c r="C307" s="822" t="s">
        <v>6078</v>
      </c>
      <c r="D307" s="822" t="s">
        <v>6601</v>
      </c>
      <c r="E307" s="822" t="s">
        <v>6602</v>
      </c>
      <c r="F307" s="831">
        <v>3</v>
      </c>
      <c r="G307" s="831">
        <v>96080.040000000008</v>
      </c>
      <c r="H307" s="831"/>
      <c r="I307" s="831">
        <v>32026.680000000004</v>
      </c>
      <c r="J307" s="831">
        <v>1</v>
      </c>
      <c r="K307" s="831">
        <v>32026.68</v>
      </c>
      <c r="L307" s="831"/>
      <c r="M307" s="831">
        <v>32026.68</v>
      </c>
      <c r="N307" s="831"/>
      <c r="O307" s="831"/>
      <c r="P307" s="827"/>
      <c r="Q307" s="832"/>
    </row>
    <row r="308" spans="1:17" ht="14.45" customHeight="1" x14ac:dyDescent="0.2">
      <c r="A308" s="821" t="s">
        <v>621</v>
      </c>
      <c r="B308" s="822" t="s">
        <v>5988</v>
      </c>
      <c r="C308" s="822" t="s">
        <v>6078</v>
      </c>
      <c r="D308" s="822" t="s">
        <v>6603</v>
      </c>
      <c r="E308" s="822" t="s">
        <v>6604</v>
      </c>
      <c r="F308" s="831">
        <v>2</v>
      </c>
      <c r="G308" s="831">
        <v>97418.18</v>
      </c>
      <c r="H308" s="831"/>
      <c r="I308" s="831">
        <v>48709.09</v>
      </c>
      <c r="J308" s="831">
        <v>6</v>
      </c>
      <c r="K308" s="831">
        <v>206614.09</v>
      </c>
      <c r="L308" s="831"/>
      <c r="M308" s="831">
        <v>34435.681666666664</v>
      </c>
      <c r="N308" s="831"/>
      <c r="O308" s="831"/>
      <c r="P308" s="827"/>
      <c r="Q308" s="832"/>
    </row>
    <row r="309" spans="1:17" ht="14.45" customHeight="1" x14ac:dyDescent="0.2">
      <c r="A309" s="821" t="s">
        <v>621</v>
      </c>
      <c r="B309" s="822" t="s">
        <v>5988</v>
      </c>
      <c r="C309" s="822" t="s">
        <v>6078</v>
      </c>
      <c r="D309" s="822" t="s">
        <v>6605</v>
      </c>
      <c r="E309" s="822" t="s">
        <v>6606</v>
      </c>
      <c r="F309" s="831">
        <v>3</v>
      </c>
      <c r="G309" s="831">
        <v>828000</v>
      </c>
      <c r="H309" s="831"/>
      <c r="I309" s="831">
        <v>276000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621</v>
      </c>
      <c r="B310" s="822" t="s">
        <v>5988</v>
      </c>
      <c r="C310" s="822" t="s">
        <v>6078</v>
      </c>
      <c r="D310" s="822" t="s">
        <v>6607</v>
      </c>
      <c r="E310" s="822" t="s">
        <v>6608</v>
      </c>
      <c r="F310" s="831">
        <v>4</v>
      </c>
      <c r="G310" s="831">
        <v>50000</v>
      </c>
      <c r="H310" s="831"/>
      <c r="I310" s="831">
        <v>12500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621</v>
      </c>
      <c r="B311" s="822" t="s">
        <v>5988</v>
      </c>
      <c r="C311" s="822" t="s">
        <v>6078</v>
      </c>
      <c r="D311" s="822" t="s">
        <v>6609</v>
      </c>
      <c r="E311" s="822" t="s">
        <v>6610</v>
      </c>
      <c r="F311" s="831">
        <v>6</v>
      </c>
      <c r="G311" s="831">
        <v>24000.48</v>
      </c>
      <c r="H311" s="831"/>
      <c r="I311" s="831">
        <v>4000.08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621</v>
      </c>
      <c r="B312" s="822" t="s">
        <v>5988</v>
      </c>
      <c r="C312" s="822" t="s">
        <v>6078</v>
      </c>
      <c r="D312" s="822" t="s">
        <v>6299</v>
      </c>
      <c r="E312" s="822" t="s">
        <v>6300</v>
      </c>
      <c r="F312" s="831">
        <v>5</v>
      </c>
      <c r="G312" s="831">
        <v>1050975</v>
      </c>
      <c r="H312" s="831"/>
      <c r="I312" s="831">
        <v>210195</v>
      </c>
      <c r="J312" s="831">
        <v>13</v>
      </c>
      <c r="K312" s="831">
        <v>2732535</v>
      </c>
      <c r="L312" s="831"/>
      <c r="M312" s="831">
        <v>210195</v>
      </c>
      <c r="N312" s="831"/>
      <c r="O312" s="831"/>
      <c r="P312" s="827"/>
      <c r="Q312" s="832"/>
    </row>
    <row r="313" spans="1:17" ht="14.45" customHeight="1" x14ac:dyDescent="0.2">
      <c r="A313" s="821" t="s">
        <v>621</v>
      </c>
      <c r="B313" s="822" t="s">
        <v>5988</v>
      </c>
      <c r="C313" s="822" t="s">
        <v>6078</v>
      </c>
      <c r="D313" s="822" t="s">
        <v>6611</v>
      </c>
      <c r="E313" s="822" t="s">
        <v>6612</v>
      </c>
      <c r="F313" s="831">
        <v>60</v>
      </c>
      <c r="G313" s="831">
        <v>745232.8</v>
      </c>
      <c r="H313" s="831"/>
      <c r="I313" s="831">
        <v>12420.546666666667</v>
      </c>
      <c r="J313" s="831">
        <v>98</v>
      </c>
      <c r="K313" s="831">
        <v>1132279</v>
      </c>
      <c r="L313" s="831"/>
      <c r="M313" s="831">
        <v>11553.867346938776</v>
      </c>
      <c r="N313" s="831">
        <v>5</v>
      </c>
      <c r="O313" s="831">
        <v>52233</v>
      </c>
      <c r="P313" s="827"/>
      <c r="Q313" s="832">
        <v>10446.6</v>
      </c>
    </row>
    <row r="314" spans="1:17" ht="14.45" customHeight="1" x14ac:dyDescent="0.2">
      <c r="A314" s="821" t="s">
        <v>621</v>
      </c>
      <c r="B314" s="822" t="s">
        <v>5988</v>
      </c>
      <c r="C314" s="822" t="s">
        <v>6078</v>
      </c>
      <c r="D314" s="822" t="s">
        <v>6613</v>
      </c>
      <c r="E314" s="822" t="s">
        <v>6614</v>
      </c>
      <c r="F314" s="831">
        <v>1</v>
      </c>
      <c r="G314" s="831">
        <v>23782.54</v>
      </c>
      <c r="H314" s="831"/>
      <c r="I314" s="831">
        <v>23782.54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621</v>
      </c>
      <c r="B315" s="822" t="s">
        <v>5988</v>
      </c>
      <c r="C315" s="822" t="s">
        <v>6078</v>
      </c>
      <c r="D315" s="822" t="s">
        <v>6164</v>
      </c>
      <c r="E315" s="822" t="s">
        <v>6165</v>
      </c>
      <c r="F315" s="831">
        <v>5</v>
      </c>
      <c r="G315" s="831">
        <v>360057.5</v>
      </c>
      <c r="H315" s="831"/>
      <c r="I315" s="831">
        <v>72011.5</v>
      </c>
      <c r="J315" s="831">
        <v>5</v>
      </c>
      <c r="K315" s="831">
        <v>337115</v>
      </c>
      <c r="L315" s="831"/>
      <c r="M315" s="831">
        <v>67423</v>
      </c>
      <c r="N315" s="831"/>
      <c r="O315" s="831"/>
      <c r="P315" s="827"/>
      <c r="Q315" s="832"/>
    </row>
    <row r="316" spans="1:17" ht="14.45" customHeight="1" x14ac:dyDescent="0.2">
      <c r="A316" s="821" t="s">
        <v>621</v>
      </c>
      <c r="B316" s="822" t="s">
        <v>5988</v>
      </c>
      <c r="C316" s="822" t="s">
        <v>6078</v>
      </c>
      <c r="D316" s="822" t="s">
        <v>6615</v>
      </c>
      <c r="E316" s="822" t="s">
        <v>6616</v>
      </c>
      <c r="F316" s="831">
        <v>1</v>
      </c>
      <c r="G316" s="831">
        <v>445000</v>
      </c>
      <c r="H316" s="831"/>
      <c r="I316" s="831">
        <v>445000</v>
      </c>
      <c r="J316" s="831">
        <v>2</v>
      </c>
      <c r="K316" s="831">
        <v>890000</v>
      </c>
      <c r="L316" s="831"/>
      <c r="M316" s="831">
        <v>445000</v>
      </c>
      <c r="N316" s="831">
        <v>12</v>
      </c>
      <c r="O316" s="831">
        <v>5237100</v>
      </c>
      <c r="P316" s="827"/>
      <c r="Q316" s="832">
        <v>436425</v>
      </c>
    </row>
    <row r="317" spans="1:17" ht="14.45" customHeight="1" x14ac:dyDescent="0.2">
      <c r="A317" s="821" t="s">
        <v>621</v>
      </c>
      <c r="B317" s="822" t="s">
        <v>5988</v>
      </c>
      <c r="C317" s="822" t="s">
        <v>6078</v>
      </c>
      <c r="D317" s="822" t="s">
        <v>6617</v>
      </c>
      <c r="E317" s="822" t="s">
        <v>6618</v>
      </c>
      <c r="F317" s="831"/>
      <c r="G317" s="831"/>
      <c r="H317" s="831"/>
      <c r="I317" s="831"/>
      <c r="J317" s="831">
        <v>1</v>
      </c>
      <c r="K317" s="831">
        <v>212382.01</v>
      </c>
      <c r="L317" s="831"/>
      <c r="M317" s="831">
        <v>212382.01</v>
      </c>
      <c r="N317" s="831"/>
      <c r="O317" s="831"/>
      <c r="P317" s="827"/>
      <c r="Q317" s="832"/>
    </row>
    <row r="318" spans="1:17" ht="14.45" customHeight="1" x14ac:dyDescent="0.2">
      <c r="A318" s="821" t="s">
        <v>621</v>
      </c>
      <c r="B318" s="822" t="s">
        <v>5988</v>
      </c>
      <c r="C318" s="822" t="s">
        <v>6078</v>
      </c>
      <c r="D318" s="822" t="s">
        <v>6166</v>
      </c>
      <c r="E318" s="822" t="s">
        <v>6167</v>
      </c>
      <c r="F318" s="831">
        <v>778</v>
      </c>
      <c r="G318" s="831">
        <v>830502.33999999985</v>
      </c>
      <c r="H318" s="831"/>
      <c r="I318" s="831">
        <v>1067.4837275064265</v>
      </c>
      <c r="J318" s="831">
        <v>849</v>
      </c>
      <c r="K318" s="831">
        <v>946904</v>
      </c>
      <c r="L318" s="831"/>
      <c r="M318" s="831">
        <v>1115.3168433451119</v>
      </c>
      <c r="N318" s="831">
        <v>161</v>
      </c>
      <c r="O318" s="831">
        <v>179354</v>
      </c>
      <c r="P318" s="827"/>
      <c r="Q318" s="832">
        <v>1114</v>
      </c>
    </row>
    <row r="319" spans="1:17" ht="14.45" customHeight="1" x14ac:dyDescent="0.2">
      <c r="A319" s="821" t="s">
        <v>621</v>
      </c>
      <c r="B319" s="822" t="s">
        <v>5988</v>
      </c>
      <c r="C319" s="822" t="s">
        <v>6078</v>
      </c>
      <c r="D319" s="822" t="s">
        <v>6619</v>
      </c>
      <c r="E319" s="822" t="s">
        <v>6620</v>
      </c>
      <c r="F319" s="831">
        <v>17</v>
      </c>
      <c r="G319" s="831">
        <v>152188</v>
      </c>
      <c r="H319" s="831"/>
      <c r="I319" s="831">
        <v>8952.2352941176468</v>
      </c>
      <c r="J319" s="831">
        <v>5</v>
      </c>
      <c r="K319" s="831">
        <v>43930</v>
      </c>
      <c r="L319" s="831"/>
      <c r="M319" s="831">
        <v>8786</v>
      </c>
      <c r="N319" s="831">
        <v>4</v>
      </c>
      <c r="O319" s="831">
        <v>35006.009999999995</v>
      </c>
      <c r="P319" s="827"/>
      <c r="Q319" s="832">
        <v>8751.5024999999987</v>
      </c>
    </row>
    <row r="320" spans="1:17" ht="14.45" customHeight="1" x14ac:dyDescent="0.2">
      <c r="A320" s="821" t="s">
        <v>621</v>
      </c>
      <c r="B320" s="822" t="s">
        <v>5988</v>
      </c>
      <c r="C320" s="822" t="s">
        <v>6078</v>
      </c>
      <c r="D320" s="822" t="s">
        <v>6621</v>
      </c>
      <c r="E320" s="822" t="s">
        <v>6622</v>
      </c>
      <c r="F320" s="831"/>
      <c r="G320" s="831"/>
      <c r="H320" s="831"/>
      <c r="I320" s="831"/>
      <c r="J320" s="831">
        <v>1</v>
      </c>
      <c r="K320" s="831">
        <v>52020</v>
      </c>
      <c r="L320" s="831"/>
      <c r="M320" s="831">
        <v>52020</v>
      </c>
      <c r="N320" s="831"/>
      <c r="O320" s="831"/>
      <c r="P320" s="827"/>
      <c r="Q320" s="832"/>
    </row>
    <row r="321" spans="1:17" ht="14.45" customHeight="1" x14ac:dyDescent="0.2">
      <c r="A321" s="821" t="s">
        <v>621</v>
      </c>
      <c r="B321" s="822" t="s">
        <v>5988</v>
      </c>
      <c r="C321" s="822" t="s">
        <v>6078</v>
      </c>
      <c r="D321" s="822" t="s">
        <v>6623</v>
      </c>
      <c r="E321" s="822" t="s">
        <v>6624</v>
      </c>
      <c r="F321" s="831"/>
      <c r="G321" s="831"/>
      <c r="H321" s="831"/>
      <c r="I321" s="831"/>
      <c r="J321" s="831">
        <v>1</v>
      </c>
      <c r="K321" s="831">
        <v>229885</v>
      </c>
      <c r="L321" s="831"/>
      <c r="M321" s="831">
        <v>229885</v>
      </c>
      <c r="N321" s="831"/>
      <c r="O321" s="831"/>
      <c r="P321" s="827"/>
      <c r="Q321" s="832"/>
    </row>
    <row r="322" spans="1:17" ht="14.45" customHeight="1" x14ac:dyDescent="0.2">
      <c r="A322" s="821" t="s">
        <v>621</v>
      </c>
      <c r="B322" s="822" t="s">
        <v>5988</v>
      </c>
      <c r="C322" s="822" t="s">
        <v>6078</v>
      </c>
      <c r="D322" s="822" t="s">
        <v>6625</v>
      </c>
      <c r="E322" s="822" t="s">
        <v>6626</v>
      </c>
      <c r="F322" s="831"/>
      <c r="G322" s="831"/>
      <c r="H322" s="831"/>
      <c r="I322" s="831"/>
      <c r="J322" s="831">
        <v>1</v>
      </c>
      <c r="K322" s="831">
        <v>49320</v>
      </c>
      <c r="L322" s="831"/>
      <c r="M322" s="831">
        <v>49320</v>
      </c>
      <c r="N322" s="831"/>
      <c r="O322" s="831"/>
      <c r="P322" s="827"/>
      <c r="Q322" s="832"/>
    </row>
    <row r="323" spans="1:17" ht="14.45" customHeight="1" x14ac:dyDescent="0.2">
      <c r="A323" s="821" t="s">
        <v>621</v>
      </c>
      <c r="B323" s="822" t="s">
        <v>5988</v>
      </c>
      <c r="C323" s="822" t="s">
        <v>6078</v>
      </c>
      <c r="D323" s="822" t="s">
        <v>6627</v>
      </c>
      <c r="E323" s="822" t="s">
        <v>6628</v>
      </c>
      <c r="F323" s="831"/>
      <c r="G323" s="831"/>
      <c r="H323" s="831"/>
      <c r="I323" s="831"/>
      <c r="J323" s="831">
        <v>1</v>
      </c>
      <c r="K323" s="831">
        <v>345.1</v>
      </c>
      <c r="L323" s="831"/>
      <c r="M323" s="831">
        <v>345.1</v>
      </c>
      <c r="N323" s="831"/>
      <c r="O323" s="831"/>
      <c r="P323" s="827"/>
      <c r="Q323" s="832"/>
    </row>
    <row r="324" spans="1:17" ht="14.45" customHeight="1" x14ac:dyDescent="0.2">
      <c r="A324" s="821" t="s">
        <v>621</v>
      </c>
      <c r="B324" s="822" t="s">
        <v>5988</v>
      </c>
      <c r="C324" s="822" t="s">
        <v>6078</v>
      </c>
      <c r="D324" s="822" t="s">
        <v>6629</v>
      </c>
      <c r="E324" s="822" t="s">
        <v>6624</v>
      </c>
      <c r="F324" s="831"/>
      <c r="G324" s="831"/>
      <c r="H324" s="831"/>
      <c r="I324" s="831"/>
      <c r="J324" s="831">
        <v>2</v>
      </c>
      <c r="K324" s="831">
        <v>455070</v>
      </c>
      <c r="L324" s="831"/>
      <c r="M324" s="831">
        <v>227535</v>
      </c>
      <c r="N324" s="831"/>
      <c r="O324" s="831"/>
      <c r="P324" s="827"/>
      <c r="Q324" s="832"/>
    </row>
    <row r="325" spans="1:17" ht="14.45" customHeight="1" x14ac:dyDescent="0.2">
      <c r="A325" s="821" t="s">
        <v>621</v>
      </c>
      <c r="B325" s="822" t="s">
        <v>5988</v>
      </c>
      <c r="C325" s="822" t="s">
        <v>6078</v>
      </c>
      <c r="D325" s="822" t="s">
        <v>6630</v>
      </c>
      <c r="E325" s="822" t="s">
        <v>6631</v>
      </c>
      <c r="F325" s="831">
        <v>4</v>
      </c>
      <c r="G325" s="831">
        <v>80000</v>
      </c>
      <c r="H325" s="831"/>
      <c r="I325" s="831">
        <v>20000</v>
      </c>
      <c r="J325" s="831"/>
      <c r="K325" s="831"/>
      <c r="L325" s="831"/>
      <c r="M325" s="831"/>
      <c r="N325" s="831">
        <v>1</v>
      </c>
      <c r="O325" s="831">
        <v>20000</v>
      </c>
      <c r="P325" s="827"/>
      <c r="Q325" s="832">
        <v>20000</v>
      </c>
    </row>
    <row r="326" spans="1:17" ht="14.45" customHeight="1" x14ac:dyDescent="0.2">
      <c r="A326" s="821" t="s">
        <v>621</v>
      </c>
      <c r="B326" s="822" t="s">
        <v>5988</v>
      </c>
      <c r="C326" s="822" t="s">
        <v>6078</v>
      </c>
      <c r="D326" s="822" t="s">
        <v>6208</v>
      </c>
      <c r="E326" s="822" t="s">
        <v>6209</v>
      </c>
      <c r="F326" s="831">
        <v>346</v>
      </c>
      <c r="G326" s="831">
        <v>5002515</v>
      </c>
      <c r="H326" s="831"/>
      <c r="I326" s="831">
        <v>14458.135838150289</v>
      </c>
      <c r="J326" s="831">
        <v>346</v>
      </c>
      <c r="K326" s="831">
        <v>4987555.8999999994</v>
      </c>
      <c r="L326" s="831"/>
      <c r="M326" s="831">
        <v>14414.901445086703</v>
      </c>
      <c r="N326" s="831">
        <v>11</v>
      </c>
      <c r="O326" s="831">
        <v>243991</v>
      </c>
      <c r="P326" s="827"/>
      <c r="Q326" s="832">
        <v>22181</v>
      </c>
    </row>
    <row r="327" spans="1:17" ht="14.45" customHeight="1" x14ac:dyDescent="0.2">
      <c r="A327" s="821" t="s">
        <v>621</v>
      </c>
      <c r="B327" s="822" t="s">
        <v>5988</v>
      </c>
      <c r="C327" s="822" t="s">
        <v>6078</v>
      </c>
      <c r="D327" s="822" t="s">
        <v>6632</v>
      </c>
      <c r="E327" s="822" t="s">
        <v>6633</v>
      </c>
      <c r="F327" s="831">
        <v>15</v>
      </c>
      <c r="G327" s="831">
        <v>3726000</v>
      </c>
      <c r="H327" s="831"/>
      <c r="I327" s="831">
        <v>248400</v>
      </c>
      <c r="J327" s="831"/>
      <c r="K327" s="831"/>
      <c r="L327" s="831"/>
      <c r="M327" s="831"/>
      <c r="N327" s="831">
        <v>4</v>
      </c>
      <c r="O327" s="831">
        <v>839500</v>
      </c>
      <c r="P327" s="827"/>
      <c r="Q327" s="832">
        <v>209875</v>
      </c>
    </row>
    <row r="328" spans="1:17" ht="14.45" customHeight="1" x14ac:dyDescent="0.2">
      <c r="A328" s="821" t="s">
        <v>621</v>
      </c>
      <c r="B328" s="822" t="s">
        <v>5988</v>
      </c>
      <c r="C328" s="822" t="s">
        <v>6078</v>
      </c>
      <c r="D328" s="822" t="s">
        <v>6634</v>
      </c>
      <c r="E328" s="822" t="s">
        <v>6635</v>
      </c>
      <c r="F328" s="831">
        <v>3</v>
      </c>
      <c r="G328" s="831">
        <v>209542.32</v>
      </c>
      <c r="H328" s="831"/>
      <c r="I328" s="831">
        <v>69847.44</v>
      </c>
      <c r="J328" s="831">
        <v>41</v>
      </c>
      <c r="K328" s="831">
        <v>2863744.5599999996</v>
      </c>
      <c r="L328" s="831"/>
      <c r="M328" s="831">
        <v>69847.428292682918</v>
      </c>
      <c r="N328" s="831"/>
      <c r="O328" s="831"/>
      <c r="P328" s="827"/>
      <c r="Q328" s="832"/>
    </row>
    <row r="329" spans="1:17" ht="14.45" customHeight="1" x14ac:dyDescent="0.2">
      <c r="A329" s="821" t="s">
        <v>621</v>
      </c>
      <c r="B329" s="822" t="s">
        <v>5988</v>
      </c>
      <c r="C329" s="822" t="s">
        <v>6078</v>
      </c>
      <c r="D329" s="822" t="s">
        <v>6636</v>
      </c>
      <c r="E329" s="822" t="s">
        <v>6637</v>
      </c>
      <c r="F329" s="831">
        <v>5</v>
      </c>
      <c r="G329" s="831">
        <v>1380000</v>
      </c>
      <c r="H329" s="831"/>
      <c r="I329" s="831">
        <v>276000</v>
      </c>
      <c r="J329" s="831"/>
      <c r="K329" s="831"/>
      <c r="L329" s="831"/>
      <c r="M329" s="831"/>
      <c r="N329" s="831">
        <v>1</v>
      </c>
      <c r="O329" s="831">
        <v>233450</v>
      </c>
      <c r="P329" s="827"/>
      <c r="Q329" s="832">
        <v>233450</v>
      </c>
    </row>
    <row r="330" spans="1:17" ht="14.45" customHeight="1" x14ac:dyDescent="0.2">
      <c r="A330" s="821" t="s">
        <v>621</v>
      </c>
      <c r="B330" s="822" t="s">
        <v>5988</v>
      </c>
      <c r="C330" s="822" t="s">
        <v>6078</v>
      </c>
      <c r="D330" s="822" t="s">
        <v>6210</v>
      </c>
      <c r="E330" s="822" t="s">
        <v>6211</v>
      </c>
      <c r="F330" s="831"/>
      <c r="G330" s="831"/>
      <c r="H330" s="831"/>
      <c r="I330" s="831"/>
      <c r="J330" s="831">
        <v>156</v>
      </c>
      <c r="K330" s="831">
        <v>1340462.6400000001</v>
      </c>
      <c r="L330" s="831"/>
      <c r="M330" s="831">
        <v>8592.709230769231</v>
      </c>
      <c r="N330" s="831">
        <v>17</v>
      </c>
      <c r="O330" s="831">
        <v>141737.5</v>
      </c>
      <c r="P330" s="827"/>
      <c r="Q330" s="832">
        <v>8337.5</v>
      </c>
    </row>
    <row r="331" spans="1:17" ht="14.45" customHeight="1" x14ac:dyDescent="0.2">
      <c r="A331" s="821" t="s">
        <v>621</v>
      </c>
      <c r="B331" s="822" t="s">
        <v>5988</v>
      </c>
      <c r="C331" s="822" t="s">
        <v>6078</v>
      </c>
      <c r="D331" s="822" t="s">
        <v>6638</v>
      </c>
      <c r="E331" s="822" t="s">
        <v>6639</v>
      </c>
      <c r="F331" s="831">
        <v>2</v>
      </c>
      <c r="G331" s="831">
        <v>552000</v>
      </c>
      <c r="H331" s="831"/>
      <c r="I331" s="831">
        <v>276000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621</v>
      </c>
      <c r="B332" s="822" t="s">
        <v>5988</v>
      </c>
      <c r="C332" s="822" t="s">
        <v>6078</v>
      </c>
      <c r="D332" s="822" t="s">
        <v>6640</v>
      </c>
      <c r="E332" s="822" t="s">
        <v>6641</v>
      </c>
      <c r="F332" s="831">
        <v>3</v>
      </c>
      <c r="G332" s="831">
        <v>534750</v>
      </c>
      <c r="H332" s="831"/>
      <c r="I332" s="831">
        <v>178250</v>
      </c>
      <c r="J332" s="831">
        <v>11</v>
      </c>
      <c r="K332" s="831">
        <v>1960750</v>
      </c>
      <c r="L332" s="831"/>
      <c r="M332" s="831">
        <v>178250</v>
      </c>
      <c r="N332" s="831">
        <v>1</v>
      </c>
      <c r="O332" s="831">
        <v>178250</v>
      </c>
      <c r="P332" s="827"/>
      <c r="Q332" s="832">
        <v>178250</v>
      </c>
    </row>
    <row r="333" spans="1:17" ht="14.45" customHeight="1" x14ac:dyDescent="0.2">
      <c r="A333" s="821" t="s">
        <v>621</v>
      </c>
      <c r="B333" s="822" t="s">
        <v>5988</v>
      </c>
      <c r="C333" s="822" t="s">
        <v>6078</v>
      </c>
      <c r="D333" s="822" t="s">
        <v>6642</v>
      </c>
      <c r="E333" s="822" t="s">
        <v>6643</v>
      </c>
      <c r="F333" s="831">
        <v>1</v>
      </c>
      <c r="G333" s="831">
        <v>2708.6</v>
      </c>
      <c r="H333" s="831"/>
      <c r="I333" s="831">
        <v>2708.6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621</v>
      </c>
      <c r="B334" s="822" t="s">
        <v>5988</v>
      </c>
      <c r="C334" s="822" t="s">
        <v>6078</v>
      </c>
      <c r="D334" s="822" t="s">
        <v>6644</v>
      </c>
      <c r="E334" s="822" t="s">
        <v>6645</v>
      </c>
      <c r="F334" s="831">
        <v>2</v>
      </c>
      <c r="G334" s="831">
        <v>842524.5</v>
      </c>
      <c r="H334" s="831"/>
      <c r="I334" s="831">
        <v>421262.25</v>
      </c>
      <c r="J334" s="831">
        <v>2</v>
      </c>
      <c r="K334" s="831">
        <v>842524</v>
      </c>
      <c r="L334" s="831"/>
      <c r="M334" s="831">
        <v>421262</v>
      </c>
      <c r="N334" s="831"/>
      <c r="O334" s="831"/>
      <c r="P334" s="827"/>
      <c r="Q334" s="832"/>
    </row>
    <row r="335" spans="1:17" ht="14.45" customHeight="1" x14ac:dyDescent="0.2">
      <c r="A335" s="821" t="s">
        <v>621</v>
      </c>
      <c r="B335" s="822" t="s">
        <v>5988</v>
      </c>
      <c r="C335" s="822" t="s">
        <v>6078</v>
      </c>
      <c r="D335" s="822" t="s">
        <v>6168</v>
      </c>
      <c r="E335" s="822" t="s">
        <v>6169</v>
      </c>
      <c r="F335" s="831">
        <v>102</v>
      </c>
      <c r="G335" s="831">
        <v>5351237.6999999993</v>
      </c>
      <c r="H335" s="831"/>
      <c r="I335" s="831">
        <v>52463.114705882348</v>
      </c>
      <c r="J335" s="831">
        <v>147</v>
      </c>
      <c r="K335" s="831">
        <v>7681730.2000000011</v>
      </c>
      <c r="L335" s="831"/>
      <c r="M335" s="831">
        <v>52256.668027210893</v>
      </c>
      <c r="N335" s="831">
        <v>29</v>
      </c>
      <c r="O335" s="831">
        <v>1508754</v>
      </c>
      <c r="P335" s="827"/>
      <c r="Q335" s="832">
        <v>52026</v>
      </c>
    </row>
    <row r="336" spans="1:17" ht="14.45" customHeight="1" x14ac:dyDescent="0.2">
      <c r="A336" s="821" t="s">
        <v>621</v>
      </c>
      <c r="B336" s="822" t="s">
        <v>5988</v>
      </c>
      <c r="C336" s="822" t="s">
        <v>6078</v>
      </c>
      <c r="D336" s="822" t="s">
        <v>6646</v>
      </c>
      <c r="E336" s="822" t="s">
        <v>6647</v>
      </c>
      <c r="F336" s="831">
        <v>2</v>
      </c>
      <c r="G336" s="831">
        <v>8366.56</v>
      </c>
      <c r="H336" s="831"/>
      <c r="I336" s="831">
        <v>4183.28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621</v>
      </c>
      <c r="B337" s="822" t="s">
        <v>5988</v>
      </c>
      <c r="C337" s="822" t="s">
        <v>6078</v>
      </c>
      <c r="D337" s="822" t="s">
        <v>6648</v>
      </c>
      <c r="E337" s="822" t="s">
        <v>6649</v>
      </c>
      <c r="F337" s="831">
        <v>8</v>
      </c>
      <c r="G337" s="831">
        <v>34474.11</v>
      </c>
      <c r="H337" s="831"/>
      <c r="I337" s="831">
        <v>4309.2637500000001</v>
      </c>
      <c r="J337" s="831">
        <v>8</v>
      </c>
      <c r="K337" s="831">
        <v>28568</v>
      </c>
      <c r="L337" s="831"/>
      <c r="M337" s="831">
        <v>3571</v>
      </c>
      <c r="N337" s="831"/>
      <c r="O337" s="831"/>
      <c r="P337" s="827"/>
      <c r="Q337" s="832"/>
    </row>
    <row r="338" spans="1:17" ht="14.45" customHeight="1" x14ac:dyDescent="0.2">
      <c r="A338" s="821" t="s">
        <v>621</v>
      </c>
      <c r="B338" s="822" t="s">
        <v>5988</v>
      </c>
      <c r="C338" s="822" t="s">
        <v>6078</v>
      </c>
      <c r="D338" s="822" t="s">
        <v>6650</v>
      </c>
      <c r="E338" s="822" t="s">
        <v>6651</v>
      </c>
      <c r="F338" s="831">
        <v>5</v>
      </c>
      <c r="G338" s="831">
        <v>23951.510000000002</v>
      </c>
      <c r="H338" s="831"/>
      <c r="I338" s="831">
        <v>4790.3020000000006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621</v>
      </c>
      <c r="B339" s="822" t="s">
        <v>5988</v>
      </c>
      <c r="C339" s="822" t="s">
        <v>6078</v>
      </c>
      <c r="D339" s="822" t="s">
        <v>6652</v>
      </c>
      <c r="E339" s="822" t="s">
        <v>6653</v>
      </c>
      <c r="F339" s="831">
        <v>8</v>
      </c>
      <c r="G339" s="831">
        <v>40868.080000000002</v>
      </c>
      <c r="H339" s="831"/>
      <c r="I339" s="831">
        <v>5108.51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621</v>
      </c>
      <c r="B340" s="822" t="s">
        <v>5988</v>
      </c>
      <c r="C340" s="822" t="s">
        <v>6078</v>
      </c>
      <c r="D340" s="822" t="s">
        <v>6654</v>
      </c>
      <c r="E340" s="822" t="s">
        <v>6655</v>
      </c>
      <c r="F340" s="831">
        <v>132</v>
      </c>
      <c r="G340" s="831">
        <v>32788800</v>
      </c>
      <c r="H340" s="831"/>
      <c r="I340" s="831">
        <v>248400</v>
      </c>
      <c r="J340" s="831">
        <v>194</v>
      </c>
      <c r="K340" s="831">
        <v>48189600</v>
      </c>
      <c r="L340" s="831"/>
      <c r="M340" s="831">
        <v>248400</v>
      </c>
      <c r="N340" s="831">
        <v>1</v>
      </c>
      <c r="O340" s="831">
        <v>248400</v>
      </c>
      <c r="P340" s="827"/>
      <c r="Q340" s="832">
        <v>248400</v>
      </c>
    </row>
    <row r="341" spans="1:17" ht="14.45" customHeight="1" x14ac:dyDescent="0.2">
      <c r="A341" s="821" t="s">
        <v>621</v>
      </c>
      <c r="B341" s="822" t="s">
        <v>5988</v>
      </c>
      <c r="C341" s="822" t="s">
        <v>6078</v>
      </c>
      <c r="D341" s="822" t="s">
        <v>6656</v>
      </c>
      <c r="E341" s="822" t="s">
        <v>6657</v>
      </c>
      <c r="F341" s="831">
        <v>27</v>
      </c>
      <c r="G341" s="831">
        <v>6955200</v>
      </c>
      <c r="H341" s="831"/>
      <c r="I341" s="831">
        <v>257600</v>
      </c>
      <c r="J341" s="831">
        <v>10</v>
      </c>
      <c r="K341" s="831">
        <v>2576000</v>
      </c>
      <c r="L341" s="831"/>
      <c r="M341" s="831">
        <v>257600</v>
      </c>
      <c r="N341" s="831">
        <v>1</v>
      </c>
      <c r="O341" s="831">
        <v>257600</v>
      </c>
      <c r="P341" s="827"/>
      <c r="Q341" s="832">
        <v>257600</v>
      </c>
    </row>
    <row r="342" spans="1:17" ht="14.45" customHeight="1" x14ac:dyDescent="0.2">
      <c r="A342" s="821" t="s">
        <v>621</v>
      </c>
      <c r="B342" s="822" t="s">
        <v>5988</v>
      </c>
      <c r="C342" s="822" t="s">
        <v>6078</v>
      </c>
      <c r="D342" s="822" t="s">
        <v>6658</v>
      </c>
      <c r="E342" s="822" t="s">
        <v>6659</v>
      </c>
      <c r="F342" s="831">
        <v>6</v>
      </c>
      <c r="G342" s="831">
        <v>24320.1</v>
      </c>
      <c r="H342" s="831"/>
      <c r="I342" s="831">
        <v>4053.35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621</v>
      </c>
      <c r="B343" s="822" t="s">
        <v>5988</v>
      </c>
      <c r="C343" s="822" t="s">
        <v>6078</v>
      </c>
      <c r="D343" s="822" t="s">
        <v>6660</v>
      </c>
      <c r="E343" s="822" t="s">
        <v>6661</v>
      </c>
      <c r="F343" s="831">
        <v>19</v>
      </c>
      <c r="G343" s="831">
        <v>518959.35</v>
      </c>
      <c r="H343" s="831"/>
      <c r="I343" s="831">
        <v>27313.649999999998</v>
      </c>
      <c r="J343" s="831">
        <v>27</v>
      </c>
      <c r="K343" s="831">
        <v>737468.6</v>
      </c>
      <c r="L343" s="831"/>
      <c r="M343" s="831">
        <v>27313.65185185185</v>
      </c>
      <c r="N343" s="831">
        <v>3</v>
      </c>
      <c r="O343" s="831">
        <v>81941</v>
      </c>
      <c r="P343" s="827"/>
      <c r="Q343" s="832">
        <v>27313.666666666668</v>
      </c>
    </row>
    <row r="344" spans="1:17" ht="14.45" customHeight="1" x14ac:dyDescent="0.2">
      <c r="A344" s="821" t="s">
        <v>621</v>
      </c>
      <c r="B344" s="822" t="s">
        <v>5988</v>
      </c>
      <c r="C344" s="822" t="s">
        <v>6078</v>
      </c>
      <c r="D344" s="822" t="s">
        <v>6662</v>
      </c>
      <c r="E344" s="822" t="s">
        <v>6663</v>
      </c>
      <c r="F344" s="831">
        <v>17</v>
      </c>
      <c r="G344" s="831">
        <v>1681514</v>
      </c>
      <c r="H344" s="831"/>
      <c r="I344" s="831">
        <v>98912.588235294112</v>
      </c>
      <c r="J344" s="831">
        <v>29</v>
      </c>
      <c r="K344" s="831">
        <v>2848279.7</v>
      </c>
      <c r="L344" s="831"/>
      <c r="M344" s="831">
        <v>98216.541379310351</v>
      </c>
      <c r="N344" s="831"/>
      <c r="O344" s="831"/>
      <c r="P344" s="827"/>
      <c r="Q344" s="832"/>
    </row>
    <row r="345" spans="1:17" ht="14.45" customHeight="1" x14ac:dyDescent="0.2">
      <c r="A345" s="821" t="s">
        <v>621</v>
      </c>
      <c r="B345" s="822" t="s">
        <v>5988</v>
      </c>
      <c r="C345" s="822" t="s">
        <v>6078</v>
      </c>
      <c r="D345" s="822" t="s">
        <v>6664</v>
      </c>
      <c r="E345" s="822" t="s">
        <v>6665</v>
      </c>
      <c r="F345" s="831">
        <v>106</v>
      </c>
      <c r="G345" s="831">
        <v>29228400</v>
      </c>
      <c r="H345" s="831"/>
      <c r="I345" s="831">
        <v>275739.62264150946</v>
      </c>
      <c r="J345" s="831">
        <v>112</v>
      </c>
      <c r="K345" s="831">
        <v>30912000</v>
      </c>
      <c r="L345" s="831"/>
      <c r="M345" s="831">
        <v>276000</v>
      </c>
      <c r="N345" s="831">
        <v>1</v>
      </c>
      <c r="O345" s="831">
        <v>276000</v>
      </c>
      <c r="P345" s="827"/>
      <c r="Q345" s="832">
        <v>276000</v>
      </c>
    </row>
    <row r="346" spans="1:17" ht="14.45" customHeight="1" x14ac:dyDescent="0.2">
      <c r="A346" s="821" t="s">
        <v>621</v>
      </c>
      <c r="B346" s="822" t="s">
        <v>5988</v>
      </c>
      <c r="C346" s="822" t="s">
        <v>6078</v>
      </c>
      <c r="D346" s="822" t="s">
        <v>6666</v>
      </c>
      <c r="E346" s="822" t="s">
        <v>6667</v>
      </c>
      <c r="F346" s="831">
        <v>8</v>
      </c>
      <c r="G346" s="831">
        <v>464000</v>
      </c>
      <c r="H346" s="831"/>
      <c r="I346" s="831">
        <v>58000</v>
      </c>
      <c r="J346" s="831">
        <v>2</v>
      </c>
      <c r="K346" s="831">
        <v>115999.2</v>
      </c>
      <c r="L346" s="831"/>
      <c r="M346" s="831">
        <v>57999.6</v>
      </c>
      <c r="N346" s="831">
        <v>2</v>
      </c>
      <c r="O346" s="831">
        <v>116000</v>
      </c>
      <c r="P346" s="827"/>
      <c r="Q346" s="832">
        <v>58000</v>
      </c>
    </row>
    <row r="347" spans="1:17" ht="14.45" customHeight="1" x14ac:dyDescent="0.2">
      <c r="A347" s="821" t="s">
        <v>621</v>
      </c>
      <c r="B347" s="822" t="s">
        <v>5988</v>
      </c>
      <c r="C347" s="822" t="s">
        <v>6078</v>
      </c>
      <c r="D347" s="822" t="s">
        <v>6668</v>
      </c>
      <c r="E347" s="822" t="s">
        <v>6669</v>
      </c>
      <c r="F347" s="831">
        <v>8</v>
      </c>
      <c r="G347" s="831">
        <v>81458.8</v>
      </c>
      <c r="H347" s="831"/>
      <c r="I347" s="831">
        <v>10182.35</v>
      </c>
      <c r="J347" s="831">
        <v>1</v>
      </c>
      <c r="K347" s="831">
        <v>10182.35</v>
      </c>
      <c r="L347" s="831"/>
      <c r="M347" s="831">
        <v>10182.35</v>
      </c>
      <c r="N347" s="831"/>
      <c r="O347" s="831"/>
      <c r="P347" s="827"/>
      <c r="Q347" s="832"/>
    </row>
    <row r="348" spans="1:17" ht="14.45" customHeight="1" x14ac:dyDescent="0.2">
      <c r="A348" s="821" t="s">
        <v>621</v>
      </c>
      <c r="B348" s="822" t="s">
        <v>5988</v>
      </c>
      <c r="C348" s="822" t="s">
        <v>6078</v>
      </c>
      <c r="D348" s="822" t="s">
        <v>6670</v>
      </c>
      <c r="E348" s="822" t="s">
        <v>6671</v>
      </c>
      <c r="F348" s="831">
        <v>25</v>
      </c>
      <c r="G348" s="831">
        <v>6900000</v>
      </c>
      <c r="H348" s="831"/>
      <c r="I348" s="831">
        <v>276000</v>
      </c>
      <c r="J348" s="831">
        <v>22</v>
      </c>
      <c r="K348" s="831">
        <v>6072000</v>
      </c>
      <c r="L348" s="831"/>
      <c r="M348" s="831">
        <v>276000</v>
      </c>
      <c r="N348" s="831"/>
      <c r="O348" s="831"/>
      <c r="P348" s="827"/>
      <c r="Q348" s="832"/>
    </row>
    <row r="349" spans="1:17" ht="14.45" customHeight="1" x14ac:dyDescent="0.2">
      <c r="A349" s="821" t="s">
        <v>621</v>
      </c>
      <c r="B349" s="822" t="s">
        <v>5988</v>
      </c>
      <c r="C349" s="822" t="s">
        <v>6078</v>
      </c>
      <c r="D349" s="822" t="s">
        <v>6672</v>
      </c>
      <c r="E349" s="822" t="s">
        <v>6673</v>
      </c>
      <c r="F349" s="831">
        <v>10</v>
      </c>
      <c r="G349" s="831">
        <v>2484000</v>
      </c>
      <c r="H349" s="831"/>
      <c r="I349" s="831">
        <v>248400</v>
      </c>
      <c r="J349" s="831">
        <v>23</v>
      </c>
      <c r="K349" s="831">
        <v>5713200</v>
      </c>
      <c r="L349" s="831"/>
      <c r="M349" s="831">
        <v>248400</v>
      </c>
      <c r="N349" s="831"/>
      <c r="O349" s="831"/>
      <c r="P349" s="827"/>
      <c r="Q349" s="832"/>
    </row>
    <row r="350" spans="1:17" ht="14.45" customHeight="1" x14ac:dyDescent="0.2">
      <c r="A350" s="821" t="s">
        <v>621</v>
      </c>
      <c r="B350" s="822" t="s">
        <v>5988</v>
      </c>
      <c r="C350" s="822" t="s">
        <v>6078</v>
      </c>
      <c r="D350" s="822" t="s">
        <v>6674</v>
      </c>
      <c r="E350" s="822" t="s">
        <v>6675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428578</v>
      </c>
      <c r="P350" s="827"/>
      <c r="Q350" s="832">
        <v>428578</v>
      </c>
    </row>
    <row r="351" spans="1:17" ht="14.45" customHeight="1" x14ac:dyDescent="0.2">
      <c r="A351" s="821" t="s">
        <v>621</v>
      </c>
      <c r="B351" s="822" t="s">
        <v>5988</v>
      </c>
      <c r="C351" s="822" t="s">
        <v>6078</v>
      </c>
      <c r="D351" s="822" t="s">
        <v>6676</v>
      </c>
      <c r="E351" s="822" t="s">
        <v>6677</v>
      </c>
      <c r="F351" s="831">
        <v>1</v>
      </c>
      <c r="G351" s="831">
        <v>31395</v>
      </c>
      <c r="H351" s="831"/>
      <c r="I351" s="831">
        <v>31395</v>
      </c>
      <c r="J351" s="831">
        <v>9</v>
      </c>
      <c r="K351" s="831">
        <v>277730.7</v>
      </c>
      <c r="L351" s="831"/>
      <c r="M351" s="831">
        <v>30858.966666666667</v>
      </c>
      <c r="N351" s="831">
        <v>3</v>
      </c>
      <c r="O351" s="831">
        <v>93070.65</v>
      </c>
      <c r="P351" s="827"/>
      <c r="Q351" s="832">
        <v>31023.55</v>
      </c>
    </row>
    <row r="352" spans="1:17" ht="14.45" customHeight="1" x14ac:dyDescent="0.2">
      <c r="A352" s="821" t="s">
        <v>621</v>
      </c>
      <c r="B352" s="822" t="s">
        <v>5988</v>
      </c>
      <c r="C352" s="822" t="s">
        <v>6078</v>
      </c>
      <c r="D352" s="822" t="s">
        <v>6170</v>
      </c>
      <c r="E352" s="822" t="s">
        <v>6171</v>
      </c>
      <c r="F352" s="831">
        <v>20</v>
      </c>
      <c r="G352" s="831">
        <v>1126664.2</v>
      </c>
      <c r="H352" s="831"/>
      <c r="I352" s="831">
        <v>56333.21</v>
      </c>
      <c r="J352" s="831">
        <v>28</v>
      </c>
      <c r="K352" s="831">
        <v>1563984.2</v>
      </c>
      <c r="L352" s="831"/>
      <c r="M352" s="831">
        <v>55856.578571428567</v>
      </c>
      <c r="N352" s="831">
        <v>5</v>
      </c>
      <c r="O352" s="831">
        <v>271365.5</v>
      </c>
      <c r="P352" s="827"/>
      <c r="Q352" s="832">
        <v>54273.1</v>
      </c>
    </row>
    <row r="353" spans="1:17" ht="14.45" customHeight="1" x14ac:dyDescent="0.2">
      <c r="A353" s="821" t="s">
        <v>621</v>
      </c>
      <c r="B353" s="822" t="s">
        <v>5988</v>
      </c>
      <c r="C353" s="822" t="s">
        <v>6078</v>
      </c>
      <c r="D353" s="822" t="s">
        <v>6678</v>
      </c>
      <c r="E353" s="822" t="s">
        <v>6663</v>
      </c>
      <c r="F353" s="831">
        <v>17</v>
      </c>
      <c r="G353" s="831">
        <v>1814721</v>
      </c>
      <c r="H353" s="831"/>
      <c r="I353" s="831">
        <v>106748.29411764706</v>
      </c>
      <c r="J353" s="831">
        <v>11</v>
      </c>
      <c r="K353" s="831">
        <v>1203868.2</v>
      </c>
      <c r="L353" s="831"/>
      <c r="M353" s="831">
        <v>109442.56363636363</v>
      </c>
      <c r="N353" s="831">
        <v>1</v>
      </c>
      <c r="O353" s="831">
        <v>106943</v>
      </c>
      <c r="P353" s="827"/>
      <c r="Q353" s="832">
        <v>106943</v>
      </c>
    </row>
    <row r="354" spans="1:17" ht="14.45" customHeight="1" x14ac:dyDescent="0.2">
      <c r="A354" s="821" t="s">
        <v>621</v>
      </c>
      <c r="B354" s="822" t="s">
        <v>5988</v>
      </c>
      <c r="C354" s="822" t="s">
        <v>6078</v>
      </c>
      <c r="D354" s="822" t="s">
        <v>6172</v>
      </c>
      <c r="E354" s="822" t="s">
        <v>6173</v>
      </c>
      <c r="F354" s="831">
        <v>40</v>
      </c>
      <c r="G354" s="831">
        <v>2081040</v>
      </c>
      <c r="H354" s="831"/>
      <c r="I354" s="831">
        <v>52026</v>
      </c>
      <c r="J354" s="831">
        <v>11</v>
      </c>
      <c r="K354" s="831">
        <v>572286</v>
      </c>
      <c r="L354" s="831"/>
      <c r="M354" s="831">
        <v>52026</v>
      </c>
      <c r="N354" s="831"/>
      <c r="O354" s="831"/>
      <c r="P354" s="827"/>
      <c r="Q354" s="832"/>
    </row>
    <row r="355" spans="1:17" ht="14.45" customHeight="1" x14ac:dyDescent="0.2">
      <c r="A355" s="821" t="s">
        <v>621</v>
      </c>
      <c r="B355" s="822" t="s">
        <v>5988</v>
      </c>
      <c r="C355" s="822" t="s">
        <v>6078</v>
      </c>
      <c r="D355" s="822" t="s">
        <v>6679</v>
      </c>
      <c r="E355" s="822" t="s">
        <v>6296</v>
      </c>
      <c r="F355" s="831"/>
      <c r="G355" s="831"/>
      <c r="H355" s="831"/>
      <c r="I355" s="831"/>
      <c r="J355" s="831"/>
      <c r="K355" s="831"/>
      <c r="L355" s="831"/>
      <c r="M355" s="831"/>
      <c r="N355" s="831">
        <v>1</v>
      </c>
      <c r="O355" s="831">
        <v>11192.73</v>
      </c>
      <c r="P355" s="827"/>
      <c r="Q355" s="832">
        <v>11192.73</v>
      </c>
    </row>
    <row r="356" spans="1:17" ht="14.45" customHeight="1" x14ac:dyDescent="0.2">
      <c r="A356" s="821" t="s">
        <v>621</v>
      </c>
      <c r="B356" s="822" t="s">
        <v>5988</v>
      </c>
      <c r="C356" s="822" t="s">
        <v>6078</v>
      </c>
      <c r="D356" s="822" t="s">
        <v>6680</v>
      </c>
      <c r="E356" s="822" t="s">
        <v>6681</v>
      </c>
      <c r="F356" s="831">
        <v>16</v>
      </c>
      <c r="G356" s="831">
        <v>832416</v>
      </c>
      <c r="H356" s="831"/>
      <c r="I356" s="831">
        <v>52026</v>
      </c>
      <c r="J356" s="831">
        <v>10</v>
      </c>
      <c r="K356" s="831">
        <v>520260</v>
      </c>
      <c r="L356" s="831"/>
      <c r="M356" s="831">
        <v>52026</v>
      </c>
      <c r="N356" s="831"/>
      <c r="O356" s="831"/>
      <c r="P356" s="827"/>
      <c r="Q356" s="832"/>
    </row>
    <row r="357" spans="1:17" ht="14.45" customHeight="1" x14ac:dyDescent="0.2">
      <c r="A357" s="821" t="s">
        <v>621</v>
      </c>
      <c r="B357" s="822" t="s">
        <v>5988</v>
      </c>
      <c r="C357" s="822" t="s">
        <v>6078</v>
      </c>
      <c r="D357" s="822" t="s">
        <v>6682</v>
      </c>
      <c r="E357" s="822" t="s">
        <v>6683</v>
      </c>
      <c r="F357" s="831">
        <v>22</v>
      </c>
      <c r="G357" s="831">
        <v>339863.4800000001</v>
      </c>
      <c r="H357" s="831"/>
      <c r="I357" s="831">
        <v>15448.340000000004</v>
      </c>
      <c r="J357" s="831">
        <v>30</v>
      </c>
      <c r="K357" s="831">
        <v>455523.5400000001</v>
      </c>
      <c r="L357" s="831"/>
      <c r="M357" s="831">
        <v>15184.118000000004</v>
      </c>
      <c r="N357" s="831">
        <v>4</v>
      </c>
      <c r="O357" s="831">
        <v>64058.12</v>
      </c>
      <c r="P357" s="827"/>
      <c r="Q357" s="832">
        <v>16014.53</v>
      </c>
    </row>
    <row r="358" spans="1:17" ht="14.45" customHeight="1" x14ac:dyDescent="0.2">
      <c r="A358" s="821" t="s">
        <v>621</v>
      </c>
      <c r="B358" s="822" t="s">
        <v>5988</v>
      </c>
      <c r="C358" s="822" t="s">
        <v>6078</v>
      </c>
      <c r="D358" s="822" t="s">
        <v>6212</v>
      </c>
      <c r="E358" s="822" t="s">
        <v>6213</v>
      </c>
      <c r="F358" s="831">
        <v>217</v>
      </c>
      <c r="G358" s="831">
        <v>778798.3</v>
      </c>
      <c r="H358" s="831"/>
      <c r="I358" s="831">
        <v>3588.9322580645162</v>
      </c>
      <c r="J358" s="831">
        <v>159</v>
      </c>
      <c r="K358" s="831">
        <v>388692.24</v>
      </c>
      <c r="L358" s="831"/>
      <c r="M358" s="831">
        <v>2444.6052830188678</v>
      </c>
      <c r="N358" s="831">
        <v>23</v>
      </c>
      <c r="O358" s="831">
        <v>52765.03</v>
      </c>
      <c r="P358" s="827"/>
      <c r="Q358" s="832">
        <v>2294.1317391304347</v>
      </c>
    </row>
    <row r="359" spans="1:17" ht="14.45" customHeight="1" x14ac:dyDescent="0.2">
      <c r="A359" s="821" t="s">
        <v>621</v>
      </c>
      <c r="B359" s="822" t="s">
        <v>5988</v>
      </c>
      <c r="C359" s="822" t="s">
        <v>6078</v>
      </c>
      <c r="D359" s="822" t="s">
        <v>6214</v>
      </c>
      <c r="E359" s="822" t="s">
        <v>6215</v>
      </c>
      <c r="F359" s="831">
        <v>791.1</v>
      </c>
      <c r="G359" s="831">
        <v>1249374.54</v>
      </c>
      <c r="H359" s="831"/>
      <c r="I359" s="831">
        <v>1579.2877512324612</v>
      </c>
      <c r="J359" s="831">
        <v>8</v>
      </c>
      <c r="K359" s="831">
        <v>5701.52</v>
      </c>
      <c r="L359" s="831"/>
      <c r="M359" s="831">
        <v>712.69</v>
      </c>
      <c r="N359" s="831"/>
      <c r="O359" s="831"/>
      <c r="P359" s="827"/>
      <c r="Q359" s="832"/>
    </row>
    <row r="360" spans="1:17" ht="14.45" customHeight="1" x14ac:dyDescent="0.2">
      <c r="A360" s="821" t="s">
        <v>621</v>
      </c>
      <c r="B360" s="822" t="s">
        <v>5988</v>
      </c>
      <c r="C360" s="822" t="s">
        <v>6078</v>
      </c>
      <c r="D360" s="822" t="s">
        <v>6684</v>
      </c>
      <c r="E360" s="822" t="s">
        <v>6685</v>
      </c>
      <c r="F360" s="831">
        <v>22</v>
      </c>
      <c r="G360" s="831">
        <v>202764.66999999998</v>
      </c>
      <c r="H360" s="831"/>
      <c r="I360" s="831">
        <v>9216.5759090909087</v>
      </c>
      <c r="J360" s="831">
        <v>18</v>
      </c>
      <c r="K360" s="831">
        <v>164005.72</v>
      </c>
      <c r="L360" s="831"/>
      <c r="M360" s="831">
        <v>9111.4288888888896</v>
      </c>
      <c r="N360" s="831"/>
      <c r="O360" s="831"/>
      <c r="P360" s="827"/>
      <c r="Q360" s="832"/>
    </row>
    <row r="361" spans="1:17" ht="14.45" customHeight="1" x14ac:dyDescent="0.2">
      <c r="A361" s="821" t="s">
        <v>621</v>
      </c>
      <c r="B361" s="822" t="s">
        <v>5988</v>
      </c>
      <c r="C361" s="822" t="s">
        <v>6078</v>
      </c>
      <c r="D361" s="822" t="s">
        <v>6686</v>
      </c>
      <c r="E361" s="822" t="s">
        <v>6687</v>
      </c>
      <c r="F361" s="831">
        <v>6</v>
      </c>
      <c r="G361" s="831">
        <v>691242</v>
      </c>
      <c r="H361" s="831"/>
      <c r="I361" s="831">
        <v>115207</v>
      </c>
      <c r="J361" s="831">
        <v>7</v>
      </c>
      <c r="K361" s="831">
        <v>741681</v>
      </c>
      <c r="L361" s="831"/>
      <c r="M361" s="831">
        <v>105954.42857142857</v>
      </c>
      <c r="N361" s="831"/>
      <c r="O361" s="831"/>
      <c r="P361" s="827"/>
      <c r="Q361" s="832"/>
    </row>
    <row r="362" spans="1:17" ht="14.45" customHeight="1" x14ac:dyDescent="0.2">
      <c r="A362" s="821" t="s">
        <v>621</v>
      </c>
      <c r="B362" s="822" t="s">
        <v>5988</v>
      </c>
      <c r="C362" s="822" t="s">
        <v>6078</v>
      </c>
      <c r="D362" s="822" t="s">
        <v>6688</v>
      </c>
      <c r="E362" s="822" t="s">
        <v>6689</v>
      </c>
      <c r="F362" s="831">
        <v>17</v>
      </c>
      <c r="G362" s="831">
        <v>1919258</v>
      </c>
      <c r="H362" s="831"/>
      <c r="I362" s="831">
        <v>112897.5294117647</v>
      </c>
      <c r="J362" s="831">
        <v>11</v>
      </c>
      <c r="K362" s="831">
        <v>1149494</v>
      </c>
      <c r="L362" s="831"/>
      <c r="M362" s="831">
        <v>104499.45454545454</v>
      </c>
      <c r="N362" s="831"/>
      <c r="O362" s="831"/>
      <c r="P362" s="827"/>
      <c r="Q362" s="832"/>
    </row>
    <row r="363" spans="1:17" ht="14.45" customHeight="1" x14ac:dyDescent="0.2">
      <c r="A363" s="821" t="s">
        <v>621</v>
      </c>
      <c r="B363" s="822" t="s">
        <v>5988</v>
      </c>
      <c r="C363" s="822" t="s">
        <v>6078</v>
      </c>
      <c r="D363" s="822" t="s">
        <v>6690</v>
      </c>
      <c r="E363" s="822" t="s">
        <v>6691</v>
      </c>
      <c r="F363" s="831">
        <v>13</v>
      </c>
      <c r="G363" s="831">
        <v>110974.87000000001</v>
      </c>
      <c r="H363" s="831"/>
      <c r="I363" s="831">
        <v>8536.5284615384626</v>
      </c>
      <c r="J363" s="831">
        <v>6</v>
      </c>
      <c r="K363" s="831">
        <v>51218.18</v>
      </c>
      <c r="L363" s="831"/>
      <c r="M363" s="831">
        <v>8536.3633333333328</v>
      </c>
      <c r="N363" s="831"/>
      <c r="O363" s="831"/>
      <c r="P363" s="827"/>
      <c r="Q363" s="832"/>
    </row>
    <row r="364" spans="1:17" ht="14.45" customHeight="1" x14ac:dyDescent="0.2">
      <c r="A364" s="821" t="s">
        <v>621</v>
      </c>
      <c r="B364" s="822" t="s">
        <v>5988</v>
      </c>
      <c r="C364" s="822" t="s">
        <v>6078</v>
      </c>
      <c r="D364" s="822" t="s">
        <v>6692</v>
      </c>
      <c r="E364" s="822" t="s">
        <v>6693</v>
      </c>
      <c r="F364" s="831">
        <v>3</v>
      </c>
      <c r="G364" s="831">
        <v>58080</v>
      </c>
      <c r="H364" s="831"/>
      <c r="I364" s="831">
        <v>19360</v>
      </c>
      <c r="J364" s="831">
        <v>10</v>
      </c>
      <c r="K364" s="831">
        <v>183675.6</v>
      </c>
      <c r="L364" s="831"/>
      <c r="M364" s="831">
        <v>18367.560000000001</v>
      </c>
      <c r="N364" s="831">
        <v>1</v>
      </c>
      <c r="O364" s="831">
        <v>12743.7</v>
      </c>
      <c r="P364" s="827"/>
      <c r="Q364" s="832">
        <v>12743.7</v>
      </c>
    </row>
    <row r="365" spans="1:17" ht="14.45" customHeight="1" x14ac:dyDescent="0.2">
      <c r="A365" s="821" t="s">
        <v>621</v>
      </c>
      <c r="B365" s="822" t="s">
        <v>5988</v>
      </c>
      <c r="C365" s="822" t="s">
        <v>6078</v>
      </c>
      <c r="D365" s="822" t="s">
        <v>6694</v>
      </c>
      <c r="E365" s="822" t="s">
        <v>6695</v>
      </c>
      <c r="F365" s="831">
        <v>7</v>
      </c>
      <c r="G365" s="831">
        <v>300699</v>
      </c>
      <c r="H365" s="831"/>
      <c r="I365" s="831">
        <v>42957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621</v>
      </c>
      <c r="B366" s="822" t="s">
        <v>5988</v>
      </c>
      <c r="C366" s="822" t="s">
        <v>6078</v>
      </c>
      <c r="D366" s="822" t="s">
        <v>6696</v>
      </c>
      <c r="E366" s="822" t="s">
        <v>6697</v>
      </c>
      <c r="F366" s="831">
        <v>4</v>
      </c>
      <c r="G366" s="831">
        <v>339076</v>
      </c>
      <c r="H366" s="831"/>
      <c r="I366" s="831">
        <v>84769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621</v>
      </c>
      <c r="B367" s="822" t="s">
        <v>5988</v>
      </c>
      <c r="C367" s="822" t="s">
        <v>6078</v>
      </c>
      <c r="D367" s="822" t="s">
        <v>6698</v>
      </c>
      <c r="E367" s="822" t="s">
        <v>6699</v>
      </c>
      <c r="F367" s="831">
        <v>5</v>
      </c>
      <c r="G367" s="831">
        <v>36637.1</v>
      </c>
      <c r="H367" s="831"/>
      <c r="I367" s="831">
        <v>7327.42</v>
      </c>
      <c r="J367" s="831">
        <v>6</v>
      </c>
      <c r="K367" s="831">
        <v>43210.84</v>
      </c>
      <c r="L367" s="831"/>
      <c r="M367" s="831">
        <v>7201.8066666666664</v>
      </c>
      <c r="N367" s="831"/>
      <c r="O367" s="831"/>
      <c r="P367" s="827"/>
      <c r="Q367" s="832"/>
    </row>
    <row r="368" spans="1:17" ht="14.45" customHeight="1" x14ac:dyDescent="0.2">
      <c r="A368" s="821" t="s">
        <v>621</v>
      </c>
      <c r="B368" s="822" t="s">
        <v>5988</v>
      </c>
      <c r="C368" s="822" t="s">
        <v>6078</v>
      </c>
      <c r="D368" s="822" t="s">
        <v>6700</v>
      </c>
      <c r="E368" s="822" t="s">
        <v>6701</v>
      </c>
      <c r="F368" s="831">
        <v>3</v>
      </c>
      <c r="G368" s="831">
        <v>623535</v>
      </c>
      <c r="H368" s="831"/>
      <c r="I368" s="831">
        <v>207845</v>
      </c>
      <c r="J368" s="831">
        <v>2</v>
      </c>
      <c r="K368" s="831">
        <v>415690</v>
      </c>
      <c r="L368" s="831"/>
      <c r="M368" s="831">
        <v>207845</v>
      </c>
      <c r="N368" s="831"/>
      <c r="O368" s="831"/>
      <c r="P368" s="827"/>
      <c r="Q368" s="832"/>
    </row>
    <row r="369" spans="1:17" ht="14.45" customHeight="1" x14ac:dyDescent="0.2">
      <c r="A369" s="821" t="s">
        <v>621</v>
      </c>
      <c r="B369" s="822" t="s">
        <v>5988</v>
      </c>
      <c r="C369" s="822" t="s">
        <v>6078</v>
      </c>
      <c r="D369" s="822" t="s">
        <v>6702</v>
      </c>
      <c r="E369" s="822" t="s">
        <v>6703</v>
      </c>
      <c r="F369" s="831">
        <v>4</v>
      </c>
      <c r="G369" s="831">
        <v>171184</v>
      </c>
      <c r="H369" s="831"/>
      <c r="I369" s="831">
        <v>42796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621</v>
      </c>
      <c r="B370" s="822" t="s">
        <v>5988</v>
      </c>
      <c r="C370" s="822" t="s">
        <v>6078</v>
      </c>
      <c r="D370" s="822" t="s">
        <v>6704</v>
      </c>
      <c r="E370" s="822" t="s">
        <v>6705</v>
      </c>
      <c r="F370" s="831">
        <v>5</v>
      </c>
      <c r="G370" s="831">
        <v>1071400</v>
      </c>
      <c r="H370" s="831"/>
      <c r="I370" s="831">
        <v>214280</v>
      </c>
      <c r="J370" s="831">
        <v>1</v>
      </c>
      <c r="K370" s="831">
        <v>214280</v>
      </c>
      <c r="L370" s="831"/>
      <c r="M370" s="831">
        <v>214280</v>
      </c>
      <c r="N370" s="831"/>
      <c r="O370" s="831"/>
      <c r="P370" s="827"/>
      <c r="Q370" s="832"/>
    </row>
    <row r="371" spans="1:17" ht="14.45" customHeight="1" x14ac:dyDescent="0.2">
      <c r="A371" s="821" t="s">
        <v>621</v>
      </c>
      <c r="B371" s="822" t="s">
        <v>5988</v>
      </c>
      <c r="C371" s="822" t="s">
        <v>6078</v>
      </c>
      <c r="D371" s="822" t="s">
        <v>6706</v>
      </c>
      <c r="E371" s="822" t="s">
        <v>6707</v>
      </c>
      <c r="F371" s="831"/>
      <c r="G371" s="831"/>
      <c r="H371" s="831"/>
      <c r="I371" s="831"/>
      <c r="J371" s="831">
        <v>11</v>
      </c>
      <c r="K371" s="831">
        <v>722999.2</v>
      </c>
      <c r="L371" s="831"/>
      <c r="M371" s="831">
        <v>65727.199999999997</v>
      </c>
      <c r="N371" s="831">
        <v>3</v>
      </c>
      <c r="O371" s="831">
        <v>197181.59999999998</v>
      </c>
      <c r="P371" s="827"/>
      <c r="Q371" s="832">
        <v>65727.199999999997</v>
      </c>
    </row>
    <row r="372" spans="1:17" ht="14.45" customHeight="1" x14ac:dyDescent="0.2">
      <c r="A372" s="821" t="s">
        <v>621</v>
      </c>
      <c r="B372" s="822" t="s">
        <v>5988</v>
      </c>
      <c r="C372" s="822" t="s">
        <v>6078</v>
      </c>
      <c r="D372" s="822" t="s">
        <v>6708</v>
      </c>
      <c r="E372" s="822" t="s">
        <v>6709</v>
      </c>
      <c r="F372" s="831">
        <v>10</v>
      </c>
      <c r="G372" s="831">
        <v>2760000</v>
      </c>
      <c r="H372" s="831"/>
      <c r="I372" s="831">
        <v>276000</v>
      </c>
      <c r="J372" s="831">
        <v>2</v>
      </c>
      <c r="K372" s="831">
        <v>552000</v>
      </c>
      <c r="L372" s="831"/>
      <c r="M372" s="831">
        <v>276000</v>
      </c>
      <c r="N372" s="831"/>
      <c r="O372" s="831"/>
      <c r="P372" s="827"/>
      <c r="Q372" s="832"/>
    </row>
    <row r="373" spans="1:17" ht="14.45" customHeight="1" x14ac:dyDescent="0.2">
      <c r="A373" s="821" t="s">
        <v>621</v>
      </c>
      <c r="B373" s="822" t="s">
        <v>5988</v>
      </c>
      <c r="C373" s="822" t="s">
        <v>6078</v>
      </c>
      <c r="D373" s="822" t="s">
        <v>6710</v>
      </c>
      <c r="E373" s="822" t="s">
        <v>6711</v>
      </c>
      <c r="F373" s="831">
        <v>8</v>
      </c>
      <c r="G373" s="831">
        <v>39724</v>
      </c>
      <c r="H373" s="831"/>
      <c r="I373" s="831">
        <v>4965.5</v>
      </c>
      <c r="J373" s="831">
        <v>3</v>
      </c>
      <c r="K373" s="831">
        <v>14250</v>
      </c>
      <c r="L373" s="831"/>
      <c r="M373" s="831">
        <v>4750</v>
      </c>
      <c r="N373" s="831">
        <v>5</v>
      </c>
      <c r="O373" s="831">
        <v>23750</v>
      </c>
      <c r="P373" s="827"/>
      <c r="Q373" s="832">
        <v>4750</v>
      </c>
    </row>
    <row r="374" spans="1:17" ht="14.45" customHeight="1" x14ac:dyDescent="0.2">
      <c r="A374" s="821" t="s">
        <v>621</v>
      </c>
      <c r="B374" s="822" t="s">
        <v>5988</v>
      </c>
      <c r="C374" s="822" t="s">
        <v>6078</v>
      </c>
      <c r="D374" s="822" t="s">
        <v>6712</v>
      </c>
      <c r="E374" s="822" t="s">
        <v>6713</v>
      </c>
      <c r="F374" s="831">
        <v>13</v>
      </c>
      <c r="G374" s="831">
        <v>2716714</v>
      </c>
      <c r="H374" s="831"/>
      <c r="I374" s="831">
        <v>208978</v>
      </c>
      <c r="J374" s="831">
        <v>3</v>
      </c>
      <c r="K374" s="831">
        <v>626934</v>
      </c>
      <c r="L374" s="831"/>
      <c r="M374" s="831">
        <v>208978</v>
      </c>
      <c r="N374" s="831"/>
      <c r="O374" s="831"/>
      <c r="P374" s="827"/>
      <c r="Q374" s="832"/>
    </row>
    <row r="375" spans="1:17" ht="14.45" customHeight="1" x14ac:dyDescent="0.2">
      <c r="A375" s="821" t="s">
        <v>621</v>
      </c>
      <c r="B375" s="822" t="s">
        <v>5988</v>
      </c>
      <c r="C375" s="822" t="s">
        <v>6078</v>
      </c>
      <c r="D375" s="822" t="s">
        <v>6714</v>
      </c>
      <c r="E375" s="822" t="s">
        <v>6715</v>
      </c>
      <c r="F375" s="831">
        <v>1704</v>
      </c>
      <c r="G375" s="831">
        <v>684718.31999999983</v>
      </c>
      <c r="H375" s="831"/>
      <c r="I375" s="831">
        <v>401.82999999999993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621</v>
      </c>
      <c r="B376" s="822" t="s">
        <v>5988</v>
      </c>
      <c r="C376" s="822" t="s">
        <v>6078</v>
      </c>
      <c r="D376" s="822" t="s">
        <v>6716</v>
      </c>
      <c r="E376" s="822" t="s">
        <v>6717</v>
      </c>
      <c r="F376" s="831">
        <v>3</v>
      </c>
      <c r="G376" s="831">
        <v>720729</v>
      </c>
      <c r="H376" s="831"/>
      <c r="I376" s="831">
        <v>240243</v>
      </c>
      <c r="J376" s="831">
        <v>1</v>
      </c>
      <c r="K376" s="831">
        <v>216729</v>
      </c>
      <c r="L376" s="831"/>
      <c r="M376" s="831">
        <v>216729</v>
      </c>
      <c r="N376" s="831"/>
      <c r="O376" s="831"/>
      <c r="P376" s="827"/>
      <c r="Q376" s="832"/>
    </row>
    <row r="377" spans="1:17" ht="14.45" customHeight="1" x14ac:dyDescent="0.2">
      <c r="A377" s="821" t="s">
        <v>621</v>
      </c>
      <c r="B377" s="822" t="s">
        <v>5988</v>
      </c>
      <c r="C377" s="822" t="s">
        <v>6078</v>
      </c>
      <c r="D377" s="822" t="s">
        <v>6718</v>
      </c>
      <c r="E377" s="822" t="s">
        <v>6719</v>
      </c>
      <c r="F377" s="831">
        <v>26</v>
      </c>
      <c r="G377" s="831">
        <v>108537</v>
      </c>
      <c r="H377" s="831"/>
      <c r="I377" s="831">
        <v>4174.5</v>
      </c>
      <c r="J377" s="831">
        <v>1</v>
      </c>
      <c r="K377" s="831">
        <v>4174.5</v>
      </c>
      <c r="L377" s="831"/>
      <c r="M377" s="831">
        <v>4174.5</v>
      </c>
      <c r="N377" s="831"/>
      <c r="O377" s="831"/>
      <c r="P377" s="827"/>
      <c r="Q377" s="832"/>
    </row>
    <row r="378" spans="1:17" ht="14.45" customHeight="1" x14ac:dyDescent="0.2">
      <c r="A378" s="821" t="s">
        <v>621</v>
      </c>
      <c r="B378" s="822" t="s">
        <v>5988</v>
      </c>
      <c r="C378" s="822" t="s">
        <v>6078</v>
      </c>
      <c r="D378" s="822" t="s">
        <v>6216</v>
      </c>
      <c r="E378" s="822" t="s">
        <v>6217</v>
      </c>
      <c r="F378" s="831">
        <v>42</v>
      </c>
      <c r="G378" s="831">
        <v>366984.24000000005</v>
      </c>
      <c r="H378" s="831"/>
      <c r="I378" s="831">
        <v>8737.7200000000012</v>
      </c>
      <c r="J378" s="831">
        <v>8</v>
      </c>
      <c r="K378" s="831">
        <v>82368.56</v>
      </c>
      <c r="L378" s="831"/>
      <c r="M378" s="831">
        <v>10296.07</v>
      </c>
      <c r="N378" s="831"/>
      <c r="O378" s="831"/>
      <c r="P378" s="827"/>
      <c r="Q378" s="832"/>
    </row>
    <row r="379" spans="1:17" ht="14.45" customHeight="1" x14ac:dyDescent="0.2">
      <c r="A379" s="821" t="s">
        <v>621</v>
      </c>
      <c r="B379" s="822" t="s">
        <v>5988</v>
      </c>
      <c r="C379" s="822" t="s">
        <v>6078</v>
      </c>
      <c r="D379" s="822" t="s">
        <v>6720</v>
      </c>
      <c r="E379" s="822" t="s">
        <v>6633</v>
      </c>
      <c r="F379" s="831">
        <v>1</v>
      </c>
      <c r="G379" s="831">
        <v>248400</v>
      </c>
      <c r="H379" s="831"/>
      <c r="I379" s="831">
        <v>248400</v>
      </c>
      <c r="J379" s="831"/>
      <c r="K379" s="831"/>
      <c r="L379" s="831"/>
      <c r="M379" s="831"/>
      <c r="N379" s="831">
        <v>1</v>
      </c>
      <c r="O379" s="831">
        <v>209875</v>
      </c>
      <c r="P379" s="827"/>
      <c r="Q379" s="832">
        <v>209875</v>
      </c>
    </row>
    <row r="380" spans="1:17" ht="14.45" customHeight="1" x14ac:dyDescent="0.2">
      <c r="A380" s="821" t="s">
        <v>621</v>
      </c>
      <c r="B380" s="822" t="s">
        <v>5988</v>
      </c>
      <c r="C380" s="822" t="s">
        <v>6078</v>
      </c>
      <c r="D380" s="822" t="s">
        <v>6218</v>
      </c>
      <c r="E380" s="822" t="s">
        <v>6219</v>
      </c>
      <c r="F380" s="831">
        <v>291</v>
      </c>
      <c r="G380" s="831">
        <v>1397830.5700000005</v>
      </c>
      <c r="H380" s="831"/>
      <c r="I380" s="831">
        <v>4803.5414776632324</v>
      </c>
      <c r="J380" s="831">
        <v>101</v>
      </c>
      <c r="K380" s="831">
        <v>226855.83999999994</v>
      </c>
      <c r="L380" s="831"/>
      <c r="M380" s="831">
        <v>2246.0974257425737</v>
      </c>
      <c r="N380" s="831"/>
      <c r="O380" s="831"/>
      <c r="P380" s="827"/>
      <c r="Q380" s="832"/>
    </row>
    <row r="381" spans="1:17" ht="14.45" customHeight="1" x14ac:dyDescent="0.2">
      <c r="A381" s="821" t="s">
        <v>621</v>
      </c>
      <c r="B381" s="822" t="s">
        <v>5988</v>
      </c>
      <c r="C381" s="822" t="s">
        <v>6078</v>
      </c>
      <c r="D381" s="822" t="s">
        <v>6301</v>
      </c>
      <c r="E381" s="822" t="s">
        <v>6302</v>
      </c>
      <c r="F381" s="831">
        <v>9</v>
      </c>
      <c r="G381" s="831">
        <v>37209</v>
      </c>
      <c r="H381" s="831"/>
      <c r="I381" s="831">
        <v>4134.333333333333</v>
      </c>
      <c r="J381" s="831">
        <v>5</v>
      </c>
      <c r="K381" s="831">
        <v>22235</v>
      </c>
      <c r="L381" s="831"/>
      <c r="M381" s="831">
        <v>4447</v>
      </c>
      <c r="N381" s="831">
        <v>4</v>
      </c>
      <c r="O381" s="831">
        <v>14036</v>
      </c>
      <c r="P381" s="827"/>
      <c r="Q381" s="832">
        <v>3509</v>
      </c>
    </row>
    <row r="382" spans="1:17" ht="14.45" customHeight="1" x14ac:dyDescent="0.2">
      <c r="A382" s="821" t="s">
        <v>621</v>
      </c>
      <c r="B382" s="822" t="s">
        <v>5988</v>
      </c>
      <c r="C382" s="822" t="s">
        <v>6078</v>
      </c>
      <c r="D382" s="822" t="s">
        <v>6721</v>
      </c>
      <c r="E382" s="822" t="s">
        <v>6722</v>
      </c>
      <c r="F382" s="831">
        <v>2</v>
      </c>
      <c r="G382" s="831">
        <v>11616</v>
      </c>
      <c r="H382" s="831"/>
      <c r="I382" s="831">
        <v>5808</v>
      </c>
      <c r="J382" s="831">
        <v>7</v>
      </c>
      <c r="K382" s="831">
        <v>33759</v>
      </c>
      <c r="L382" s="831"/>
      <c r="M382" s="831">
        <v>4822.7142857142853</v>
      </c>
      <c r="N382" s="831"/>
      <c r="O382" s="831"/>
      <c r="P382" s="827"/>
      <c r="Q382" s="832"/>
    </row>
    <row r="383" spans="1:17" ht="14.45" customHeight="1" x14ac:dyDescent="0.2">
      <c r="A383" s="821" t="s">
        <v>621</v>
      </c>
      <c r="B383" s="822" t="s">
        <v>5988</v>
      </c>
      <c r="C383" s="822" t="s">
        <v>6078</v>
      </c>
      <c r="D383" s="822" t="s">
        <v>6723</v>
      </c>
      <c r="E383" s="822" t="s">
        <v>6724</v>
      </c>
      <c r="F383" s="831">
        <v>14</v>
      </c>
      <c r="G383" s="831">
        <v>8566.18</v>
      </c>
      <c r="H383" s="831"/>
      <c r="I383" s="831">
        <v>611.87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621</v>
      </c>
      <c r="B384" s="822" t="s">
        <v>5988</v>
      </c>
      <c r="C384" s="822" t="s">
        <v>6078</v>
      </c>
      <c r="D384" s="822" t="s">
        <v>6725</v>
      </c>
      <c r="E384" s="822" t="s">
        <v>6726</v>
      </c>
      <c r="F384" s="831">
        <v>7</v>
      </c>
      <c r="G384" s="831">
        <v>1803200</v>
      </c>
      <c r="H384" s="831"/>
      <c r="I384" s="831">
        <v>257600</v>
      </c>
      <c r="J384" s="831">
        <v>2</v>
      </c>
      <c r="K384" s="831">
        <v>515200</v>
      </c>
      <c r="L384" s="831"/>
      <c r="M384" s="831">
        <v>257600</v>
      </c>
      <c r="N384" s="831"/>
      <c r="O384" s="831"/>
      <c r="P384" s="827"/>
      <c r="Q384" s="832"/>
    </row>
    <row r="385" spans="1:17" ht="14.45" customHeight="1" x14ac:dyDescent="0.2">
      <c r="A385" s="821" t="s">
        <v>621</v>
      </c>
      <c r="B385" s="822" t="s">
        <v>5988</v>
      </c>
      <c r="C385" s="822" t="s">
        <v>6078</v>
      </c>
      <c r="D385" s="822" t="s">
        <v>6727</v>
      </c>
      <c r="E385" s="822" t="s">
        <v>6728</v>
      </c>
      <c r="F385" s="831">
        <v>5</v>
      </c>
      <c r="G385" s="831">
        <v>10525.899999999998</v>
      </c>
      <c r="H385" s="831"/>
      <c r="I385" s="831">
        <v>2105.1799999999994</v>
      </c>
      <c r="J385" s="831">
        <v>10</v>
      </c>
      <c r="K385" s="831">
        <v>21051.8</v>
      </c>
      <c r="L385" s="831"/>
      <c r="M385" s="831">
        <v>2105.1799999999998</v>
      </c>
      <c r="N385" s="831">
        <v>3</v>
      </c>
      <c r="O385" s="831">
        <v>6315.5399999999991</v>
      </c>
      <c r="P385" s="827"/>
      <c r="Q385" s="832">
        <v>2105.1799999999998</v>
      </c>
    </row>
    <row r="386" spans="1:17" ht="14.45" customHeight="1" x14ac:dyDescent="0.2">
      <c r="A386" s="821" t="s">
        <v>621</v>
      </c>
      <c r="B386" s="822" t="s">
        <v>5988</v>
      </c>
      <c r="C386" s="822" t="s">
        <v>6078</v>
      </c>
      <c r="D386" s="822" t="s">
        <v>6729</v>
      </c>
      <c r="E386" s="822" t="s">
        <v>6730</v>
      </c>
      <c r="F386" s="831">
        <v>4</v>
      </c>
      <c r="G386" s="831">
        <v>6760</v>
      </c>
      <c r="H386" s="831"/>
      <c r="I386" s="831">
        <v>1690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621</v>
      </c>
      <c r="B387" s="822" t="s">
        <v>5988</v>
      </c>
      <c r="C387" s="822" t="s">
        <v>6078</v>
      </c>
      <c r="D387" s="822" t="s">
        <v>6220</v>
      </c>
      <c r="E387" s="822" t="s">
        <v>6221</v>
      </c>
      <c r="F387" s="831">
        <v>37</v>
      </c>
      <c r="G387" s="831">
        <v>152702</v>
      </c>
      <c r="H387" s="831"/>
      <c r="I387" s="831">
        <v>4127.0810810810808</v>
      </c>
      <c r="J387" s="831">
        <v>59</v>
      </c>
      <c r="K387" s="831">
        <v>207031</v>
      </c>
      <c r="L387" s="831"/>
      <c r="M387" s="831">
        <v>3509</v>
      </c>
      <c r="N387" s="831">
        <v>8</v>
      </c>
      <c r="O387" s="831">
        <v>33154</v>
      </c>
      <c r="P387" s="827"/>
      <c r="Q387" s="832">
        <v>4144.25</v>
      </c>
    </row>
    <row r="388" spans="1:17" ht="14.45" customHeight="1" x14ac:dyDescent="0.2">
      <c r="A388" s="821" t="s">
        <v>621</v>
      </c>
      <c r="B388" s="822" t="s">
        <v>5988</v>
      </c>
      <c r="C388" s="822" t="s">
        <v>6078</v>
      </c>
      <c r="D388" s="822" t="s">
        <v>6731</v>
      </c>
      <c r="E388" s="822" t="s">
        <v>6732</v>
      </c>
      <c r="F388" s="831">
        <v>6</v>
      </c>
      <c r="G388" s="831">
        <v>93996</v>
      </c>
      <c r="H388" s="831"/>
      <c r="I388" s="831">
        <v>15666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621</v>
      </c>
      <c r="B389" s="822" t="s">
        <v>5988</v>
      </c>
      <c r="C389" s="822" t="s">
        <v>6078</v>
      </c>
      <c r="D389" s="822" t="s">
        <v>6733</v>
      </c>
      <c r="E389" s="822" t="s">
        <v>6734</v>
      </c>
      <c r="F389" s="831">
        <v>2</v>
      </c>
      <c r="G389" s="831">
        <v>12854.4</v>
      </c>
      <c r="H389" s="831"/>
      <c r="I389" s="831">
        <v>6427.2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621</v>
      </c>
      <c r="B390" s="822" t="s">
        <v>5988</v>
      </c>
      <c r="C390" s="822" t="s">
        <v>6078</v>
      </c>
      <c r="D390" s="822" t="s">
        <v>6735</v>
      </c>
      <c r="E390" s="822" t="s">
        <v>6736</v>
      </c>
      <c r="F390" s="831">
        <v>3</v>
      </c>
      <c r="G390" s="831">
        <v>48810</v>
      </c>
      <c r="H390" s="831"/>
      <c r="I390" s="831">
        <v>16270</v>
      </c>
      <c r="J390" s="831"/>
      <c r="K390" s="831"/>
      <c r="L390" s="831"/>
      <c r="M390" s="831"/>
      <c r="N390" s="831"/>
      <c r="O390" s="831"/>
      <c r="P390" s="827"/>
      <c r="Q390" s="832"/>
    </row>
    <row r="391" spans="1:17" ht="14.45" customHeight="1" x14ac:dyDescent="0.2">
      <c r="A391" s="821" t="s">
        <v>621</v>
      </c>
      <c r="B391" s="822" t="s">
        <v>5988</v>
      </c>
      <c r="C391" s="822" t="s">
        <v>6078</v>
      </c>
      <c r="D391" s="822" t="s">
        <v>6737</v>
      </c>
      <c r="E391" s="822" t="s">
        <v>6738</v>
      </c>
      <c r="F391" s="831">
        <v>3</v>
      </c>
      <c r="G391" s="831">
        <v>696348</v>
      </c>
      <c r="H391" s="831"/>
      <c r="I391" s="831">
        <v>232116</v>
      </c>
      <c r="J391" s="831">
        <v>1</v>
      </c>
      <c r="K391" s="831">
        <v>232116</v>
      </c>
      <c r="L391" s="831"/>
      <c r="M391" s="831">
        <v>232116</v>
      </c>
      <c r="N391" s="831"/>
      <c r="O391" s="831"/>
      <c r="P391" s="827"/>
      <c r="Q391" s="832"/>
    </row>
    <row r="392" spans="1:17" ht="14.45" customHeight="1" x14ac:dyDescent="0.2">
      <c r="A392" s="821" t="s">
        <v>621</v>
      </c>
      <c r="B392" s="822" t="s">
        <v>5988</v>
      </c>
      <c r="C392" s="822" t="s">
        <v>6078</v>
      </c>
      <c r="D392" s="822" t="s">
        <v>6739</v>
      </c>
      <c r="E392" s="822" t="s">
        <v>6740</v>
      </c>
      <c r="F392" s="831">
        <v>4</v>
      </c>
      <c r="G392" s="831">
        <v>760</v>
      </c>
      <c r="H392" s="831"/>
      <c r="I392" s="831">
        <v>190</v>
      </c>
      <c r="J392" s="831"/>
      <c r="K392" s="831"/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621</v>
      </c>
      <c r="B393" s="822" t="s">
        <v>5988</v>
      </c>
      <c r="C393" s="822" t="s">
        <v>6078</v>
      </c>
      <c r="D393" s="822" t="s">
        <v>6741</v>
      </c>
      <c r="E393" s="822" t="s">
        <v>6742</v>
      </c>
      <c r="F393" s="831">
        <v>2</v>
      </c>
      <c r="G393" s="831">
        <v>8954</v>
      </c>
      <c r="H393" s="831"/>
      <c r="I393" s="831">
        <v>4477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621</v>
      </c>
      <c r="B394" s="822" t="s">
        <v>5988</v>
      </c>
      <c r="C394" s="822" t="s">
        <v>6078</v>
      </c>
      <c r="D394" s="822" t="s">
        <v>6741</v>
      </c>
      <c r="E394" s="822" t="s">
        <v>6743</v>
      </c>
      <c r="F394" s="831">
        <v>1</v>
      </c>
      <c r="G394" s="831">
        <v>4477</v>
      </c>
      <c r="H394" s="831"/>
      <c r="I394" s="831">
        <v>4477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621</v>
      </c>
      <c r="B395" s="822" t="s">
        <v>5988</v>
      </c>
      <c r="C395" s="822" t="s">
        <v>6078</v>
      </c>
      <c r="D395" s="822" t="s">
        <v>6744</v>
      </c>
      <c r="E395" s="822" t="s">
        <v>6745</v>
      </c>
      <c r="F395" s="831"/>
      <c r="G395" s="831"/>
      <c r="H395" s="831"/>
      <c r="I395" s="831"/>
      <c r="J395" s="831">
        <v>2</v>
      </c>
      <c r="K395" s="831">
        <v>517270</v>
      </c>
      <c r="L395" s="831"/>
      <c r="M395" s="831">
        <v>258635</v>
      </c>
      <c r="N395" s="831"/>
      <c r="O395" s="831"/>
      <c r="P395" s="827"/>
      <c r="Q395" s="832"/>
    </row>
    <row r="396" spans="1:17" ht="14.45" customHeight="1" x14ac:dyDescent="0.2">
      <c r="A396" s="821" t="s">
        <v>621</v>
      </c>
      <c r="B396" s="822" t="s">
        <v>5988</v>
      </c>
      <c r="C396" s="822" t="s">
        <v>6078</v>
      </c>
      <c r="D396" s="822" t="s">
        <v>6746</v>
      </c>
      <c r="E396" s="822" t="s">
        <v>6747</v>
      </c>
      <c r="F396" s="831"/>
      <c r="G396" s="831"/>
      <c r="H396" s="831"/>
      <c r="I396" s="831"/>
      <c r="J396" s="831">
        <v>2</v>
      </c>
      <c r="K396" s="831">
        <v>32000</v>
      </c>
      <c r="L396" s="831"/>
      <c r="M396" s="831">
        <v>16000</v>
      </c>
      <c r="N396" s="831"/>
      <c r="O396" s="831"/>
      <c r="P396" s="827"/>
      <c r="Q396" s="832"/>
    </row>
    <row r="397" spans="1:17" ht="14.45" customHeight="1" x14ac:dyDescent="0.2">
      <c r="A397" s="821" t="s">
        <v>621</v>
      </c>
      <c r="B397" s="822" t="s">
        <v>5988</v>
      </c>
      <c r="C397" s="822" t="s">
        <v>6078</v>
      </c>
      <c r="D397" s="822" t="s">
        <v>6748</v>
      </c>
      <c r="E397" s="822" t="s">
        <v>6749</v>
      </c>
      <c r="F397" s="831">
        <v>106</v>
      </c>
      <c r="G397" s="831">
        <v>86194.96</v>
      </c>
      <c r="H397" s="831"/>
      <c r="I397" s="831">
        <v>813.16000000000008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621</v>
      </c>
      <c r="B398" s="822" t="s">
        <v>5988</v>
      </c>
      <c r="C398" s="822" t="s">
        <v>6078</v>
      </c>
      <c r="D398" s="822" t="s">
        <v>6750</v>
      </c>
      <c r="E398" s="822" t="s">
        <v>6751</v>
      </c>
      <c r="F398" s="831">
        <v>2</v>
      </c>
      <c r="G398" s="831">
        <v>8901.5400000000009</v>
      </c>
      <c r="H398" s="831"/>
      <c r="I398" s="831">
        <v>4450.7700000000004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621</v>
      </c>
      <c r="B399" s="822" t="s">
        <v>5988</v>
      </c>
      <c r="C399" s="822" t="s">
        <v>6078</v>
      </c>
      <c r="D399" s="822" t="s">
        <v>6752</v>
      </c>
      <c r="E399" s="822" t="s">
        <v>6753</v>
      </c>
      <c r="F399" s="831">
        <v>2</v>
      </c>
      <c r="G399" s="831">
        <v>3761.18</v>
      </c>
      <c r="H399" s="831"/>
      <c r="I399" s="831">
        <v>1880.59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621</v>
      </c>
      <c r="B400" s="822" t="s">
        <v>5988</v>
      </c>
      <c r="C400" s="822" t="s">
        <v>6078</v>
      </c>
      <c r="D400" s="822" t="s">
        <v>6754</v>
      </c>
      <c r="E400" s="822" t="s">
        <v>6755</v>
      </c>
      <c r="F400" s="831"/>
      <c r="G400" s="831"/>
      <c r="H400" s="831"/>
      <c r="I400" s="831"/>
      <c r="J400" s="831"/>
      <c r="K400" s="831"/>
      <c r="L400" s="831"/>
      <c r="M400" s="831"/>
      <c r="N400" s="831">
        <v>2</v>
      </c>
      <c r="O400" s="831">
        <v>16774.580000000002</v>
      </c>
      <c r="P400" s="827"/>
      <c r="Q400" s="832">
        <v>8387.2900000000009</v>
      </c>
    </row>
    <row r="401" spans="1:17" ht="14.45" customHeight="1" x14ac:dyDescent="0.2">
      <c r="A401" s="821" t="s">
        <v>621</v>
      </c>
      <c r="B401" s="822" t="s">
        <v>5988</v>
      </c>
      <c r="C401" s="822" t="s">
        <v>6078</v>
      </c>
      <c r="D401" s="822" t="s">
        <v>6756</v>
      </c>
      <c r="E401" s="822" t="s">
        <v>6757</v>
      </c>
      <c r="F401" s="831">
        <v>1</v>
      </c>
      <c r="G401" s="831">
        <v>2553.02</v>
      </c>
      <c r="H401" s="831"/>
      <c r="I401" s="831">
        <v>2553.02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621</v>
      </c>
      <c r="B402" s="822" t="s">
        <v>5988</v>
      </c>
      <c r="C402" s="822" t="s">
        <v>6078</v>
      </c>
      <c r="D402" s="822" t="s">
        <v>6758</v>
      </c>
      <c r="E402" s="822" t="s">
        <v>6759</v>
      </c>
      <c r="F402" s="831">
        <v>1</v>
      </c>
      <c r="G402" s="831">
        <v>5922.61</v>
      </c>
      <c r="H402" s="831"/>
      <c r="I402" s="831">
        <v>5922.61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621</v>
      </c>
      <c r="B403" s="822" t="s">
        <v>5988</v>
      </c>
      <c r="C403" s="822" t="s">
        <v>6078</v>
      </c>
      <c r="D403" s="822" t="s">
        <v>6760</v>
      </c>
      <c r="E403" s="822" t="s">
        <v>6761</v>
      </c>
      <c r="F403" s="831">
        <v>1</v>
      </c>
      <c r="G403" s="831">
        <v>22600</v>
      </c>
      <c r="H403" s="831"/>
      <c r="I403" s="831">
        <v>22600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621</v>
      </c>
      <c r="B404" s="822" t="s">
        <v>5988</v>
      </c>
      <c r="C404" s="822" t="s">
        <v>6078</v>
      </c>
      <c r="D404" s="822" t="s">
        <v>6762</v>
      </c>
      <c r="E404" s="822" t="s">
        <v>6763</v>
      </c>
      <c r="F404" s="831">
        <v>1</v>
      </c>
      <c r="G404" s="831">
        <v>1347.4</v>
      </c>
      <c r="H404" s="831"/>
      <c r="I404" s="831">
        <v>1347.4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621</v>
      </c>
      <c r="B405" s="822" t="s">
        <v>5988</v>
      </c>
      <c r="C405" s="822" t="s">
        <v>6078</v>
      </c>
      <c r="D405" s="822" t="s">
        <v>6764</v>
      </c>
      <c r="E405" s="822" t="s">
        <v>6765</v>
      </c>
      <c r="F405" s="831">
        <v>2</v>
      </c>
      <c r="G405" s="831">
        <v>52548.800000000003</v>
      </c>
      <c r="H405" s="831"/>
      <c r="I405" s="831">
        <v>26274.400000000001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621</v>
      </c>
      <c r="B406" s="822" t="s">
        <v>5988</v>
      </c>
      <c r="C406" s="822" t="s">
        <v>6078</v>
      </c>
      <c r="D406" s="822" t="s">
        <v>6766</v>
      </c>
      <c r="E406" s="822" t="s">
        <v>6767</v>
      </c>
      <c r="F406" s="831">
        <v>2</v>
      </c>
      <c r="G406" s="831">
        <v>6302</v>
      </c>
      <c r="H406" s="831"/>
      <c r="I406" s="831">
        <v>3151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621</v>
      </c>
      <c r="B407" s="822" t="s">
        <v>5988</v>
      </c>
      <c r="C407" s="822" t="s">
        <v>6078</v>
      </c>
      <c r="D407" s="822" t="s">
        <v>6768</v>
      </c>
      <c r="E407" s="822" t="s">
        <v>6769</v>
      </c>
      <c r="F407" s="831">
        <v>1</v>
      </c>
      <c r="G407" s="831">
        <v>3709</v>
      </c>
      <c r="H407" s="831"/>
      <c r="I407" s="831">
        <v>3709</v>
      </c>
      <c r="J407" s="831"/>
      <c r="K407" s="831"/>
      <c r="L407" s="831"/>
      <c r="M407" s="831"/>
      <c r="N407" s="831"/>
      <c r="O407" s="831"/>
      <c r="P407" s="827"/>
      <c r="Q407" s="832"/>
    </row>
    <row r="408" spans="1:17" ht="14.45" customHeight="1" x14ac:dyDescent="0.2">
      <c r="A408" s="821" t="s">
        <v>621</v>
      </c>
      <c r="B408" s="822" t="s">
        <v>5988</v>
      </c>
      <c r="C408" s="822" t="s">
        <v>6078</v>
      </c>
      <c r="D408" s="822" t="s">
        <v>6770</v>
      </c>
      <c r="E408" s="822" t="s">
        <v>6771</v>
      </c>
      <c r="F408" s="831">
        <v>4</v>
      </c>
      <c r="G408" s="831">
        <v>500000</v>
      </c>
      <c r="H408" s="831"/>
      <c r="I408" s="831">
        <v>125000</v>
      </c>
      <c r="J408" s="831">
        <v>9</v>
      </c>
      <c r="K408" s="831">
        <v>1125000</v>
      </c>
      <c r="L408" s="831"/>
      <c r="M408" s="831">
        <v>125000</v>
      </c>
      <c r="N408" s="831">
        <v>1</v>
      </c>
      <c r="O408" s="831">
        <v>125000</v>
      </c>
      <c r="P408" s="827"/>
      <c r="Q408" s="832">
        <v>125000</v>
      </c>
    </row>
    <row r="409" spans="1:17" ht="14.45" customHeight="1" x14ac:dyDescent="0.2">
      <c r="A409" s="821" t="s">
        <v>621</v>
      </c>
      <c r="B409" s="822" t="s">
        <v>5988</v>
      </c>
      <c r="C409" s="822" t="s">
        <v>6078</v>
      </c>
      <c r="D409" s="822" t="s">
        <v>6772</v>
      </c>
      <c r="E409" s="822" t="s">
        <v>6773</v>
      </c>
      <c r="F409" s="831">
        <v>65</v>
      </c>
      <c r="G409" s="831">
        <v>702950</v>
      </c>
      <c r="H409" s="831"/>
      <c r="I409" s="831">
        <v>10814.615384615385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621</v>
      </c>
      <c r="B410" s="822" t="s">
        <v>5988</v>
      </c>
      <c r="C410" s="822" t="s">
        <v>6078</v>
      </c>
      <c r="D410" s="822" t="s">
        <v>6774</v>
      </c>
      <c r="E410" s="822" t="s">
        <v>6775</v>
      </c>
      <c r="F410" s="831"/>
      <c r="G410" s="831"/>
      <c r="H410" s="831"/>
      <c r="I410" s="831"/>
      <c r="J410" s="831">
        <v>2</v>
      </c>
      <c r="K410" s="831">
        <v>3901.98</v>
      </c>
      <c r="L410" s="831"/>
      <c r="M410" s="831">
        <v>1950.99</v>
      </c>
      <c r="N410" s="831">
        <v>5</v>
      </c>
      <c r="O410" s="831">
        <v>7418.13</v>
      </c>
      <c r="P410" s="827"/>
      <c r="Q410" s="832">
        <v>1483.626</v>
      </c>
    </row>
    <row r="411" spans="1:17" ht="14.45" customHeight="1" x14ac:dyDescent="0.2">
      <c r="A411" s="821" t="s">
        <v>621</v>
      </c>
      <c r="B411" s="822" t="s">
        <v>5988</v>
      </c>
      <c r="C411" s="822" t="s">
        <v>6078</v>
      </c>
      <c r="D411" s="822" t="s">
        <v>6776</v>
      </c>
      <c r="E411" s="822" t="s">
        <v>6777</v>
      </c>
      <c r="F411" s="831">
        <v>1</v>
      </c>
      <c r="G411" s="831">
        <v>9689.7999999999993</v>
      </c>
      <c r="H411" s="831"/>
      <c r="I411" s="831">
        <v>9689.7999999999993</v>
      </c>
      <c r="J411" s="831">
        <v>2</v>
      </c>
      <c r="K411" s="831">
        <v>19641.2</v>
      </c>
      <c r="L411" s="831"/>
      <c r="M411" s="831">
        <v>9820.6</v>
      </c>
      <c r="N411" s="831">
        <v>1</v>
      </c>
      <c r="O411" s="831">
        <v>9820.6</v>
      </c>
      <c r="P411" s="827"/>
      <c r="Q411" s="832">
        <v>9820.6</v>
      </c>
    </row>
    <row r="412" spans="1:17" ht="14.45" customHeight="1" x14ac:dyDescent="0.2">
      <c r="A412" s="821" t="s">
        <v>621</v>
      </c>
      <c r="B412" s="822" t="s">
        <v>5988</v>
      </c>
      <c r="C412" s="822" t="s">
        <v>6078</v>
      </c>
      <c r="D412" s="822" t="s">
        <v>6778</v>
      </c>
      <c r="E412" s="822" t="s">
        <v>6779</v>
      </c>
      <c r="F412" s="831">
        <v>4</v>
      </c>
      <c r="G412" s="831">
        <v>18321.870000000003</v>
      </c>
      <c r="H412" s="831"/>
      <c r="I412" s="831">
        <v>4580.4675000000007</v>
      </c>
      <c r="J412" s="831"/>
      <c r="K412" s="831"/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621</v>
      </c>
      <c r="B413" s="822" t="s">
        <v>5988</v>
      </c>
      <c r="C413" s="822" t="s">
        <v>6078</v>
      </c>
      <c r="D413" s="822" t="s">
        <v>6780</v>
      </c>
      <c r="E413" s="822" t="s">
        <v>6781</v>
      </c>
      <c r="F413" s="831">
        <v>1</v>
      </c>
      <c r="G413" s="831">
        <v>29000</v>
      </c>
      <c r="H413" s="831"/>
      <c r="I413" s="831">
        <v>29000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621</v>
      </c>
      <c r="B414" s="822" t="s">
        <v>5988</v>
      </c>
      <c r="C414" s="822" t="s">
        <v>6078</v>
      </c>
      <c r="D414" s="822" t="s">
        <v>6782</v>
      </c>
      <c r="E414" s="822" t="s">
        <v>6783</v>
      </c>
      <c r="F414" s="831">
        <v>1</v>
      </c>
      <c r="G414" s="831">
        <v>13745.29</v>
      </c>
      <c r="H414" s="831"/>
      <c r="I414" s="831">
        <v>13745.29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621</v>
      </c>
      <c r="B415" s="822" t="s">
        <v>5988</v>
      </c>
      <c r="C415" s="822" t="s">
        <v>6078</v>
      </c>
      <c r="D415" s="822" t="s">
        <v>6784</v>
      </c>
      <c r="E415" s="822" t="s">
        <v>6785</v>
      </c>
      <c r="F415" s="831"/>
      <c r="G415" s="831"/>
      <c r="H415" s="831"/>
      <c r="I415" s="831"/>
      <c r="J415" s="831"/>
      <c r="K415" s="831"/>
      <c r="L415" s="831"/>
      <c r="M415" s="831"/>
      <c r="N415" s="831">
        <v>1</v>
      </c>
      <c r="O415" s="831">
        <v>217925</v>
      </c>
      <c r="P415" s="827"/>
      <c r="Q415" s="832">
        <v>217925</v>
      </c>
    </row>
    <row r="416" spans="1:17" ht="14.45" customHeight="1" x14ac:dyDescent="0.2">
      <c r="A416" s="821" t="s">
        <v>621</v>
      </c>
      <c r="B416" s="822" t="s">
        <v>5988</v>
      </c>
      <c r="C416" s="822" t="s">
        <v>6078</v>
      </c>
      <c r="D416" s="822" t="s">
        <v>6786</v>
      </c>
      <c r="E416" s="822" t="s">
        <v>6787</v>
      </c>
      <c r="F416" s="831">
        <v>1</v>
      </c>
      <c r="G416" s="831">
        <v>6050</v>
      </c>
      <c r="H416" s="831"/>
      <c r="I416" s="831">
        <v>6050</v>
      </c>
      <c r="J416" s="831">
        <v>4</v>
      </c>
      <c r="K416" s="831">
        <v>16368.5</v>
      </c>
      <c r="L416" s="831"/>
      <c r="M416" s="831">
        <v>4092.125</v>
      </c>
      <c r="N416" s="831">
        <v>1</v>
      </c>
      <c r="O416" s="831">
        <v>3509</v>
      </c>
      <c r="P416" s="827"/>
      <c r="Q416" s="832">
        <v>3509</v>
      </c>
    </row>
    <row r="417" spans="1:17" ht="14.45" customHeight="1" x14ac:dyDescent="0.2">
      <c r="A417" s="821" t="s">
        <v>621</v>
      </c>
      <c r="B417" s="822" t="s">
        <v>5988</v>
      </c>
      <c r="C417" s="822" t="s">
        <v>6078</v>
      </c>
      <c r="D417" s="822" t="s">
        <v>6788</v>
      </c>
      <c r="E417" s="822" t="s">
        <v>6789</v>
      </c>
      <c r="F417" s="831">
        <v>1</v>
      </c>
      <c r="G417" s="831">
        <v>916.6</v>
      </c>
      <c r="H417" s="831"/>
      <c r="I417" s="831">
        <v>916.6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621</v>
      </c>
      <c r="B418" s="822" t="s">
        <v>5988</v>
      </c>
      <c r="C418" s="822" t="s">
        <v>6078</v>
      </c>
      <c r="D418" s="822" t="s">
        <v>6790</v>
      </c>
      <c r="E418" s="822" t="s">
        <v>6791</v>
      </c>
      <c r="F418" s="831">
        <v>1</v>
      </c>
      <c r="G418" s="831">
        <v>41454</v>
      </c>
      <c r="H418" s="831"/>
      <c r="I418" s="831">
        <v>41454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621</v>
      </c>
      <c r="B419" s="822" t="s">
        <v>5988</v>
      </c>
      <c r="C419" s="822" t="s">
        <v>6078</v>
      </c>
      <c r="D419" s="822" t="s">
        <v>6222</v>
      </c>
      <c r="E419" s="822" t="s">
        <v>6223</v>
      </c>
      <c r="F419" s="831">
        <v>308</v>
      </c>
      <c r="G419" s="831">
        <v>120997.80000000003</v>
      </c>
      <c r="H419" s="831"/>
      <c r="I419" s="831">
        <v>392.85000000000008</v>
      </c>
      <c r="J419" s="831">
        <v>2005</v>
      </c>
      <c r="K419" s="831">
        <v>787664.24999999988</v>
      </c>
      <c r="L419" s="831"/>
      <c r="M419" s="831">
        <v>392.84999999999997</v>
      </c>
      <c r="N419" s="831">
        <v>292</v>
      </c>
      <c r="O419" s="831">
        <v>114712.19999999998</v>
      </c>
      <c r="P419" s="827"/>
      <c r="Q419" s="832">
        <v>392.84999999999997</v>
      </c>
    </row>
    <row r="420" spans="1:17" ht="14.45" customHeight="1" x14ac:dyDescent="0.2">
      <c r="A420" s="821" t="s">
        <v>621</v>
      </c>
      <c r="B420" s="822" t="s">
        <v>5988</v>
      </c>
      <c r="C420" s="822" t="s">
        <v>6078</v>
      </c>
      <c r="D420" s="822" t="s">
        <v>6792</v>
      </c>
      <c r="E420" s="822" t="s">
        <v>6793</v>
      </c>
      <c r="F420" s="831">
        <v>1</v>
      </c>
      <c r="G420" s="831">
        <v>10799</v>
      </c>
      <c r="H420" s="831"/>
      <c r="I420" s="831">
        <v>10799</v>
      </c>
      <c r="J420" s="831"/>
      <c r="K420" s="831"/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621</v>
      </c>
      <c r="B421" s="822" t="s">
        <v>5988</v>
      </c>
      <c r="C421" s="822" t="s">
        <v>6078</v>
      </c>
      <c r="D421" s="822" t="s">
        <v>6794</v>
      </c>
      <c r="E421" s="822" t="s">
        <v>6795</v>
      </c>
      <c r="F421" s="831">
        <v>1</v>
      </c>
      <c r="G421" s="831">
        <v>364.8</v>
      </c>
      <c r="H421" s="831"/>
      <c r="I421" s="831">
        <v>364.8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621</v>
      </c>
      <c r="B422" s="822" t="s">
        <v>5988</v>
      </c>
      <c r="C422" s="822" t="s">
        <v>6078</v>
      </c>
      <c r="D422" s="822" t="s">
        <v>6796</v>
      </c>
      <c r="E422" s="822" t="s">
        <v>6797</v>
      </c>
      <c r="F422" s="831">
        <v>1</v>
      </c>
      <c r="G422" s="831">
        <v>260.89999999999998</v>
      </c>
      <c r="H422" s="831"/>
      <c r="I422" s="831">
        <v>260.89999999999998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621</v>
      </c>
      <c r="B423" s="822" t="s">
        <v>5988</v>
      </c>
      <c r="C423" s="822" t="s">
        <v>6078</v>
      </c>
      <c r="D423" s="822" t="s">
        <v>6798</v>
      </c>
      <c r="E423" s="822" t="s">
        <v>6799</v>
      </c>
      <c r="F423" s="831">
        <v>5</v>
      </c>
      <c r="G423" s="831">
        <v>5101.3999999999996</v>
      </c>
      <c r="H423" s="831"/>
      <c r="I423" s="831">
        <v>1020.28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621</v>
      </c>
      <c r="B424" s="822" t="s">
        <v>5988</v>
      </c>
      <c r="C424" s="822" t="s">
        <v>6078</v>
      </c>
      <c r="D424" s="822" t="s">
        <v>6800</v>
      </c>
      <c r="E424" s="822" t="s">
        <v>6801</v>
      </c>
      <c r="F424" s="831"/>
      <c r="G424" s="831"/>
      <c r="H424" s="831"/>
      <c r="I424" s="831"/>
      <c r="J424" s="831">
        <v>1</v>
      </c>
      <c r="K424" s="831">
        <v>4062.55</v>
      </c>
      <c r="L424" s="831"/>
      <c r="M424" s="831">
        <v>4062.55</v>
      </c>
      <c r="N424" s="831"/>
      <c r="O424" s="831"/>
      <c r="P424" s="827"/>
      <c r="Q424" s="832"/>
    </row>
    <row r="425" spans="1:17" ht="14.45" customHeight="1" x14ac:dyDescent="0.2">
      <c r="A425" s="821" t="s">
        <v>621</v>
      </c>
      <c r="B425" s="822" t="s">
        <v>5988</v>
      </c>
      <c r="C425" s="822" t="s">
        <v>6078</v>
      </c>
      <c r="D425" s="822" t="s">
        <v>6802</v>
      </c>
      <c r="E425" s="822" t="s">
        <v>6803</v>
      </c>
      <c r="F425" s="831"/>
      <c r="G425" s="831"/>
      <c r="H425" s="831"/>
      <c r="I425" s="831"/>
      <c r="J425" s="831">
        <v>81</v>
      </c>
      <c r="K425" s="831">
        <v>6496200</v>
      </c>
      <c r="L425" s="831"/>
      <c r="M425" s="831">
        <v>80200</v>
      </c>
      <c r="N425" s="831">
        <v>1</v>
      </c>
      <c r="O425" s="831">
        <v>80200</v>
      </c>
      <c r="P425" s="827"/>
      <c r="Q425" s="832">
        <v>80200</v>
      </c>
    </row>
    <row r="426" spans="1:17" ht="14.45" customHeight="1" x14ac:dyDescent="0.2">
      <c r="A426" s="821" t="s">
        <v>621</v>
      </c>
      <c r="B426" s="822" t="s">
        <v>5988</v>
      </c>
      <c r="C426" s="822" t="s">
        <v>6078</v>
      </c>
      <c r="D426" s="822" t="s">
        <v>6804</v>
      </c>
      <c r="E426" s="822" t="s">
        <v>6805</v>
      </c>
      <c r="F426" s="831"/>
      <c r="G426" s="831"/>
      <c r="H426" s="831"/>
      <c r="I426" s="831"/>
      <c r="J426" s="831">
        <v>23</v>
      </c>
      <c r="K426" s="831">
        <v>5713200</v>
      </c>
      <c r="L426" s="831"/>
      <c r="M426" s="831">
        <v>248400</v>
      </c>
      <c r="N426" s="831">
        <v>33</v>
      </c>
      <c r="O426" s="831">
        <v>8197200</v>
      </c>
      <c r="P426" s="827"/>
      <c r="Q426" s="832">
        <v>248400</v>
      </c>
    </row>
    <row r="427" spans="1:17" ht="14.45" customHeight="1" x14ac:dyDescent="0.2">
      <c r="A427" s="821" t="s">
        <v>621</v>
      </c>
      <c r="B427" s="822" t="s">
        <v>5988</v>
      </c>
      <c r="C427" s="822" t="s">
        <v>6078</v>
      </c>
      <c r="D427" s="822" t="s">
        <v>6303</v>
      </c>
      <c r="E427" s="822" t="s">
        <v>6304</v>
      </c>
      <c r="F427" s="831"/>
      <c r="G427" s="831"/>
      <c r="H427" s="831"/>
      <c r="I427" s="831"/>
      <c r="J427" s="831">
        <v>10</v>
      </c>
      <c r="K427" s="831">
        <v>51085.100000000013</v>
      </c>
      <c r="L427" s="831"/>
      <c r="M427" s="831">
        <v>5108.5100000000011</v>
      </c>
      <c r="N427" s="831"/>
      <c r="O427" s="831"/>
      <c r="P427" s="827"/>
      <c r="Q427" s="832"/>
    </row>
    <row r="428" spans="1:17" ht="14.45" customHeight="1" x14ac:dyDescent="0.2">
      <c r="A428" s="821" t="s">
        <v>621</v>
      </c>
      <c r="B428" s="822" t="s">
        <v>5988</v>
      </c>
      <c r="C428" s="822" t="s">
        <v>6078</v>
      </c>
      <c r="D428" s="822" t="s">
        <v>6224</v>
      </c>
      <c r="E428" s="822" t="s">
        <v>6225</v>
      </c>
      <c r="F428" s="831"/>
      <c r="G428" s="831"/>
      <c r="H428" s="831"/>
      <c r="I428" s="831"/>
      <c r="J428" s="831"/>
      <c r="K428" s="831"/>
      <c r="L428" s="831"/>
      <c r="M428" s="831"/>
      <c r="N428" s="831">
        <v>43</v>
      </c>
      <c r="O428" s="831">
        <v>700900</v>
      </c>
      <c r="P428" s="827"/>
      <c r="Q428" s="832">
        <v>16300</v>
      </c>
    </row>
    <row r="429" spans="1:17" ht="14.45" customHeight="1" x14ac:dyDescent="0.2">
      <c r="A429" s="821" t="s">
        <v>621</v>
      </c>
      <c r="B429" s="822" t="s">
        <v>5988</v>
      </c>
      <c r="C429" s="822" t="s">
        <v>6078</v>
      </c>
      <c r="D429" s="822" t="s">
        <v>6226</v>
      </c>
      <c r="E429" s="822" t="s">
        <v>6227</v>
      </c>
      <c r="F429" s="831">
        <v>24</v>
      </c>
      <c r="G429" s="831">
        <v>41832</v>
      </c>
      <c r="H429" s="831"/>
      <c r="I429" s="831">
        <v>1743</v>
      </c>
      <c r="J429" s="831">
        <v>886</v>
      </c>
      <c r="K429" s="831">
        <v>1544298</v>
      </c>
      <c r="L429" s="831"/>
      <c r="M429" s="831">
        <v>1743</v>
      </c>
      <c r="N429" s="831">
        <v>175</v>
      </c>
      <c r="O429" s="831">
        <v>305025</v>
      </c>
      <c r="P429" s="827"/>
      <c r="Q429" s="832">
        <v>1743</v>
      </c>
    </row>
    <row r="430" spans="1:17" ht="14.45" customHeight="1" x14ac:dyDescent="0.2">
      <c r="A430" s="821" t="s">
        <v>621</v>
      </c>
      <c r="B430" s="822" t="s">
        <v>5988</v>
      </c>
      <c r="C430" s="822" t="s">
        <v>6078</v>
      </c>
      <c r="D430" s="822" t="s">
        <v>6305</v>
      </c>
      <c r="E430" s="822" t="s">
        <v>6306</v>
      </c>
      <c r="F430" s="831"/>
      <c r="G430" s="831"/>
      <c r="H430" s="831"/>
      <c r="I430" s="831"/>
      <c r="J430" s="831">
        <v>5</v>
      </c>
      <c r="K430" s="831">
        <v>39544.35</v>
      </c>
      <c r="L430" s="831"/>
      <c r="M430" s="831">
        <v>7908.87</v>
      </c>
      <c r="N430" s="831">
        <v>2</v>
      </c>
      <c r="O430" s="831">
        <v>15817.74</v>
      </c>
      <c r="P430" s="827"/>
      <c r="Q430" s="832">
        <v>7908.87</v>
      </c>
    </row>
    <row r="431" spans="1:17" ht="14.45" customHeight="1" x14ac:dyDescent="0.2">
      <c r="A431" s="821" t="s">
        <v>621</v>
      </c>
      <c r="B431" s="822" t="s">
        <v>5988</v>
      </c>
      <c r="C431" s="822" t="s">
        <v>6078</v>
      </c>
      <c r="D431" s="822" t="s">
        <v>6806</v>
      </c>
      <c r="E431" s="822" t="s">
        <v>6807</v>
      </c>
      <c r="F431" s="831">
        <v>1</v>
      </c>
      <c r="G431" s="831">
        <v>276000</v>
      </c>
      <c r="H431" s="831"/>
      <c r="I431" s="831">
        <v>276000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621</v>
      </c>
      <c r="B432" s="822" t="s">
        <v>5988</v>
      </c>
      <c r="C432" s="822" t="s">
        <v>6078</v>
      </c>
      <c r="D432" s="822" t="s">
        <v>6808</v>
      </c>
      <c r="E432" s="822" t="s">
        <v>6809</v>
      </c>
      <c r="F432" s="831"/>
      <c r="G432" s="831"/>
      <c r="H432" s="831"/>
      <c r="I432" s="831"/>
      <c r="J432" s="831">
        <v>1</v>
      </c>
      <c r="K432" s="831">
        <v>98000</v>
      </c>
      <c r="L432" s="831"/>
      <c r="M432" s="831">
        <v>98000</v>
      </c>
      <c r="N432" s="831"/>
      <c r="O432" s="831"/>
      <c r="P432" s="827"/>
      <c r="Q432" s="832"/>
    </row>
    <row r="433" spans="1:17" ht="14.45" customHeight="1" x14ac:dyDescent="0.2">
      <c r="A433" s="821" t="s">
        <v>621</v>
      </c>
      <c r="B433" s="822" t="s">
        <v>5988</v>
      </c>
      <c r="C433" s="822" t="s">
        <v>6078</v>
      </c>
      <c r="D433" s="822" t="s">
        <v>6810</v>
      </c>
      <c r="E433" s="822" t="s">
        <v>6811</v>
      </c>
      <c r="F433" s="831"/>
      <c r="G433" s="831"/>
      <c r="H433" s="831"/>
      <c r="I433" s="831"/>
      <c r="J433" s="831">
        <v>14</v>
      </c>
      <c r="K433" s="831">
        <v>3864000</v>
      </c>
      <c r="L433" s="831"/>
      <c r="M433" s="831">
        <v>276000</v>
      </c>
      <c r="N433" s="831">
        <v>28</v>
      </c>
      <c r="O433" s="831">
        <v>7728000</v>
      </c>
      <c r="P433" s="827"/>
      <c r="Q433" s="832">
        <v>276000</v>
      </c>
    </row>
    <row r="434" spans="1:17" ht="14.45" customHeight="1" x14ac:dyDescent="0.2">
      <c r="A434" s="821" t="s">
        <v>621</v>
      </c>
      <c r="B434" s="822" t="s">
        <v>5988</v>
      </c>
      <c r="C434" s="822" t="s">
        <v>6078</v>
      </c>
      <c r="D434" s="822" t="s">
        <v>6812</v>
      </c>
      <c r="E434" s="822"/>
      <c r="F434" s="831"/>
      <c r="G434" s="831"/>
      <c r="H434" s="831"/>
      <c r="I434" s="831"/>
      <c r="J434" s="831">
        <v>7</v>
      </c>
      <c r="K434" s="831">
        <v>511000</v>
      </c>
      <c r="L434" s="831"/>
      <c r="M434" s="831">
        <v>73000</v>
      </c>
      <c r="N434" s="831"/>
      <c r="O434" s="831"/>
      <c r="P434" s="827"/>
      <c r="Q434" s="832"/>
    </row>
    <row r="435" spans="1:17" ht="14.45" customHeight="1" x14ac:dyDescent="0.2">
      <c r="A435" s="821" t="s">
        <v>621</v>
      </c>
      <c r="B435" s="822" t="s">
        <v>5988</v>
      </c>
      <c r="C435" s="822" t="s">
        <v>6078</v>
      </c>
      <c r="D435" s="822" t="s">
        <v>6812</v>
      </c>
      <c r="E435" s="822" t="s">
        <v>6813</v>
      </c>
      <c r="F435" s="831"/>
      <c r="G435" s="831"/>
      <c r="H435" s="831"/>
      <c r="I435" s="831"/>
      <c r="J435" s="831">
        <v>7</v>
      </c>
      <c r="K435" s="831">
        <v>511000</v>
      </c>
      <c r="L435" s="831"/>
      <c r="M435" s="831">
        <v>73000</v>
      </c>
      <c r="N435" s="831">
        <v>5</v>
      </c>
      <c r="O435" s="831">
        <v>365000</v>
      </c>
      <c r="P435" s="827"/>
      <c r="Q435" s="832">
        <v>73000</v>
      </c>
    </row>
    <row r="436" spans="1:17" ht="14.45" customHeight="1" x14ac:dyDescent="0.2">
      <c r="A436" s="821" t="s">
        <v>621</v>
      </c>
      <c r="B436" s="822" t="s">
        <v>5988</v>
      </c>
      <c r="C436" s="822" t="s">
        <v>6078</v>
      </c>
      <c r="D436" s="822" t="s">
        <v>6814</v>
      </c>
      <c r="E436" s="822" t="s">
        <v>6815</v>
      </c>
      <c r="F436" s="831"/>
      <c r="G436" s="831"/>
      <c r="H436" s="831"/>
      <c r="I436" s="831"/>
      <c r="J436" s="831"/>
      <c r="K436" s="831"/>
      <c r="L436" s="831"/>
      <c r="M436" s="831"/>
      <c r="N436" s="831">
        <v>13</v>
      </c>
      <c r="O436" s="831">
        <v>102518</v>
      </c>
      <c r="P436" s="827"/>
      <c r="Q436" s="832">
        <v>7886</v>
      </c>
    </row>
    <row r="437" spans="1:17" ht="14.45" customHeight="1" x14ac:dyDescent="0.2">
      <c r="A437" s="821" t="s">
        <v>621</v>
      </c>
      <c r="B437" s="822" t="s">
        <v>5988</v>
      </c>
      <c r="C437" s="822" t="s">
        <v>6078</v>
      </c>
      <c r="D437" s="822" t="s">
        <v>6816</v>
      </c>
      <c r="E437" s="822" t="s">
        <v>6817</v>
      </c>
      <c r="F437" s="831"/>
      <c r="G437" s="831"/>
      <c r="H437" s="831"/>
      <c r="I437" s="831"/>
      <c r="J437" s="831">
        <v>2</v>
      </c>
      <c r="K437" s="831">
        <v>55391.26</v>
      </c>
      <c r="L437" s="831"/>
      <c r="M437" s="831">
        <v>27695.63</v>
      </c>
      <c r="N437" s="831">
        <v>1</v>
      </c>
      <c r="O437" s="831">
        <v>27695.63</v>
      </c>
      <c r="P437" s="827"/>
      <c r="Q437" s="832">
        <v>27695.63</v>
      </c>
    </row>
    <row r="438" spans="1:17" ht="14.45" customHeight="1" x14ac:dyDescent="0.2">
      <c r="A438" s="821" t="s">
        <v>621</v>
      </c>
      <c r="B438" s="822" t="s">
        <v>5988</v>
      </c>
      <c r="C438" s="822" t="s">
        <v>6078</v>
      </c>
      <c r="D438" s="822" t="s">
        <v>6818</v>
      </c>
      <c r="E438" s="822" t="s">
        <v>6819</v>
      </c>
      <c r="F438" s="831"/>
      <c r="G438" s="831"/>
      <c r="H438" s="831"/>
      <c r="I438" s="831"/>
      <c r="J438" s="831">
        <v>2</v>
      </c>
      <c r="K438" s="831">
        <v>15817.74</v>
      </c>
      <c r="L438" s="831"/>
      <c r="M438" s="831">
        <v>7908.87</v>
      </c>
      <c r="N438" s="831">
        <v>1</v>
      </c>
      <c r="O438" s="831">
        <v>7908.87</v>
      </c>
      <c r="P438" s="827"/>
      <c r="Q438" s="832">
        <v>7908.87</v>
      </c>
    </row>
    <row r="439" spans="1:17" ht="14.45" customHeight="1" x14ac:dyDescent="0.2">
      <c r="A439" s="821" t="s">
        <v>621</v>
      </c>
      <c r="B439" s="822" t="s">
        <v>5988</v>
      </c>
      <c r="C439" s="822" t="s">
        <v>6078</v>
      </c>
      <c r="D439" s="822" t="s">
        <v>6820</v>
      </c>
      <c r="E439" s="822" t="s">
        <v>6821</v>
      </c>
      <c r="F439" s="831"/>
      <c r="G439" s="831"/>
      <c r="H439" s="831"/>
      <c r="I439" s="831"/>
      <c r="J439" s="831">
        <v>2</v>
      </c>
      <c r="K439" s="831">
        <v>73652.3</v>
      </c>
      <c r="L439" s="831"/>
      <c r="M439" s="831">
        <v>36826.15</v>
      </c>
      <c r="N439" s="831"/>
      <c r="O439" s="831"/>
      <c r="P439" s="827"/>
      <c r="Q439" s="832"/>
    </row>
    <row r="440" spans="1:17" ht="14.45" customHeight="1" x14ac:dyDescent="0.2">
      <c r="A440" s="821" t="s">
        <v>621</v>
      </c>
      <c r="B440" s="822" t="s">
        <v>5988</v>
      </c>
      <c r="C440" s="822" t="s">
        <v>6078</v>
      </c>
      <c r="D440" s="822" t="s">
        <v>6822</v>
      </c>
      <c r="E440" s="822" t="s">
        <v>6805</v>
      </c>
      <c r="F440" s="831"/>
      <c r="G440" s="831"/>
      <c r="H440" s="831"/>
      <c r="I440" s="831"/>
      <c r="J440" s="831"/>
      <c r="K440" s="831"/>
      <c r="L440" s="831"/>
      <c r="M440" s="831"/>
      <c r="N440" s="831">
        <v>2</v>
      </c>
      <c r="O440" s="831">
        <v>496754</v>
      </c>
      <c r="P440" s="827"/>
      <c r="Q440" s="832">
        <v>248377</v>
      </c>
    </row>
    <row r="441" spans="1:17" ht="14.45" customHeight="1" x14ac:dyDescent="0.2">
      <c r="A441" s="821" t="s">
        <v>621</v>
      </c>
      <c r="B441" s="822" t="s">
        <v>5988</v>
      </c>
      <c r="C441" s="822" t="s">
        <v>6078</v>
      </c>
      <c r="D441" s="822" t="s">
        <v>6823</v>
      </c>
      <c r="E441" s="822" t="s">
        <v>6811</v>
      </c>
      <c r="F441" s="831"/>
      <c r="G441" s="831"/>
      <c r="H441" s="831"/>
      <c r="I441" s="831"/>
      <c r="J441" s="831">
        <v>2</v>
      </c>
      <c r="K441" s="831">
        <v>551885</v>
      </c>
      <c r="L441" s="831"/>
      <c r="M441" s="831">
        <v>275942.5</v>
      </c>
      <c r="N441" s="831">
        <v>5</v>
      </c>
      <c r="O441" s="831">
        <v>1379712.5</v>
      </c>
      <c r="P441" s="827"/>
      <c r="Q441" s="832">
        <v>275942.5</v>
      </c>
    </row>
    <row r="442" spans="1:17" ht="14.45" customHeight="1" x14ac:dyDescent="0.2">
      <c r="A442" s="821" t="s">
        <v>621</v>
      </c>
      <c r="B442" s="822" t="s">
        <v>5988</v>
      </c>
      <c r="C442" s="822" t="s">
        <v>6078</v>
      </c>
      <c r="D442" s="822" t="s">
        <v>6824</v>
      </c>
      <c r="E442" s="822" t="s">
        <v>6825</v>
      </c>
      <c r="F442" s="831"/>
      <c r="G442" s="831"/>
      <c r="H442" s="831"/>
      <c r="I442" s="831"/>
      <c r="J442" s="831">
        <v>1</v>
      </c>
      <c r="K442" s="831">
        <v>4779.5</v>
      </c>
      <c r="L442" s="831"/>
      <c r="M442" s="831">
        <v>4779.5</v>
      </c>
      <c r="N442" s="831">
        <v>5</v>
      </c>
      <c r="O442" s="831">
        <v>23897.5</v>
      </c>
      <c r="P442" s="827"/>
      <c r="Q442" s="832">
        <v>4779.5</v>
      </c>
    </row>
    <row r="443" spans="1:17" ht="14.45" customHeight="1" x14ac:dyDescent="0.2">
      <c r="A443" s="821" t="s">
        <v>621</v>
      </c>
      <c r="B443" s="822" t="s">
        <v>5988</v>
      </c>
      <c r="C443" s="822" t="s">
        <v>6078</v>
      </c>
      <c r="D443" s="822" t="s">
        <v>6826</v>
      </c>
      <c r="E443" s="822" t="s">
        <v>6827</v>
      </c>
      <c r="F443" s="831"/>
      <c r="G443" s="831"/>
      <c r="H443" s="831"/>
      <c r="I443" s="831"/>
      <c r="J443" s="831">
        <v>2</v>
      </c>
      <c r="K443" s="831">
        <v>104052</v>
      </c>
      <c r="L443" s="831"/>
      <c r="M443" s="831">
        <v>52026</v>
      </c>
      <c r="N443" s="831">
        <v>1</v>
      </c>
      <c r="O443" s="831">
        <v>52026</v>
      </c>
      <c r="P443" s="827"/>
      <c r="Q443" s="832">
        <v>52026</v>
      </c>
    </row>
    <row r="444" spans="1:17" ht="14.45" customHeight="1" x14ac:dyDescent="0.2">
      <c r="A444" s="821" t="s">
        <v>621</v>
      </c>
      <c r="B444" s="822" t="s">
        <v>5988</v>
      </c>
      <c r="C444" s="822" t="s">
        <v>6078</v>
      </c>
      <c r="D444" s="822" t="s">
        <v>6828</v>
      </c>
      <c r="E444" s="822" t="s">
        <v>6829</v>
      </c>
      <c r="F444" s="831"/>
      <c r="G444" s="831"/>
      <c r="H444" s="831"/>
      <c r="I444" s="831"/>
      <c r="J444" s="831">
        <v>3</v>
      </c>
      <c r="K444" s="831">
        <v>90000</v>
      </c>
      <c r="L444" s="831"/>
      <c r="M444" s="831">
        <v>30000</v>
      </c>
      <c r="N444" s="831"/>
      <c r="O444" s="831"/>
      <c r="P444" s="827"/>
      <c r="Q444" s="832"/>
    </row>
    <row r="445" spans="1:17" ht="14.45" customHeight="1" x14ac:dyDescent="0.2">
      <c r="A445" s="821" t="s">
        <v>621</v>
      </c>
      <c r="B445" s="822" t="s">
        <v>5988</v>
      </c>
      <c r="C445" s="822" t="s">
        <v>6078</v>
      </c>
      <c r="D445" s="822" t="s">
        <v>6830</v>
      </c>
      <c r="E445" s="822" t="s">
        <v>6831</v>
      </c>
      <c r="F445" s="831"/>
      <c r="G445" s="831"/>
      <c r="H445" s="831"/>
      <c r="I445" s="831"/>
      <c r="J445" s="831">
        <v>1</v>
      </c>
      <c r="K445" s="831">
        <v>257600</v>
      </c>
      <c r="L445" s="831"/>
      <c r="M445" s="831">
        <v>257600</v>
      </c>
      <c r="N445" s="831">
        <v>4</v>
      </c>
      <c r="O445" s="831">
        <v>1030400</v>
      </c>
      <c r="P445" s="827"/>
      <c r="Q445" s="832">
        <v>257600</v>
      </c>
    </row>
    <row r="446" spans="1:17" ht="14.45" customHeight="1" x14ac:dyDescent="0.2">
      <c r="A446" s="821" t="s">
        <v>621</v>
      </c>
      <c r="B446" s="822" t="s">
        <v>5988</v>
      </c>
      <c r="C446" s="822" t="s">
        <v>6078</v>
      </c>
      <c r="D446" s="822" t="s">
        <v>6832</v>
      </c>
      <c r="E446" s="822" t="s">
        <v>6833</v>
      </c>
      <c r="F446" s="831"/>
      <c r="G446" s="831"/>
      <c r="H446" s="831"/>
      <c r="I446" s="831"/>
      <c r="J446" s="831">
        <v>2</v>
      </c>
      <c r="K446" s="831">
        <v>459770</v>
      </c>
      <c r="L446" s="831"/>
      <c r="M446" s="831">
        <v>229885</v>
      </c>
      <c r="N446" s="831"/>
      <c r="O446" s="831"/>
      <c r="P446" s="827"/>
      <c r="Q446" s="832"/>
    </row>
    <row r="447" spans="1:17" ht="14.45" customHeight="1" x14ac:dyDescent="0.2">
      <c r="A447" s="821" t="s">
        <v>621</v>
      </c>
      <c r="B447" s="822" t="s">
        <v>5988</v>
      </c>
      <c r="C447" s="822" t="s">
        <v>6078</v>
      </c>
      <c r="D447" s="822" t="s">
        <v>6834</v>
      </c>
      <c r="E447" s="822" t="s">
        <v>6835</v>
      </c>
      <c r="F447" s="831"/>
      <c r="G447" s="831"/>
      <c r="H447" s="831"/>
      <c r="I447" s="831"/>
      <c r="J447" s="831">
        <v>1</v>
      </c>
      <c r="K447" s="831">
        <v>13472</v>
      </c>
      <c r="L447" s="831"/>
      <c r="M447" s="831">
        <v>13472</v>
      </c>
      <c r="N447" s="831"/>
      <c r="O447" s="831"/>
      <c r="P447" s="827"/>
      <c r="Q447" s="832"/>
    </row>
    <row r="448" spans="1:17" ht="14.45" customHeight="1" x14ac:dyDescent="0.2">
      <c r="A448" s="821" t="s">
        <v>621</v>
      </c>
      <c r="B448" s="822" t="s">
        <v>5988</v>
      </c>
      <c r="C448" s="822" t="s">
        <v>6078</v>
      </c>
      <c r="D448" s="822" t="s">
        <v>6836</v>
      </c>
      <c r="E448" s="822" t="s">
        <v>6837</v>
      </c>
      <c r="F448" s="831"/>
      <c r="G448" s="831"/>
      <c r="H448" s="831"/>
      <c r="I448" s="831"/>
      <c r="J448" s="831"/>
      <c r="K448" s="831"/>
      <c r="L448" s="831"/>
      <c r="M448" s="831"/>
      <c r="N448" s="831">
        <v>6</v>
      </c>
      <c r="O448" s="831">
        <v>127110</v>
      </c>
      <c r="P448" s="827"/>
      <c r="Q448" s="832">
        <v>21185</v>
      </c>
    </row>
    <row r="449" spans="1:17" ht="14.45" customHeight="1" x14ac:dyDescent="0.2">
      <c r="A449" s="821" t="s">
        <v>621</v>
      </c>
      <c r="B449" s="822" t="s">
        <v>5988</v>
      </c>
      <c r="C449" s="822" t="s">
        <v>6078</v>
      </c>
      <c r="D449" s="822" t="s">
        <v>6838</v>
      </c>
      <c r="E449" s="822" t="s">
        <v>6839</v>
      </c>
      <c r="F449" s="831"/>
      <c r="G449" s="831"/>
      <c r="H449" s="831"/>
      <c r="I449" s="831"/>
      <c r="J449" s="831"/>
      <c r="K449" s="831"/>
      <c r="L449" s="831"/>
      <c r="M449" s="831"/>
      <c r="N449" s="831">
        <v>1</v>
      </c>
      <c r="O449" s="831">
        <v>24398.83</v>
      </c>
      <c r="P449" s="827"/>
      <c r="Q449" s="832">
        <v>24398.83</v>
      </c>
    </row>
    <row r="450" spans="1:17" ht="14.45" customHeight="1" x14ac:dyDescent="0.2">
      <c r="A450" s="821" t="s">
        <v>621</v>
      </c>
      <c r="B450" s="822" t="s">
        <v>5988</v>
      </c>
      <c r="C450" s="822" t="s">
        <v>6078</v>
      </c>
      <c r="D450" s="822" t="s">
        <v>6307</v>
      </c>
      <c r="E450" s="822" t="s">
        <v>6308</v>
      </c>
      <c r="F450" s="831"/>
      <c r="G450" s="831"/>
      <c r="H450" s="831"/>
      <c r="I450" s="831"/>
      <c r="J450" s="831">
        <v>1</v>
      </c>
      <c r="K450" s="831">
        <v>7908.87</v>
      </c>
      <c r="L450" s="831"/>
      <c r="M450" s="831">
        <v>7908.87</v>
      </c>
      <c r="N450" s="831">
        <v>2</v>
      </c>
      <c r="O450" s="831">
        <v>15817.74</v>
      </c>
      <c r="P450" s="827"/>
      <c r="Q450" s="832">
        <v>7908.87</v>
      </c>
    </row>
    <row r="451" spans="1:17" ht="14.45" customHeight="1" x14ac:dyDescent="0.2">
      <c r="A451" s="821" t="s">
        <v>621</v>
      </c>
      <c r="B451" s="822" t="s">
        <v>5988</v>
      </c>
      <c r="C451" s="822" t="s">
        <v>6078</v>
      </c>
      <c r="D451" s="822" t="s">
        <v>6840</v>
      </c>
      <c r="E451" s="822" t="s">
        <v>6841</v>
      </c>
      <c r="F451" s="831"/>
      <c r="G451" s="831"/>
      <c r="H451" s="831"/>
      <c r="I451" s="831"/>
      <c r="J451" s="831"/>
      <c r="K451" s="831"/>
      <c r="L451" s="831"/>
      <c r="M451" s="831"/>
      <c r="N451" s="831">
        <v>1</v>
      </c>
      <c r="O451" s="831">
        <v>497540</v>
      </c>
      <c r="P451" s="827"/>
      <c r="Q451" s="832">
        <v>497540</v>
      </c>
    </row>
    <row r="452" spans="1:17" ht="14.45" customHeight="1" x14ac:dyDescent="0.2">
      <c r="A452" s="821" t="s">
        <v>621</v>
      </c>
      <c r="B452" s="822" t="s">
        <v>5988</v>
      </c>
      <c r="C452" s="822" t="s">
        <v>6078</v>
      </c>
      <c r="D452" s="822" t="s">
        <v>6842</v>
      </c>
      <c r="E452" s="822" t="s">
        <v>6843</v>
      </c>
      <c r="F452" s="831"/>
      <c r="G452" s="831"/>
      <c r="H452" s="831"/>
      <c r="I452" s="831"/>
      <c r="J452" s="831">
        <v>1</v>
      </c>
      <c r="K452" s="831">
        <v>52026</v>
      </c>
      <c r="L452" s="831"/>
      <c r="M452" s="831">
        <v>52026</v>
      </c>
      <c r="N452" s="831">
        <v>3</v>
      </c>
      <c r="O452" s="831">
        <v>156078</v>
      </c>
      <c r="P452" s="827"/>
      <c r="Q452" s="832">
        <v>52026</v>
      </c>
    </row>
    <row r="453" spans="1:17" ht="14.45" customHeight="1" x14ac:dyDescent="0.2">
      <c r="A453" s="821" t="s">
        <v>621</v>
      </c>
      <c r="B453" s="822" t="s">
        <v>5988</v>
      </c>
      <c r="C453" s="822" t="s">
        <v>6078</v>
      </c>
      <c r="D453" s="822" t="s">
        <v>6844</v>
      </c>
      <c r="E453" s="822" t="s">
        <v>6845</v>
      </c>
      <c r="F453" s="831"/>
      <c r="G453" s="831"/>
      <c r="H453" s="831"/>
      <c r="I453" s="831"/>
      <c r="J453" s="831">
        <v>1</v>
      </c>
      <c r="K453" s="831">
        <v>6049.25</v>
      </c>
      <c r="L453" s="831"/>
      <c r="M453" s="831">
        <v>6049.25</v>
      </c>
      <c r="N453" s="831"/>
      <c r="O453" s="831"/>
      <c r="P453" s="827"/>
      <c r="Q453" s="832"/>
    </row>
    <row r="454" spans="1:17" ht="14.45" customHeight="1" x14ac:dyDescent="0.2">
      <c r="A454" s="821" t="s">
        <v>621</v>
      </c>
      <c r="B454" s="822" t="s">
        <v>5988</v>
      </c>
      <c r="C454" s="822" t="s">
        <v>6078</v>
      </c>
      <c r="D454" s="822" t="s">
        <v>6846</v>
      </c>
      <c r="E454" s="822" t="s">
        <v>6847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38855.35</v>
      </c>
      <c r="P454" s="827"/>
      <c r="Q454" s="832">
        <v>38855.35</v>
      </c>
    </row>
    <row r="455" spans="1:17" ht="14.45" customHeight="1" x14ac:dyDescent="0.2">
      <c r="A455" s="821" t="s">
        <v>621</v>
      </c>
      <c r="B455" s="822" t="s">
        <v>5988</v>
      </c>
      <c r="C455" s="822" t="s">
        <v>6078</v>
      </c>
      <c r="D455" s="822" t="s">
        <v>6848</v>
      </c>
      <c r="E455" s="822" t="s">
        <v>6849</v>
      </c>
      <c r="F455" s="831"/>
      <c r="G455" s="831"/>
      <c r="H455" s="831"/>
      <c r="I455" s="831"/>
      <c r="J455" s="831">
        <v>2</v>
      </c>
      <c r="K455" s="831">
        <v>16196.08</v>
      </c>
      <c r="L455" s="831"/>
      <c r="M455" s="831">
        <v>8098.04</v>
      </c>
      <c r="N455" s="831"/>
      <c r="O455" s="831"/>
      <c r="P455" s="827"/>
      <c r="Q455" s="832"/>
    </row>
    <row r="456" spans="1:17" ht="14.45" customHeight="1" x14ac:dyDescent="0.2">
      <c r="A456" s="821" t="s">
        <v>621</v>
      </c>
      <c r="B456" s="822" t="s">
        <v>5988</v>
      </c>
      <c r="C456" s="822" t="s">
        <v>6078</v>
      </c>
      <c r="D456" s="822" t="s">
        <v>6850</v>
      </c>
      <c r="E456" s="822" t="s">
        <v>6851</v>
      </c>
      <c r="F456" s="831"/>
      <c r="G456" s="831"/>
      <c r="H456" s="831"/>
      <c r="I456" s="831"/>
      <c r="J456" s="831">
        <v>1</v>
      </c>
      <c r="K456" s="831">
        <v>3523.64</v>
      </c>
      <c r="L456" s="831"/>
      <c r="M456" s="831">
        <v>3523.64</v>
      </c>
      <c r="N456" s="831"/>
      <c r="O456" s="831"/>
      <c r="P456" s="827"/>
      <c r="Q456" s="832"/>
    </row>
    <row r="457" spans="1:17" ht="14.45" customHeight="1" x14ac:dyDescent="0.2">
      <c r="A457" s="821" t="s">
        <v>621</v>
      </c>
      <c r="B457" s="822" t="s">
        <v>5988</v>
      </c>
      <c r="C457" s="822" t="s">
        <v>6078</v>
      </c>
      <c r="D457" s="822" t="s">
        <v>6852</v>
      </c>
      <c r="E457" s="822" t="s">
        <v>6853</v>
      </c>
      <c r="F457" s="831"/>
      <c r="G457" s="831"/>
      <c r="H457" s="831"/>
      <c r="I457" s="831"/>
      <c r="J457" s="831">
        <v>1</v>
      </c>
      <c r="K457" s="831">
        <v>1337.95</v>
      </c>
      <c r="L457" s="831"/>
      <c r="M457" s="831">
        <v>1337.95</v>
      </c>
      <c r="N457" s="831"/>
      <c r="O457" s="831"/>
      <c r="P457" s="827"/>
      <c r="Q457" s="832"/>
    </row>
    <row r="458" spans="1:17" ht="14.45" customHeight="1" x14ac:dyDescent="0.2">
      <c r="A458" s="821" t="s">
        <v>621</v>
      </c>
      <c r="B458" s="822" t="s">
        <v>5988</v>
      </c>
      <c r="C458" s="822" t="s">
        <v>6078</v>
      </c>
      <c r="D458" s="822" t="s">
        <v>6854</v>
      </c>
      <c r="E458" s="822" t="s">
        <v>6855</v>
      </c>
      <c r="F458" s="831"/>
      <c r="G458" s="831"/>
      <c r="H458" s="831"/>
      <c r="I458" s="831"/>
      <c r="J458" s="831">
        <v>2</v>
      </c>
      <c r="K458" s="831">
        <v>1036</v>
      </c>
      <c r="L458" s="831"/>
      <c r="M458" s="831">
        <v>518</v>
      </c>
      <c r="N458" s="831"/>
      <c r="O458" s="831"/>
      <c r="P458" s="827"/>
      <c r="Q458" s="832"/>
    </row>
    <row r="459" spans="1:17" ht="14.45" customHeight="1" x14ac:dyDescent="0.2">
      <c r="A459" s="821" t="s">
        <v>621</v>
      </c>
      <c r="B459" s="822" t="s">
        <v>5988</v>
      </c>
      <c r="C459" s="822" t="s">
        <v>6078</v>
      </c>
      <c r="D459" s="822" t="s">
        <v>6856</v>
      </c>
      <c r="E459" s="822" t="s">
        <v>6857</v>
      </c>
      <c r="F459" s="831"/>
      <c r="G459" s="831"/>
      <c r="H459" s="831"/>
      <c r="I459" s="831"/>
      <c r="J459" s="831">
        <v>1</v>
      </c>
      <c r="K459" s="831">
        <v>304750</v>
      </c>
      <c r="L459" s="831"/>
      <c r="M459" s="831">
        <v>304750</v>
      </c>
      <c r="N459" s="831"/>
      <c r="O459" s="831"/>
      <c r="P459" s="827"/>
      <c r="Q459" s="832"/>
    </row>
    <row r="460" spans="1:17" ht="14.45" customHeight="1" x14ac:dyDescent="0.2">
      <c r="A460" s="821" t="s">
        <v>621</v>
      </c>
      <c r="B460" s="822" t="s">
        <v>5988</v>
      </c>
      <c r="C460" s="822" t="s">
        <v>6078</v>
      </c>
      <c r="D460" s="822" t="s">
        <v>6858</v>
      </c>
      <c r="E460" s="822" t="s">
        <v>6859</v>
      </c>
      <c r="F460" s="831"/>
      <c r="G460" s="831"/>
      <c r="H460" s="831"/>
      <c r="I460" s="831"/>
      <c r="J460" s="831">
        <v>4</v>
      </c>
      <c r="K460" s="831">
        <v>7012.28</v>
      </c>
      <c r="L460" s="831"/>
      <c r="M460" s="831">
        <v>1753.07</v>
      </c>
      <c r="N460" s="831"/>
      <c r="O460" s="831"/>
      <c r="P460" s="827"/>
      <c r="Q460" s="832"/>
    </row>
    <row r="461" spans="1:17" ht="14.45" customHeight="1" x14ac:dyDescent="0.2">
      <c r="A461" s="821" t="s">
        <v>621</v>
      </c>
      <c r="B461" s="822" t="s">
        <v>5988</v>
      </c>
      <c r="C461" s="822" t="s">
        <v>6078</v>
      </c>
      <c r="D461" s="822" t="s">
        <v>6860</v>
      </c>
      <c r="E461" s="822" t="s">
        <v>6861</v>
      </c>
      <c r="F461" s="831"/>
      <c r="G461" s="831"/>
      <c r="H461" s="831"/>
      <c r="I461" s="831"/>
      <c r="J461" s="831">
        <v>1</v>
      </c>
      <c r="K461" s="831">
        <v>414</v>
      </c>
      <c r="L461" s="831"/>
      <c r="M461" s="831">
        <v>414</v>
      </c>
      <c r="N461" s="831"/>
      <c r="O461" s="831"/>
      <c r="P461" s="827"/>
      <c r="Q461" s="832"/>
    </row>
    <row r="462" spans="1:17" ht="14.45" customHeight="1" x14ac:dyDescent="0.2">
      <c r="A462" s="821" t="s">
        <v>621</v>
      </c>
      <c r="B462" s="822" t="s">
        <v>5988</v>
      </c>
      <c r="C462" s="822" t="s">
        <v>6078</v>
      </c>
      <c r="D462" s="822" t="s">
        <v>6862</v>
      </c>
      <c r="E462" s="822" t="s">
        <v>6863</v>
      </c>
      <c r="F462" s="831"/>
      <c r="G462" s="831"/>
      <c r="H462" s="831"/>
      <c r="I462" s="831"/>
      <c r="J462" s="831">
        <v>1</v>
      </c>
      <c r="K462" s="831">
        <v>4961</v>
      </c>
      <c r="L462" s="831"/>
      <c r="M462" s="831">
        <v>4961</v>
      </c>
      <c r="N462" s="831"/>
      <c r="O462" s="831"/>
      <c r="P462" s="827"/>
      <c r="Q462" s="832"/>
    </row>
    <row r="463" spans="1:17" ht="14.45" customHeight="1" x14ac:dyDescent="0.2">
      <c r="A463" s="821" t="s">
        <v>621</v>
      </c>
      <c r="B463" s="822" t="s">
        <v>5988</v>
      </c>
      <c r="C463" s="822" t="s">
        <v>6078</v>
      </c>
      <c r="D463" s="822" t="s">
        <v>6864</v>
      </c>
      <c r="E463" s="822" t="s">
        <v>6865</v>
      </c>
      <c r="F463" s="831"/>
      <c r="G463" s="831"/>
      <c r="H463" s="831"/>
      <c r="I463" s="831"/>
      <c r="J463" s="831">
        <v>3</v>
      </c>
      <c r="K463" s="831">
        <v>83945.46</v>
      </c>
      <c r="L463" s="831"/>
      <c r="M463" s="831">
        <v>27981.820000000003</v>
      </c>
      <c r="N463" s="831"/>
      <c r="O463" s="831"/>
      <c r="P463" s="827"/>
      <c r="Q463" s="832"/>
    </row>
    <row r="464" spans="1:17" ht="14.45" customHeight="1" x14ac:dyDescent="0.2">
      <c r="A464" s="821" t="s">
        <v>621</v>
      </c>
      <c r="B464" s="822" t="s">
        <v>5988</v>
      </c>
      <c r="C464" s="822" t="s">
        <v>6078</v>
      </c>
      <c r="D464" s="822" t="s">
        <v>6866</v>
      </c>
      <c r="E464" s="822" t="s">
        <v>6867</v>
      </c>
      <c r="F464" s="831"/>
      <c r="G464" s="831"/>
      <c r="H464" s="831"/>
      <c r="I464" s="831"/>
      <c r="J464" s="831">
        <v>2</v>
      </c>
      <c r="K464" s="831">
        <v>2416</v>
      </c>
      <c r="L464" s="831"/>
      <c r="M464" s="831">
        <v>1208</v>
      </c>
      <c r="N464" s="831"/>
      <c r="O464" s="831"/>
      <c r="P464" s="827"/>
      <c r="Q464" s="832"/>
    </row>
    <row r="465" spans="1:17" ht="14.45" customHeight="1" x14ac:dyDescent="0.2">
      <c r="A465" s="821" t="s">
        <v>621</v>
      </c>
      <c r="B465" s="822" t="s">
        <v>5988</v>
      </c>
      <c r="C465" s="822" t="s">
        <v>6078</v>
      </c>
      <c r="D465" s="822" t="s">
        <v>6868</v>
      </c>
      <c r="E465" s="822" t="s">
        <v>6869</v>
      </c>
      <c r="F465" s="831"/>
      <c r="G465" s="831"/>
      <c r="H465" s="831"/>
      <c r="I465" s="831"/>
      <c r="J465" s="831">
        <v>1</v>
      </c>
      <c r="K465" s="831">
        <v>2325</v>
      </c>
      <c r="L465" s="831"/>
      <c r="M465" s="831">
        <v>2325</v>
      </c>
      <c r="N465" s="831"/>
      <c r="O465" s="831"/>
      <c r="P465" s="827"/>
      <c r="Q465" s="832"/>
    </row>
    <row r="466" spans="1:17" ht="14.45" customHeight="1" x14ac:dyDescent="0.2">
      <c r="A466" s="821" t="s">
        <v>621</v>
      </c>
      <c r="B466" s="822" t="s">
        <v>5988</v>
      </c>
      <c r="C466" s="822" t="s">
        <v>5989</v>
      </c>
      <c r="D466" s="822" t="s">
        <v>6870</v>
      </c>
      <c r="E466" s="822" t="s">
        <v>6871</v>
      </c>
      <c r="F466" s="831">
        <v>8850</v>
      </c>
      <c r="G466" s="831">
        <v>11579657</v>
      </c>
      <c r="H466" s="831"/>
      <c r="I466" s="831">
        <v>1308.4358192090394</v>
      </c>
      <c r="J466" s="831">
        <v>10162</v>
      </c>
      <c r="K466" s="831">
        <v>13187153</v>
      </c>
      <c r="L466" s="831"/>
      <c r="M466" s="831">
        <v>1297.6926786065735</v>
      </c>
      <c r="N466" s="831">
        <v>2951</v>
      </c>
      <c r="O466" s="831">
        <v>3745897</v>
      </c>
      <c r="P466" s="827"/>
      <c r="Q466" s="832">
        <v>1269.3652998983396</v>
      </c>
    </row>
    <row r="467" spans="1:17" ht="14.45" customHeight="1" x14ac:dyDescent="0.2">
      <c r="A467" s="821" t="s">
        <v>621</v>
      </c>
      <c r="B467" s="822" t="s">
        <v>5988</v>
      </c>
      <c r="C467" s="822" t="s">
        <v>5989</v>
      </c>
      <c r="D467" s="822" t="s">
        <v>6872</v>
      </c>
      <c r="E467" s="822" t="s">
        <v>6873</v>
      </c>
      <c r="F467" s="831">
        <v>37</v>
      </c>
      <c r="G467" s="831">
        <v>7363</v>
      </c>
      <c r="H467" s="831"/>
      <c r="I467" s="831">
        <v>199</v>
      </c>
      <c r="J467" s="831">
        <v>46</v>
      </c>
      <c r="K467" s="831">
        <v>9242</v>
      </c>
      <c r="L467" s="831"/>
      <c r="M467" s="831">
        <v>200.91304347826087</v>
      </c>
      <c r="N467" s="831">
        <v>31</v>
      </c>
      <c r="O467" s="831">
        <v>6492</v>
      </c>
      <c r="P467" s="827"/>
      <c r="Q467" s="832">
        <v>209.41935483870967</v>
      </c>
    </row>
    <row r="468" spans="1:17" ht="14.45" customHeight="1" x14ac:dyDescent="0.2">
      <c r="A468" s="821" t="s">
        <v>621</v>
      </c>
      <c r="B468" s="822" t="s">
        <v>5988</v>
      </c>
      <c r="C468" s="822" t="s">
        <v>5989</v>
      </c>
      <c r="D468" s="822" t="s">
        <v>6320</v>
      </c>
      <c r="E468" s="822" t="s">
        <v>6321</v>
      </c>
      <c r="F468" s="831">
        <v>0</v>
      </c>
      <c r="G468" s="831">
        <v>0</v>
      </c>
      <c r="H468" s="831"/>
      <c r="I468" s="831"/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621</v>
      </c>
      <c r="B469" s="822" t="s">
        <v>5988</v>
      </c>
      <c r="C469" s="822" t="s">
        <v>5989</v>
      </c>
      <c r="D469" s="822" t="s">
        <v>6874</v>
      </c>
      <c r="E469" s="822" t="s">
        <v>6875</v>
      </c>
      <c r="F469" s="831"/>
      <c r="G469" s="831"/>
      <c r="H469" s="831"/>
      <c r="I469" s="831"/>
      <c r="J469" s="831">
        <v>1</v>
      </c>
      <c r="K469" s="831">
        <v>1983</v>
      </c>
      <c r="L469" s="831"/>
      <c r="M469" s="831">
        <v>1983</v>
      </c>
      <c r="N469" s="831"/>
      <c r="O469" s="831"/>
      <c r="P469" s="827"/>
      <c r="Q469" s="832"/>
    </row>
    <row r="470" spans="1:17" ht="14.45" customHeight="1" x14ac:dyDescent="0.2">
      <c r="A470" s="821" t="s">
        <v>621</v>
      </c>
      <c r="B470" s="822" t="s">
        <v>5988</v>
      </c>
      <c r="C470" s="822" t="s">
        <v>5989</v>
      </c>
      <c r="D470" s="822" t="s">
        <v>6876</v>
      </c>
      <c r="E470" s="822" t="s">
        <v>6877</v>
      </c>
      <c r="F470" s="831"/>
      <c r="G470" s="831"/>
      <c r="H470" s="831"/>
      <c r="I470" s="831"/>
      <c r="J470" s="831">
        <v>1</v>
      </c>
      <c r="K470" s="831">
        <v>1694</v>
      </c>
      <c r="L470" s="831"/>
      <c r="M470" s="831">
        <v>1694</v>
      </c>
      <c r="N470" s="831"/>
      <c r="O470" s="831"/>
      <c r="P470" s="827"/>
      <c r="Q470" s="832"/>
    </row>
    <row r="471" spans="1:17" ht="14.45" customHeight="1" x14ac:dyDescent="0.2">
      <c r="A471" s="821" t="s">
        <v>621</v>
      </c>
      <c r="B471" s="822" t="s">
        <v>5988</v>
      </c>
      <c r="C471" s="822" t="s">
        <v>5989</v>
      </c>
      <c r="D471" s="822" t="s">
        <v>6878</v>
      </c>
      <c r="E471" s="822" t="s">
        <v>6879</v>
      </c>
      <c r="F471" s="831">
        <v>2</v>
      </c>
      <c r="G471" s="831">
        <v>860</v>
      </c>
      <c r="H471" s="831"/>
      <c r="I471" s="831">
        <v>430</v>
      </c>
      <c r="J471" s="831"/>
      <c r="K471" s="831"/>
      <c r="L471" s="831"/>
      <c r="M471" s="831"/>
      <c r="N471" s="831"/>
      <c r="O471" s="831"/>
      <c r="P471" s="827"/>
      <c r="Q471" s="832"/>
    </row>
    <row r="472" spans="1:17" ht="14.45" customHeight="1" x14ac:dyDescent="0.2">
      <c r="A472" s="821" t="s">
        <v>621</v>
      </c>
      <c r="B472" s="822" t="s">
        <v>5988</v>
      </c>
      <c r="C472" s="822" t="s">
        <v>5989</v>
      </c>
      <c r="D472" s="822" t="s">
        <v>6880</v>
      </c>
      <c r="E472" s="822" t="s">
        <v>6881</v>
      </c>
      <c r="F472" s="831">
        <v>1</v>
      </c>
      <c r="G472" s="831">
        <v>254</v>
      </c>
      <c r="H472" s="831"/>
      <c r="I472" s="831">
        <v>254</v>
      </c>
      <c r="J472" s="831">
        <v>2</v>
      </c>
      <c r="K472" s="831">
        <v>510</v>
      </c>
      <c r="L472" s="831"/>
      <c r="M472" s="831">
        <v>255</v>
      </c>
      <c r="N472" s="831">
        <v>13</v>
      </c>
      <c r="O472" s="831">
        <v>3575</v>
      </c>
      <c r="P472" s="827"/>
      <c r="Q472" s="832">
        <v>275</v>
      </c>
    </row>
    <row r="473" spans="1:17" ht="14.45" customHeight="1" x14ac:dyDescent="0.2">
      <c r="A473" s="821" t="s">
        <v>621</v>
      </c>
      <c r="B473" s="822" t="s">
        <v>5988</v>
      </c>
      <c r="C473" s="822" t="s">
        <v>5989</v>
      </c>
      <c r="D473" s="822" t="s">
        <v>6882</v>
      </c>
      <c r="E473" s="822" t="s">
        <v>6883</v>
      </c>
      <c r="F473" s="831">
        <v>0</v>
      </c>
      <c r="G473" s="831">
        <v>0</v>
      </c>
      <c r="H473" s="831"/>
      <c r="I473" s="831"/>
      <c r="J473" s="831">
        <v>0</v>
      </c>
      <c r="K473" s="831">
        <v>0</v>
      </c>
      <c r="L473" s="831"/>
      <c r="M473" s="831"/>
      <c r="N473" s="831">
        <v>0</v>
      </c>
      <c r="O473" s="831">
        <v>0</v>
      </c>
      <c r="P473" s="827"/>
      <c r="Q473" s="832"/>
    </row>
    <row r="474" spans="1:17" ht="14.45" customHeight="1" x14ac:dyDescent="0.2">
      <c r="A474" s="821" t="s">
        <v>621</v>
      </c>
      <c r="B474" s="822" t="s">
        <v>5988</v>
      </c>
      <c r="C474" s="822" t="s">
        <v>5989</v>
      </c>
      <c r="D474" s="822" t="s">
        <v>6884</v>
      </c>
      <c r="E474" s="822" t="s">
        <v>6885</v>
      </c>
      <c r="F474" s="831">
        <v>951</v>
      </c>
      <c r="G474" s="831">
        <v>0</v>
      </c>
      <c r="H474" s="831"/>
      <c r="I474" s="831">
        <v>0</v>
      </c>
      <c r="J474" s="831">
        <v>1243</v>
      </c>
      <c r="K474" s="831">
        <v>0</v>
      </c>
      <c r="L474" s="831"/>
      <c r="M474" s="831">
        <v>0</v>
      </c>
      <c r="N474" s="831">
        <v>225</v>
      </c>
      <c r="O474" s="831">
        <v>0</v>
      </c>
      <c r="P474" s="827"/>
      <c r="Q474" s="832">
        <v>0</v>
      </c>
    </row>
    <row r="475" spans="1:17" ht="14.45" customHeight="1" x14ac:dyDescent="0.2">
      <c r="A475" s="821" t="s">
        <v>621</v>
      </c>
      <c r="B475" s="822" t="s">
        <v>5988</v>
      </c>
      <c r="C475" s="822" t="s">
        <v>5989</v>
      </c>
      <c r="D475" s="822" t="s">
        <v>6886</v>
      </c>
      <c r="E475" s="822" t="s">
        <v>6887</v>
      </c>
      <c r="F475" s="831">
        <v>3</v>
      </c>
      <c r="G475" s="831">
        <v>0</v>
      </c>
      <c r="H475" s="831"/>
      <c r="I475" s="831">
        <v>0</v>
      </c>
      <c r="J475" s="831">
        <v>2</v>
      </c>
      <c r="K475" s="831">
        <v>0</v>
      </c>
      <c r="L475" s="831"/>
      <c r="M475" s="831">
        <v>0</v>
      </c>
      <c r="N475" s="831">
        <v>1</v>
      </c>
      <c r="O475" s="831">
        <v>0</v>
      </c>
      <c r="P475" s="827"/>
      <c r="Q475" s="832">
        <v>0</v>
      </c>
    </row>
    <row r="476" spans="1:17" ht="14.45" customHeight="1" x14ac:dyDescent="0.2">
      <c r="A476" s="821" t="s">
        <v>621</v>
      </c>
      <c r="B476" s="822" t="s">
        <v>5988</v>
      </c>
      <c r="C476" s="822" t="s">
        <v>5989</v>
      </c>
      <c r="D476" s="822" t="s">
        <v>6888</v>
      </c>
      <c r="E476" s="822" t="s">
        <v>6889</v>
      </c>
      <c r="F476" s="831">
        <v>1</v>
      </c>
      <c r="G476" s="831">
        <v>0</v>
      </c>
      <c r="H476" s="831"/>
      <c r="I476" s="831">
        <v>0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621</v>
      </c>
      <c r="B477" s="822" t="s">
        <v>5988</v>
      </c>
      <c r="C477" s="822" t="s">
        <v>5989</v>
      </c>
      <c r="D477" s="822" t="s">
        <v>6890</v>
      </c>
      <c r="E477" s="822" t="s">
        <v>6891</v>
      </c>
      <c r="F477" s="831"/>
      <c r="G477" s="831"/>
      <c r="H477" s="831"/>
      <c r="I477" s="831"/>
      <c r="J477" s="831">
        <v>2</v>
      </c>
      <c r="K477" s="831">
        <v>0</v>
      </c>
      <c r="L477" s="831"/>
      <c r="M477" s="831">
        <v>0</v>
      </c>
      <c r="N477" s="831">
        <v>1</v>
      </c>
      <c r="O477" s="831">
        <v>0</v>
      </c>
      <c r="P477" s="827"/>
      <c r="Q477" s="832">
        <v>0</v>
      </c>
    </row>
    <row r="478" spans="1:17" ht="14.45" customHeight="1" x14ac:dyDescent="0.2">
      <c r="A478" s="821" t="s">
        <v>621</v>
      </c>
      <c r="B478" s="822" t="s">
        <v>5988</v>
      </c>
      <c r="C478" s="822" t="s">
        <v>5989</v>
      </c>
      <c r="D478" s="822" t="s">
        <v>5990</v>
      </c>
      <c r="E478" s="822" t="s">
        <v>5991</v>
      </c>
      <c r="F478" s="831">
        <v>4747</v>
      </c>
      <c r="G478" s="831">
        <v>2250051</v>
      </c>
      <c r="H478" s="831"/>
      <c r="I478" s="831">
        <v>473.99431219717718</v>
      </c>
      <c r="J478" s="831">
        <v>4929</v>
      </c>
      <c r="K478" s="831">
        <v>2351094</v>
      </c>
      <c r="L478" s="831"/>
      <c r="M478" s="831">
        <v>476.99208764455267</v>
      </c>
      <c r="N478" s="831">
        <v>1013</v>
      </c>
      <c r="O478" s="831">
        <v>520016</v>
      </c>
      <c r="P478" s="827"/>
      <c r="Q478" s="832">
        <v>513.3425468904245</v>
      </c>
    </row>
    <row r="479" spans="1:17" ht="14.45" customHeight="1" x14ac:dyDescent="0.2">
      <c r="A479" s="821" t="s">
        <v>621</v>
      </c>
      <c r="B479" s="822" t="s">
        <v>5988</v>
      </c>
      <c r="C479" s="822" t="s">
        <v>5989</v>
      </c>
      <c r="D479" s="822" t="s">
        <v>6119</v>
      </c>
      <c r="E479" s="822" t="s">
        <v>6120</v>
      </c>
      <c r="F479" s="831">
        <v>1192</v>
      </c>
      <c r="G479" s="831">
        <v>861810</v>
      </c>
      <c r="H479" s="831"/>
      <c r="I479" s="831">
        <v>722.994966442953</v>
      </c>
      <c r="J479" s="831">
        <v>1160</v>
      </c>
      <c r="K479" s="831">
        <v>841000</v>
      </c>
      <c r="L479" s="831"/>
      <c r="M479" s="831">
        <v>725</v>
      </c>
      <c r="N479" s="831">
        <v>143</v>
      </c>
      <c r="O479" s="831">
        <v>105820</v>
      </c>
      <c r="P479" s="827"/>
      <c r="Q479" s="832">
        <v>740</v>
      </c>
    </row>
    <row r="480" spans="1:17" ht="14.45" customHeight="1" x14ac:dyDescent="0.2">
      <c r="A480" s="821" t="s">
        <v>621</v>
      </c>
      <c r="B480" s="822" t="s">
        <v>5988</v>
      </c>
      <c r="C480" s="822" t="s">
        <v>5989</v>
      </c>
      <c r="D480" s="822" t="s">
        <v>5992</v>
      </c>
      <c r="E480" s="822" t="s">
        <v>5993</v>
      </c>
      <c r="F480" s="831"/>
      <c r="G480" s="831"/>
      <c r="H480" s="831"/>
      <c r="I480" s="831"/>
      <c r="J480" s="831">
        <v>0</v>
      </c>
      <c r="K480" s="831">
        <v>0</v>
      </c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621</v>
      </c>
      <c r="B481" s="822" t="s">
        <v>5988</v>
      </c>
      <c r="C481" s="822" t="s">
        <v>5989</v>
      </c>
      <c r="D481" s="822" t="s">
        <v>6892</v>
      </c>
      <c r="E481" s="822" t="s">
        <v>6893</v>
      </c>
      <c r="F481" s="831">
        <v>2</v>
      </c>
      <c r="G481" s="831">
        <v>0</v>
      </c>
      <c r="H481" s="831"/>
      <c r="I481" s="831">
        <v>0</v>
      </c>
      <c r="J481" s="831">
        <v>1</v>
      </c>
      <c r="K481" s="831">
        <v>0</v>
      </c>
      <c r="L481" s="831"/>
      <c r="M481" s="831">
        <v>0</v>
      </c>
      <c r="N481" s="831">
        <v>1</v>
      </c>
      <c r="O481" s="831">
        <v>0</v>
      </c>
      <c r="P481" s="827"/>
      <c r="Q481" s="832">
        <v>0</v>
      </c>
    </row>
    <row r="482" spans="1:17" ht="14.45" customHeight="1" x14ac:dyDescent="0.2">
      <c r="A482" s="821" t="s">
        <v>621</v>
      </c>
      <c r="B482" s="822" t="s">
        <v>5988</v>
      </c>
      <c r="C482" s="822" t="s">
        <v>5989</v>
      </c>
      <c r="D482" s="822" t="s">
        <v>6125</v>
      </c>
      <c r="E482" s="822" t="s">
        <v>6126</v>
      </c>
      <c r="F482" s="831">
        <v>3</v>
      </c>
      <c r="G482" s="831">
        <v>261</v>
      </c>
      <c r="H482" s="831"/>
      <c r="I482" s="831">
        <v>87</v>
      </c>
      <c r="J482" s="831">
        <v>7</v>
      </c>
      <c r="K482" s="831">
        <v>616</v>
      </c>
      <c r="L482" s="831"/>
      <c r="M482" s="831">
        <v>88</v>
      </c>
      <c r="N482" s="831">
        <v>1</v>
      </c>
      <c r="O482" s="831">
        <v>93</v>
      </c>
      <c r="P482" s="827"/>
      <c r="Q482" s="832">
        <v>93</v>
      </c>
    </row>
    <row r="483" spans="1:17" ht="14.45" customHeight="1" x14ac:dyDescent="0.2">
      <c r="A483" s="821" t="s">
        <v>621</v>
      </c>
      <c r="B483" s="822" t="s">
        <v>5988</v>
      </c>
      <c r="C483" s="822" t="s">
        <v>5989</v>
      </c>
      <c r="D483" s="822" t="s">
        <v>6894</v>
      </c>
      <c r="E483" s="822" t="s">
        <v>6895</v>
      </c>
      <c r="F483" s="831">
        <v>6</v>
      </c>
      <c r="G483" s="831">
        <v>3276</v>
      </c>
      <c r="H483" s="831"/>
      <c r="I483" s="831">
        <v>546</v>
      </c>
      <c r="J483" s="831">
        <v>12</v>
      </c>
      <c r="K483" s="831">
        <v>6564</v>
      </c>
      <c r="L483" s="831"/>
      <c r="M483" s="831">
        <v>547</v>
      </c>
      <c r="N483" s="831">
        <v>74</v>
      </c>
      <c r="O483" s="831">
        <v>41958</v>
      </c>
      <c r="P483" s="827"/>
      <c r="Q483" s="832">
        <v>567</v>
      </c>
    </row>
    <row r="484" spans="1:17" ht="14.45" customHeight="1" x14ac:dyDescent="0.2">
      <c r="A484" s="821" t="s">
        <v>621</v>
      </c>
      <c r="B484" s="822" t="s">
        <v>5988</v>
      </c>
      <c r="C484" s="822" t="s">
        <v>5989</v>
      </c>
      <c r="D484" s="822" t="s">
        <v>6013</v>
      </c>
      <c r="E484" s="822" t="s">
        <v>6014</v>
      </c>
      <c r="F484" s="831">
        <v>2472</v>
      </c>
      <c r="G484" s="831">
        <v>1747694</v>
      </c>
      <c r="H484" s="831"/>
      <c r="I484" s="831">
        <v>706.99595469255667</v>
      </c>
      <c r="J484" s="831">
        <v>2476</v>
      </c>
      <c r="K484" s="831">
        <v>1760428</v>
      </c>
      <c r="L484" s="831"/>
      <c r="M484" s="831">
        <v>710.99676898222936</v>
      </c>
      <c r="N484" s="831">
        <v>350</v>
      </c>
      <c r="O484" s="831">
        <v>268515</v>
      </c>
      <c r="P484" s="827"/>
      <c r="Q484" s="832">
        <v>767.18571428571431</v>
      </c>
    </row>
    <row r="485" spans="1:17" ht="14.45" customHeight="1" x14ac:dyDescent="0.2">
      <c r="A485" s="821" t="s">
        <v>621</v>
      </c>
      <c r="B485" s="822" t="s">
        <v>5988</v>
      </c>
      <c r="C485" s="822" t="s">
        <v>5989</v>
      </c>
      <c r="D485" s="822" t="s">
        <v>6896</v>
      </c>
      <c r="E485" s="822" t="s">
        <v>6897</v>
      </c>
      <c r="F485" s="831">
        <v>6</v>
      </c>
      <c r="G485" s="831">
        <v>1860</v>
      </c>
      <c r="H485" s="831"/>
      <c r="I485" s="831">
        <v>310</v>
      </c>
      <c r="J485" s="831">
        <v>12</v>
      </c>
      <c r="K485" s="831">
        <v>3732</v>
      </c>
      <c r="L485" s="831"/>
      <c r="M485" s="831">
        <v>311</v>
      </c>
      <c r="N485" s="831">
        <v>74</v>
      </c>
      <c r="O485" s="831">
        <v>23902</v>
      </c>
      <c r="P485" s="827"/>
      <c r="Q485" s="832">
        <v>323</v>
      </c>
    </row>
    <row r="486" spans="1:17" ht="14.45" customHeight="1" x14ac:dyDescent="0.2">
      <c r="A486" s="821" t="s">
        <v>621</v>
      </c>
      <c r="B486" s="822" t="s">
        <v>5988</v>
      </c>
      <c r="C486" s="822" t="s">
        <v>5989</v>
      </c>
      <c r="D486" s="822" t="s">
        <v>6333</v>
      </c>
      <c r="E486" s="822" t="s">
        <v>6334</v>
      </c>
      <c r="F486" s="831"/>
      <c r="G486" s="831"/>
      <c r="H486" s="831"/>
      <c r="I486" s="831"/>
      <c r="J486" s="831"/>
      <c r="K486" s="831"/>
      <c r="L486" s="831"/>
      <c r="M486" s="831"/>
      <c r="N486" s="831">
        <v>1</v>
      </c>
      <c r="O486" s="831">
        <v>10092</v>
      </c>
      <c r="P486" s="827"/>
      <c r="Q486" s="832">
        <v>10092</v>
      </c>
    </row>
    <row r="487" spans="1:17" ht="14.45" customHeight="1" x14ac:dyDescent="0.2">
      <c r="A487" s="821" t="s">
        <v>621</v>
      </c>
      <c r="B487" s="822" t="s">
        <v>5988</v>
      </c>
      <c r="C487" s="822" t="s">
        <v>5989</v>
      </c>
      <c r="D487" s="822" t="s">
        <v>5994</v>
      </c>
      <c r="E487" s="822" t="s">
        <v>5995</v>
      </c>
      <c r="F487" s="831">
        <v>0</v>
      </c>
      <c r="G487" s="831">
        <v>0</v>
      </c>
      <c r="H487" s="831"/>
      <c r="I487" s="831"/>
      <c r="J487" s="831">
        <v>1</v>
      </c>
      <c r="K487" s="831">
        <v>360</v>
      </c>
      <c r="L487" s="831"/>
      <c r="M487" s="831">
        <v>360</v>
      </c>
      <c r="N487" s="831"/>
      <c r="O487" s="831"/>
      <c r="P487" s="827"/>
      <c r="Q487" s="832"/>
    </row>
    <row r="488" spans="1:17" ht="14.45" customHeight="1" x14ac:dyDescent="0.2">
      <c r="A488" s="821" t="s">
        <v>621</v>
      </c>
      <c r="B488" s="822" t="s">
        <v>5988</v>
      </c>
      <c r="C488" s="822" t="s">
        <v>5989</v>
      </c>
      <c r="D488" s="822" t="s">
        <v>6143</v>
      </c>
      <c r="E488" s="822" t="s">
        <v>6144</v>
      </c>
      <c r="F488" s="831">
        <v>3</v>
      </c>
      <c r="G488" s="831">
        <v>0</v>
      </c>
      <c r="H488" s="831"/>
      <c r="I488" s="831">
        <v>0</v>
      </c>
      <c r="J488" s="831">
        <v>11</v>
      </c>
      <c r="K488" s="831">
        <v>0</v>
      </c>
      <c r="L488" s="831"/>
      <c r="M488" s="831">
        <v>0</v>
      </c>
      <c r="N488" s="831">
        <v>12</v>
      </c>
      <c r="O488" s="831">
        <v>0</v>
      </c>
      <c r="P488" s="827"/>
      <c r="Q488" s="832">
        <v>0</v>
      </c>
    </row>
    <row r="489" spans="1:17" ht="14.45" customHeight="1" x14ac:dyDescent="0.2">
      <c r="A489" s="821" t="s">
        <v>621</v>
      </c>
      <c r="B489" s="822" t="s">
        <v>5988</v>
      </c>
      <c r="C489" s="822" t="s">
        <v>5989</v>
      </c>
      <c r="D489" s="822" t="s">
        <v>6898</v>
      </c>
      <c r="E489" s="822" t="s">
        <v>6899</v>
      </c>
      <c r="F489" s="831">
        <v>1</v>
      </c>
      <c r="G489" s="831">
        <v>9409</v>
      </c>
      <c r="H489" s="831"/>
      <c r="I489" s="831">
        <v>9409</v>
      </c>
      <c r="J489" s="831">
        <v>3</v>
      </c>
      <c r="K489" s="831">
        <v>28356</v>
      </c>
      <c r="L489" s="831"/>
      <c r="M489" s="831">
        <v>9452</v>
      </c>
      <c r="N489" s="831">
        <v>1</v>
      </c>
      <c r="O489" s="831">
        <v>9743</v>
      </c>
      <c r="P489" s="827"/>
      <c r="Q489" s="832">
        <v>9743</v>
      </c>
    </row>
    <row r="490" spans="1:17" ht="14.45" customHeight="1" x14ac:dyDescent="0.2">
      <c r="A490" s="821" t="s">
        <v>621</v>
      </c>
      <c r="B490" s="822" t="s">
        <v>5988</v>
      </c>
      <c r="C490" s="822" t="s">
        <v>5989</v>
      </c>
      <c r="D490" s="822" t="s">
        <v>6900</v>
      </c>
      <c r="E490" s="822" t="s">
        <v>6901</v>
      </c>
      <c r="F490" s="831">
        <v>2682</v>
      </c>
      <c r="G490" s="831">
        <v>2027537</v>
      </c>
      <c r="H490" s="831"/>
      <c r="I490" s="831">
        <v>755.97949291573457</v>
      </c>
      <c r="J490" s="831">
        <v>2718</v>
      </c>
      <c r="K490" s="831">
        <v>2065348</v>
      </c>
      <c r="L490" s="831"/>
      <c r="M490" s="831">
        <v>759.87785136129503</v>
      </c>
      <c r="N490" s="831">
        <v>495</v>
      </c>
      <c r="O490" s="831">
        <v>387240</v>
      </c>
      <c r="P490" s="827"/>
      <c r="Q490" s="832">
        <v>782.30303030303025</v>
      </c>
    </row>
    <row r="491" spans="1:17" ht="14.45" customHeight="1" x14ac:dyDescent="0.2">
      <c r="A491" s="821" t="s">
        <v>621</v>
      </c>
      <c r="B491" s="822" t="s">
        <v>5988</v>
      </c>
      <c r="C491" s="822" t="s">
        <v>5989</v>
      </c>
      <c r="D491" s="822" t="s">
        <v>6902</v>
      </c>
      <c r="E491" s="822" t="s">
        <v>6903</v>
      </c>
      <c r="F491" s="831">
        <v>1</v>
      </c>
      <c r="G491" s="831">
        <v>0</v>
      </c>
      <c r="H491" s="831"/>
      <c r="I491" s="831">
        <v>0</v>
      </c>
      <c r="J491" s="831">
        <v>1</v>
      </c>
      <c r="K491" s="831">
        <v>0</v>
      </c>
      <c r="L491" s="831"/>
      <c r="M491" s="831">
        <v>0</v>
      </c>
      <c r="N491" s="831"/>
      <c r="O491" s="831"/>
      <c r="P491" s="827"/>
      <c r="Q491" s="832"/>
    </row>
    <row r="492" spans="1:17" ht="14.45" customHeight="1" x14ac:dyDescent="0.2">
      <c r="A492" s="821" t="s">
        <v>621</v>
      </c>
      <c r="B492" s="822" t="s">
        <v>5988</v>
      </c>
      <c r="C492" s="822" t="s">
        <v>5989</v>
      </c>
      <c r="D492" s="822" t="s">
        <v>6904</v>
      </c>
      <c r="E492" s="822" t="s">
        <v>6905</v>
      </c>
      <c r="F492" s="831">
        <v>3</v>
      </c>
      <c r="G492" s="831">
        <v>0</v>
      </c>
      <c r="H492" s="831"/>
      <c r="I492" s="831">
        <v>0</v>
      </c>
      <c r="J492" s="831">
        <v>2</v>
      </c>
      <c r="K492" s="831">
        <v>0</v>
      </c>
      <c r="L492" s="831"/>
      <c r="M492" s="831">
        <v>0</v>
      </c>
      <c r="N492" s="831">
        <v>1</v>
      </c>
      <c r="O492" s="831">
        <v>0</v>
      </c>
      <c r="P492" s="827"/>
      <c r="Q492" s="832">
        <v>0</v>
      </c>
    </row>
    <row r="493" spans="1:17" ht="14.45" customHeight="1" x14ac:dyDescent="0.2">
      <c r="A493" s="821" t="s">
        <v>621</v>
      </c>
      <c r="B493" s="822" t="s">
        <v>5988</v>
      </c>
      <c r="C493" s="822" t="s">
        <v>5989</v>
      </c>
      <c r="D493" s="822" t="s">
        <v>6906</v>
      </c>
      <c r="E493" s="822" t="s">
        <v>6907</v>
      </c>
      <c r="F493" s="831">
        <v>1</v>
      </c>
      <c r="G493" s="831">
        <v>0</v>
      </c>
      <c r="H493" s="831"/>
      <c r="I493" s="831">
        <v>0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621</v>
      </c>
      <c r="B494" s="822" t="s">
        <v>5988</v>
      </c>
      <c r="C494" s="822" t="s">
        <v>5989</v>
      </c>
      <c r="D494" s="822" t="s">
        <v>6908</v>
      </c>
      <c r="E494" s="822" t="s">
        <v>6909</v>
      </c>
      <c r="F494" s="831">
        <v>2</v>
      </c>
      <c r="G494" s="831">
        <v>0</v>
      </c>
      <c r="H494" s="831"/>
      <c r="I494" s="831">
        <v>0</v>
      </c>
      <c r="J494" s="831">
        <v>1</v>
      </c>
      <c r="K494" s="831">
        <v>0</v>
      </c>
      <c r="L494" s="831"/>
      <c r="M494" s="831">
        <v>0</v>
      </c>
      <c r="N494" s="831">
        <v>1</v>
      </c>
      <c r="O494" s="831">
        <v>0</v>
      </c>
      <c r="P494" s="827"/>
      <c r="Q494" s="832">
        <v>0</v>
      </c>
    </row>
    <row r="495" spans="1:17" ht="14.45" customHeight="1" x14ac:dyDescent="0.2">
      <c r="A495" s="821" t="s">
        <v>621</v>
      </c>
      <c r="B495" s="822" t="s">
        <v>5988</v>
      </c>
      <c r="C495" s="822" t="s">
        <v>5989</v>
      </c>
      <c r="D495" s="822" t="s">
        <v>6343</v>
      </c>
      <c r="E495" s="822" t="s">
        <v>6344</v>
      </c>
      <c r="F495" s="831"/>
      <c r="G495" s="831"/>
      <c r="H495" s="831"/>
      <c r="I495" s="831"/>
      <c r="J495" s="831">
        <v>1</v>
      </c>
      <c r="K495" s="831">
        <v>17882</v>
      </c>
      <c r="L495" s="831"/>
      <c r="M495" s="831">
        <v>17882</v>
      </c>
      <c r="N495" s="831"/>
      <c r="O495" s="831"/>
      <c r="P495" s="827"/>
      <c r="Q495" s="832"/>
    </row>
    <row r="496" spans="1:17" ht="14.45" customHeight="1" x14ac:dyDescent="0.2">
      <c r="A496" s="821" t="s">
        <v>621</v>
      </c>
      <c r="B496" s="822" t="s">
        <v>5988</v>
      </c>
      <c r="C496" s="822" t="s">
        <v>5989</v>
      </c>
      <c r="D496" s="822" t="s">
        <v>6345</v>
      </c>
      <c r="E496" s="822" t="s">
        <v>6346</v>
      </c>
      <c r="F496" s="831">
        <v>0</v>
      </c>
      <c r="G496" s="831">
        <v>0</v>
      </c>
      <c r="H496" s="831"/>
      <c r="I496" s="831"/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621</v>
      </c>
      <c r="B497" s="822" t="s">
        <v>5988</v>
      </c>
      <c r="C497" s="822" t="s">
        <v>5989</v>
      </c>
      <c r="D497" s="822" t="s">
        <v>6910</v>
      </c>
      <c r="E497" s="822" t="s">
        <v>6911</v>
      </c>
      <c r="F497" s="831">
        <v>2</v>
      </c>
      <c r="G497" s="831">
        <v>10542</v>
      </c>
      <c r="H497" s="831"/>
      <c r="I497" s="831">
        <v>5271</v>
      </c>
      <c r="J497" s="831"/>
      <c r="K497" s="831"/>
      <c r="L497" s="831"/>
      <c r="M497" s="831"/>
      <c r="N497" s="831"/>
      <c r="O497" s="831"/>
      <c r="P497" s="827"/>
      <c r="Q497" s="832"/>
    </row>
    <row r="498" spans="1:17" ht="14.45" customHeight="1" x14ac:dyDescent="0.2">
      <c r="A498" s="821" t="s">
        <v>621</v>
      </c>
      <c r="B498" s="822" t="s">
        <v>5988</v>
      </c>
      <c r="C498" s="822" t="s">
        <v>5989</v>
      </c>
      <c r="D498" s="822" t="s">
        <v>6912</v>
      </c>
      <c r="E498" s="822" t="s">
        <v>6913</v>
      </c>
      <c r="F498" s="831">
        <v>4</v>
      </c>
      <c r="G498" s="831">
        <v>74980</v>
      </c>
      <c r="H498" s="831"/>
      <c r="I498" s="831">
        <v>18745</v>
      </c>
      <c r="J498" s="831">
        <v>1</v>
      </c>
      <c r="K498" s="831">
        <v>18781</v>
      </c>
      <c r="L498" s="831"/>
      <c r="M498" s="831">
        <v>18781</v>
      </c>
      <c r="N498" s="831"/>
      <c r="O498" s="831"/>
      <c r="P498" s="827"/>
      <c r="Q498" s="832"/>
    </row>
    <row r="499" spans="1:17" ht="14.45" customHeight="1" x14ac:dyDescent="0.2">
      <c r="A499" s="821" t="s">
        <v>621</v>
      </c>
      <c r="B499" s="822" t="s">
        <v>5988</v>
      </c>
      <c r="C499" s="822" t="s">
        <v>5989</v>
      </c>
      <c r="D499" s="822" t="s">
        <v>6914</v>
      </c>
      <c r="E499" s="822" t="s">
        <v>6915</v>
      </c>
      <c r="F499" s="831">
        <v>1</v>
      </c>
      <c r="G499" s="831">
        <v>0</v>
      </c>
      <c r="H499" s="831"/>
      <c r="I499" s="831">
        <v>0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621</v>
      </c>
      <c r="B500" s="822" t="s">
        <v>5988</v>
      </c>
      <c r="C500" s="822" t="s">
        <v>5989</v>
      </c>
      <c r="D500" s="822" t="s">
        <v>6916</v>
      </c>
      <c r="E500" s="822" t="s">
        <v>6917</v>
      </c>
      <c r="F500" s="831"/>
      <c r="G500" s="831"/>
      <c r="H500" s="831"/>
      <c r="I500" s="831"/>
      <c r="J500" s="831">
        <v>1</v>
      </c>
      <c r="K500" s="831">
        <v>0</v>
      </c>
      <c r="L500" s="831"/>
      <c r="M500" s="831">
        <v>0</v>
      </c>
      <c r="N500" s="831"/>
      <c r="O500" s="831"/>
      <c r="P500" s="827"/>
      <c r="Q500" s="832"/>
    </row>
    <row r="501" spans="1:17" ht="14.45" customHeight="1" x14ac:dyDescent="0.2">
      <c r="A501" s="821" t="s">
        <v>621</v>
      </c>
      <c r="B501" s="822" t="s">
        <v>5988</v>
      </c>
      <c r="C501" s="822" t="s">
        <v>5989</v>
      </c>
      <c r="D501" s="822" t="s">
        <v>6357</v>
      </c>
      <c r="E501" s="822" t="s">
        <v>6358</v>
      </c>
      <c r="F501" s="831">
        <v>1</v>
      </c>
      <c r="G501" s="831">
        <v>5128</v>
      </c>
      <c r="H501" s="831"/>
      <c r="I501" s="831">
        <v>5128</v>
      </c>
      <c r="J501" s="831"/>
      <c r="K501" s="831"/>
      <c r="L501" s="831"/>
      <c r="M501" s="831"/>
      <c r="N501" s="831"/>
      <c r="O501" s="831"/>
      <c r="P501" s="827"/>
      <c r="Q501" s="832"/>
    </row>
    <row r="502" spans="1:17" ht="14.45" customHeight="1" x14ac:dyDescent="0.2">
      <c r="A502" s="821" t="s">
        <v>621</v>
      </c>
      <c r="B502" s="822" t="s">
        <v>5988</v>
      </c>
      <c r="C502" s="822" t="s">
        <v>5989</v>
      </c>
      <c r="D502" s="822" t="s">
        <v>6918</v>
      </c>
      <c r="E502" s="822" t="s">
        <v>6919</v>
      </c>
      <c r="F502" s="831"/>
      <c r="G502" s="831"/>
      <c r="H502" s="831"/>
      <c r="I502" s="831"/>
      <c r="J502" s="831">
        <v>1</v>
      </c>
      <c r="K502" s="831">
        <v>0</v>
      </c>
      <c r="L502" s="831"/>
      <c r="M502" s="831">
        <v>0</v>
      </c>
      <c r="N502" s="831">
        <v>1</v>
      </c>
      <c r="O502" s="831">
        <v>0</v>
      </c>
      <c r="P502" s="827"/>
      <c r="Q502" s="832">
        <v>0</v>
      </c>
    </row>
    <row r="503" spans="1:17" ht="14.45" customHeight="1" x14ac:dyDescent="0.2">
      <c r="A503" s="821" t="s">
        <v>621</v>
      </c>
      <c r="B503" s="822" t="s">
        <v>5988</v>
      </c>
      <c r="C503" s="822" t="s">
        <v>5989</v>
      </c>
      <c r="D503" s="822" t="s">
        <v>6920</v>
      </c>
      <c r="E503" s="822" t="s">
        <v>6921</v>
      </c>
      <c r="F503" s="831">
        <v>1</v>
      </c>
      <c r="G503" s="831">
        <v>0</v>
      </c>
      <c r="H503" s="831"/>
      <c r="I503" s="831">
        <v>0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621</v>
      </c>
      <c r="B504" s="822" t="s">
        <v>5988</v>
      </c>
      <c r="C504" s="822" t="s">
        <v>5989</v>
      </c>
      <c r="D504" s="822" t="s">
        <v>6922</v>
      </c>
      <c r="E504" s="822" t="s">
        <v>6923</v>
      </c>
      <c r="F504" s="831"/>
      <c r="G504" s="831"/>
      <c r="H504" s="831"/>
      <c r="I504" s="831"/>
      <c r="J504" s="831">
        <v>1</v>
      </c>
      <c r="K504" s="831">
        <v>0</v>
      </c>
      <c r="L504" s="831"/>
      <c r="M504" s="831">
        <v>0</v>
      </c>
      <c r="N504" s="831"/>
      <c r="O504" s="831"/>
      <c r="P504" s="827"/>
      <c r="Q504" s="832"/>
    </row>
    <row r="505" spans="1:17" ht="14.45" customHeight="1" x14ac:dyDescent="0.2">
      <c r="A505" s="821" t="s">
        <v>621</v>
      </c>
      <c r="B505" s="822" t="s">
        <v>5988</v>
      </c>
      <c r="C505" s="822" t="s">
        <v>5989</v>
      </c>
      <c r="D505" s="822" t="s">
        <v>6376</v>
      </c>
      <c r="E505" s="822" t="s">
        <v>6377</v>
      </c>
      <c r="F505" s="831">
        <v>0</v>
      </c>
      <c r="G505" s="831">
        <v>0</v>
      </c>
      <c r="H505" s="831"/>
      <c r="I505" s="831"/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621</v>
      </c>
      <c r="B506" s="822" t="s">
        <v>5988</v>
      </c>
      <c r="C506" s="822" t="s">
        <v>5989</v>
      </c>
      <c r="D506" s="822" t="s">
        <v>6382</v>
      </c>
      <c r="E506" s="822" t="s">
        <v>6381</v>
      </c>
      <c r="F506" s="831">
        <v>0</v>
      </c>
      <c r="G506" s="831">
        <v>0</v>
      </c>
      <c r="H506" s="831"/>
      <c r="I506" s="831"/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621</v>
      </c>
      <c r="B507" s="822" t="s">
        <v>5988</v>
      </c>
      <c r="C507" s="822" t="s">
        <v>5989</v>
      </c>
      <c r="D507" s="822" t="s">
        <v>6924</v>
      </c>
      <c r="E507" s="822" t="s">
        <v>6925</v>
      </c>
      <c r="F507" s="831"/>
      <c r="G507" s="831"/>
      <c r="H507" s="831"/>
      <c r="I507" s="831"/>
      <c r="J507" s="831">
        <v>357</v>
      </c>
      <c r="K507" s="831">
        <v>0</v>
      </c>
      <c r="L507" s="831"/>
      <c r="M507" s="831">
        <v>0</v>
      </c>
      <c r="N507" s="831">
        <v>84</v>
      </c>
      <c r="O507" s="831">
        <v>0</v>
      </c>
      <c r="P507" s="827"/>
      <c r="Q507" s="832">
        <v>0</v>
      </c>
    </row>
    <row r="508" spans="1:17" ht="14.45" customHeight="1" x14ac:dyDescent="0.2">
      <c r="A508" s="821" t="s">
        <v>621</v>
      </c>
      <c r="B508" s="822" t="s">
        <v>5988</v>
      </c>
      <c r="C508" s="822" t="s">
        <v>5989</v>
      </c>
      <c r="D508" s="822" t="s">
        <v>6926</v>
      </c>
      <c r="E508" s="822" t="s">
        <v>6927</v>
      </c>
      <c r="F508" s="831"/>
      <c r="G508" s="831"/>
      <c r="H508" s="831"/>
      <c r="I508" s="831"/>
      <c r="J508" s="831">
        <v>6</v>
      </c>
      <c r="K508" s="831">
        <v>0</v>
      </c>
      <c r="L508" s="831"/>
      <c r="M508" s="831">
        <v>0</v>
      </c>
      <c r="N508" s="831"/>
      <c r="O508" s="831"/>
      <c r="P508" s="827"/>
      <c r="Q508" s="832"/>
    </row>
    <row r="509" spans="1:17" ht="14.45" customHeight="1" x14ac:dyDescent="0.2">
      <c r="A509" s="821" t="s">
        <v>621</v>
      </c>
      <c r="B509" s="822" t="s">
        <v>5988</v>
      </c>
      <c r="C509" s="822" t="s">
        <v>5989</v>
      </c>
      <c r="D509" s="822" t="s">
        <v>6928</v>
      </c>
      <c r="E509" s="822"/>
      <c r="F509" s="831"/>
      <c r="G509" s="831"/>
      <c r="H509" s="831"/>
      <c r="I509" s="831"/>
      <c r="J509" s="831"/>
      <c r="K509" s="831"/>
      <c r="L509" s="831"/>
      <c r="M509" s="831"/>
      <c r="N509" s="831">
        <v>21</v>
      </c>
      <c r="O509" s="831">
        <v>17430</v>
      </c>
      <c r="P509" s="827"/>
      <c r="Q509" s="832">
        <v>830</v>
      </c>
    </row>
    <row r="510" spans="1:17" ht="14.45" customHeight="1" x14ac:dyDescent="0.2">
      <c r="A510" s="821" t="s">
        <v>621</v>
      </c>
      <c r="B510" s="822" t="s">
        <v>5988</v>
      </c>
      <c r="C510" s="822" t="s">
        <v>5989</v>
      </c>
      <c r="D510" s="822" t="s">
        <v>6929</v>
      </c>
      <c r="E510" s="822" t="s">
        <v>6930</v>
      </c>
      <c r="F510" s="831"/>
      <c r="G510" s="831"/>
      <c r="H510" s="831"/>
      <c r="I510" s="831"/>
      <c r="J510" s="831"/>
      <c r="K510" s="831"/>
      <c r="L510" s="831"/>
      <c r="M510" s="831"/>
      <c r="N510" s="831">
        <v>4</v>
      </c>
      <c r="O510" s="831">
        <v>800</v>
      </c>
      <c r="P510" s="827"/>
      <c r="Q510" s="832">
        <v>200</v>
      </c>
    </row>
    <row r="511" spans="1:17" ht="14.45" customHeight="1" x14ac:dyDescent="0.2">
      <c r="A511" s="821" t="s">
        <v>621</v>
      </c>
      <c r="B511" s="822" t="s">
        <v>6931</v>
      </c>
      <c r="C511" s="822" t="s">
        <v>2679</v>
      </c>
      <c r="D511" s="822" t="s">
        <v>6399</v>
      </c>
      <c r="E511" s="822" t="s">
        <v>6400</v>
      </c>
      <c r="F511" s="831"/>
      <c r="G511" s="831"/>
      <c r="H511" s="831"/>
      <c r="I511" s="831"/>
      <c r="J511" s="831">
        <v>1</v>
      </c>
      <c r="K511" s="831">
        <v>1134.9000000000001</v>
      </c>
      <c r="L511" s="831"/>
      <c r="M511" s="831">
        <v>1134.9000000000001</v>
      </c>
      <c r="N511" s="831"/>
      <c r="O511" s="831"/>
      <c r="P511" s="827"/>
      <c r="Q511" s="832"/>
    </row>
    <row r="512" spans="1:17" ht="14.45" customHeight="1" x14ac:dyDescent="0.2">
      <c r="A512" s="821" t="s">
        <v>621</v>
      </c>
      <c r="B512" s="822" t="s">
        <v>6931</v>
      </c>
      <c r="C512" s="822" t="s">
        <v>2679</v>
      </c>
      <c r="D512" s="822" t="s">
        <v>6932</v>
      </c>
      <c r="E512" s="822" t="s">
        <v>6933</v>
      </c>
      <c r="F512" s="831">
        <v>1.8</v>
      </c>
      <c r="G512" s="831">
        <v>665.95</v>
      </c>
      <c r="H512" s="831"/>
      <c r="I512" s="831">
        <v>369.97222222222223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621</v>
      </c>
      <c r="B513" s="822" t="s">
        <v>6931</v>
      </c>
      <c r="C513" s="822" t="s">
        <v>2679</v>
      </c>
      <c r="D513" s="822" t="s">
        <v>6402</v>
      </c>
      <c r="E513" s="822" t="s">
        <v>3261</v>
      </c>
      <c r="F513" s="831"/>
      <c r="G513" s="831"/>
      <c r="H513" s="831"/>
      <c r="I513" s="831"/>
      <c r="J513" s="831">
        <v>9.6</v>
      </c>
      <c r="K513" s="831">
        <v>2988.7</v>
      </c>
      <c r="L513" s="831"/>
      <c r="M513" s="831">
        <v>311.32291666666669</v>
      </c>
      <c r="N513" s="831"/>
      <c r="O513" s="831"/>
      <c r="P513" s="827"/>
      <c r="Q513" s="832"/>
    </row>
    <row r="514" spans="1:17" ht="14.45" customHeight="1" x14ac:dyDescent="0.2">
      <c r="A514" s="821" t="s">
        <v>621</v>
      </c>
      <c r="B514" s="822" t="s">
        <v>6931</v>
      </c>
      <c r="C514" s="822" t="s">
        <v>2679</v>
      </c>
      <c r="D514" s="822" t="s">
        <v>6403</v>
      </c>
      <c r="E514" s="822" t="s">
        <v>6404</v>
      </c>
      <c r="F514" s="831">
        <v>9</v>
      </c>
      <c r="G514" s="831">
        <v>289.70999999999998</v>
      </c>
      <c r="H514" s="831"/>
      <c r="I514" s="831">
        <v>32.19</v>
      </c>
      <c r="J514" s="831">
        <v>4</v>
      </c>
      <c r="K514" s="831">
        <v>233.6</v>
      </c>
      <c r="L514" s="831"/>
      <c r="M514" s="831">
        <v>58.4</v>
      </c>
      <c r="N514" s="831"/>
      <c r="O514" s="831"/>
      <c r="P514" s="827"/>
      <c r="Q514" s="832"/>
    </row>
    <row r="515" spans="1:17" ht="14.45" customHeight="1" x14ac:dyDescent="0.2">
      <c r="A515" s="821" t="s">
        <v>621</v>
      </c>
      <c r="B515" s="822" t="s">
        <v>6931</v>
      </c>
      <c r="C515" s="822" t="s">
        <v>2679</v>
      </c>
      <c r="D515" s="822" t="s">
        <v>6405</v>
      </c>
      <c r="E515" s="822" t="s">
        <v>6406</v>
      </c>
      <c r="F515" s="831"/>
      <c r="G515" s="831"/>
      <c r="H515" s="831"/>
      <c r="I515" s="831"/>
      <c r="J515" s="831">
        <v>0.1</v>
      </c>
      <c r="K515" s="831">
        <v>486.31</v>
      </c>
      <c r="L515" s="831"/>
      <c r="M515" s="831">
        <v>4863.0999999999995</v>
      </c>
      <c r="N515" s="831"/>
      <c r="O515" s="831"/>
      <c r="P515" s="827"/>
      <c r="Q515" s="832"/>
    </row>
    <row r="516" spans="1:17" ht="14.45" customHeight="1" x14ac:dyDescent="0.2">
      <c r="A516" s="821" t="s">
        <v>621</v>
      </c>
      <c r="B516" s="822" t="s">
        <v>6931</v>
      </c>
      <c r="C516" s="822" t="s">
        <v>2679</v>
      </c>
      <c r="D516" s="822" t="s">
        <v>6408</v>
      </c>
      <c r="E516" s="822" t="s">
        <v>2344</v>
      </c>
      <c r="F516" s="831"/>
      <c r="G516" s="831"/>
      <c r="H516" s="831"/>
      <c r="I516" s="831"/>
      <c r="J516" s="831">
        <v>0</v>
      </c>
      <c r="K516" s="831">
        <v>0</v>
      </c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621</v>
      </c>
      <c r="B517" s="822" t="s">
        <v>6931</v>
      </c>
      <c r="C517" s="822" t="s">
        <v>2679</v>
      </c>
      <c r="D517" s="822" t="s">
        <v>6411</v>
      </c>
      <c r="E517" s="822" t="s">
        <v>2358</v>
      </c>
      <c r="F517" s="831"/>
      <c r="G517" s="831"/>
      <c r="H517" s="831"/>
      <c r="I517" s="831"/>
      <c r="J517" s="831">
        <v>6.7500000000000009</v>
      </c>
      <c r="K517" s="831">
        <v>1323.18</v>
      </c>
      <c r="L517" s="831"/>
      <c r="M517" s="831">
        <v>196.02666666666664</v>
      </c>
      <c r="N517" s="831"/>
      <c r="O517" s="831"/>
      <c r="P517" s="827"/>
      <c r="Q517" s="832"/>
    </row>
    <row r="518" spans="1:17" ht="14.45" customHeight="1" x14ac:dyDescent="0.2">
      <c r="A518" s="821" t="s">
        <v>621</v>
      </c>
      <c r="B518" s="822" t="s">
        <v>6931</v>
      </c>
      <c r="C518" s="822" t="s">
        <v>2679</v>
      </c>
      <c r="D518" s="822" t="s">
        <v>6412</v>
      </c>
      <c r="E518" s="822"/>
      <c r="F518" s="831">
        <v>3.4000000000000004</v>
      </c>
      <c r="G518" s="831">
        <v>1847.78</v>
      </c>
      <c r="H518" s="831"/>
      <c r="I518" s="831">
        <v>543.46470588235286</v>
      </c>
      <c r="J518" s="831"/>
      <c r="K518" s="831"/>
      <c r="L518" s="831"/>
      <c r="M518" s="831"/>
      <c r="N518" s="831"/>
      <c r="O518" s="831"/>
      <c r="P518" s="827"/>
      <c r="Q518" s="832"/>
    </row>
    <row r="519" spans="1:17" ht="14.45" customHeight="1" x14ac:dyDescent="0.2">
      <c r="A519" s="821" t="s">
        <v>621</v>
      </c>
      <c r="B519" s="822" t="s">
        <v>6931</v>
      </c>
      <c r="C519" s="822" t="s">
        <v>2679</v>
      </c>
      <c r="D519" s="822" t="s">
        <v>6415</v>
      </c>
      <c r="E519" s="822" t="s">
        <v>6416</v>
      </c>
      <c r="F519" s="831">
        <v>293.8</v>
      </c>
      <c r="G519" s="831">
        <v>54251.679999999993</v>
      </c>
      <c r="H519" s="831"/>
      <c r="I519" s="831">
        <v>184.65513955071475</v>
      </c>
      <c r="J519" s="831">
        <v>202.12000000000003</v>
      </c>
      <c r="K519" s="831">
        <v>41767.370000000003</v>
      </c>
      <c r="L519" s="831"/>
      <c r="M519" s="831">
        <v>206.64639817929941</v>
      </c>
      <c r="N519" s="831">
        <v>16.700000000000003</v>
      </c>
      <c r="O519" s="831">
        <v>3421.0499999999997</v>
      </c>
      <c r="P519" s="827"/>
      <c r="Q519" s="832">
        <v>204.85329341317359</v>
      </c>
    </row>
    <row r="520" spans="1:17" ht="14.45" customHeight="1" x14ac:dyDescent="0.2">
      <c r="A520" s="821" t="s">
        <v>621</v>
      </c>
      <c r="B520" s="822" t="s">
        <v>6931</v>
      </c>
      <c r="C520" s="822" t="s">
        <v>2679</v>
      </c>
      <c r="D520" s="822" t="s">
        <v>6934</v>
      </c>
      <c r="E520" s="822" t="s">
        <v>6935</v>
      </c>
      <c r="F520" s="831">
        <v>1.7999999999999998</v>
      </c>
      <c r="G520" s="831">
        <v>244.53000000000003</v>
      </c>
      <c r="H520" s="831"/>
      <c r="I520" s="831">
        <v>135.85000000000002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621</v>
      </c>
      <c r="B521" s="822" t="s">
        <v>6931</v>
      </c>
      <c r="C521" s="822" t="s">
        <v>2679</v>
      </c>
      <c r="D521" s="822" t="s">
        <v>6936</v>
      </c>
      <c r="E521" s="822" t="s">
        <v>6937</v>
      </c>
      <c r="F521" s="831">
        <v>8</v>
      </c>
      <c r="G521" s="831">
        <v>526</v>
      </c>
      <c r="H521" s="831"/>
      <c r="I521" s="831">
        <v>65.75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621</v>
      </c>
      <c r="B522" s="822" t="s">
        <v>6931</v>
      </c>
      <c r="C522" s="822" t="s">
        <v>2679</v>
      </c>
      <c r="D522" s="822" t="s">
        <v>6938</v>
      </c>
      <c r="E522" s="822" t="s">
        <v>6937</v>
      </c>
      <c r="F522" s="831">
        <v>8</v>
      </c>
      <c r="G522" s="831">
        <v>1051.8399999999999</v>
      </c>
      <c r="H522" s="831"/>
      <c r="I522" s="831">
        <v>131.47999999999999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621</v>
      </c>
      <c r="B523" s="822" t="s">
        <v>6931</v>
      </c>
      <c r="C523" s="822" t="s">
        <v>2679</v>
      </c>
      <c r="D523" s="822" t="s">
        <v>6417</v>
      </c>
      <c r="E523" s="822" t="s">
        <v>6183</v>
      </c>
      <c r="F523" s="831">
        <v>6</v>
      </c>
      <c r="G523" s="831">
        <v>54571.199999999997</v>
      </c>
      <c r="H523" s="831"/>
      <c r="I523" s="831">
        <v>9095.1999999999989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621</v>
      </c>
      <c r="B524" s="822" t="s">
        <v>6931</v>
      </c>
      <c r="C524" s="822" t="s">
        <v>2679</v>
      </c>
      <c r="D524" s="822" t="s">
        <v>6417</v>
      </c>
      <c r="E524" s="822"/>
      <c r="F524" s="831">
        <v>1.2</v>
      </c>
      <c r="G524" s="831">
        <v>10914.240000000002</v>
      </c>
      <c r="H524" s="831"/>
      <c r="I524" s="831">
        <v>9095.2000000000025</v>
      </c>
      <c r="J524" s="831"/>
      <c r="K524" s="831"/>
      <c r="L524" s="831"/>
      <c r="M524" s="831"/>
      <c r="N524" s="831"/>
      <c r="O524" s="831"/>
      <c r="P524" s="827"/>
      <c r="Q524" s="832"/>
    </row>
    <row r="525" spans="1:17" ht="14.45" customHeight="1" x14ac:dyDescent="0.2">
      <c r="A525" s="821" t="s">
        <v>621</v>
      </c>
      <c r="B525" s="822" t="s">
        <v>6931</v>
      </c>
      <c r="C525" s="822" t="s">
        <v>2679</v>
      </c>
      <c r="D525" s="822" t="s">
        <v>6418</v>
      </c>
      <c r="E525" s="822" t="s">
        <v>6419</v>
      </c>
      <c r="F525" s="831">
        <v>3.2000000000000006</v>
      </c>
      <c r="G525" s="831">
        <v>6237.8</v>
      </c>
      <c r="H525" s="831"/>
      <c r="I525" s="831">
        <v>1949.3124999999998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621</v>
      </c>
      <c r="B526" s="822" t="s">
        <v>6931</v>
      </c>
      <c r="C526" s="822" t="s">
        <v>2679</v>
      </c>
      <c r="D526" s="822" t="s">
        <v>6418</v>
      </c>
      <c r="E526" s="822"/>
      <c r="F526" s="831">
        <v>0.9</v>
      </c>
      <c r="G526" s="831">
        <v>1754.37</v>
      </c>
      <c r="H526" s="831"/>
      <c r="I526" s="831">
        <v>1949.2999999999997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621</v>
      </c>
      <c r="B527" s="822" t="s">
        <v>6931</v>
      </c>
      <c r="C527" s="822" t="s">
        <v>2679</v>
      </c>
      <c r="D527" s="822" t="s">
        <v>6939</v>
      </c>
      <c r="E527" s="822" t="s">
        <v>6421</v>
      </c>
      <c r="F527" s="831">
        <v>9</v>
      </c>
      <c r="G527" s="831">
        <v>986.40000000000009</v>
      </c>
      <c r="H527" s="831"/>
      <c r="I527" s="831">
        <v>109.60000000000001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621</v>
      </c>
      <c r="B528" s="822" t="s">
        <v>6931</v>
      </c>
      <c r="C528" s="822" t="s">
        <v>2679</v>
      </c>
      <c r="D528" s="822" t="s">
        <v>6424</v>
      </c>
      <c r="E528" s="822" t="s">
        <v>6425</v>
      </c>
      <c r="F528" s="831">
        <v>21.050000000000004</v>
      </c>
      <c r="G528" s="831">
        <v>1240.93</v>
      </c>
      <c r="H528" s="831"/>
      <c r="I528" s="831">
        <v>58.951543942992863</v>
      </c>
      <c r="J528" s="831">
        <v>14.3</v>
      </c>
      <c r="K528" s="831">
        <v>841.88000000000011</v>
      </c>
      <c r="L528" s="831"/>
      <c r="M528" s="831">
        <v>58.872727272727275</v>
      </c>
      <c r="N528" s="831">
        <v>2.6999999999999997</v>
      </c>
      <c r="O528" s="831">
        <v>158.87</v>
      </c>
      <c r="P528" s="827"/>
      <c r="Q528" s="832">
        <v>58.840740740740749</v>
      </c>
    </row>
    <row r="529" spans="1:17" ht="14.45" customHeight="1" x14ac:dyDescent="0.2">
      <c r="A529" s="821" t="s">
        <v>621</v>
      </c>
      <c r="B529" s="822" t="s">
        <v>6931</v>
      </c>
      <c r="C529" s="822" t="s">
        <v>2679</v>
      </c>
      <c r="D529" s="822" t="s">
        <v>6428</v>
      </c>
      <c r="E529" s="822" t="s">
        <v>6429</v>
      </c>
      <c r="F529" s="831"/>
      <c r="G529" s="831"/>
      <c r="H529" s="831"/>
      <c r="I529" s="831"/>
      <c r="J529" s="831">
        <v>3.4000000000000004</v>
      </c>
      <c r="K529" s="831">
        <v>2463.3000000000002</v>
      </c>
      <c r="L529" s="831"/>
      <c r="M529" s="831">
        <v>724.5</v>
      </c>
      <c r="N529" s="831"/>
      <c r="O529" s="831"/>
      <c r="P529" s="827"/>
      <c r="Q529" s="832"/>
    </row>
    <row r="530" spans="1:17" ht="14.45" customHeight="1" x14ac:dyDescent="0.2">
      <c r="A530" s="821" t="s">
        <v>621</v>
      </c>
      <c r="B530" s="822" t="s">
        <v>6931</v>
      </c>
      <c r="C530" s="822" t="s">
        <v>2679</v>
      </c>
      <c r="D530" s="822" t="s">
        <v>6430</v>
      </c>
      <c r="E530" s="822" t="s">
        <v>6429</v>
      </c>
      <c r="F530" s="831"/>
      <c r="G530" s="831"/>
      <c r="H530" s="831"/>
      <c r="I530" s="831"/>
      <c r="J530" s="831">
        <v>0.6</v>
      </c>
      <c r="K530" s="831">
        <v>198.5</v>
      </c>
      <c r="L530" s="831"/>
      <c r="M530" s="831">
        <v>330.83333333333337</v>
      </c>
      <c r="N530" s="831"/>
      <c r="O530" s="831"/>
      <c r="P530" s="827"/>
      <c r="Q530" s="832"/>
    </row>
    <row r="531" spans="1:17" ht="14.45" customHeight="1" x14ac:dyDescent="0.2">
      <c r="A531" s="821" t="s">
        <v>621</v>
      </c>
      <c r="B531" s="822" t="s">
        <v>6931</v>
      </c>
      <c r="C531" s="822" t="s">
        <v>2679</v>
      </c>
      <c r="D531" s="822" t="s">
        <v>6431</v>
      </c>
      <c r="E531" s="822" t="s">
        <v>6432</v>
      </c>
      <c r="F531" s="831"/>
      <c r="G531" s="831"/>
      <c r="H531" s="831"/>
      <c r="I531" s="831"/>
      <c r="J531" s="831">
        <v>0.3</v>
      </c>
      <c r="K531" s="831">
        <v>265.18</v>
      </c>
      <c r="L531" s="831"/>
      <c r="M531" s="831">
        <v>883.93333333333339</v>
      </c>
      <c r="N531" s="831"/>
      <c r="O531" s="831"/>
      <c r="P531" s="827"/>
      <c r="Q531" s="832"/>
    </row>
    <row r="532" spans="1:17" ht="14.45" customHeight="1" x14ac:dyDescent="0.2">
      <c r="A532" s="821" t="s">
        <v>621</v>
      </c>
      <c r="B532" s="822" t="s">
        <v>6931</v>
      </c>
      <c r="C532" s="822" t="s">
        <v>2679</v>
      </c>
      <c r="D532" s="822" t="s">
        <v>6433</v>
      </c>
      <c r="E532" s="822" t="s">
        <v>6432</v>
      </c>
      <c r="F532" s="831">
        <v>0.1</v>
      </c>
      <c r="G532" s="831">
        <v>37.4</v>
      </c>
      <c r="H532" s="831"/>
      <c r="I532" s="831">
        <v>373.99999999999994</v>
      </c>
      <c r="J532" s="831">
        <v>0.2</v>
      </c>
      <c r="K532" s="831">
        <v>74.8</v>
      </c>
      <c r="L532" s="831"/>
      <c r="M532" s="831">
        <v>373.99999999999994</v>
      </c>
      <c r="N532" s="831"/>
      <c r="O532" s="831"/>
      <c r="P532" s="827"/>
      <c r="Q532" s="832"/>
    </row>
    <row r="533" spans="1:17" ht="14.45" customHeight="1" x14ac:dyDescent="0.2">
      <c r="A533" s="821" t="s">
        <v>621</v>
      </c>
      <c r="B533" s="822" t="s">
        <v>6931</v>
      </c>
      <c r="C533" s="822" t="s">
        <v>2679</v>
      </c>
      <c r="D533" s="822" t="s">
        <v>6434</v>
      </c>
      <c r="E533" s="822"/>
      <c r="F533" s="831">
        <v>0</v>
      </c>
      <c r="G533" s="831">
        <v>0</v>
      </c>
      <c r="H533" s="831"/>
      <c r="I533" s="831"/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621</v>
      </c>
      <c r="B534" s="822" t="s">
        <v>6931</v>
      </c>
      <c r="C534" s="822" t="s">
        <v>2679</v>
      </c>
      <c r="D534" s="822" t="s">
        <v>6940</v>
      </c>
      <c r="E534" s="822" t="s">
        <v>6941</v>
      </c>
      <c r="F534" s="831"/>
      <c r="G534" s="831"/>
      <c r="H534" s="831"/>
      <c r="I534" s="831"/>
      <c r="J534" s="831">
        <v>0.2</v>
      </c>
      <c r="K534" s="831">
        <v>78.36</v>
      </c>
      <c r="L534" s="831"/>
      <c r="M534" s="831">
        <v>391.79999999999995</v>
      </c>
      <c r="N534" s="831"/>
      <c r="O534" s="831"/>
      <c r="P534" s="827"/>
      <c r="Q534" s="832"/>
    </row>
    <row r="535" spans="1:17" ht="14.45" customHeight="1" x14ac:dyDescent="0.2">
      <c r="A535" s="821" t="s">
        <v>621</v>
      </c>
      <c r="B535" s="822" t="s">
        <v>6931</v>
      </c>
      <c r="C535" s="822" t="s">
        <v>2679</v>
      </c>
      <c r="D535" s="822" t="s">
        <v>6439</v>
      </c>
      <c r="E535" s="822" t="s">
        <v>6438</v>
      </c>
      <c r="F535" s="831">
        <v>9</v>
      </c>
      <c r="G535" s="831">
        <v>1972.8</v>
      </c>
      <c r="H535" s="831"/>
      <c r="I535" s="831">
        <v>219.2</v>
      </c>
      <c r="J535" s="831">
        <v>3</v>
      </c>
      <c r="K535" s="831">
        <v>657.6</v>
      </c>
      <c r="L535" s="831"/>
      <c r="M535" s="831">
        <v>219.20000000000002</v>
      </c>
      <c r="N535" s="831"/>
      <c r="O535" s="831"/>
      <c r="P535" s="827"/>
      <c r="Q535" s="832"/>
    </row>
    <row r="536" spans="1:17" ht="14.45" customHeight="1" x14ac:dyDescent="0.2">
      <c r="A536" s="821" t="s">
        <v>621</v>
      </c>
      <c r="B536" s="822" t="s">
        <v>6931</v>
      </c>
      <c r="C536" s="822" t="s">
        <v>2679</v>
      </c>
      <c r="D536" s="822" t="s">
        <v>6440</v>
      </c>
      <c r="E536" s="822" t="s">
        <v>2366</v>
      </c>
      <c r="F536" s="831">
        <v>3.2</v>
      </c>
      <c r="G536" s="831">
        <v>599.58000000000004</v>
      </c>
      <c r="H536" s="831"/>
      <c r="I536" s="831">
        <v>187.36875000000001</v>
      </c>
      <c r="J536" s="831"/>
      <c r="K536" s="831"/>
      <c r="L536" s="831"/>
      <c r="M536" s="831"/>
      <c r="N536" s="831"/>
      <c r="O536" s="831"/>
      <c r="P536" s="827"/>
      <c r="Q536" s="832"/>
    </row>
    <row r="537" spans="1:17" ht="14.45" customHeight="1" x14ac:dyDescent="0.2">
      <c r="A537" s="821" t="s">
        <v>621</v>
      </c>
      <c r="B537" s="822" t="s">
        <v>6931</v>
      </c>
      <c r="C537" s="822" t="s">
        <v>2679</v>
      </c>
      <c r="D537" s="822" t="s">
        <v>6441</v>
      </c>
      <c r="E537" s="822" t="s">
        <v>2366</v>
      </c>
      <c r="F537" s="831">
        <v>2.4</v>
      </c>
      <c r="G537" s="831">
        <v>1234.74</v>
      </c>
      <c r="H537" s="831"/>
      <c r="I537" s="831">
        <v>514.47500000000002</v>
      </c>
      <c r="J537" s="831">
        <v>7.7000000000000011</v>
      </c>
      <c r="K537" s="831">
        <v>5239.369999999999</v>
      </c>
      <c r="L537" s="831"/>
      <c r="M537" s="831">
        <v>680.43766233766212</v>
      </c>
      <c r="N537" s="831"/>
      <c r="O537" s="831"/>
      <c r="P537" s="827"/>
      <c r="Q537" s="832"/>
    </row>
    <row r="538" spans="1:17" ht="14.45" customHeight="1" x14ac:dyDescent="0.2">
      <c r="A538" s="821" t="s">
        <v>621</v>
      </c>
      <c r="B538" s="822" t="s">
        <v>6931</v>
      </c>
      <c r="C538" s="822" t="s">
        <v>2679</v>
      </c>
      <c r="D538" s="822" t="s">
        <v>6442</v>
      </c>
      <c r="E538" s="822" t="s">
        <v>6443</v>
      </c>
      <c r="F538" s="831">
        <v>0</v>
      </c>
      <c r="G538" s="831">
        <v>0</v>
      </c>
      <c r="H538" s="831"/>
      <c r="I538" s="831"/>
      <c r="J538" s="831"/>
      <c r="K538" s="831"/>
      <c r="L538" s="831"/>
      <c r="M538" s="831"/>
      <c r="N538" s="831"/>
      <c r="O538" s="831"/>
      <c r="P538" s="827"/>
      <c r="Q538" s="832"/>
    </row>
    <row r="539" spans="1:17" ht="14.45" customHeight="1" x14ac:dyDescent="0.2">
      <c r="A539" s="821" t="s">
        <v>621</v>
      </c>
      <c r="B539" s="822" t="s">
        <v>6931</v>
      </c>
      <c r="C539" s="822" t="s">
        <v>2679</v>
      </c>
      <c r="D539" s="822" t="s">
        <v>6442</v>
      </c>
      <c r="E539" s="822"/>
      <c r="F539" s="831">
        <v>3</v>
      </c>
      <c r="G539" s="831">
        <v>2589.5100000000002</v>
      </c>
      <c r="H539" s="831"/>
      <c r="I539" s="831">
        <v>863.17000000000007</v>
      </c>
      <c r="J539" s="831"/>
      <c r="K539" s="831"/>
      <c r="L539" s="831"/>
      <c r="M539" s="831"/>
      <c r="N539" s="831"/>
      <c r="O539" s="831"/>
      <c r="P539" s="827"/>
      <c r="Q539" s="832"/>
    </row>
    <row r="540" spans="1:17" ht="14.45" customHeight="1" x14ac:dyDescent="0.2">
      <c r="A540" s="821" t="s">
        <v>621</v>
      </c>
      <c r="B540" s="822" t="s">
        <v>6931</v>
      </c>
      <c r="C540" s="822" t="s">
        <v>2679</v>
      </c>
      <c r="D540" s="822" t="s">
        <v>6444</v>
      </c>
      <c r="E540" s="822" t="s">
        <v>2387</v>
      </c>
      <c r="F540" s="831"/>
      <c r="G540" s="831"/>
      <c r="H540" s="831"/>
      <c r="I540" s="831"/>
      <c r="J540" s="831">
        <v>0.3</v>
      </c>
      <c r="K540" s="831">
        <v>95.7</v>
      </c>
      <c r="L540" s="831"/>
      <c r="M540" s="831">
        <v>319</v>
      </c>
      <c r="N540" s="831"/>
      <c r="O540" s="831"/>
      <c r="P540" s="827"/>
      <c r="Q540" s="832"/>
    </row>
    <row r="541" spans="1:17" ht="14.45" customHeight="1" x14ac:dyDescent="0.2">
      <c r="A541" s="821" t="s">
        <v>621</v>
      </c>
      <c r="B541" s="822" t="s">
        <v>6931</v>
      </c>
      <c r="C541" s="822" t="s">
        <v>2679</v>
      </c>
      <c r="D541" s="822" t="s">
        <v>6445</v>
      </c>
      <c r="E541" s="822" t="s">
        <v>2373</v>
      </c>
      <c r="F541" s="831">
        <v>24</v>
      </c>
      <c r="G541" s="831">
        <v>1273.6199999999999</v>
      </c>
      <c r="H541" s="831"/>
      <c r="I541" s="831">
        <v>53.067499999999995</v>
      </c>
      <c r="J541" s="831">
        <v>16.5</v>
      </c>
      <c r="K541" s="831">
        <v>939.05000000000007</v>
      </c>
      <c r="L541" s="831"/>
      <c r="M541" s="831">
        <v>56.912121212121214</v>
      </c>
      <c r="N541" s="831"/>
      <c r="O541" s="831"/>
      <c r="P541" s="827"/>
      <c r="Q541" s="832"/>
    </row>
    <row r="542" spans="1:17" ht="14.45" customHeight="1" x14ac:dyDescent="0.2">
      <c r="A542" s="821" t="s">
        <v>621</v>
      </c>
      <c r="B542" s="822" t="s">
        <v>6931</v>
      </c>
      <c r="C542" s="822" t="s">
        <v>2679</v>
      </c>
      <c r="D542" s="822" t="s">
        <v>6942</v>
      </c>
      <c r="E542" s="822" t="s">
        <v>2596</v>
      </c>
      <c r="F542" s="831"/>
      <c r="G542" s="831"/>
      <c r="H542" s="831"/>
      <c r="I542" s="831"/>
      <c r="J542" s="831">
        <v>3</v>
      </c>
      <c r="K542" s="831">
        <v>1560.7</v>
      </c>
      <c r="L542" s="831"/>
      <c r="M542" s="831">
        <v>520.23333333333335</v>
      </c>
      <c r="N542" s="831"/>
      <c r="O542" s="831"/>
      <c r="P542" s="827"/>
      <c r="Q542" s="832"/>
    </row>
    <row r="543" spans="1:17" ht="14.45" customHeight="1" x14ac:dyDescent="0.2">
      <c r="A543" s="821" t="s">
        <v>621</v>
      </c>
      <c r="B543" s="822" t="s">
        <v>6931</v>
      </c>
      <c r="C543" s="822" t="s">
        <v>2679</v>
      </c>
      <c r="D543" s="822" t="s">
        <v>6449</v>
      </c>
      <c r="E543" s="822" t="s">
        <v>6450</v>
      </c>
      <c r="F543" s="831"/>
      <c r="G543" s="831"/>
      <c r="H543" s="831"/>
      <c r="I543" s="831"/>
      <c r="J543" s="831">
        <v>246</v>
      </c>
      <c r="K543" s="831">
        <v>7249.62</v>
      </c>
      <c r="L543" s="831"/>
      <c r="M543" s="831">
        <v>29.47</v>
      </c>
      <c r="N543" s="831"/>
      <c r="O543" s="831"/>
      <c r="P543" s="827"/>
      <c r="Q543" s="832"/>
    </row>
    <row r="544" spans="1:17" ht="14.45" customHeight="1" x14ac:dyDescent="0.2">
      <c r="A544" s="821" t="s">
        <v>621</v>
      </c>
      <c r="B544" s="822" t="s">
        <v>6931</v>
      </c>
      <c r="C544" s="822" t="s">
        <v>2679</v>
      </c>
      <c r="D544" s="822" t="s">
        <v>6451</v>
      </c>
      <c r="E544" s="822" t="s">
        <v>2193</v>
      </c>
      <c r="F544" s="831">
        <v>398</v>
      </c>
      <c r="G544" s="831">
        <v>17398.000000000004</v>
      </c>
      <c r="H544" s="831"/>
      <c r="I544" s="831">
        <v>43.713567839195989</v>
      </c>
      <c r="J544" s="831">
        <v>55</v>
      </c>
      <c r="K544" s="831">
        <v>2411.4899999999998</v>
      </c>
      <c r="L544" s="831"/>
      <c r="M544" s="831">
        <v>43.845272727272722</v>
      </c>
      <c r="N544" s="831"/>
      <c r="O544" s="831"/>
      <c r="P544" s="827"/>
      <c r="Q544" s="832"/>
    </row>
    <row r="545" spans="1:17" ht="14.45" customHeight="1" x14ac:dyDescent="0.2">
      <c r="A545" s="821" t="s">
        <v>621</v>
      </c>
      <c r="B545" s="822" t="s">
        <v>6931</v>
      </c>
      <c r="C545" s="822" t="s">
        <v>2679</v>
      </c>
      <c r="D545" s="822" t="s">
        <v>6943</v>
      </c>
      <c r="E545" s="822" t="s">
        <v>2347</v>
      </c>
      <c r="F545" s="831"/>
      <c r="G545" s="831"/>
      <c r="H545" s="831"/>
      <c r="I545" s="831"/>
      <c r="J545" s="831">
        <v>0.2</v>
      </c>
      <c r="K545" s="831">
        <v>83.36</v>
      </c>
      <c r="L545" s="831"/>
      <c r="M545" s="831">
        <v>416.79999999999995</v>
      </c>
      <c r="N545" s="831"/>
      <c r="O545" s="831"/>
      <c r="P545" s="827"/>
      <c r="Q545" s="832"/>
    </row>
    <row r="546" spans="1:17" ht="14.45" customHeight="1" x14ac:dyDescent="0.2">
      <c r="A546" s="821" t="s">
        <v>621</v>
      </c>
      <c r="B546" s="822" t="s">
        <v>6931</v>
      </c>
      <c r="C546" s="822" t="s">
        <v>2679</v>
      </c>
      <c r="D546" s="822" t="s">
        <v>6944</v>
      </c>
      <c r="E546" s="822" t="s">
        <v>2358</v>
      </c>
      <c r="F546" s="831"/>
      <c r="G546" s="831"/>
      <c r="H546" s="831"/>
      <c r="I546" s="831"/>
      <c r="J546" s="831">
        <v>1</v>
      </c>
      <c r="K546" s="831">
        <v>140.04</v>
      </c>
      <c r="L546" s="831"/>
      <c r="M546" s="831">
        <v>140.04</v>
      </c>
      <c r="N546" s="831"/>
      <c r="O546" s="831"/>
      <c r="P546" s="827"/>
      <c r="Q546" s="832"/>
    </row>
    <row r="547" spans="1:17" ht="14.45" customHeight="1" x14ac:dyDescent="0.2">
      <c r="A547" s="821" t="s">
        <v>621</v>
      </c>
      <c r="B547" s="822" t="s">
        <v>6931</v>
      </c>
      <c r="C547" s="822" t="s">
        <v>2679</v>
      </c>
      <c r="D547" s="822" t="s">
        <v>6452</v>
      </c>
      <c r="E547" s="822" t="s">
        <v>2351</v>
      </c>
      <c r="F547" s="831">
        <v>1.9000000000000001</v>
      </c>
      <c r="G547" s="831">
        <v>877.80000000000007</v>
      </c>
      <c r="H547" s="831"/>
      <c r="I547" s="831">
        <v>462</v>
      </c>
      <c r="J547" s="831">
        <v>1.1000000000000001</v>
      </c>
      <c r="K547" s="831">
        <v>651.19999999999993</v>
      </c>
      <c r="L547" s="831"/>
      <c r="M547" s="831">
        <v>591.99999999999989</v>
      </c>
      <c r="N547" s="831"/>
      <c r="O547" s="831"/>
      <c r="P547" s="827"/>
      <c r="Q547" s="832"/>
    </row>
    <row r="548" spans="1:17" ht="14.45" customHeight="1" x14ac:dyDescent="0.2">
      <c r="A548" s="821" t="s">
        <v>621</v>
      </c>
      <c r="B548" s="822" t="s">
        <v>6931</v>
      </c>
      <c r="C548" s="822" t="s">
        <v>2679</v>
      </c>
      <c r="D548" s="822" t="s">
        <v>6453</v>
      </c>
      <c r="E548" s="822" t="s">
        <v>6454</v>
      </c>
      <c r="F548" s="831">
        <v>0.5</v>
      </c>
      <c r="G548" s="831">
        <v>558.25</v>
      </c>
      <c r="H548" s="831"/>
      <c r="I548" s="831">
        <v>1116.5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621</v>
      </c>
      <c r="B549" s="822" t="s">
        <v>6931</v>
      </c>
      <c r="C549" s="822" t="s">
        <v>2679</v>
      </c>
      <c r="D549" s="822" t="s">
        <v>6945</v>
      </c>
      <c r="E549" s="822" t="s">
        <v>6941</v>
      </c>
      <c r="F549" s="831">
        <v>0.5</v>
      </c>
      <c r="G549" s="831">
        <v>97.95</v>
      </c>
      <c r="H549" s="831"/>
      <c r="I549" s="831">
        <v>195.9</v>
      </c>
      <c r="J549" s="831">
        <v>1.8</v>
      </c>
      <c r="K549" s="831">
        <v>352.62</v>
      </c>
      <c r="L549" s="831"/>
      <c r="M549" s="831">
        <v>195.9</v>
      </c>
      <c r="N549" s="831"/>
      <c r="O549" s="831"/>
      <c r="P549" s="827"/>
      <c r="Q549" s="832"/>
    </row>
    <row r="550" spans="1:17" ht="14.45" customHeight="1" x14ac:dyDescent="0.2">
      <c r="A550" s="821" t="s">
        <v>621</v>
      </c>
      <c r="B550" s="822" t="s">
        <v>6931</v>
      </c>
      <c r="C550" s="822" t="s">
        <v>2679</v>
      </c>
      <c r="D550" s="822" t="s">
        <v>6455</v>
      </c>
      <c r="E550" s="822" t="s">
        <v>2530</v>
      </c>
      <c r="F550" s="831">
        <v>6</v>
      </c>
      <c r="G550" s="831">
        <v>924</v>
      </c>
      <c r="H550" s="831"/>
      <c r="I550" s="831">
        <v>154</v>
      </c>
      <c r="J550" s="831"/>
      <c r="K550" s="831"/>
      <c r="L550" s="831"/>
      <c r="M550" s="831"/>
      <c r="N550" s="831"/>
      <c r="O550" s="831"/>
      <c r="P550" s="827"/>
      <c r="Q550" s="832"/>
    </row>
    <row r="551" spans="1:17" ht="14.45" customHeight="1" x14ac:dyDescent="0.2">
      <c r="A551" s="821" t="s">
        <v>621</v>
      </c>
      <c r="B551" s="822" t="s">
        <v>6931</v>
      </c>
      <c r="C551" s="822" t="s">
        <v>2679</v>
      </c>
      <c r="D551" s="822" t="s">
        <v>6946</v>
      </c>
      <c r="E551" s="822" t="s">
        <v>2530</v>
      </c>
      <c r="F551" s="831">
        <v>1.2</v>
      </c>
      <c r="G551" s="831">
        <v>320.39999999999998</v>
      </c>
      <c r="H551" s="831"/>
      <c r="I551" s="831">
        <v>267</v>
      </c>
      <c r="J551" s="831">
        <v>3.2</v>
      </c>
      <c r="K551" s="831">
        <v>844.8</v>
      </c>
      <c r="L551" s="831"/>
      <c r="M551" s="831">
        <v>263.99999999999994</v>
      </c>
      <c r="N551" s="831"/>
      <c r="O551" s="831"/>
      <c r="P551" s="827"/>
      <c r="Q551" s="832"/>
    </row>
    <row r="552" spans="1:17" ht="14.45" customHeight="1" x14ac:dyDescent="0.2">
      <c r="A552" s="821" t="s">
        <v>621</v>
      </c>
      <c r="B552" s="822" t="s">
        <v>6931</v>
      </c>
      <c r="C552" s="822" t="s">
        <v>2679</v>
      </c>
      <c r="D552" s="822" t="s">
        <v>6456</v>
      </c>
      <c r="E552" s="822" t="s">
        <v>2373</v>
      </c>
      <c r="F552" s="831">
        <v>4</v>
      </c>
      <c r="G552" s="831">
        <v>133.56</v>
      </c>
      <c r="H552" s="831"/>
      <c r="I552" s="831">
        <v>33.39</v>
      </c>
      <c r="J552" s="831">
        <v>2</v>
      </c>
      <c r="K552" s="831">
        <v>219.2</v>
      </c>
      <c r="L552" s="831"/>
      <c r="M552" s="831">
        <v>109.6</v>
      </c>
      <c r="N552" s="831"/>
      <c r="O552" s="831"/>
      <c r="P552" s="827"/>
      <c r="Q552" s="832"/>
    </row>
    <row r="553" spans="1:17" ht="14.45" customHeight="1" x14ac:dyDescent="0.2">
      <c r="A553" s="821" t="s">
        <v>621</v>
      </c>
      <c r="B553" s="822" t="s">
        <v>6931</v>
      </c>
      <c r="C553" s="822" t="s">
        <v>2679</v>
      </c>
      <c r="D553" s="822" t="s">
        <v>6457</v>
      </c>
      <c r="E553" s="822" t="s">
        <v>6458</v>
      </c>
      <c r="F553" s="831">
        <v>3.2</v>
      </c>
      <c r="G553" s="831">
        <v>430.09</v>
      </c>
      <c r="H553" s="831"/>
      <c r="I553" s="831">
        <v>134.40312499999999</v>
      </c>
      <c r="J553" s="831">
        <v>3.8000000000000003</v>
      </c>
      <c r="K553" s="831">
        <v>640.85</v>
      </c>
      <c r="L553" s="831"/>
      <c r="M553" s="831">
        <v>168.64473684210526</v>
      </c>
      <c r="N553" s="831">
        <v>1.8</v>
      </c>
      <c r="O553" s="831">
        <v>231.84</v>
      </c>
      <c r="P553" s="827"/>
      <c r="Q553" s="832">
        <v>128.80000000000001</v>
      </c>
    </row>
    <row r="554" spans="1:17" ht="14.45" customHeight="1" x14ac:dyDescent="0.2">
      <c r="A554" s="821" t="s">
        <v>621</v>
      </c>
      <c r="B554" s="822" t="s">
        <v>6931</v>
      </c>
      <c r="C554" s="822" t="s">
        <v>2679</v>
      </c>
      <c r="D554" s="822" t="s">
        <v>6947</v>
      </c>
      <c r="E554" s="822" t="s">
        <v>6948</v>
      </c>
      <c r="F554" s="831">
        <v>0.4</v>
      </c>
      <c r="G554" s="831">
        <v>850.24</v>
      </c>
      <c r="H554" s="831"/>
      <c r="I554" s="831">
        <v>2125.6</v>
      </c>
      <c r="J554" s="831"/>
      <c r="K554" s="831"/>
      <c r="L554" s="831"/>
      <c r="M554" s="831"/>
      <c r="N554" s="831"/>
      <c r="O554" s="831"/>
      <c r="P554" s="827"/>
      <c r="Q554" s="832"/>
    </row>
    <row r="555" spans="1:17" ht="14.45" customHeight="1" x14ac:dyDescent="0.2">
      <c r="A555" s="821" t="s">
        <v>621</v>
      </c>
      <c r="B555" s="822" t="s">
        <v>6931</v>
      </c>
      <c r="C555" s="822" t="s">
        <v>2679</v>
      </c>
      <c r="D555" s="822" t="s">
        <v>6949</v>
      </c>
      <c r="E555" s="822" t="s">
        <v>6950</v>
      </c>
      <c r="F555" s="831">
        <v>40</v>
      </c>
      <c r="G555" s="831">
        <v>8095.2799999999988</v>
      </c>
      <c r="H555" s="831"/>
      <c r="I555" s="831">
        <v>202.38199999999998</v>
      </c>
      <c r="J555" s="831">
        <v>2</v>
      </c>
      <c r="K555" s="831">
        <v>190.1</v>
      </c>
      <c r="L555" s="831"/>
      <c r="M555" s="831">
        <v>95.05</v>
      </c>
      <c r="N555" s="831"/>
      <c r="O555" s="831"/>
      <c r="P555" s="827"/>
      <c r="Q555" s="832"/>
    </row>
    <row r="556" spans="1:17" ht="14.45" customHeight="1" x14ac:dyDescent="0.2">
      <c r="A556" s="821" t="s">
        <v>621</v>
      </c>
      <c r="B556" s="822" t="s">
        <v>6931</v>
      </c>
      <c r="C556" s="822" t="s">
        <v>2679</v>
      </c>
      <c r="D556" s="822" t="s">
        <v>6951</v>
      </c>
      <c r="E556" s="822" t="s">
        <v>6952</v>
      </c>
      <c r="F556" s="831">
        <v>1.7</v>
      </c>
      <c r="G556" s="831">
        <v>1342.76</v>
      </c>
      <c r="H556" s="831"/>
      <c r="I556" s="831">
        <v>789.85882352941178</v>
      </c>
      <c r="J556" s="831"/>
      <c r="K556" s="831"/>
      <c r="L556" s="831"/>
      <c r="M556" s="831"/>
      <c r="N556" s="831"/>
      <c r="O556" s="831"/>
      <c r="P556" s="827"/>
      <c r="Q556" s="832"/>
    </row>
    <row r="557" spans="1:17" ht="14.45" customHeight="1" x14ac:dyDescent="0.2">
      <c r="A557" s="821" t="s">
        <v>621</v>
      </c>
      <c r="B557" s="822" t="s">
        <v>6931</v>
      </c>
      <c r="C557" s="822" t="s">
        <v>2679</v>
      </c>
      <c r="D557" s="822" t="s">
        <v>6459</v>
      </c>
      <c r="E557" s="822" t="s">
        <v>6460</v>
      </c>
      <c r="F557" s="831">
        <v>3</v>
      </c>
      <c r="G557" s="831">
        <v>4467.05</v>
      </c>
      <c r="H557" s="831"/>
      <c r="I557" s="831">
        <v>1489.0166666666667</v>
      </c>
      <c r="J557" s="831">
        <v>0.4</v>
      </c>
      <c r="K557" s="831">
        <v>1305.48</v>
      </c>
      <c r="L557" s="831"/>
      <c r="M557" s="831">
        <v>3263.7</v>
      </c>
      <c r="N557" s="831"/>
      <c r="O557" s="831"/>
      <c r="P557" s="827"/>
      <c r="Q557" s="832"/>
    </row>
    <row r="558" spans="1:17" ht="14.45" customHeight="1" x14ac:dyDescent="0.2">
      <c r="A558" s="821" t="s">
        <v>621</v>
      </c>
      <c r="B558" s="822" t="s">
        <v>6931</v>
      </c>
      <c r="C558" s="822" t="s">
        <v>2679</v>
      </c>
      <c r="D558" s="822" t="s">
        <v>6461</v>
      </c>
      <c r="E558" s="822"/>
      <c r="F558" s="831">
        <v>0.8</v>
      </c>
      <c r="G558" s="831">
        <v>473.36</v>
      </c>
      <c r="H558" s="831"/>
      <c r="I558" s="831">
        <v>591.69999999999993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621</v>
      </c>
      <c r="B559" s="822" t="s">
        <v>6931</v>
      </c>
      <c r="C559" s="822" t="s">
        <v>2679</v>
      </c>
      <c r="D559" s="822" t="s">
        <v>6462</v>
      </c>
      <c r="E559" s="822" t="s">
        <v>6463</v>
      </c>
      <c r="F559" s="831">
        <v>34.6</v>
      </c>
      <c r="G559" s="831">
        <v>9348.2000000000007</v>
      </c>
      <c r="H559" s="831"/>
      <c r="I559" s="831">
        <v>270.17919075144511</v>
      </c>
      <c r="J559" s="831">
        <v>6.5</v>
      </c>
      <c r="K559" s="831">
        <v>1756.1299999999999</v>
      </c>
      <c r="L559" s="831"/>
      <c r="M559" s="831">
        <v>270.17384615384611</v>
      </c>
      <c r="N559" s="831"/>
      <c r="O559" s="831"/>
      <c r="P559" s="827"/>
      <c r="Q559" s="832"/>
    </row>
    <row r="560" spans="1:17" ht="14.45" customHeight="1" x14ac:dyDescent="0.2">
      <c r="A560" s="821" t="s">
        <v>621</v>
      </c>
      <c r="B560" s="822" t="s">
        <v>6931</v>
      </c>
      <c r="C560" s="822" t="s">
        <v>2679</v>
      </c>
      <c r="D560" s="822" t="s">
        <v>6464</v>
      </c>
      <c r="E560" s="822" t="s">
        <v>6465</v>
      </c>
      <c r="F560" s="831"/>
      <c r="G560" s="831"/>
      <c r="H560" s="831"/>
      <c r="I560" s="831"/>
      <c r="J560" s="831">
        <v>4.8</v>
      </c>
      <c r="K560" s="831">
        <v>4834.7999999999993</v>
      </c>
      <c r="L560" s="831"/>
      <c r="M560" s="831">
        <v>1007.2499999999999</v>
      </c>
      <c r="N560" s="831"/>
      <c r="O560" s="831"/>
      <c r="P560" s="827"/>
      <c r="Q560" s="832"/>
    </row>
    <row r="561" spans="1:17" ht="14.45" customHeight="1" x14ac:dyDescent="0.2">
      <c r="A561" s="821" t="s">
        <v>621</v>
      </c>
      <c r="B561" s="822" t="s">
        <v>6931</v>
      </c>
      <c r="C561" s="822" t="s">
        <v>2679</v>
      </c>
      <c r="D561" s="822" t="s">
        <v>6953</v>
      </c>
      <c r="E561" s="822" t="s">
        <v>6419</v>
      </c>
      <c r="F561" s="831">
        <v>0.1</v>
      </c>
      <c r="G561" s="831">
        <v>974.67</v>
      </c>
      <c r="H561" s="831"/>
      <c r="I561" s="831">
        <v>9746.6999999999989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621</v>
      </c>
      <c r="B562" s="822" t="s">
        <v>6931</v>
      </c>
      <c r="C562" s="822" t="s">
        <v>2679</v>
      </c>
      <c r="D562" s="822" t="s">
        <v>6954</v>
      </c>
      <c r="E562" s="822" t="s">
        <v>6421</v>
      </c>
      <c r="F562" s="831">
        <v>0.16</v>
      </c>
      <c r="G562" s="831">
        <v>164.38</v>
      </c>
      <c r="H562" s="831"/>
      <c r="I562" s="831">
        <v>1027.375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621</v>
      </c>
      <c r="B563" s="822" t="s">
        <v>6931</v>
      </c>
      <c r="C563" s="822" t="s">
        <v>2679</v>
      </c>
      <c r="D563" s="822" t="s">
        <v>6466</v>
      </c>
      <c r="E563" s="822" t="s">
        <v>4215</v>
      </c>
      <c r="F563" s="831">
        <v>4</v>
      </c>
      <c r="G563" s="831">
        <v>369.96</v>
      </c>
      <c r="H563" s="831"/>
      <c r="I563" s="831">
        <v>92.49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621</v>
      </c>
      <c r="B564" s="822" t="s">
        <v>6931</v>
      </c>
      <c r="C564" s="822" t="s">
        <v>2679</v>
      </c>
      <c r="D564" s="822" t="s">
        <v>6467</v>
      </c>
      <c r="E564" s="822" t="s">
        <v>6468</v>
      </c>
      <c r="F564" s="831">
        <v>9.9</v>
      </c>
      <c r="G564" s="831">
        <v>4696.87</v>
      </c>
      <c r="H564" s="831"/>
      <c r="I564" s="831">
        <v>474.43131313131312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621</v>
      </c>
      <c r="B565" s="822" t="s">
        <v>6931</v>
      </c>
      <c r="C565" s="822" t="s">
        <v>2679</v>
      </c>
      <c r="D565" s="822" t="s">
        <v>6182</v>
      </c>
      <c r="E565" s="822" t="s">
        <v>6183</v>
      </c>
      <c r="F565" s="831">
        <v>359.31</v>
      </c>
      <c r="G565" s="831">
        <v>235528.33000000002</v>
      </c>
      <c r="H565" s="831"/>
      <c r="I565" s="831">
        <v>655.50173944504752</v>
      </c>
      <c r="J565" s="831">
        <v>264.85000000000002</v>
      </c>
      <c r="K565" s="831">
        <v>173614.47000000003</v>
      </c>
      <c r="L565" s="831"/>
      <c r="M565" s="831">
        <v>655.51999244855585</v>
      </c>
      <c r="N565" s="831"/>
      <c r="O565" s="831"/>
      <c r="P565" s="827"/>
      <c r="Q565" s="832"/>
    </row>
    <row r="566" spans="1:17" ht="14.45" customHeight="1" x14ac:dyDescent="0.2">
      <c r="A566" s="821" t="s">
        <v>621</v>
      </c>
      <c r="B566" s="822" t="s">
        <v>6931</v>
      </c>
      <c r="C566" s="822" t="s">
        <v>2679</v>
      </c>
      <c r="D566" s="822" t="s">
        <v>6182</v>
      </c>
      <c r="E566" s="822" t="s">
        <v>6184</v>
      </c>
      <c r="F566" s="831">
        <v>353.54</v>
      </c>
      <c r="G566" s="831">
        <v>231614.65000000005</v>
      </c>
      <c r="H566" s="831"/>
      <c r="I566" s="831">
        <v>655.12997114895074</v>
      </c>
      <c r="J566" s="831">
        <v>421.78</v>
      </c>
      <c r="K566" s="831">
        <v>332330.97000000003</v>
      </c>
      <c r="L566" s="831"/>
      <c r="M566" s="831">
        <v>787.92491346199449</v>
      </c>
      <c r="N566" s="831">
        <v>102.19999999999999</v>
      </c>
      <c r="O566" s="831">
        <v>66994.140000000014</v>
      </c>
      <c r="P566" s="827"/>
      <c r="Q566" s="832">
        <v>655.51996086105692</v>
      </c>
    </row>
    <row r="567" spans="1:17" ht="14.45" customHeight="1" x14ac:dyDescent="0.2">
      <c r="A567" s="821" t="s">
        <v>621</v>
      </c>
      <c r="B567" s="822" t="s">
        <v>6931</v>
      </c>
      <c r="C567" s="822" t="s">
        <v>2679</v>
      </c>
      <c r="D567" s="822" t="s">
        <v>6471</v>
      </c>
      <c r="E567" s="822" t="s">
        <v>1463</v>
      </c>
      <c r="F567" s="831"/>
      <c r="G567" s="831"/>
      <c r="H567" s="831"/>
      <c r="I567" s="831"/>
      <c r="J567" s="831">
        <v>1</v>
      </c>
      <c r="K567" s="831">
        <v>43.81</v>
      </c>
      <c r="L567" s="831"/>
      <c r="M567" s="831">
        <v>43.81</v>
      </c>
      <c r="N567" s="831"/>
      <c r="O567" s="831"/>
      <c r="P567" s="827"/>
      <c r="Q567" s="832"/>
    </row>
    <row r="568" spans="1:17" ht="14.45" customHeight="1" x14ac:dyDescent="0.2">
      <c r="A568" s="821" t="s">
        <v>621</v>
      </c>
      <c r="B568" s="822" t="s">
        <v>6931</v>
      </c>
      <c r="C568" s="822" t="s">
        <v>2679</v>
      </c>
      <c r="D568" s="822" t="s">
        <v>6955</v>
      </c>
      <c r="E568" s="822" t="s">
        <v>6183</v>
      </c>
      <c r="F568" s="831">
        <v>1.25</v>
      </c>
      <c r="G568" s="831">
        <v>2049.31</v>
      </c>
      <c r="H568" s="831"/>
      <c r="I568" s="831">
        <v>1639.4479999999999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621</v>
      </c>
      <c r="B569" s="822" t="s">
        <v>6931</v>
      </c>
      <c r="C569" s="822" t="s">
        <v>2679</v>
      </c>
      <c r="D569" s="822" t="s">
        <v>6955</v>
      </c>
      <c r="E569" s="822" t="s">
        <v>6184</v>
      </c>
      <c r="F569" s="831"/>
      <c r="G569" s="831"/>
      <c r="H569" s="831"/>
      <c r="I569" s="831"/>
      <c r="J569" s="831"/>
      <c r="K569" s="831"/>
      <c r="L569" s="831"/>
      <c r="M569" s="831"/>
      <c r="N569" s="831">
        <v>0.1</v>
      </c>
      <c r="O569" s="831">
        <v>163.95</v>
      </c>
      <c r="P569" s="827"/>
      <c r="Q569" s="832">
        <v>1639.4999999999998</v>
      </c>
    </row>
    <row r="570" spans="1:17" ht="14.45" customHeight="1" x14ac:dyDescent="0.2">
      <c r="A570" s="821" t="s">
        <v>621</v>
      </c>
      <c r="B570" s="822" t="s">
        <v>6931</v>
      </c>
      <c r="C570" s="822" t="s">
        <v>2679</v>
      </c>
      <c r="D570" s="822" t="s">
        <v>6472</v>
      </c>
      <c r="E570" s="822" t="s">
        <v>1715</v>
      </c>
      <c r="F570" s="831"/>
      <c r="G570" s="831"/>
      <c r="H570" s="831"/>
      <c r="I570" s="831"/>
      <c r="J570" s="831">
        <v>3.32</v>
      </c>
      <c r="K570" s="831">
        <v>3688.52</v>
      </c>
      <c r="L570" s="831"/>
      <c r="M570" s="831">
        <v>1111</v>
      </c>
      <c r="N570" s="831"/>
      <c r="O570" s="831"/>
      <c r="P570" s="827"/>
      <c r="Q570" s="832"/>
    </row>
    <row r="571" spans="1:17" ht="14.45" customHeight="1" x14ac:dyDescent="0.2">
      <c r="A571" s="821" t="s">
        <v>621</v>
      </c>
      <c r="B571" s="822" t="s">
        <v>6931</v>
      </c>
      <c r="C571" s="822" t="s">
        <v>2679</v>
      </c>
      <c r="D571" s="822" t="s">
        <v>6473</v>
      </c>
      <c r="E571" s="822" t="s">
        <v>6419</v>
      </c>
      <c r="F571" s="831"/>
      <c r="G571" s="831"/>
      <c r="H571" s="831"/>
      <c r="I571" s="831"/>
      <c r="J571" s="831">
        <v>2.9000000000000004</v>
      </c>
      <c r="K571" s="831">
        <v>1543.7</v>
      </c>
      <c r="L571" s="831"/>
      <c r="M571" s="831">
        <v>532.31034482758616</v>
      </c>
      <c r="N571" s="831"/>
      <c r="O571" s="831"/>
      <c r="P571" s="827"/>
      <c r="Q571" s="832"/>
    </row>
    <row r="572" spans="1:17" ht="14.45" customHeight="1" x14ac:dyDescent="0.2">
      <c r="A572" s="821" t="s">
        <v>621</v>
      </c>
      <c r="B572" s="822" t="s">
        <v>6931</v>
      </c>
      <c r="C572" s="822" t="s">
        <v>2679</v>
      </c>
      <c r="D572" s="822" t="s">
        <v>6473</v>
      </c>
      <c r="E572" s="822" t="s">
        <v>6184</v>
      </c>
      <c r="F572" s="831">
        <v>0.1</v>
      </c>
      <c r="G572" s="831">
        <v>53.23</v>
      </c>
      <c r="H572" s="831"/>
      <c r="I572" s="831">
        <v>532.29999999999995</v>
      </c>
      <c r="J572" s="831">
        <v>4.5999999999999988</v>
      </c>
      <c r="K572" s="831">
        <v>2732.02</v>
      </c>
      <c r="L572" s="831"/>
      <c r="M572" s="831">
        <v>593.91739130434803</v>
      </c>
      <c r="N572" s="831">
        <v>1.8000000000000005</v>
      </c>
      <c r="O572" s="831">
        <v>958.15000000000009</v>
      </c>
      <c r="P572" s="827"/>
      <c r="Q572" s="832">
        <v>532.30555555555543</v>
      </c>
    </row>
    <row r="573" spans="1:17" ht="14.45" customHeight="1" x14ac:dyDescent="0.2">
      <c r="A573" s="821" t="s">
        <v>621</v>
      </c>
      <c r="B573" s="822" t="s">
        <v>6931</v>
      </c>
      <c r="C573" s="822" t="s">
        <v>2679</v>
      </c>
      <c r="D573" s="822" t="s">
        <v>6474</v>
      </c>
      <c r="E573" s="822" t="s">
        <v>6183</v>
      </c>
      <c r="F573" s="831"/>
      <c r="G573" s="831"/>
      <c r="H573" s="831"/>
      <c r="I573" s="831"/>
      <c r="J573" s="831">
        <v>2.3000000000000003</v>
      </c>
      <c r="K573" s="831">
        <v>7534.5700000000006</v>
      </c>
      <c r="L573" s="831"/>
      <c r="M573" s="831">
        <v>3275.9</v>
      </c>
      <c r="N573" s="831"/>
      <c r="O573" s="831"/>
      <c r="P573" s="827"/>
      <c r="Q573" s="832"/>
    </row>
    <row r="574" spans="1:17" ht="14.45" customHeight="1" x14ac:dyDescent="0.2">
      <c r="A574" s="821" t="s">
        <v>621</v>
      </c>
      <c r="B574" s="822" t="s">
        <v>6931</v>
      </c>
      <c r="C574" s="822" t="s">
        <v>2679</v>
      </c>
      <c r="D574" s="822" t="s">
        <v>6474</v>
      </c>
      <c r="E574" s="822" t="s">
        <v>6184</v>
      </c>
      <c r="F574" s="831">
        <v>0.8</v>
      </c>
      <c r="G574" s="831">
        <v>2620.7199999999998</v>
      </c>
      <c r="H574" s="831"/>
      <c r="I574" s="831">
        <v>3275.8999999999996</v>
      </c>
      <c r="J574" s="831">
        <v>5.6</v>
      </c>
      <c r="K574" s="831">
        <v>20090.840000000004</v>
      </c>
      <c r="L574" s="831"/>
      <c r="M574" s="831">
        <v>3587.650000000001</v>
      </c>
      <c r="N574" s="831">
        <v>1.4000000000000001</v>
      </c>
      <c r="O574" s="831">
        <v>4586.26</v>
      </c>
      <c r="P574" s="827"/>
      <c r="Q574" s="832">
        <v>3275.8999999999996</v>
      </c>
    </row>
    <row r="575" spans="1:17" ht="14.45" customHeight="1" x14ac:dyDescent="0.2">
      <c r="A575" s="821" t="s">
        <v>621</v>
      </c>
      <c r="B575" s="822" t="s">
        <v>6931</v>
      </c>
      <c r="C575" s="822" t="s">
        <v>2679</v>
      </c>
      <c r="D575" s="822" t="s">
        <v>6956</v>
      </c>
      <c r="E575" s="822" t="s">
        <v>6957</v>
      </c>
      <c r="F575" s="831"/>
      <c r="G575" s="831"/>
      <c r="H575" s="831"/>
      <c r="I575" s="831"/>
      <c r="J575" s="831"/>
      <c r="K575" s="831"/>
      <c r="L575" s="831"/>
      <c r="M575" s="831"/>
      <c r="N575" s="831">
        <v>1</v>
      </c>
      <c r="O575" s="831">
        <v>11511.65</v>
      </c>
      <c r="P575" s="827"/>
      <c r="Q575" s="832">
        <v>11511.65</v>
      </c>
    </row>
    <row r="576" spans="1:17" ht="14.45" customHeight="1" x14ac:dyDescent="0.2">
      <c r="A576" s="821" t="s">
        <v>621</v>
      </c>
      <c r="B576" s="822" t="s">
        <v>6931</v>
      </c>
      <c r="C576" s="822" t="s">
        <v>2679</v>
      </c>
      <c r="D576" s="822" t="s">
        <v>6479</v>
      </c>
      <c r="E576" s="822" t="s">
        <v>4215</v>
      </c>
      <c r="F576" s="831"/>
      <c r="G576" s="831"/>
      <c r="H576" s="831"/>
      <c r="I576" s="831"/>
      <c r="J576" s="831">
        <v>24</v>
      </c>
      <c r="K576" s="831">
        <v>2219.7599999999998</v>
      </c>
      <c r="L576" s="831"/>
      <c r="M576" s="831">
        <v>92.49</v>
      </c>
      <c r="N576" s="831"/>
      <c r="O576" s="831"/>
      <c r="P576" s="827"/>
      <c r="Q576" s="832"/>
    </row>
    <row r="577" spans="1:17" ht="14.45" customHeight="1" x14ac:dyDescent="0.2">
      <c r="A577" s="821" t="s">
        <v>621</v>
      </c>
      <c r="B577" s="822" t="s">
        <v>6931</v>
      </c>
      <c r="C577" s="822" t="s">
        <v>2679</v>
      </c>
      <c r="D577" s="822" t="s">
        <v>6481</v>
      </c>
      <c r="E577" s="822" t="s">
        <v>1447</v>
      </c>
      <c r="F577" s="831"/>
      <c r="G577" s="831"/>
      <c r="H577" s="831"/>
      <c r="I577" s="831"/>
      <c r="J577" s="831">
        <v>0.6</v>
      </c>
      <c r="K577" s="831">
        <v>495.06</v>
      </c>
      <c r="L577" s="831"/>
      <c r="M577" s="831">
        <v>825.1</v>
      </c>
      <c r="N577" s="831"/>
      <c r="O577" s="831"/>
      <c r="P577" s="827"/>
      <c r="Q577" s="832"/>
    </row>
    <row r="578" spans="1:17" ht="14.45" customHeight="1" x14ac:dyDescent="0.2">
      <c r="A578" s="821" t="s">
        <v>621</v>
      </c>
      <c r="B578" s="822" t="s">
        <v>6931</v>
      </c>
      <c r="C578" s="822" t="s">
        <v>2679</v>
      </c>
      <c r="D578" s="822" t="s">
        <v>6482</v>
      </c>
      <c r="E578" s="822" t="s">
        <v>1449</v>
      </c>
      <c r="F578" s="831"/>
      <c r="G578" s="831"/>
      <c r="H578" s="831"/>
      <c r="I578" s="831"/>
      <c r="J578" s="831">
        <v>4.2</v>
      </c>
      <c r="K578" s="831">
        <v>791.56</v>
      </c>
      <c r="L578" s="831"/>
      <c r="M578" s="831">
        <v>188.46666666666664</v>
      </c>
      <c r="N578" s="831"/>
      <c r="O578" s="831"/>
      <c r="P578" s="827"/>
      <c r="Q578" s="832"/>
    </row>
    <row r="579" spans="1:17" ht="14.45" customHeight="1" x14ac:dyDescent="0.2">
      <c r="A579" s="821" t="s">
        <v>621</v>
      </c>
      <c r="B579" s="822" t="s">
        <v>6931</v>
      </c>
      <c r="C579" s="822" t="s">
        <v>2679</v>
      </c>
      <c r="D579" s="822" t="s">
        <v>6488</v>
      </c>
      <c r="E579" s="822" t="s">
        <v>2193</v>
      </c>
      <c r="F579" s="831"/>
      <c r="G579" s="831"/>
      <c r="H579" s="831"/>
      <c r="I579" s="831"/>
      <c r="J579" s="831">
        <v>12</v>
      </c>
      <c r="K579" s="831">
        <v>574.91999999999996</v>
      </c>
      <c r="L579" s="831"/>
      <c r="M579" s="831">
        <v>47.91</v>
      </c>
      <c r="N579" s="831">
        <v>102</v>
      </c>
      <c r="O579" s="831">
        <v>4886.82</v>
      </c>
      <c r="P579" s="827"/>
      <c r="Q579" s="832">
        <v>47.91</v>
      </c>
    </row>
    <row r="580" spans="1:17" ht="14.45" customHeight="1" x14ac:dyDescent="0.2">
      <c r="A580" s="821" t="s">
        <v>621</v>
      </c>
      <c r="B580" s="822" t="s">
        <v>6931</v>
      </c>
      <c r="C580" s="822" t="s">
        <v>6489</v>
      </c>
      <c r="D580" s="822" t="s">
        <v>6490</v>
      </c>
      <c r="E580" s="822" t="s">
        <v>6491</v>
      </c>
      <c r="F580" s="831">
        <v>14</v>
      </c>
      <c r="G580" s="831">
        <v>30542.639999999999</v>
      </c>
      <c r="H580" s="831"/>
      <c r="I580" s="831">
        <v>2181.6171428571429</v>
      </c>
      <c r="J580" s="831">
        <v>5</v>
      </c>
      <c r="K580" s="831">
        <v>11088.650000000001</v>
      </c>
      <c r="L580" s="831"/>
      <c r="M580" s="831">
        <v>2217.7300000000005</v>
      </c>
      <c r="N580" s="831"/>
      <c r="O580" s="831"/>
      <c r="P580" s="827"/>
      <c r="Q580" s="832"/>
    </row>
    <row r="581" spans="1:17" ht="14.45" customHeight="1" x14ac:dyDescent="0.2">
      <c r="A581" s="821" t="s">
        <v>621</v>
      </c>
      <c r="B581" s="822" t="s">
        <v>6931</v>
      </c>
      <c r="C581" s="822" t="s">
        <v>6489</v>
      </c>
      <c r="D581" s="822" t="s">
        <v>6492</v>
      </c>
      <c r="E581" s="822" t="s">
        <v>6493</v>
      </c>
      <c r="F581" s="831">
        <v>18</v>
      </c>
      <c r="G581" s="831">
        <v>48001</v>
      </c>
      <c r="H581" s="831"/>
      <c r="I581" s="831">
        <v>2666.7222222222222</v>
      </c>
      <c r="J581" s="831">
        <v>19</v>
      </c>
      <c r="K581" s="831">
        <v>51373.790000000008</v>
      </c>
      <c r="L581" s="831"/>
      <c r="M581" s="831">
        <v>2703.8836842105266</v>
      </c>
      <c r="N581" s="831">
        <v>6</v>
      </c>
      <c r="O581" s="831">
        <v>16246.98</v>
      </c>
      <c r="P581" s="827"/>
      <c r="Q581" s="832">
        <v>2707.83</v>
      </c>
    </row>
    <row r="582" spans="1:17" ht="14.45" customHeight="1" x14ac:dyDescent="0.2">
      <c r="A582" s="821" t="s">
        <v>621</v>
      </c>
      <c r="B582" s="822" t="s">
        <v>6931</v>
      </c>
      <c r="C582" s="822" t="s">
        <v>6489</v>
      </c>
      <c r="D582" s="822" t="s">
        <v>6498</v>
      </c>
      <c r="E582" s="822" t="s">
        <v>6499</v>
      </c>
      <c r="F582" s="831"/>
      <c r="G582" s="831"/>
      <c r="H582" s="831"/>
      <c r="I582" s="831"/>
      <c r="J582" s="831">
        <v>2</v>
      </c>
      <c r="K582" s="831">
        <v>20812.62</v>
      </c>
      <c r="L582" s="831"/>
      <c r="M582" s="831">
        <v>10406.31</v>
      </c>
      <c r="N582" s="831"/>
      <c r="O582" s="831"/>
      <c r="P582" s="827"/>
      <c r="Q582" s="832"/>
    </row>
    <row r="583" spans="1:17" ht="14.45" customHeight="1" x14ac:dyDescent="0.2">
      <c r="A583" s="821" t="s">
        <v>621</v>
      </c>
      <c r="B583" s="822" t="s">
        <v>6931</v>
      </c>
      <c r="C583" s="822" t="s">
        <v>6078</v>
      </c>
      <c r="D583" s="822" t="s">
        <v>6958</v>
      </c>
      <c r="E583" s="822" t="s">
        <v>6959</v>
      </c>
      <c r="F583" s="831"/>
      <c r="G583" s="831"/>
      <c r="H583" s="831"/>
      <c r="I583" s="831"/>
      <c r="J583" s="831">
        <v>7</v>
      </c>
      <c r="K583" s="831">
        <v>1971.83</v>
      </c>
      <c r="L583" s="831"/>
      <c r="M583" s="831">
        <v>281.69</v>
      </c>
      <c r="N583" s="831"/>
      <c r="O583" s="831"/>
      <c r="P583" s="827"/>
      <c r="Q583" s="832"/>
    </row>
    <row r="584" spans="1:17" ht="14.45" customHeight="1" x14ac:dyDescent="0.2">
      <c r="A584" s="821" t="s">
        <v>621</v>
      </c>
      <c r="B584" s="822" t="s">
        <v>6931</v>
      </c>
      <c r="C584" s="822" t="s">
        <v>6078</v>
      </c>
      <c r="D584" s="822" t="s">
        <v>6960</v>
      </c>
      <c r="E584" s="822" t="s">
        <v>6961</v>
      </c>
      <c r="F584" s="831"/>
      <c r="G584" s="831"/>
      <c r="H584" s="831"/>
      <c r="I584" s="831"/>
      <c r="J584" s="831">
        <v>1</v>
      </c>
      <c r="K584" s="831">
        <v>1270.04</v>
      </c>
      <c r="L584" s="831"/>
      <c r="M584" s="831">
        <v>1270.04</v>
      </c>
      <c r="N584" s="831"/>
      <c r="O584" s="831"/>
      <c r="P584" s="827"/>
      <c r="Q584" s="832"/>
    </row>
    <row r="585" spans="1:17" ht="14.45" customHeight="1" x14ac:dyDescent="0.2">
      <c r="A585" s="821" t="s">
        <v>621</v>
      </c>
      <c r="B585" s="822" t="s">
        <v>6931</v>
      </c>
      <c r="C585" s="822" t="s">
        <v>6078</v>
      </c>
      <c r="D585" s="822" t="s">
        <v>6185</v>
      </c>
      <c r="E585" s="822" t="s">
        <v>6186</v>
      </c>
      <c r="F585" s="831">
        <v>430</v>
      </c>
      <c r="G585" s="831">
        <v>378365.6</v>
      </c>
      <c r="H585" s="831"/>
      <c r="I585" s="831">
        <v>879.92</v>
      </c>
      <c r="J585" s="831">
        <v>468</v>
      </c>
      <c r="K585" s="831">
        <v>411802.56000000006</v>
      </c>
      <c r="L585" s="831"/>
      <c r="M585" s="831">
        <v>879.92000000000007</v>
      </c>
      <c r="N585" s="831">
        <v>66</v>
      </c>
      <c r="O585" s="831">
        <v>58074.719999999987</v>
      </c>
      <c r="P585" s="827"/>
      <c r="Q585" s="832">
        <v>879.91999999999985</v>
      </c>
    </row>
    <row r="586" spans="1:17" ht="14.45" customHeight="1" x14ac:dyDescent="0.2">
      <c r="A586" s="821" t="s">
        <v>621</v>
      </c>
      <c r="B586" s="822" t="s">
        <v>6931</v>
      </c>
      <c r="C586" s="822" t="s">
        <v>6078</v>
      </c>
      <c r="D586" s="822" t="s">
        <v>6286</v>
      </c>
      <c r="E586" s="822" t="s">
        <v>6287</v>
      </c>
      <c r="F586" s="831">
        <v>99</v>
      </c>
      <c r="G586" s="831">
        <v>7346018.5499999998</v>
      </c>
      <c r="H586" s="831"/>
      <c r="I586" s="831">
        <v>74202.20757575758</v>
      </c>
      <c r="J586" s="831">
        <v>25</v>
      </c>
      <c r="K586" s="831">
        <v>1809020.7499999998</v>
      </c>
      <c r="L586" s="831"/>
      <c r="M586" s="831">
        <v>72360.829999999987</v>
      </c>
      <c r="N586" s="831">
        <v>1</v>
      </c>
      <c r="O586" s="831">
        <v>71390</v>
      </c>
      <c r="P586" s="827"/>
      <c r="Q586" s="832">
        <v>71390</v>
      </c>
    </row>
    <row r="587" spans="1:17" ht="14.45" customHeight="1" x14ac:dyDescent="0.2">
      <c r="A587" s="821" t="s">
        <v>621</v>
      </c>
      <c r="B587" s="822" t="s">
        <v>6931</v>
      </c>
      <c r="C587" s="822" t="s">
        <v>6078</v>
      </c>
      <c r="D587" s="822" t="s">
        <v>6510</v>
      </c>
      <c r="E587" s="822" t="s">
        <v>6511</v>
      </c>
      <c r="F587" s="831">
        <v>12</v>
      </c>
      <c r="G587" s="831">
        <v>480250.8</v>
      </c>
      <c r="H587" s="831"/>
      <c r="I587" s="831">
        <v>40020.9</v>
      </c>
      <c r="J587" s="831">
        <v>82</v>
      </c>
      <c r="K587" s="831">
        <v>3167364.5999999992</v>
      </c>
      <c r="L587" s="831"/>
      <c r="M587" s="831">
        <v>38626.397560975602</v>
      </c>
      <c r="N587" s="831">
        <v>2</v>
      </c>
      <c r="O587" s="831">
        <v>71874</v>
      </c>
      <c r="P587" s="827"/>
      <c r="Q587" s="832">
        <v>35937</v>
      </c>
    </row>
    <row r="588" spans="1:17" ht="14.45" customHeight="1" x14ac:dyDescent="0.2">
      <c r="A588" s="821" t="s">
        <v>621</v>
      </c>
      <c r="B588" s="822" t="s">
        <v>6931</v>
      </c>
      <c r="C588" s="822" t="s">
        <v>6078</v>
      </c>
      <c r="D588" s="822" t="s">
        <v>6187</v>
      </c>
      <c r="E588" s="822" t="s">
        <v>6188</v>
      </c>
      <c r="F588" s="831">
        <v>46</v>
      </c>
      <c r="G588" s="831">
        <v>114629.23999999999</v>
      </c>
      <c r="H588" s="831"/>
      <c r="I588" s="831">
        <v>2491.9399999999996</v>
      </c>
      <c r="J588" s="831">
        <v>17</v>
      </c>
      <c r="K588" s="831">
        <v>42362.98000000001</v>
      </c>
      <c r="L588" s="831"/>
      <c r="M588" s="831">
        <v>2491.9400000000005</v>
      </c>
      <c r="N588" s="831"/>
      <c r="O588" s="831"/>
      <c r="P588" s="827"/>
      <c r="Q588" s="832"/>
    </row>
    <row r="589" spans="1:17" ht="14.45" customHeight="1" x14ac:dyDescent="0.2">
      <c r="A589" s="821" t="s">
        <v>621</v>
      </c>
      <c r="B589" s="822" t="s">
        <v>6931</v>
      </c>
      <c r="C589" s="822" t="s">
        <v>6078</v>
      </c>
      <c r="D589" s="822" t="s">
        <v>6189</v>
      </c>
      <c r="E589" s="822" t="s">
        <v>6190</v>
      </c>
      <c r="F589" s="831">
        <v>48</v>
      </c>
      <c r="G589" s="831">
        <v>142472.63999999998</v>
      </c>
      <c r="H589" s="831"/>
      <c r="I589" s="831">
        <v>2968.18</v>
      </c>
      <c r="J589" s="831">
        <v>20</v>
      </c>
      <c r="K589" s="831">
        <v>58180.880000000005</v>
      </c>
      <c r="L589" s="831"/>
      <c r="M589" s="831">
        <v>2909.0440000000003</v>
      </c>
      <c r="N589" s="831"/>
      <c r="O589" s="831"/>
      <c r="P589" s="827"/>
      <c r="Q589" s="832"/>
    </row>
    <row r="590" spans="1:17" ht="14.45" customHeight="1" x14ac:dyDescent="0.2">
      <c r="A590" s="821" t="s">
        <v>621</v>
      </c>
      <c r="B590" s="822" t="s">
        <v>6931</v>
      </c>
      <c r="C590" s="822" t="s">
        <v>6078</v>
      </c>
      <c r="D590" s="822" t="s">
        <v>6512</v>
      </c>
      <c r="E590" s="822" t="s">
        <v>6513</v>
      </c>
      <c r="F590" s="831">
        <v>31</v>
      </c>
      <c r="G590" s="831">
        <v>781306.45000000007</v>
      </c>
      <c r="H590" s="831"/>
      <c r="I590" s="831">
        <v>25203.433870967743</v>
      </c>
      <c r="J590" s="831">
        <v>52</v>
      </c>
      <c r="K590" s="831">
        <v>1303118.8500000001</v>
      </c>
      <c r="L590" s="831"/>
      <c r="M590" s="831">
        <v>25059.977884615386</v>
      </c>
      <c r="N590" s="831">
        <v>20</v>
      </c>
      <c r="O590" s="831">
        <v>496980</v>
      </c>
      <c r="P590" s="827"/>
      <c r="Q590" s="832">
        <v>24849</v>
      </c>
    </row>
    <row r="591" spans="1:17" ht="14.45" customHeight="1" x14ac:dyDescent="0.2">
      <c r="A591" s="821" t="s">
        <v>621</v>
      </c>
      <c r="B591" s="822" t="s">
        <v>6931</v>
      </c>
      <c r="C591" s="822" t="s">
        <v>6078</v>
      </c>
      <c r="D591" s="822" t="s">
        <v>6514</v>
      </c>
      <c r="E591" s="822" t="s">
        <v>6515</v>
      </c>
      <c r="F591" s="831"/>
      <c r="G591" s="831"/>
      <c r="H591" s="831"/>
      <c r="I591" s="831"/>
      <c r="J591" s="831">
        <v>2</v>
      </c>
      <c r="K591" s="831">
        <v>10374</v>
      </c>
      <c r="L591" s="831"/>
      <c r="M591" s="831">
        <v>5187</v>
      </c>
      <c r="N591" s="831"/>
      <c r="O591" s="831"/>
      <c r="P591" s="827"/>
      <c r="Q591" s="832"/>
    </row>
    <row r="592" spans="1:17" ht="14.45" customHeight="1" x14ac:dyDescent="0.2">
      <c r="A592" s="821" t="s">
        <v>621</v>
      </c>
      <c r="B592" s="822" t="s">
        <v>6931</v>
      </c>
      <c r="C592" s="822" t="s">
        <v>6078</v>
      </c>
      <c r="D592" s="822" t="s">
        <v>6517</v>
      </c>
      <c r="E592" s="822" t="s">
        <v>6518</v>
      </c>
      <c r="F592" s="831">
        <v>8</v>
      </c>
      <c r="G592" s="831">
        <v>111133.87</v>
      </c>
      <c r="H592" s="831"/>
      <c r="I592" s="831">
        <v>13891.733749999999</v>
      </c>
      <c r="J592" s="831">
        <v>48</v>
      </c>
      <c r="K592" s="831">
        <v>633182</v>
      </c>
      <c r="L592" s="831"/>
      <c r="M592" s="831">
        <v>13191.291666666666</v>
      </c>
      <c r="N592" s="831"/>
      <c r="O592" s="831"/>
      <c r="P592" s="827"/>
      <c r="Q592" s="832"/>
    </row>
    <row r="593" spans="1:17" ht="14.45" customHeight="1" x14ac:dyDescent="0.2">
      <c r="A593" s="821" t="s">
        <v>621</v>
      </c>
      <c r="B593" s="822" t="s">
        <v>6931</v>
      </c>
      <c r="C593" s="822" t="s">
        <v>6078</v>
      </c>
      <c r="D593" s="822" t="s">
        <v>6517</v>
      </c>
      <c r="E593" s="822" t="s">
        <v>6519</v>
      </c>
      <c r="F593" s="831">
        <v>3</v>
      </c>
      <c r="G593" s="831">
        <v>39588.1</v>
      </c>
      <c r="H593" s="831"/>
      <c r="I593" s="831">
        <v>13196.033333333333</v>
      </c>
      <c r="J593" s="831">
        <v>23</v>
      </c>
      <c r="K593" s="831">
        <v>304501.18</v>
      </c>
      <c r="L593" s="831"/>
      <c r="M593" s="831">
        <v>13239.181739130434</v>
      </c>
      <c r="N593" s="831"/>
      <c r="O593" s="831"/>
      <c r="P593" s="827"/>
      <c r="Q593" s="832"/>
    </row>
    <row r="594" spans="1:17" ht="14.45" customHeight="1" x14ac:dyDescent="0.2">
      <c r="A594" s="821" t="s">
        <v>621</v>
      </c>
      <c r="B594" s="822" t="s">
        <v>6931</v>
      </c>
      <c r="C594" s="822" t="s">
        <v>6078</v>
      </c>
      <c r="D594" s="822" t="s">
        <v>6520</v>
      </c>
      <c r="E594" s="822" t="s">
        <v>6521</v>
      </c>
      <c r="F594" s="831">
        <v>7</v>
      </c>
      <c r="G594" s="831">
        <v>102468.45</v>
      </c>
      <c r="H594" s="831"/>
      <c r="I594" s="831">
        <v>14638.35</v>
      </c>
      <c r="J594" s="831">
        <v>32</v>
      </c>
      <c r="K594" s="831">
        <v>468418.45</v>
      </c>
      <c r="L594" s="831"/>
      <c r="M594" s="831">
        <v>14638.0765625</v>
      </c>
      <c r="N594" s="831"/>
      <c r="O594" s="831"/>
      <c r="P594" s="827"/>
      <c r="Q594" s="832"/>
    </row>
    <row r="595" spans="1:17" ht="14.45" customHeight="1" x14ac:dyDescent="0.2">
      <c r="A595" s="821" t="s">
        <v>621</v>
      </c>
      <c r="B595" s="822" t="s">
        <v>6931</v>
      </c>
      <c r="C595" s="822" t="s">
        <v>6078</v>
      </c>
      <c r="D595" s="822" t="s">
        <v>6520</v>
      </c>
      <c r="E595" s="822" t="s">
        <v>6522</v>
      </c>
      <c r="F595" s="831">
        <v>4</v>
      </c>
      <c r="G595" s="831">
        <v>58553.47</v>
      </c>
      <c r="H595" s="831"/>
      <c r="I595" s="831">
        <v>14638.3675</v>
      </c>
      <c r="J595" s="831">
        <v>19</v>
      </c>
      <c r="K595" s="831">
        <v>272416</v>
      </c>
      <c r="L595" s="831"/>
      <c r="M595" s="831">
        <v>14337.684210526315</v>
      </c>
      <c r="N595" s="831">
        <v>1</v>
      </c>
      <c r="O595" s="831">
        <v>13687</v>
      </c>
      <c r="P595" s="827"/>
      <c r="Q595" s="832">
        <v>13687</v>
      </c>
    </row>
    <row r="596" spans="1:17" ht="14.45" customHeight="1" x14ac:dyDescent="0.2">
      <c r="A596" s="821" t="s">
        <v>621</v>
      </c>
      <c r="B596" s="822" t="s">
        <v>6931</v>
      </c>
      <c r="C596" s="822" t="s">
        <v>6078</v>
      </c>
      <c r="D596" s="822" t="s">
        <v>6191</v>
      </c>
      <c r="E596" s="822" t="s">
        <v>6192</v>
      </c>
      <c r="F596" s="831">
        <v>271</v>
      </c>
      <c r="G596" s="831">
        <v>456140.09000000008</v>
      </c>
      <c r="H596" s="831"/>
      <c r="I596" s="831">
        <v>1683.1737638376387</v>
      </c>
      <c r="J596" s="831">
        <v>318</v>
      </c>
      <c r="K596" s="831">
        <v>505455.4</v>
      </c>
      <c r="L596" s="831"/>
      <c r="M596" s="831">
        <v>1589.482389937107</v>
      </c>
      <c r="N596" s="831">
        <v>71</v>
      </c>
      <c r="O596" s="831">
        <v>85171.330000000016</v>
      </c>
      <c r="P596" s="827"/>
      <c r="Q596" s="832">
        <v>1199.5961971830989</v>
      </c>
    </row>
    <row r="597" spans="1:17" ht="14.45" customHeight="1" x14ac:dyDescent="0.2">
      <c r="A597" s="821" t="s">
        <v>621</v>
      </c>
      <c r="B597" s="822" t="s">
        <v>6931</v>
      </c>
      <c r="C597" s="822" t="s">
        <v>6078</v>
      </c>
      <c r="D597" s="822" t="s">
        <v>6523</v>
      </c>
      <c r="E597" s="822" t="s">
        <v>6524</v>
      </c>
      <c r="F597" s="831">
        <v>16</v>
      </c>
      <c r="G597" s="831">
        <v>8125.12</v>
      </c>
      <c r="H597" s="831"/>
      <c r="I597" s="831">
        <v>507.82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621</v>
      </c>
      <c r="B598" s="822" t="s">
        <v>6931</v>
      </c>
      <c r="C598" s="822" t="s">
        <v>6078</v>
      </c>
      <c r="D598" s="822" t="s">
        <v>6193</v>
      </c>
      <c r="E598" s="822" t="s">
        <v>6194</v>
      </c>
      <c r="F598" s="831">
        <v>377</v>
      </c>
      <c r="G598" s="831">
        <v>502988.97999999992</v>
      </c>
      <c r="H598" s="831"/>
      <c r="I598" s="831">
        <v>1334.1882758620688</v>
      </c>
      <c r="J598" s="831">
        <v>488</v>
      </c>
      <c r="K598" s="831">
        <v>671132.35999999975</v>
      </c>
      <c r="L598" s="831"/>
      <c r="M598" s="831">
        <v>1375.2712295081963</v>
      </c>
      <c r="N598" s="831">
        <v>57</v>
      </c>
      <c r="O598" s="831">
        <v>82764</v>
      </c>
      <c r="P598" s="827"/>
      <c r="Q598" s="832">
        <v>1452</v>
      </c>
    </row>
    <row r="599" spans="1:17" ht="14.45" customHeight="1" x14ac:dyDescent="0.2">
      <c r="A599" s="821" t="s">
        <v>621</v>
      </c>
      <c r="B599" s="822" t="s">
        <v>6931</v>
      </c>
      <c r="C599" s="822" t="s">
        <v>6078</v>
      </c>
      <c r="D599" s="822" t="s">
        <v>6525</v>
      </c>
      <c r="E599" s="822" t="s">
        <v>6526</v>
      </c>
      <c r="F599" s="831">
        <v>6</v>
      </c>
      <c r="G599" s="831">
        <v>21750.9</v>
      </c>
      <c r="H599" s="831"/>
      <c r="I599" s="831">
        <v>3625.15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621</v>
      </c>
      <c r="B600" s="822" t="s">
        <v>6931</v>
      </c>
      <c r="C600" s="822" t="s">
        <v>6078</v>
      </c>
      <c r="D600" s="822" t="s">
        <v>6195</v>
      </c>
      <c r="E600" s="822" t="s">
        <v>6196</v>
      </c>
      <c r="F600" s="831">
        <v>4</v>
      </c>
      <c r="G600" s="831">
        <v>13339.84</v>
      </c>
      <c r="H600" s="831"/>
      <c r="I600" s="831">
        <v>3334.96</v>
      </c>
      <c r="J600" s="831">
        <v>7</v>
      </c>
      <c r="K600" s="831">
        <v>23344.719999999998</v>
      </c>
      <c r="L600" s="831"/>
      <c r="M600" s="831">
        <v>3334.9599999999996</v>
      </c>
      <c r="N600" s="831"/>
      <c r="O600" s="831"/>
      <c r="P600" s="827"/>
      <c r="Q600" s="832"/>
    </row>
    <row r="601" spans="1:17" ht="14.45" customHeight="1" x14ac:dyDescent="0.2">
      <c r="A601" s="821" t="s">
        <v>621</v>
      </c>
      <c r="B601" s="822" t="s">
        <v>6931</v>
      </c>
      <c r="C601" s="822" t="s">
        <v>6078</v>
      </c>
      <c r="D601" s="822" t="s">
        <v>6197</v>
      </c>
      <c r="E601" s="822" t="s">
        <v>6198</v>
      </c>
      <c r="F601" s="831">
        <v>31</v>
      </c>
      <c r="G601" s="831">
        <v>32550</v>
      </c>
      <c r="H601" s="831"/>
      <c r="I601" s="831">
        <v>1050</v>
      </c>
      <c r="J601" s="831">
        <v>13</v>
      </c>
      <c r="K601" s="831">
        <v>13650</v>
      </c>
      <c r="L601" s="831"/>
      <c r="M601" s="831">
        <v>1050</v>
      </c>
      <c r="N601" s="831"/>
      <c r="O601" s="831"/>
      <c r="P601" s="827"/>
      <c r="Q601" s="832"/>
    </row>
    <row r="602" spans="1:17" ht="14.45" customHeight="1" x14ac:dyDescent="0.2">
      <c r="A602" s="821" t="s">
        <v>621</v>
      </c>
      <c r="B602" s="822" t="s">
        <v>6931</v>
      </c>
      <c r="C602" s="822" t="s">
        <v>6078</v>
      </c>
      <c r="D602" s="822" t="s">
        <v>6527</v>
      </c>
      <c r="E602" s="822" t="s">
        <v>6528</v>
      </c>
      <c r="F602" s="831">
        <v>6</v>
      </c>
      <c r="G602" s="831">
        <v>21819.48</v>
      </c>
      <c r="H602" s="831"/>
      <c r="I602" s="831">
        <v>3636.58</v>
      </c>
      <c r="J602" s="831">
        <v>6</v>
      </c>
      <c r="K602" s="831">
        <v>5467.7199999999993</v>
      </c>
      <c r="L602" s="831"/>
      <c r="M602" s="831">
        <v>911.28666666666652</v>
      </c>
      <c r="N602" s="831">
        <v>2</v>
      </c>
      <c r="O602" s="831">
        <v>1565.24</v>
      </c>
      <c r="P602" s="827"/>
      <c r="Q602" s="832">
        <v>782.62</v>
      </c>
    </row>
    <row r="603" spans="1:17" ht="14.45" customHeight="1" x14ac:dyDescent="0.2">
      <c r="A603" s="821" t="s">
        <v>621</v>
      </c>
      <c r="B603" s="822" t="s">
        <v>6931</v>
      </c>
      <c r="C603" s="822" t="s">
        <v>6078</v>
      </c>
      <c r="D603" s="822" t="s">
        <v>6531</v>
      </c>
      <c r="E603" s="822" t="s">
        <v>6532</v>
      </c>
      <c r="F603" s="831">
        <v>38</v>
      </c>
      <c r="G603" s="831">
        <v>536512.28999999992</v>
      </c>
      <c r="H603" s="831"/>
      <c r="I603" s="831">
        <v>14118.744473684208</v>
      </c>
      <c r="J603" s="831">
        <v>50</v>
      </c>
      <c r="K603" s="831">
        <v>705594.94</v>
      </c>
      <c r="L603" s="831"/>
      <c r="M603" s="831">
        <v>14111.898799999999</v>
      </c>
      <c r="N603" s="831">
        <v>19</v>
      </c>
      <c r="O603" s="831">
        <v>268090</v>
      </c>
      <c r="P603" s="827"/>
      <c r="Q603" s="832">
        <v>14110</v>
      </c>
    </row>
    <row r="604" spans="1:17" ht="14.45" customHeight="1" x14ac:dyDescent="0.2">
      <c r="A604" s="821" t="s">
        <v>621</v>
      </c>
      <c r="B604" s="822" t="s">
        <v>6931</v>
      </c>
      <c r="C604" s="822" t="s">
        <v>6078</v>
      </c>
      <c r="D604" s="822" t="s">
        <v>6533</v>
      </c>
      <c r="E604" s="822" t="s">
        <v>6534</v>
      </c>
      <c r="F604" s="831">
        <v>13</v>
      </c>
      <c r="G604" s="831">
        <v>239292.55</v>
      </c>
      <c r="H604" s="831"/>
      <c r="I604" s="831">
        <v>18407.119230769229</v>
      </c>
      <c r="J604" s="831">
        <v>28</v>
      </c>
      <c r="K604" s="831">
        <v>490330.2</v>
      </c>
      <c r="L604" s="831"/>
      <c r="M604" s="831">
        <v>17511.792857142857</v>
      </c>
      <c r="N604" s="831"/>
      <c r="O604" s="831"/>
      <c r="P604" s="827"/>
      <c r="Q604" s="832"/>
    </row>
    <row r="605" spans="1:17" ht="14.45" customHeight="1" x14ac:dyDescent="0.2">
      <c r="A605" s="821" t="s">
        <v>621</v>
      </c>
      <c r="B605" s="822" t="s">
        <v>6931</v>
      </c>
      <c r="C605" s="822" t="s">
        <v>6078</v>
      </c>
      <c r="D605" s="822" t="s">
        <v>6535</v>
      </c>
      <c r="E605" s="822" t="s">
        <v>6536</v>
      </c>
      <c r="F605" s="831">
        <v>1</v>
      </c>
      <c r="G605" s="831">
        <v>310</v>
      </c>
      <c r="H605" s="831"/>
      <c r="I605" s="831">
        <v>310</v>
      </c>
      <c r="J605" s="831">
        <v>4</v>
      </c>
      <c r="K605" s="831">
        <v>1240</v>
      </c>
      <c r="L605" s="831"/>
      <c r="M605" s="831">
        <v>310</v>
      </c>
      <c r="N605" s="831"/>
      <c r="O605" s="831"/>
      <c r="P605" s="827"/>
      <c r="Q605" s="832"/>
    </row>
    <row r="606" spans="1:17" ht="14.45" customHeight="1" x14ac:dyDescent="0.2">
      <c r="A606" s="821" t="s">
        <v>621</v>
      </c>
      <c r="B606" s="822" t="s">
        <v>6931</v>
      </c>
      <c r="C606" s="822" t="s">
        <v>6078</v>
      </c>
      <c r="D606" s="822" t="s">
        <v>6537</v>
      </c>
      <c r="E606" s="822" t="s">
        <v>6538</v>
      </c>
      <c r="F606" s="831">
        <v>16</v>
      </c>
      <c r="G606" s="831">
        <v>494318.40000000008</v>
      </c>
      <c r="H606" s="831"/>
      <c r="I606" s="831">
        <v>30894.900000000005</v>
      </c>
      <c r="J606" s="831"/>
      <c r="K606" s="831"/>
      <c r="L606" s="831"/>
      <c r="M606" s="831"/>
      <c r="N606" s="831"/>
      <c r="O606" s="831"/>
      <c r="P606" s="827"/>
      <c r="Q606" s="832"/>
    </row>
    <row r="607" spans="1:17" ht="14.45" customHeight="1" x14ac:dyDescent="0.2">
      <c r="A607" s="821" t="s">
        <v>621</v>
      </c>
      <c r="B607" s="822" t="s">
        <v>6931</v>
      </c>
      <c r="C607" s="822" t="s">
        <v>6078</v>
      </c>
      <c r="D607" s="822" t="s">
        <v>6199</v>
      </c>
      <c r="E607" s="822" t="s">
        <v>6200</v>
      </c>
      <c r="F607" s="831">
        <v>225</v>
      </c>
      <c r="G607" s="831">
        <v>385190.32</v>
      </c>
      <c r="H607" s="831"/>
      <c r="I607" s="831">
        <v>1711.9569777777779</v>
      </c>
      <c r="J607" s="831">
        <v>219</v>
      </c>
      <c r="K607" s="831">
        <v>373965.58</v>
      </c>
      <c r="L607" s="831"/>
      <c r="M607" s="831">
        <v>1707.605388127854</v>
      </c>
      <c r="N607" s="831">
        <v>2</v>
      </c>
      <c r="O607" s="831">
        <v>4437.5200000000004</v>
      </c>
      <c r="P607" s="827"/>
      <c r="Q607" s="832">
        <v>2218.7600000000002</v>
      </c>
    </row>
    <row r="608" spans="1:17" ht="14.45" customHeight="1" x14ac:dyDescent="0.2">
      <c r="A608" s="821" t="s">
        <v>621</v>
      </c>
      <c r="B608" s="822" t="s">
        <v>6931</v>
      </c>
      <c r="C608" s="822" t="s">
        <v>6078</v>
      </c>
      <c r="D608" s="822" t="s">
        <v>6962</v>
      </c>
      <c r="E608" s="822" t="s">
        <v>6963</v>
      </c>
      <c r="F608" s="831"/>
      <c r="G608" s="831"/>
      <c r="H608" s="831"/>
      <c r="I608" s="831"/>
      <c r="J608" s="831">
        <v>1</v>
      </c>
      <c r="K608" s="831">
        <v>1796</v>
      </c>
      <c r="L608" s="831"/>
      <c r="M608" s="831">
        <v>1796</v>
      </c>
      <c r="N608" s="831"/>
      <c r="O608" s="831"/>
      <c r="P608" s="827"/>
      <c r="Q608" s="832"/>
    </row>
    <row r="609" spans="1:17" ht="14.45" customHeight="1" x14ac:dyDescent="0.2">
      <c r="A609" s="821" t="s">
        <v>621</v>
      </c>
      <c r="B609" s="822" t="s">
        <v>6931</v>
      </c>
      <c r="C609" s="822" t="s">
        <v>6078</v>
      </c>
      <c r="D609" s="822" t="s">
        <v>6543</v>
      </c>
      <c r="E609" s="822" t="s">
        <v>6544</v>
      </c>
      <c r="F609" s="831"/>
      <c r="G609" s="831"/>
      <c r="H609" s="831"/>
      <c r="I609" s="831"/>
      <c r="J609" s="831">
        <v>1</v>
      </c>
      <c r="K609" s="831">
        <v>2016</v>
      </c>
      <c r="L609" s="831"/>
      <c r="M609" s="831">
        <v>2016</v>
      </c>
      <c r="N609" s="831"/>
      <c r="O609" s="831"/>
      <c r="P609" s="827"/>
      <c r="Q609" s="832"/>
    </row>
    <row r="610" spans="1:17" ht="14.45" customHeight="1" x14ac:dyDescent="0.2">
      <c r="A610" s="821" t="s">
        <v>621</v>
      </c>
      <c r="B610" s="822" t="s">
        <v>6931</v>
      </c>
      <c r="C610" s="822" t="s">
        <v>6078</v>
      </c>
      <c r="D610" s="822" t="s">
        <v>6545</v>
      </c>
      <c r="E610" s="822" t="s">
        <v>6546</v>
      </c>
      <c r="F610" s="831">
        <v>1</v>
      </c>
      <c r="G610" s="831">
        <v>31876.2</v>
      </c>
      <c r="H610" s="831"/>
      <c r="I610" s="831">
        <v>31876.2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621</v>
      </c>
      <c r="B611" s="822" t="s">
        <v>6931</v>
      </c>
      <c r="C611" s="822" t="s">
        <v>6078</v>
      </c>
      <c r="D611" s="822" t="s">
        <v>6549</v>
      </c>
      <c r="E611" s="822" t="s">
        <v>6550</v>
      </c>
      <c r="F611" s="831">
        <v>2</v>
      </c>
      <c r="G611" s="831">
        <v>2541</v>
      </c>
      <c r="H611" s="831"/>
      <c r="I611" s="831">
        <v>1270.5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621</v>
      </c>
      <c r="B612" s="822" t="s">
        <v>6931</v>
      </c>
      <c r="C612" s="822" t="s">
        <v>6078</v>
      </c>
      <c r="D612" s="822" t="s">
        <v>6288</v>
      </c>
      <c r="E612" s="822" t="s">
        <v>6289</v>
      </c>
      <c r="F612" s="831">
        <v>150</v>
      </c>
      <c r="G612" s="831">
        <v>1390956.2999999998</v>
      </c>
      <c r="H612" s="831"/>
      <c r="I612" s="831">
        <v>9273.0419999999995</v>
      </c>
      <c r="J612" s="831">
        <v>116</v>
      </c>
      <c r="K612" s="831">
        <v>1074936.1600000001</v>
      </c>
      <c r="L612" s="831"/>
      <c r="M612" s="831">
        <v>9266.6910344827593</v>
      </c>
      <c r="N612" s="831">
        <v>3</v>
      </c>
      <c r="O612" s="831">
        <v>27810</v>
      </c>
      <c r="P612" s="827"/>
      <c r="Q612" s="832">
        <v>9270</v>
      </c>
    </row>
    <row r="613" spans="1:17" ht="14.45" customHeight="1" x14ac:dyDescent="0.2">
      <c r="A613" s="821" t="s">
        <v>621</v>
      </c>
      <c r="B613" s="822" t="s">
        <v>6931</v>
      </c>
      <c r="C613" s="822" t="s">
        <v>6078</v>
      </c>
      <c r="D613" s="822" t="s">
        <v>6201</v>
      </c>
      <c r="E613" s="822" t="s">
        <v>6202</v>
      </c>
      <c r="F613" s="831">
        <v>244</v>
      </c>
      <c r="G613" s="831">
        <v>1411002.5600000005</v>
      </c>
      <c r="H613" s="831"/>
      <c r="I613" s="831">
        <v>5782.7973770491826</v>
      </c>
      <c r="J613" s="831">
        <v>362</v>
      </c>
      <c r="K613" s="831">
        <v>2534994.2800000007</v>
      </c>
      <c r="L613" s="831"/>
      <c r="M613" s="831">
        <v>7002.7466298342561</v>
      </c>
      <c r="N613" s="831">
        <v>44</v>
      </c>
      <c r="O613" s="831">
        <v>210298</v>
      </c>
      <c r="P613" s="827"/>
      <c r="Q613" s="832">
        <v>4779.5</v>
      </c>
    </row>
    <row r="614" spans="1:17" ht="14.45" customHeight="1" x14ac:dyDescent="0.2">
      <c r="A614" s="821" t="s">
        <v>621</v>
      </c>
      <c r="B614" s="822" t="s">
        <v>6931</v>
      </c>
      <c r="C614" s="822" t="s">
        <v>6078</v>
      </c>
      <c r="D614" s="822" t="s">
        <v>6551</v>
      </c>
      <c r="E614" s="822" t="s">
        <v>6552</v>
      </c>
      <c r="F614" s="831">
        <v>7</v>
      </c>
      <c r="G614" s="831">
        <v>24540.120000000003</v>
      </c>
      <c r="H614" s="831"/>
      <c r="I614" s="831">
        <v>3505.7314285714288</v>
      </c>
      <c r="J614" s="831"/>
      <c r="K614" s="831"/>
      <c r="L614" s="831"/>
      <c r="M614" s="831"/>
      <c r="N614" s="831"/>
      <c r="O614" s="831"/>
      <c r="P614" s="827"/>
      <c r="Q614" s="832"/>
    </row>
    <row r="615" spans="1:17" ht="14.45" customHeight="1" x14ac:dyDescent="0.2">
      <c r="A615" s="821" t="s">
        <v>621</v>
      </c>
      <c r="B615" s="822" t="s">
        <v>6931</v>
      </c>
      <c r="C615" s="822" t="s">
        <v>6078</v>
      </c>
      <c r="D615" s="822" t="s">
        <v>6964</v>
      </c>
      <c r="E615" s="822" t="s">
        <v>6965</v>
      </c>
      <c r="F615" s="831"/>
      <c r="G615" s="831"/>
      <c r="H615" s="831"/>
      <c r="I615" s="831"/>
      <c r="J615" s="831">
        <v>2</v>
      </c>
      <c r="K615" s="831">
        <v>8270</v>
      </c>
      <c r="L615" s="831"/>
      <c r="M615" s="831">
        <v>4135</v>
      </c>
      <c r="N615" s="831"/>
      <c r="O615" s="831"/>
      <c r="P615" s="827"/>
      <c r="Q615" s="832"/>
    </row>
    <row r="616" spans="1:17" ht="14.45" customHeight="1" x14ac:dyDescent="0.2">
      <c r="A616" s="821" t="s">
        <v>621</v>
      </c>
      <c r="B616" s="822" t="s">
        <v>6931</v>
      </c>
      <c r="C616" s="822" t="s">
        <v>6078</v>
      </c>
      <c r="D616" s="822" t="s">
        <v>6290</v>
      </c>
      <c r="E616" s="822" t="s">
        <v>6291</v>
      </c>
      <c r="F616" s="831">
        <v>339</v>
      </c>
      <c r="G616" s="831">
        <v>5268165</v>
      </c>
      <c r="H616" s="831"/>
      <c r="I616" s="831">
        <v>15540.309734513274</v>
      </c>
      <c r="J616" s="831">
        <v>244</v>
      </c>
      <c r="K616" s="831">
        <v>3791835</v>
      </c>
      <c r="L616" s="831"/>
      <c r="M616" s="831">
        <v>15540.307377049181</v>
      </c>
      <c r="N616" s="831">
        <v>6</v>
      </c>
      <c r="O616" s="831">
        <v>93240</v>
      </c>
      <c r="P616" s="827"/>
      <c r="Q616" s="832">
        <v>15540</v>
      </c>
    </row>
    <row r="617" spans="1:17" ht="14.45" customHeight="1" x14ac:dyDescent="0.2">
      <c r="A617" s="821" t="s">
        <v>621</v>
      </c>
      <c r="B617" s="822" t="s">
        <v>6931</v>
      </c>
      <c r="C617" s="822" t="s">
        <v>6078</v>
      </c>
      <c r="D617" s="822" t="s">
        <v>6553</v>
      </c>
      <c r="E617" s="822" t="s">
        <v>6554</v>
      </c>
      <c r="F617" s="831">
        <v>6</v>
      </c>
      <c r="G617" s="831">
        <v>31780.5</v>
      </c>
      <c r="H617" s="831"/>
      <c r="I617" s="831">
        <v>5296.75</v>
      </c>
      <c r="J617" s="831">
        <v>4</v>
      </c>
      <c r="K617" s="831">
        <v>17196.52</v>
      </c>
      <c r="L617" s="831"/>
      <c r="M617" s="831">
        <v>4299.13</v>
      </c>
      <c r="N617" s="831"/>
      <c r="O617" s="831"/>
      <c r="P617" s="827"/>
      <c r="Q617" s="832"/>
    </row>
    <row r="618" spans="1:17" ht="14.45" customHeight="1" x14ac:dyDescent="0.2">
      <c r="A618" s="821" t="s">
        <v>621</v>
      </c>
      <c r="B618" s="822" t="s">
        <v>6931</v>
      </c>
      <c r="C618" s="822" t="s">
        <v>6078</v>
      </c>
      <c r="D618" s="822" t="s">
        <v>6555</v>
      </c>
      <c r="E618" s="822" t="s">
        <v>6556</v>
      </c>
      <c r="F618" s="831">
        <v>10</v>
      </c>
      <c r="G618" s="831">
        <v>694275.50000000012</v>
      </c>
      <c r="H618" s="831"/>
      <c r="I618" s="831">
        <v>69427.550000000017</v>
      </c>
      <c r="J618" s="831">
        <v>16</v>
      </c>
      <c r="K618" s="831">
        <v>1110840.8</v>
      </c>
      <c r="L618" s="831"/>
      <c r="M618" s="831">
        <v>69427.55</v>
      </c>
      <c r="N618" s="831"/>
      <c r="O618" s="831"/>
      <c r="P618" s="827"/>
      <c r="Q618" s="832"/>
    </row>
    <row r="619" spans="1:17" ht="14.45" customHeight="1" x14ac:dyDescent="0.2">
      <c r="A619" s="821" t="s">
        <v>621</v>
      </c>
      <c r="B619" s="822" t="s">
        <v>6931</v>
      </c>
      <c r="C619" s="822" t="s">
        <v>6078</v>
      </c>
      <c r="D619" s="822" t="s">
        <v>6555</v>
      </c>
      <c r="E619" s="822" t="s">
        <v>6557</v>
      </c>
      <c r="F619" s="831">
        <v>4</v>
      </c>
      <c r="G619" s="831">
        <v>277710.2</v>
      </c>
      <c r="H619" s="831"/>
      <c r="I619" s="831">
        <v>69427.55</v>
      </c>
      <c r="J619" s="831">
        <v>10</v>
      </c>
      <c r="K619" s="831">
        <v>687332.72</v>
      </c>
      <c r="L619" s="831"/>
      <c r="M619" s="831">
        <v>68733.271999999997</v>
      </c>
      <c r="N619" s="831"/>
      <c r="O619" s="831"/>
      <c r="P619" s="827"/>
      <c r="Q619" s="832"/>
    </row>
    <row r="620" spans="1:17" ht="14.45" customHeight="1" x14ac:dyDescent="0.2">
      <c r="A620" s="821" t="s">
        <v>621</v>
      </c>
      <c r="B620" s="822" t="s">
        <v>6931</v>
      </c>
      <c r="C620" s="822" t="s">
        <v>6078</v>
      </c>
      <c r="D620" s="822" t="s">
        <v>6558</v>
      </c>
      <c r="E620" s="822" t="s">
        <v>6559</v>
      </c>
      <c r="F620" s="831">
        <v>23</v>
      </c>
      <c r="G620" s="831">
        <v>554377.4</v>
      </c>
      <c r="H620" s="831"/>
      <c r="I620" s="831">
        <v>24103.365217391307</v>
      </c>
      <c r="J620" s="831">
        <v>39</v>
      </c>
      <c r="K620" s="831">
        <v>940315.35</v>
      </c>
      <c r="L620" s="831"/>
      <c r="M620" s="831">
        <v>24110.649999999998</v>
      </c>
      <c r="N620" s="831">
        <v>3</v>
      </c>
      <c r="O620" s="831">
        <v>74492.25</v>
      </c>
      <c r="P620" s="827"/>
      <c r="Q620" s="832">
        <v>24830.75</v>
      </c>
    </row>
    <row r="621" spans="1:17" ht="14.45" customHeight="1" x14ac:dyDescent="0.2">
      <c r="A621" s="821" t="s">
        <v>621</v>
      </c>
      <c r="B621" s="822" t="s">
        <v>6931</v>
      </c>
      <c r="C621" s="822" t="s">
        <v>6078</v>
      </c>
      <c r="D621" s="822" t="s">
        <v>6562</v>
      </c>
      <c r="E621" s="822" t="s">
        <v>6563</v>
      </c>
      <c r="F621" s="831">
        <v>7</v>
      </c>
      <c r="G621" s="831">
        <v>63662.5</v>
      </c>
      <c r="H621" s="831"/>
      <c r="I621" s="831">
        <v>9094.6428571428569</v>
      </c>
      <c r="J621" s="831">
        <v>1</v>
      </c>
      <c r="K621" s="831">
        <v>9085</v>
      </c>
      <c r="L621" s="831"/>
      <c r="M621" s="831">
        <v>9085</v>
      </c>
      <c r="N621" s="831"/>
      <c r="O621" s="831"/>
      <c r="P621" s="827"/>
      <c r="Q621" s="832"/>
    </row>
    <row r="622" spans="1:17" ht="14.45" customHeight="1" x14ac:dyDescent="0.2">
      <c r="A622" s="821" t="s">
        <v>621</v>
      </c>
      <c r="B622" s="822" t="s">
        <v>6931</v>
      </c>
      <c r="C622" s="822" t="s">
        <v>6078</v>
      </c>
      <c r="D622" s="822" t="s">
        <v>6564</v>
      </c>
      <c r="E622" s="822" t="s">
        <v>6565</v>
      </c>
      <c r="F622" s="831">
        <v>1</v>
      </c>
      <c r="G622" s="831">
        <v>28914.55</v>
      </c>
      <c r="H622" s="831"/>
      <c r="I622" s="831">
        <v>28914.55</v>
      </c>
      <c r="J622" s="831">
        <v>26</v>
      </c>
      <c r="K622" s="831">
        <v>609714.55000000005</v>
      </c>
      <c r="L622" s="831"/>
      <c r="M622" s="831">
        <v>23450.559615384616</v>
      </c>
      <c r="N622" s="831"/>
      <c r="O622" s="831"/>
      <c r="P622" s="827"/>
      <c r="Q622" s="832"/>
    </row>
    <row r="623" spans="1:17" ht="14.45" customHeight="1" x14ac:dyDescent="0.2">
      <c r="A623" s="821" t="s">
        <v>621</v>
      </c>
      <c r="B623" s="822" t="s">
        <v>6931</v>
      </c>
      <c r="C623" s="822" t="s">
        <v>6078</v>
      </c>
      <c r="D623" s="822" t="s">
        <v>6566</v>
      </c>
      <c r="E623" s="822" t="s">
        <v>6567</v>
      </c>
      <c r="F623" s="831">
        <v>2</v>
      </c>
      <c r="G623" s="831">
        <v>74618.179999999993</v>
      </c>
      <c r="H623" s="831"/>
      <c r="I623" s="831">
        <v>37309.089999999997</v>
      </c>
      <c r="J623" s="831">
        <v>37</v>
      </c>
      <c r="K623" s="831">
        <v>1039599.9899999999</v>
      </c>
      <c r="L623" s="831"/>
      <c r="M623" s="831">
        <v>28097.297027027023</v>
      </c>
      <c r="N623" s="831">
        <v>2</v>
      </c>
      <c r="O623" s="831">
        <v>74618.179999999993</v>
      </c>
      <c r="P623" s="827"/>
      <c r="Q623" s="832">
        <v>37309.089999999997</v>
      </c>
    </row>
    <row r="624" spans="1:17" ht="14.45" customHeight="1" x14ac:dyDescent="0.2">
      <c r="A624" s="821" t="s">
        <v>621</v>
      </c>
      <c r="B624" s="822" t="s">
        <v>6931</v>
      </c>
      <c r="C624" s="822" t="s">
        <v>6078</v>
      </c>
      <c r="D624" s="822" t="s">
        <v>6568</v>
      </c>
      <c r="E624" s="822" t="s">
        <v>6569</v>
      </c>
      <c r="F624" s="831"/>
      <c r="G624" s="831"/>
      <c r="H624" s="831"/>
      <c r="I624" s="831"/>
      <c r="J624" s="831">
        <v>2</v>
      </c>
      <c r="K624" s="831">
        <v>117832.8</v>
      </c>
      <c r="L624" s="831"/>
      <c r="M624" s="831">
        <v>58916.4</v>
      </c>
      <c r="N624" s="831"/>
      <c r="O624" s="831"/>
      <c r="P624" s="827"/>
      <c r="Q624" s="832"/>
    </row>
    <row r="625" spans="1:17" ht="14.45" customHeight="1" x14ac:dyDescent="0.2">
      <c r="A625" s="821" t="s">
        <v>621</v>
      </c>
      <c r="B625" s="822" t="s">
        <v>6931</v>
      </c>
      <c r="C625" s="822" t="s">
        <v>6078</v>
      </c>
      <c r="D625" s="822" t="s">
        <v>6292</v>
      </c>
      <c r="E625" s="822" t="s">
        <v>6293</v>
      </c>
      <c r="F625" s="831">
        <v>176</v>
      </c>
      <c r="G625" s="831">
        <v>569008</v>
      </c>
      <c r="H625" s="831"/>
      <c r="I625" s="831">
        <v>3233</v>
      </c>
      <c r="J625" s="831">
        <v>134</v>
      </c>
      <c r="K625" s="831">
        <v>430562.05</v>
      </c>
      <c r="L625" s="831"/>
      <c r="M625" s="831">
        <v>3213.1496268656715</v>
      </c>
      <c r="N625" s="831">
        <v>3</v>
      </c>
      <c r="O625" s="831">
        <v>9540</v>
      </c>
      <c r="P625" s="827"/>
      <c r="Q625" s="832">
        <v>3180</v>
      </c>
    </row>
    <row r="626" spans="1:17" ht="14.45" customHeight="1" x14ac:dyDescent="0.2">
      <c r="A626" s="821" t="s">
        <v>621</v>
      </c>
      <c r="B626" s="822" t="s">
        <v>6931</v>
      </c>
      <c r="C626" s="822" t="s">
        <v>6078</v>
      </c>
      <c r="D626" s="822" t="s">
        <v>6570</v>
      </c>
      <c r="E626" s="822" t="s">
        <v>6571</v>
      </c>
      <c r="F626" s="831">
        <v>7</v>
      </c>
      <c r="G626" s="831">
        <v>2975</v>
      </c>
      <c r="H626" s="831"/>
      <c r="I626" s="831">
        <v>425</v>
      </c>
      <c r="J626" s="831">
        <v>1</v>
      </c>
      <c r="K626" s="831">
        <v>425</v>
      </c>
      <c r="L626" s="831"/>
      <c r="M626" s="831">
        <v>425</v>
      </c>
      <c r="N626" s="831"/>
      <c r="O626" s="831"/>
      <c r="P626" s="827"/>
      <c r="Q626" s="832"/>
    </row>
    <row r="627" spans="1:17" ht="14.45" customHeight="1" x14ac:dyDescent="0.2">
      <c r="A627" s="821" t="s">
        <v>621</v>
      </c>
      <c r="B627" s="822" t="s">
        <v>6931</v>
      </c>
      <c r="C627" s="822" t="s">
        <v>6078</v>
      </c>
      <c r="D627" s="822" t="s">
        <v>6203</v>
      </c>
      <c r="E627" s="822" t="s">
        <v>6204</v>
      </c>
      <c r="F627" s="831"/>
      <c r="G627" s="831"/>
      <c r="H627" s="831"/>
      <c r="I627" s="831"/>
      <c r="J627" s="831">
        <v>15</v>
      </c>
      <c r="K627" s="831">
        <v>171545.39999999997</v>
      </c>
      <c r="L627" s="831"/>
      <c r="M627" s="831">
        <v>11436.359999999997</v>
      </c>
      <c r="N627" s="831">
        <v>1</v>
      </c>
      <c r="O627" s="831">
        <v>11436.36</v>
      </c>
      <c r="P627" s="827"/>
      <c r="Q627" s="832">
        <v>11436.36</v>
      </c>
    </row>
    <row r="628" spans="1:17" ht="14.45" customHeight="1" x14ac:dyDescent="0.2">
      <c r="A628" s="821" t="s">
        <v>621</v>
      </c>
      <c r="B628" s="822" t="s">
        <v>6931</v>
      </c>
      <c r="C628" s="822" t="s">
        <v>6078</v>
      </c>
      <c r="D628" s="822" t="s">
        <v>6572</v>
      </c>
      <c r="E628" s="822" t="s">
        <v>6573</v>
      </c>
      <c r="F628" s="831">
        <v>5</v>
      </c>
      <c r="G628" s="831">
        <v>1167750</v>
      </c>
      <c r="H628" s="831"/>
      <c r="I628" s="831">
        <v>233550</v>
      </c>
      <c r="J628" s="831">
        <v>2</v>
      </c>
      <c r="K628" s="831">
        <v>467100</v>
      </c>
      <c r="L628" s="831"/>
      <c r="M628" s="831">
        <v>233550</v>
      </c>
      <c r="N628" s="831"/>
      <c r="O628" s="831"/>
      <c r="P628" s="827"/>
      <c r="Q628" s="832"/>
    </row>
    <row r="629" spans="1:17" ht="14.45" customHeight="1" x14ac:dyDescent="0.2">
      <c r="A629" s="821" t="s">
        <v>621</v>
      </c>
      <c r="B629" s="822" t="s">
        <v>6931</v>
      </c>
      <c r="C629" s="822" t="s">
        <v>6078</v>
      </c>
      <c r="D629" s="822" t="s">
        <v>6574</v>
      </c>
      <c r="E629" s="822" t="s">
        <v>6575</v>
      </c>
      <c r="F629" s="831">
        <v>6</v>
      </c>
      <c r="G629" s="831">
        <v>1366500</v>
      </c>
      <c r="H629" s="831"/>
      <c r="I629" s="831">
        <v>227750</v>
      </c>
      <c r="J629" s="831">
        <v>4</v>
      </c>
      <c r="K629" s="831">
        <v>911000</v>
      </c>
      <c r="L629" s="831"/>
      <c r="M629" s="831">
        <v>227750</v>
      </c>
      <c r="N629" s="831"/>
      <c r="O629" s="831"/>
      <c r="P629" s="827"/>
      <c r="Q629" s="832"/>
    </row>
    <row r="630" spans="1:17" ht="14.45" customHeight="1" x14ac:dyDescent="0.2">
      <c r="A630" s="821" t="s">
        <v>621</v>
      </c>
      <c r="B630" s="822" t="s">
        <v>6931</v>
      </c>
      <c r="C630" s="822" t="s">
        <v>6078</v>
      </c>
      <c r="D630" s="822" t="s">
        <v>6033</v>
      </c>
      <c r="E630" s="822" t="s">
        <v>6294</v>
      </c>
      <c r="F630" s="831"/>
      <c r="G630" s="831"/>
      <c r="H630" s="831"/>
      <c r="I630" s="831"/>
      <c r="J630" s="831">
        <v>1</v>
      </c>
      <c r="K630" s="831">
        <v>592710</v>
      </c>
      <c r="L630" s="831"/>
      <c r="M630" s="831">
        <v>592710</v>
      </c>
      <c r="N630" s="831"/>
      <c r="O630" s="831"/>
      <c r="P630" s="827"/>
      <c r="Q630" s="832"/>
    </row>
    <row r="631" spans="1:17" ht="14.45" customHeight="1" x14ac:dyDescent="0.2">
      <c r="A631" s="821" t="s">
        <v>621</v>
      </c>
      <c r="B631" s="822" t="s">
        <v>6931</v>
      </c>
      <c r="C631" s="822" t="s">
        <v>6078</v>
      </c>
      <c r="D631" s="822" t="s">
        <v>6578</v>
      </c>
      <c r="E631" s="822" t="s">
        <v>6579</v>
      </c>
      <c r="F631" s="831">
        <v>2</v>
      </c>
      <c r="G631" s="831">
        <v>6250.33</v>
      </c>
      <c r="H631" s="831"/>
      <c r="I631" s="831">
        <v>3125.165</v>
      </c>
      <c r="J631" s="831">
        <v>1</v>
      </c>
      <c r="K631" s="831">
        <v>2750.33</v>
      </c>
      <c r="L631" s="831"/>
      <c r="M631" s="831">
        <v>2750.33</v>
      </c>
      <c r="N631" s="831"/>
      <c r="O631" s="831"/>
      <c r="P631" s="827"/>
      <c r="Q631" s="832"/>
    </row>
    <row r="632" spans="1:17" ht="14.45" customHeight="1" x14ac:dyDescent="0.2">
      <c r="A632" s="821" t="s">
        <v>621</v>
      </c>
      <c r="B632" s="822" t="s">
        <v>6931</v>
      </c>
      <c r="C632" s="822" t="s">
        <v>6078</v>
      </c>
      <c r="D632" s="822" t="s">
        <v>6580</v>
      </c>
      <c r="E632" s="822" t="s">
        <v>6581</v>
      </c>
      <c r="F632" s="831">
        <v>1</v>
      </c>
      <c r="G632" s="831">
        <v>14200</v>
      </c>
      <c r="H632" s="831"/>
      <c r="I632" s="831">
        <v>14200</v>
      </c>
      <c r="J632" s="831">
        <v>1</v>
      </c>
      <c r="K632" s="831">
        <v>2500</v>
      </c>
      <c r="L632" s="831"/>
      <c r="M632" s="831">
        <v>2500</v>
      </c>
      <c r="N632" s="831"/>
      <c r="O632" s="831"/>
      <c r="P632" s="827"/>
      <c r="Q632" s="832"/>
    </row>
    <row r="633" spans="1:17" ht="14.45" customHeight="1" x14ac:dyDescent="0.2">
      <c r="A633" s="821" t="s">
        <v>621</v>
      </c>
      <c r="B633" s="822" t="s">
        <v>6931</v>
      </c>
      <c r="C633" s="822" t="s">
        <v>6078</v>
      </c>
      <c r="D633" s="822" t="s">
        <v>6584</v>
      </c>
      <c r="E633" s="822" t="s">
        <v>6585</v>
      </c>
      <c r="F633" s="831">
        <v>3</v>
      </c>
      <c r="G633" s="831">
        <v>653940</v>
      </c>
      <c r="H633" s="831"/>
      <c r="I633" s="831">
        <v>217980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621</v>
      </c>
      <c r="B634" s="822" t="s">
        <v>6931</v>
      </c>
      <c r="C634" s="822" t="s">
        <v>6078</v>
      </c>
      <c r="D634" s="822" t="s">
        <v>6966</v>
      </c>
      <c r="E634" s="822" t="s">
        <v>6571</v>
      </c>
      <c r="F634" s="831">
        <v>2</v>
      </c>
      <c r="G634" s="831">
        <v>654</v>
      </c>
      <c r="H634" s="831"/>
      <c r="I634" s="831">
        <v>327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621</v>
      </c>
      <c r="B635" s="822" t="s">
        <v>6931</v>
      </c>
      <c r="C635" s="822" t="s">
        <v>6078</v>
      </c>
      <c r="D635" s="822" t="s">
        <v>6586</v>
      </c>
      <c r="E635" s="822" t="s">
        <v>6587</v>
      </c>
      <c r="F635" s="831"/>
      <c r="G635" s="831"/>
      <c r="H635" s="831"/>
      <c r="I635" s="831"/>
      <c r="J635" s="831">
        <v>4</v>
      </c>
      <c r="K635" s="831">
        <v>10564.68</v>
      </c>
      <c r="L635" s="831"/>
      <c r="M635" s="831">
        <v>2641.17</v>
      </c>
      <c r="N635" s="831"/>
      <c r="O635" s="831"/>
      <c r="P635" s="827"/>
      <c r="Q635" s="832"/>
    </row>
    <row r="636" spans="1:17" ht="14.45" customHeight="1" x14ac:dyDescent="0.2">
      <c r="A636" s="821" t="s">
        <v>621</v>
      </c>
      <c r="B636" s="822" t="s">
        <v>6931</v>
      </c>
      <c r="C636" s="822" t="s">
        <v>6078</v>
      </c>
      <c r="D636" s="822" t="s">
        <v>6588</v>
      </c>
      <c r="E636" s="822" t="s">
        <v>6589</v>
      </c>
      <c r="F636" s="831">
        <v>4</v>
      </c>
      <c r="G636" s="831">
        <v>159072.24</v>
      </c>
      <c r="H636" s="831"/>
      <c r="I636" s="831">
        <v>39768.06</v>
      </c>
      <c r="J636" s="831">
        <v>2</v>
      </c>
      <c r="K636" s="831">
        <v>63162</v>
      </c>
      <c r="L636" s="831"/>
      <c r="M636" s="831">
        <v>31581</v>
      </c>
      <c r="N636" s="831"/>
      <c r="O636" s="831"/>
      <c r="P636" s="827"/>
      <c r="Q636" s="832"/>
    </row>
    <row r="637" spans="1:17" ht="14.45" customHeight="1" x14ac:dyDescent="0.2">
      <c r="A637" s="821" t="s">
        <v>621</v>
      </c>
      <c r="B637" s="822" t="s">
        <v>6931</v>
      </c>
      <c r="C637" s="822" t="s">
        <v>6078</v>
      </c>
      <c r="D637" s="822" t="s">
        <v>6295</v>
      </c>
      <c r="E637" s="822" t="s">
        <v>6590</v>
      </c>
      <c r="F637" s="831">
        <v>3</v>
      </c>
      <c r="G637" s="831">
        <v>29370.9</v>
      </c>
      <c r="H637" s="831"/>
      <c r="I637" s="831">
        <v>9790.3000000000011</v>
      </c>
      <c r="J637" s="831">
        <v>33</v>
      </c>
      <c r="K637" s="831">
        <v>319440</v>
      </c>
      <c r="L637" s="831"/>
      <c r="M637" s="831">
        <v>9680</v>
      </c>
      <c r="N637" s="831"/>
      <c r="O637" s="831"/>
      <c r="P637" s="827"/>
      <c r="Q637" s="832"/>
    </row>
    <row r="638" spans="1:17" ht="14.45" customHeight="1" x14ac:dyDescent="0.2">
      <c r="A638" s="821" t="s">
        <v>621</v>
      </c>
      <c r="B638" s="822" t="s">
        <v>6931</v>
      </c>
      <c r="C638" s="822" t="s">
        <v>6078</v>
      </c>
      <c r="D638" s="822" t="s">
        <v>6295</v>
      </c>
      <c r="E638" s="822" t="s">
        <v>6296</v>
      </c>
      <c r="F638" s="831">
        <v>4</v>
      </c>
      <c r="G638" s="831">
        <v>38720</v>
      </c>
      <c r="H638" s="831"/>
      <c r="I638" s="831">
        <v>9680</v>
      </c>
      <c r="J638" s="831">
        <v>11</v>
      </c>
      <c r="K638" s="831">
        <v>107141.8</v>
      </c>
      <c r="L638" s="831"/>
      <c r="M638" s="831">
        <v>9740.1636363636371</v>
      </c>
      <c r="N638" s="831"/>
      <c r="O638" s="831"/>
      <c r="P638" s="827"/>
      <c r="Q638" s="832"/>
    </row>
    <row r="639" spans="1:17" ht="14.45" customHeight="1" x14ac:dyDescent="0.2">
      <c r="A639" s="821" t="s">
        <v>621</v>
      </c>
      <c r="B639" s="822" t="s">
        <v>6931</v>
      </c>
      <c r="C639" s="822" t="s">
        <v>6078</v>
      </c>
      <c r="D639" s="822" t="s">
        <v>6205</v>
      </c>
      <c r="E639" s="822" t="s">
        <v>6206</v>
      </c>
      <c r="F639" s="831">
        <v>99</v>
      </c>
      <c r="G639" s="831">
        <v>1489500</v>
      </c>
      <c r="H639" s="831"/>
      <c r="I639" s="831">
        <v>15045.454545454546</v>
      </c>
      <c r="J639" s="831">
        <v>92</v>
      </c>
      <c r="K639" s="831">
        <v>1375789.3</v>
      </c>
      <c r="L639" s="831"/>
      <c r="M639" s="831">
        <v>14954.231521739131</v>
      </c>
      <c r="N639" s="831"/>
      <c r="O639" s="831"/>
      <c r="P639" s="827"/>
      <c r="Q639" s="832"/>
    </row>
    <row r="640" spans="1:17" ht="14.45" customHeight="1" x14ac:dyDescent="0.2">
      <c r="A640" s="821" t="s">
        <v>621</v>
      </c>
      <c r="B640" s="822" t="s">
        <v>6931</v>
      </c>
      <c r="C640" s="822" t="s">
        <v>6078</v>
      </c>
      <c r="D640" s="822" t="s">
        <v>6205</v>
      </c>
      <c r="E640" s="822" t="s">
        <v>6207</v>
      </c>
      <c r="F640" s="831">
        <v>117</v>
      </c>
      <c r="G640" s="831">
        <v>1758600</v>
      </c>
      <c r="H640" s="831"/>
      <c r="I640" s="831">
        <v>15030.76923076923</v>
      </c>
      <c r="J640" s="831">
        <v>179</v>
      </c>
      <c r="K640" s="831">
        <v>2695942.3000000003</v>
      </c>
      <c r="L640" s="831"/>
      <c r="M640" s="831">
        <v>15061.130167597767</v>
      </c>
      <c r="N640" s="831">
        <v>28</v>
      </c>
      <c r="O640" s="831">
        <v>413636.60000000003</v>
      </c>
      <c r="P640" s="827"/>
      <c r="Q640" s="832">
        <v>14772.735714285716</v>
      </c>
    </row>
    <row r="641" spans="1:17" ht="14.45" customHeight="1" x14ac:dyDescent="0.2">
      <c r="A641" s="821" t="s">
        <v>621</v>
      </c>
      <c r="B641" s="822" t="s">
        <v>6931</v>
      </c>
      <c r="C641" s="822" t="s">
        <v>6078</v>
      </c>
      <c r="D641" s="822" t="s">
        <v>6591</v>
      </c>
      <c r="E641" s="822" t="s">
        <v>6592</v>
      </c>
      <c r="F641" s="831">
        <v>30</v>
      </c>
      <c r="G641" s="831">
        <v>751200</v>
      </c>
      <c r="H641" s="831"/>
      <c r="I641" s="831">
        <v>25040</v>
      </c>
      <c r="J641" s="831">
        <v>52</v>
      </c>
      <c r="K641" s="831">
        <v>1309600</v>
      </c>
      <c r="L641" s="831"/>
      <c r="M641" s="831">
        <v>25184.615384615383</v>
      </c>
      <c r="N641" s="831">
        <v>2</v>
      </c>
      <c r="O641" s="831">
        <v>50000</v>
      </c>
      <c r="P641" s="827"/>
      <c r="Q641" s="832">
        <v>25000</v>
      </c>
    </row>
    <row r="642" spans="1:17" ht="14.45" customHeight="1" x14ac:dyDescent="0.2">
      <c r="A642" s="821" t="s">
        <v>621</v>
      </c>
      <c r="B642" s="822" t="s">
        <v>6931</v>
      </c>
      <c r="C642" s="822" t="s">
        <v>6078</v>
      </c>
      <c r="D642" s="822" t="s">
        <v>6593</v>
      </c>
      <c r="E642" s="822" t="s">
        <v>6594</v>
      </c>
      <c r="F642" s="831">
        <v>4</v>
      </c>
      <c r="G642" s="831">
        <v>157864</v>
      </c>
      <c r="H642" s="831"/>
      <c r="I642" s="831">
        <v>39466</v>
      </c>
      <c r="J642" s="831"/>
      <c r="K642" s="831"/>
      <c r="L642" s="831"/>
      <c r="M642" s="831"/>
      <c r="N642" s="831"/>
      <c r="O642" s="831"/>
      <c r="P642" s="827"/>
      <c r="Q642" s="832"/>
    </row>
    <row r="643" spans="1:17" ht="14.45" customHeight="1" x14ac:dyDescent="0.2">
      <c r="A643" s="821" t="s">
        <v>621</v>
      </c>
      <c r="B643" s="822" t="s">
        <v>6931</v>
      </c>
      <c r="C643" s="822" t="s">
        <v>6078</v>
      </c>
      <c r="D643" s="822" t="s">
        <v>6595</v>
      </c>
      <c r="E643" s="822" t="s">
        <v>6596</v>
      </c>
      <c r="F643" s="831">
        <v>7</v>
      </c>
      <c r="G643" s="831">
        <v>238877.34</v>
      </c>
      <c r="H643" s="831"/>
      <c r="I643" s="831">
        <v>34125.334285714285</v>
      </c>
      <c r="J643" s="831">
        <v>8</v>
      </c>
      <c r="K643" s="831">
        <v>223615.78</v>
      </c>
      <c r="L643" s="831"/>
      <c r="M643" s="831">
        <v>27951.9725</v>
      </c>
      <c r="N643" s="831"/>
      <c r="O643" s="831"/>
      <c r="P643" s="827"/>
      <c r="Q643" s="832"/>
    </row>
    <row r="644" spans="1:17" ht="14.45" customHeight="1" x14ac:dyDescent="0.2">
      <c r="A644" s="821" t="s">
        <v>621</v>
      </c>
      <c r="B644" s="822" t="s">
        <v>6931</v>
      </c>
      <c r="C644" s="822" t="s">
        <v>6078</v>
      </c>
      <c r="D644" s="822" t="s">
        <v>6597</v>
      </c>
      <c r="E644" s="822" t="s">
        <v>6598</v>
      </c>
      <c r="F644" s="831">
        <v>47</v>
      </c>
      <c r="G644" s="831">
        <v>846112.80000000016</v>
      </c>
      <c r="H644" s="831"/>
      <c r="I644" s="831">
        <v>18002.400000000005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621</v>
      </c>
      <c r="B645" s="822" t="s">
        <v>6931</v>
      </c>
      <c r="C645" s="822" t="s">
        <v>6078</v>
      </c>
      <c r="D645" s="822" t="s">
        <v>6297</v>
      </c>
      <c r="E645" s="822" t="s">
        <v>6298</v>
      </c>
      <c r="F645" s="831">
        <v>11</v>
      </c>
      <c r="G645" s="831">
        <v>136726.39999999999</v>
      </c>
      <c r="H645" s="831"/>
      <c r="I645" s="831">
        <v>12429.672727272728</v>
      </c>
      <c r="J645" s="831">
        <v>22</v>
      </c>
      <c r="K645" s="831">
        <v>268604.2</v>
      </c>
      <c r="L645" s="831"/>
      <c r="M645" s="831">
        <v>12209.281818181818</v>
      </c>
      <c r="N645" s="831">
        <v>2</v>
      </c>
      <c r="O645" s="831">
        <v>24114.2</v>
      </c>
      <c r="P645" s="827"/>
      <c r="Q645" s="832">
        <v>12057.1</v>
      </c>
    </row>
    <row r="646" spans="1:17" ht="14.45" customHeight="1" x14ac:dyDescent="0.2">
      <c r="A646" s="821" t="s">
        <v>621</v>
      </c>
      <c r="B646" s="822" t="s">
        <v>6931</v>
      </c>
      <c r="C646" s="822" t="s">
        <v>6078</v>
      </c>
      <c r="D646" s="822" t="s">
        <v>6599</v>
      </c>
      <c r="E646" s="822" t="s">
        <v>6600</v>
      </c>
      <c r="F646" s="831">
        <v>26</v>
      </c>
      <c r="G646" s="831">
        <v>52427.7</v>
      </c>
      <c r="H646" s="831"/>
      <c r="I646" s="831">
        <v>2016.4499999999998</v>
      </c>
      <c r="J646" s="831">
        <v>29</v>
      </c>
      <c r="K646" s="831">
        <v>58197.469999999994</v>
      </c>
      <c r="L646" s="831"/>
      <c r="M646" s="831">
        <v>2006.8093103448273</v>
      </c>
      <c r="N646" s="831">
        <v>3</v>
      </c>
      <c r="O646" s="831">
        <v>6049.35</v>
      </c>
      <c r="P646" s="827"/>
      <c r="Q646" s="832">
        <v>2016.45</v>
      </c>
    </row>
    <row r="647" spans="1:17" ht="14.45" customHeight="1" x14ac:dyDescent="0.2">
      <c r="A647" s="821" t="s">
        <v>621</v>
      </c>
      <c r="B647" s="822" t="s">
        <v>6931</v>
      </c>
      <c r="C647" s="822" t="s">
        <v>6078</v>
      </c>
      <c r="D647" s="822" t="s">
        <v>6603</v>
      </c>
      <c r="E647" s="822" t="s">
        <v>6604</v>
      </c>
      <c r="F647" s="831"/>
      <c r="G647" s="831"/>
      <c r="H647" s="831"/>
      <c r="I647" s="831"/>
      <c r="J647" s="831">
        <v>4</v>
      </c>
      <c r="K647" s="831">
        <v>194836.36</v>
      </c>
      <c r="L647" s="831"/>
      <c r="M647" s="831">
        <v>48709.09</v>
      </c>
      <c r="N647" s="831"/>
      <c r="O647" s="831"/>
      <c r="P647" s="827"/>
      <c r="Q647" s="832"/>
    </row>
    <row r="648" spans="1:17" ht="14.45" customHeight="1" x14ac:dyDescent="0.2">
      <c r="A648" s="821" t="s">
        <v>621</v>
      </c>
      <c r="B648" s="822" t="s">
        <v>6931</v>
      </c>
      <c r="C648" s="822" t="s">
        <v>6078</v>
      </c>
      <c r="D648" s="822" t="s">
        <v>6605</v>
      </c>
      <c r="E648" s="822" t="s">
        <v>6606</v>
      </c>
      <c r="F648" s="831">
        <v>1</v>
      </c>
      <c r="G648" s="831">
        <v>276000</v>
      </c>
      <c r="H648" s="831"/>
      <c r="I648" s="831">
        <v>276000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621</v>
      </c>
      <c r="B649" s="822" t="s">
        <v>6931</v>
      </c>
      <c r="C649" s="822" t="s">
        <v>6078</v>
      </c>
      <c r="D649" s="822" t="s">
        <v>6609</v>
      </c>
      <c r="E649" s="822" t="s">
        <v>6610</v>
      </c>
      <c r="F649" s="831">
        <v>2</v>
      </c>
      <c r="G649" s="831">
        <v>8000.16</v>
      </c>
      <c r="H649" s="831"/>
      <c r="I649" s="831">
        <v>4000.08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621</v>
      </c>
      <c r="B650" s="822" t="s">
        <v>6931</v>
      </c>
      <c r="C650" s="822" t="s">
        <v>6078</v>
      </c>
      <c r="D650" s="822" t="s">
        <v>6299</v>
      </c>
      <c r="E650" s="822" t="s">
        <v>6300</v>
      </c>
      <c r="F650" s="831">
        <v>7</v>
      </c>
      <c r="G650" s="831">
        <v>1471365</v>
      </c>
      <c r="H650" s="831"/>
      <c r="I650" s="831">
        <v>210195</v>
      </c>
      <c r="J650" s="831">
        <v>12</v>
      </c>
      <c r="K650" s="831">
        <v>2522340</v>
      </c>
      <c r="L650" s="831"/>
      <c r="M650" s="831">
        <v>210195</v>
      </c>
      <c r="N650" s="831"/>
      <c r="O650" s="831"/>
      <c r="P650" s="827"/>
      <c r="Q650" s="832"/>
    </row>
    <row r="651" spans="1:17" ht="14.45" customHeight="1" x14ac:dyDescent="0.2">
      <c r="A651" s="821" t="s">
        <v>621</v>
      </c>
      <c r="B651" s="822" t="s">
        <v>6931</v>
      </c>
      <c r="C651" s="822" t="s">
        <v>6078</v>
      </c>
      <c r="D651" s="822" t="s">
        <v>6611</v>
      </c>
      <c r="E651" s="822" t="s">
        <v>6612</v>
      </c>
      <c r="F651" s="831">
        <v>26</v>
      </c>
      <c r="G651" s="831">
        <v>328962.40000000002</v>
      </c>
      <c r="H651" s="831"/>
      <c r="I651" s="831">
        <v>12652.400000000001</v>
      </c>
      <c r="J651" s="831">
        <v>42</v>
      </c>
      <c r="K651" s="831">
        <v>445807</v>
      </c>
      <c r="L651" s="831"/>
      <c r="M651" s="831">
        <v>10614.452380952382</v>
      </c>
      <c r="N651" s="831">
        <v>4</v>
      </c>
      <c r="O651" s="831">
        <v>41783</v>
      </c>
      <c r="P651" s="827"/>
      <c r="Q651" s="832">
        <v>10445.75</v>
      </c>
    </row>
    <row r="652" spans="1:17" ht="14.45" customHeight="1" x14ac:dyDescent="0.2">
      <c r="A652" s="821" t="s">
        <v>621</v>
      </c>
      <c r="B652" s="822" t="s">
        <v>6931</v>
      </c>
      <c r="C652" s="822" t="s">
        <v>6078</v>
      </c>
      <c r="D652" s="822" t="s">
        <v>6967</v>
      </c>
      <c r="E652" s="822" t="s">
        <v>6968</v>
      </c>
      <c r="F652" s="831"/>
      <c r="G652" s="831"/>
      <c r="H652" s="831"/>
      <c r="I652" s="831"/>
      <c r="J652" s="831">
        <v>2</v>
      </c>
      <c r="K652" s="831">
        <v>22800</v>
      </c>
      <c r="L652" s="831"/>
      <c r="M652" s="831">
        <v>11400</v>
      </c>
      <c r="N652" s="831"/>
      <c r="O652" s="831"/>
      <c r="P652" s="827"/>
      <c r="Q652" s="832"/>
    </row>
    <row r="653" spans="1:17" ht="14.45" customHeight="1" x14ac:dyDescent="0.2">
      <c r="A653" s="821" t="s">
        <v>621</v>
      </c>
      <c r="B653" s="822" t="s">
        <v>6931</v>
      </c>
      <c r="C653" s="822" t="s">
        <v>6078</v>
      </c>
      <c r="D653" s="822" t="s">
        <v>6164</v>
      </c>
      <c r="E653" s="822" t="s">
        <v>6165</v>
      </c>
      <c r="F653" s="831">
        <v>7</v>
      </c>
      <c r="G653" s="831">
        <v>504597.30000000005</v>
      </c>
      <c r="H653" s="831"/>
      <c r="I653" s="831">
        <v>72085.328571428574</v>
      </c>
      <c r="J653" s="831">
        <v>10</v>
      </c>
      <c r="K653" s="831">
        <v>689920.3</v>
      </c>
      <c r="L653" s="831"/>
      <c r="M653" s="831">
        <v>68992.03</v>
      </c>
      <c r="N653" s="831"/>
      <c r="O653" s="831"/>
      <c r="P653" s="827"/>
      <c r="Q653" s="832"/>
    </row>
    <row r="654" spans="1:17" ht="14.45" customHeight="1" x14ac:dyDescent="0.2">
      <c r="A654" s="821" t="s">
        <v>621</v>
      </c>
      <c r="B654" s="822" t="s">
        <v>6931</v>
      </c>
      <c r="C654" s="822" t="s">
        <v>6078</v>
      </c>
      <c r="D654" s="822" t="s">
        <v>6615</v>
      </c>
      <c r="E654" s="822" t="s">
        <v>6616</v>
      </c>
      <c r="F654" s="831">
        <v>4</v>
      </c>
      <c r="G654" s="831">
        <v>1780000</v>
      </c>
      <c r="H654" s="831"/>
      <c r="I654" s="831">
        <v>445000</v>
      </c>
      <c r="J654" s="831"/>
      <c r="K654" s="831"/>
      <c r="L654" s="831"/>
      <c r="M654" s="831"/>
      <c r="N654" s="831"/>
      <c r="O654" s="831"/>
      <c r="P654" s="827"/>
      <c r="Q654" s="832"/>
    </row>
    <row r="655" spans="1:17" ht="14.45" customHeight="1" x14ac:dyDescent="0.2">
      <c r="A655" s="821" t="s">
        <v>621</v>
      </c>
      <c r="B655" s="822" t="s">
        <v>6931</v>
      </c>
      <c r="C655" s="822" t="s">
        <v>6078</v>
      </c>
      <c r="D655" s="822" t="s">
        <v>6166</v>
      </c>
      <c r="E655" s="822" t="s">
        <v>6167</v>
      </c>
      <c r="F655" s="831">
        <v>462</v>
      </c>
      <c r="G655" s="831">
        <v>490966.75999999989</v>
      </c>
      <c r="H655" s="831"/>
      <c r="I655" s="831">
        <v>1062.6986147186144</v>
      </c>
      <c r="J655" s="831">
        <v>504</v>
      </c>
      <c r="K655" s="831">
        <v>562210</v>
      </c>
      <c r="L655" s="831"/>
      <c r="M655" s="831">
        <v>1115.4960317460318</v>
      </c>
      <c r="N655" s="831">
        <v>79</v>
      </c>
      <c r="O655" s="831">
        <v>88006</v>
      </c>
      <c r="P655" s="827"/>
      <c r="Q655" s="832">
        <v>1114</v>
      </c>
    </row>
    <row r="656" spans="1:17" ht="14.45" customHeight="1" x14ac:dyDescent="0.2">
      <c r="A656" s="821" t="s">
        <v>621</v>
      </c>
      <c r="B656" s="822" t="s">
        <v>6931</v>
      </c>
      <c r="C656" s="822" t="s">
        <v>6078</v>
      </c>
      <c r="D656" s="822" t="s">
        <v>6619</v>
      </c>
      <c r="E656" s="822" t="s">
        <v>6620</v>
      </c>
      <c r="F656" s="831">
        <v>10</v>
      </c>
      <c r="G656" s="831">
        <v>90686</v>
      </c>
      <c r="H656" s="831"/>
      <c r="I656" s="831">
        <v>9068.6</v>
      </c>
      <c r="J656" s="831">
        <v>17</v>
      </c>
      <c r="K656" s="831">
        <v>149001.35999999999</v>
      </c>
      <c r="L656" s="831"/>
      <c r="M656" s="831">
        <v>8764.7858823529405</v>
      </c>
      <c r="N656" s="831">
        <v>1</v>
      </c>
      <c r="O656" s="831">
        <v>8694</v>
      </c>
      <c r="P656" s="827"/>
      <c r="Q656" s="832">
        <v>8694</v>
      </c>
    </row>
    <row r="657" spans="1:17" ht="14.45" customHeight="1" x14ac:dyDescent="0.2">
      <c r="A657" s="821" t="s">
        <v>621</v>
      </c>
      <c r="B657" s="822" t="s">
        <v>6931</v>
      </c>
      <c r="C657" s="822" t="s">
        <v>6078</v>
      </c>
      <c r="D657" s="822" t="s">
        <v>6969</v>
      </c>
      <c r="E657" s="822" t="s">
        <v>6745</v>
      </c>
      <c r="F657" s="831"/>
      <c r="G657" s="831"/>
      <c r="H657" s="831"/>
      <c r="I657" s="831"/>
      <c r="J657" s="831">
        <v>2</v>
      </c>
      <c r="K657" s="831">
        <v>508705.68</v>
      </c>
      <c r="L657" s="831"/>
      <c r="M657" s="831">
        <v>254352.84</v>
      </c>
      <c r="N657" s="831"/>
      <c r="O657" s="831"/>
      <c r="P657" s="827"/>
      <c r="Q657" s="832"/>
    </row>
    <row r="658" spans="1:17" ht="14.45" customHeight="1" x14ac:dyDescent="0.2">
      <c r="A658" s="821" t="s">
        <v>621</v>
      </c>
      <c r="B658" s="822" t="s">
        <v>6931</v>
      </c>
      <c r="C658" s="822" t="s">
        <v>6078</v>
      </c>
      <c r="D658" s="822" t="s">
        <v>6629</v>
      </c>
      <c r="E658" s="822" t="s">
        <v>6624</v>
      </c>
      <c r="F658" s="831"/>
      <c r="G658" s="831"/>
      <c r="H658" s="831"/>
      <c r="I658" s="831"/>
      <c r="J658" s="831">
        <v>1</v>
      </c>
      <c r="K658" s="831">
        <v>227535</v>
      </c>
      <c r="L658" s="831"/>
      <c r="M658" s="831">
        <v>227535</v>
      </c>
      <c r="N658" s="831">
        <v>2</v>
      </c>
      <c r="O658" s="831">
        <v>455070</v>
      </c>
      <c r="P658" s="827"/>
      <c r="Q658" s="832">
        <v>227535</v>
      </c>
    </row>
    <row r="659" spans="1:17" ht="14.45" customHeight="1" x14ac:dyDescent="0.2">
      <c r="A659" s="821" t="s">
        <v>621</v>
      </c>
      <c r="B659" s="822" t="s">
        <v>6931</v>
      </c>
      <c r="C659" s="822" t="s">
        <v>6078</v>
      </c>
      <c r="D659" s="822" t="s">
        <v>6208</v>
      </c>
      <c r="E659" s="822" t="s">
        <v>6209</v>
      </c>
      <c r="F659" s="831">
        <v>185</v>
      </c>
      <c r="G659" s="831">
        <v>2729230.5</v>
      </c>
      <c r="H659" s="831"/>
      <c r="I659" s="831">
        <v>14752.597297297298</v>
      </c>
      <c r="J659" s="831">
        <v>145</v>
      </c>
      <c r="K659" s="831">
        <v>2117461.4000000004</v>
      </c>
      <c r="L659" s="831"/>
      <c r="M659" s="831">
        <v>14603.18206896552</v>
      </c>
      <c r="N659" s="831">
        <v>8</v>
      </c>
      <c r="O659" s="831">
        <v>181995.5</v>
      </c>
      <c r="P659" s="827"/>
      <c r="Q659" s="832">
        <v>22749.4375</v>
      </c>
    </row>
    <row r="660" spans="1:17" ht="14.45" customHeight="1" x14ac:dyDescent="0.2">
      <c r="A660" s="821" t="s">
        <v>621</v>
      </c>
      <c r="B660" s="822" t="s">
        <v>6931</v>
      </c>
      <c r="C660" s="822" t="s">
        <v>6078</v>
      </c>
      <c r="D660" s="822" t="s">
        <v>6632</v>
      </c>
      <c r="E660" s="822" t="s">
        <v>6633</v>
      </c>
      <c r="F660" s="831">
        <v>8</v>
      </c>
      <c r="G660" s="831">
        <v>1987200</v>
      </c>
      <c r="H660" s="831"/>
      <c r="I660" s="831">
        <v>248400</v>
      </c>
      <c r="J660" s="831"/>
      <c r="K660" s="831"/>
      <c r="L660" s="831"/>
      <c r="M660" s="831"/>
      <c r="N660" s="831">
        <v>4</v>
      </c>
      <c r="O660" s="831">
        <v>839500</v>
      </c>
      <c r="P660" s="827"/>
      <c r="Q660" s="832">
        <v>209875</v>
      </c>
    </row>
    <row r="661" spans="1:17" ht="14.45" customHeight="1" x14ac:dyDescent="0.2">
      <c r="A661" s="821" t="s">
        <v>621</v>
      </c>
      <c r="B661" s="822" t="s">
        <v>6931</v>
      </c>
      <c r="C661" s="822" t="s">
        <v>6078</v>
      </c>
      <c r="D661" s="822" t="s">
        <v>6634</v>
      </c>
      <c r="E661" s="822" t="s">
        <v>6635</v>
      </c>
      <c r="F661" s="831">
        <v>7</v>
      </c>
      <c r="G661" s="831">
        <v>488932.08</v>
      </c>
      <c r="H661" s="831"/>
      <c r="I661" s="831">
        <v>69847.44</v>
      </c>
      <c r="J661" s="831">
        <v>47</v>
      </c>
      <c r="K661" s="831">
        <v>3282829.68</v>
      </c>
      <c r="L661" s="831"/>
      <c r="M661" s="831">
        <v>69847.44</v>
      </c>
      <c r="N661" s="831"/>
      <c r="O661" s="831"/>
      <c r="P661" s="827"/>
      <c r="Q661" s="832"/>
    </row>
    <row r="662" spans="1:17" ht="14.45" customHeight="1" x14ac:dyDescent="0.2">
      <c r="A662" s="821" t="s">
        <v>621</v>
      </c>
      <c r="B662" s="822" t="s">
        <v>6931</v>
      </c>
      <c r="C662" s="822" t="s">
        <v>6078</v>
      </c>
      <c r="D662" s="822" t="s">
        <v>6970</v>
      </c>
      <c r="E662" s="822" t="s">
        <v>6971</v>
      </c>
      <c r="F662" s="831">
        <v>1</v>
      </c>
      <c r="G662" s="831">
        <v>448155</v>
      </c>
      <c r="H662" s="831"/>
      <c r="I662" s="831">
        <v>448155</v>
      </c>
      <c r="J662" s="831"/>
      <c r="K662" s="831"/>
      <c r="L662" s="831"/>
      <c r="M662" s="831"/>
      <c r="N662" s="831"/>
      <c r="O662" s="831"/>
      <c r="P662" s="827"/>
      <c r="Q662" s="832"/>
    </row>
    <row r="663" spans="1:17" ht="14.45" customHeight="1" x14ac:dyDescent="0.2">
      <c r="A663" s="821" t="s">
        <v>621</v>
      </c>
      <c r="B663" s="822" t="s">
        <v>6931</v>
      </c>
      <c r="C663" s="822" t="s">
        <v>6078</v>
      </c>
      <c r="D663" s="822" t="s">
        <v>6636</v>
      </c>
      <c r="E663" s="822" t="s">
        <v>6637</v>
      </c>
      <c r="F663" s="831">
        <v>3</v>
      </c>
      <c r="G663" s="831">
        <v>828000</v>
      </c>
      <c r="H663" s="831"/>
      <c r="I663" s="831">
        <v>276000</v>
      </c>
      <c r="J663" s="831"/>
      <c r="K663" s="831"/>
      <c r="L663" s="831"/>
      <c r="M663" s="831"/>
      <c r="N663" s="831"/>
      <c r="O663" s="831"/>
      <c r="P663" s="827"/>
      <c r="Q663" s="832"/>
    </row>
    <row r="664" spans="1:17" ht="14.45" customHeight="1" x14ac:dyDescent="0.2">
      <c r="A664" s="821" t="s">
        <v>621</v>
      </c>
      <c r="B664" s="822" t="s">
        <v>6931</v>
      </c>
      <c r="C664" s="822" t="s">
        <v>6078</v>
      </c>
      <c r="D664" s="822" t="s">
        <v>6210</v>
      </c>
      <c r="E664" s="822" t="s">
        <v>6211</v>
      </c>
      <c r="F664" s="831"/>
      <c r="G664" s="831"/>
      <c r="H664" s="831"/>
      <c r="I664" s="831"/>
      <c r="J664" s="831">
        <v>72</v>
      </c>
      <c r="K664" s="831">
        <v>632150.04</v>
      </c>
      <c r="L664" s="831"/>
      <c r="M664" s="831">
        <v>8779.8616666666676</v>
      </c>
      <c r="N664" s="831">
        <v>8</v>
      </c>
      <c r="O664" s="831">
        <v>66700</v>
      </c>
      <c r="P664" s="827"/>
      <c r="Q664" s="832">
        <v>8337.5</v>
      </c>
    </row>
    <row r="665" spans="1:17" ht="14.45" customHeight="1" x14ac:dyDescent="0.2">
      <c r="A665" s="821" t="s">
        <v>621</v>
      </c>
      <c r="B665" s="822" t="s">
        <v>6931</v>
      </c>
      <c r="C665" s="822" t="s">
        <v>6078</v>
      </c>
      <c r="D665" s="822" t="s">
        <v>6638</v>
      </c>
      <c r="E665" s="822" t="s">
        <v>6639</v>
      </c>
      <c r="F665" s="831">
        <v>1</v>
      </c>
      <c r="G665" s="831">
        <v>276000</v>
      </c>
      <c r="H665" s="831"/>
      <c r="I665" s="831">
        <v>276000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621</v>
      </c>
      <c r="B666" s="822" t="s">
        <v>6931</v>
      </c>
      <c r="C666" s="822" t="s">
        <v>6078</v>
      </c>
      <c r="D666" s="822" t="s">
        <v>6640</v>
      </c>
      <c r="E666" s="822" t="s">
        <v>6641</v>
      </c>
      <c r="F666" s="831">
        <v>3</v>
      </c>
      <c r="G666" s="831">
        <v>534750</v>
      </c>
      <c r="H666" s="831"/>
      <c r="I666" s="831">
        <v>178250</v>
      </c>
      <c r="J666" s="831">
        <v>3</v>
      </c>
      <c r="K666" s="831">
        <v>534750</v>
      </c>
      <c r="L666" s="831"/>
      <c r="M666" s="831">
        <v>178250</v>
      </c>
      <c r="N666" s="831"/>
      <c r="O666" s="831"/>
      <c r="P666" s="827"/>
      <c r="Q666" s="832"/>
    </row>
    <row r="667" spans="1:17" ht="14.45" customHeight="1" x14ac:dyDescent="0.2">
      <c r="A667" s="821" t="s">
        <v>621</v>
      </c>
      <c r="B667" s="822" t="s">
        <v>6931</v>
      </c>
      <c r="C667" s="822" t="s">
        <v>6078</v>
      </c>
      <c r="D667" s="822" t="s">
        <v>6644</v>
      </c>
      <c r="E667" s="822" t="s">
        <v>6645</v>
      </c>
      <c r="F667" s="831"/>
      <c r="G667" s="831"/>
      <c r="H667" s="831"/>
      <c r="I667" s="831"/>
      <c r="J667" s="831">
        <v>4</v>
      </c>
      <c r="K667" s="831">
        <v>1685048.47</v>
      </c>
      <c r="L667" s="831"/>
      <c r="M667" s="831">
        <v>421262.11749999999</v>
      </c>
      <c r="N667" s="831"/>
      <c r="O667" s="831"/>
      <c r="P667" s="827"/>
      <c r="Q667" s="832"/>
    </row>
    <row r="668" spans="1:17" ht="14.45" customHeight="1" x14ac:dyDescent="0.2">
      <c r="A668" s="821" t="s">
        <v>621</v>
      </c>
      <c r="B668" s="822" t="s">
        <v>6931</v>
      </c>
      <c r="C668" s="822" t="s">
        <v>6078</v>
      </c>
      <c r="D668" s="822" t="s">
        <v>6168</v>
      </c>
      <c r="E668" s="822" t="s">
        <v>6169</v>
      </c>
      <c r="F668" s="831">
        <v>66</v>
      </c>
      <c r="G668" s="831">
        <v>3460365.3200000003</v>
      </c>
      <c r="H668" s="831"/>
      <c r="I668" s="831">
        <v>52429.77757575758</v>
      </c>
      <c r="J668" s="831">
        <v>79</v>
      </c>
      <c r="K668" s="831">
        <v>4145175.2</v>
      </c>
      <c r="L668" s="831"/>
      <c r="M668" s="831">
        <v>52470.572151898734</v>
      </c>
      <c r="N668" s="831">
        <v>13</v>
      </c>
      <c r="O668" s="831">
        <v>676696.4</v>
      </c>
      <c r="P668" s="827"/>
      <c r="Q668" s="832">
        <v>52053.56923076923</v>
      </c>
    </row>
    <row r="669" spans="1:17" ht="14.45" customHeight="1" x14ac:dyDescent="0.2">
      <c r="A669" s="821" t="s">
        <v>621</v>
      </c>
      <c r="B669" s="822" t="s">
        <v>6931</v>
      </c>
      <c r="C669" s="822" t="s">
        <v>6078</v>
      </c>
      <c r="D669" s="822" t="s">
        <v>6646</v>
      </c>
      <c r="E669" s="822" t="s">
        <v>6647</v>
      </c>
      <c r="F669" s="831">
        <v>6</v>
      </c>
      <c r="G669" s="831">
        <v>25099.68</v>
      </c>
      <c r="H669" s="831"/>
      <c r="I669" s="831">
        <v>4183.28</v>
      </c>
      <c r="J669" s="831"/>
      <c r="K669" s="831"/>
      <c r="L669" s="831"/>
      <c r="M669" s="831"/>
      <c r="N669" s="831"/>
      <c r="O669" s="831"/>
      <c r="P669" s="827"/>
      <c r="Q669" s="832"/>
    </row>
    <row r="670" spans="1:17" ht="14.45" customHeight="1" x14ac:dyDescent="0.2">
      <c r="A670" s="821" t="s">
        <v>621</v>
      </c>
      <c r="B670" s="822" t="s">
        <v>6931</v>
      </c>
      <c r="C670" s="822" t="s">
        <v>6078</v>
      </c>
      <c r="D670" s="822" t="s">
        <v>6648</v>
      </c>
      <c r="E670" s="822" t="s">
        <v>6649</v>
      </c>
      <c r="F670" s="831">
        <v>5</v>
      </c>
      <c r="G670" s="831">
        <v>22073.649999999998</v>
      </c>
      <c r="H670" s="831"/>
      <c r="I670" s="831">
        <v>4414.7299999999996</v>
      </c>
      <c r="J670" s="831">
        <v>2</v>
      </c>
      <c r="K670" s="831">
        <v>7142</v>
      </c>
      <c r="L670" s="831"/>
      <c r="M670" s="831">
        <v>3571</v>
      </c>
      <c r="N670" s="831"/>
      <c r="O670" s="831"/>
      <c r="P670" s="827"/>
      <c r="Q670" s="832"/>
    </row>
    <row r="671" spans="1:17" ht="14.45" customHeight="1" x14ac:dyDescent="0.2">
      <c r="A671" s="821" t="s">
        <v>621</v>
      </c>
      <c r="B671" s="822" t="s">
        <v>6931</v>
      </c>
      <c r="C671" s="822" t="s">
        <v>6078</v>
      </c>
      <c r="D671" s="822" t="s">
        <v>6650</v>
      </c>
      <c r="E671" s="822" t="s">
        <v>6651</v>
      </c>
      <c r="F671" s="831">
        <v>3</v>
      </c>
      <c r="G671" s="831">
        <v>15325.53</v>
      </c>
      <c r="H671" s="831"/>
      <c r="I671" s="831">
        <v>5108.51</v>
      </c>
      <c r="J671" s="831"/>
      <c r="K671" s="831"/>
      <c r="L671" s="831"/>
      <c r="M671" s="831"/>
      <c r="N671" s="831"/>
      <c r="O671" s="831"/>
      <c r="P671" s="827"/>
      <c r="Q671" s="832"/>
    </row>
    <row r="672" spans="1:17" ht="14.45" customHeight="1" x14ac:dyDescent="0.2">
      <c r="A672" s="821" t="s">
        <v>621</v>
      </c>
      <c r="B672" s="822" t="s">
        <v>6931</v>
      </c>
      <c r="C672" s="822" t="s">
        <v>6078</v>
      </c>
      <c r="D672" s="822" t="s">
        <v>6654</v>
      </c>
      <c r="E672" s="822" t="s">
        <v>6655</v>
      </c>
      <c r="F672" s="831">
        <v>90</v>
      </c>
      <c r="G672" s="831">
        <v>22355600</v>
      </c>
      <c r="H672" s="831"/>
      <c r="I672" s="831">
        <v>248395.55555555556</v>
      </c>
      <c r="J672" s="831">
        <v>102</v>
      </c>
      <c r="K672" s="831">
        <v>25336800</v>
      </c>
      <c r="L672" s="831"/>
      <c r="M672" s="831">
        <v>248400</v>
      </c>
      <c r="N672" s="831"/>
      <c r="O672" s="831"/>
      <c r="P672" s="827"/>
      <c r="Q672" s="832"/>
    </row>
    <row r="673" spans="1:17" ht="14.45" customHeight="1" x14ac:dyDescent="0.2">
      <c r="A673" s="821" t="s">
        <v>621</v>
      </c>
      <c r="B673" s="822" t="s">
        <v>6931</v>
      </c>
      <c r="C673" s="822" t="s">
        <v>6078</v>
      </c>
      <c r="D673" s="822" t="s">
        <v>6656</v>
      </c>
      <c r="E673" s="822" t="s">
        <v>6657</v>
      </c>
      <c r="F673" s="831">
        <v>12</v>
      </c>
      <c r="G673" s="831">
        <v>3091200</v>
      </c>
      <c r="H673" s="831"/>
      <c r="I673" s="831">
        <v>257600</v>
      </c>
      <c r="J673" s="831">
        <v>5</v>
      </c>
      <c r="K673" s="831">
        <v>1288000</v>
      </c>
      <c r="L673" s="831"/>
      <c r="M673" s="831">
        <v>257600</v>
      </c>
      <c r="N673" s="831"/>
      <c r="O673" s="831"/>
      <c r="P673" s="827"/>
      <c r="Q673" s="832"/>
    </row>
    <row r="674" spans="1:17" ht="14.45" customHeight="1" x14ac:dyDescent="0.2">
      <c r="A674" s="821" t="s">
        <v>621</v>
      </c>
      <c r="B674" s="822" t="s">
        <v>6931</v>
      </c>
      <c r="C674" s="822" t="s">
        <v>6078</v>
      </c>
      <c r="D674" s="822" t="s">
        <v>6660</v>
      </c>
      <c r="E674" s="822" t="s">
        <v>6661</v>
      </c>
      <c r="F674" s="831">
        <v>14</v>
      </c>
      <c r="G674" s="831">
        <v>386472.45</v>
      </c>
      <c r="H674" s="831"/>
      <c r="I674" s="831">
        <v>27605.174999999999</v>
      </c>
      <c r="J674" s="831">
        <v>12</v>
      </c>
      <c r="K674" s="831">
        <v>335206.5</v>
      </c>
      <c r="L674" s="831"/>
      <c r="M674" s="831">
        <v>27933.875</v>
      </c>
      <c r="N674" s="831">
        <v>1</v>
      </c>
      <c r="O674" s="831">
        <v>27313.65</v>
      </c>
      <c r="P674" s="827"/>
      <c r="Q674" s="832">
        <v>27313.65</v>
      </c>
    </row>
    <row r="675" spans="1:17" ht="14.45" customHeight="1" x14ac:dyDescent="0.2">
      <c r="A675" s="821" t="s">
        <v>621</v>
      </c>
      <c r="B675" s="822" t="s">
        <v>6931</v>
      </c>
      <c r="C675" s="822" t="s">
        <v>6078</v>
      </c>
      <c r="D675" s="822" t="s">
        <v>6662</v>
      </c>
      <c r="E675" s="822" t="s">
        <v>6663</v>
      </c>
      <c r="F675" s="831">
        <v>12</v>
      </c>
      <c r="G675" s="831">
        <v>1160580</v>
      </c>
      <c r="H675" s="831"/>
      <c r="I675" s="831">
        <v>96715</v>
      </c>
      <c r="J675" s="831">
        <v>12</v>
      </c>
      <c r="K675" s="831">
        <v>1204124.7</v>
      </c>
      <c r="L675" s="831"/>
      <c r="M675" s="831">
        <v>100343.72499999999</v>
      </c>
      <c r="N675" s="831">
        <v>1</v>
      </c>
      <c r="O675" s="831">
        <v>96715</v>
      </c>
      <c r="P675" s="827"/>
      <c r="Q675" s="832">
        <v>96715</v>
      </c>
    </row>
    <row r="676" spans="1:17" ht="14.45" customHeight="1" x14ac:dyDescent="0.2">
      <c r="A676" s="821" t="s">
        <v>621</v>
      </c>
      <c r="B676" s="822" t="s">
        <v>6931</v>
      </c>
      <c r="C676" s="822" t="s">
        <v>6078</v>
      </c>
      <c r="D676" s="822" t="s">
        <v>6664</v>
      </c>
      <c r="E676" s="822" t="s">
        <v>6665</v>
      </c>
      <c r="F676" s="831">
        <v>68</v>
      </c>
      <c r="G676" s="831">
        <v>18768000</v>
      </c>
      <c r="H676" s="831"/>
      <c r="I676" s="831">
        <v>276000</v>
      </c>
      <c r="J676" s="831">
        <v>71</v>
      </c>
      <c r="K676" s="831">
        <v>19596000</v>
      </c>
      <c r="L676" s="831"/>
      <c r="M676" s="831">
        <v>276000</v>
      </c>
      <c r="N676" s="831"/>
      <c r="O676" s="831"/>
      <c r="P676" s="827"/>
      <c r="Q676" s="832"/>
    </row>
    <row r="677" spans="1:17" ht="14.45" customHeight="1" x14ac:dyDescent="0.2">
      <c r="A677" s="821" t="s">
        <v>621</v>
      </c>
      <c r="B677" s="822" t="s">
        <v>6931</v>
      </c>
      <c r="C677" s="822" t="s">
        <v>6078</v>
      </c>
      <c r="D677" s="822" t="s">
        <v>6666</v>
      </c>
      <c r="E677" s="822" t="s">
        <v>6667</v>
      </c>
      <c r="F677" s="831"/>
      <c r="G677" s="831"/>
      <c r="H677" s="831"/>
      <c r="I677" s="831"/>
      <c r="J677" s="831">
        <v>4</v>
      </c>
      <c r="K677" s="831">
        <v>231999.2</v>
      </c>
      <c r="L677" s="831"/>
      <c r="M677" s="831">
        <v>57999.8</v>
      </c>
      <c r="N677" s="831"/>
      <c r="O677" s="831"/>
      <c r="P677" s="827"/>
      <c r="Q677" s="832"/>
    </row>
    <row r="678" spans="1:17" ht="14.45" customHeight="1" x14ac:dyDescent="0.2">
      <c r="A678" s="821" t="s">
        <v>621</v>
      </c>
      <c r="B678" s="822" t="s">
        <v>6931</v>
      </c>
      <c r="C678" s="822" t="s">
        <v>6078</v>
      </c>
      <c r="D678" s="822" t="s">
        <v>6668</v>
      </c>
      <c r="E678" s="822" t="s">
        <v>6669</v>
      </c>
      <c r="F678" s="831">
        <v>2</v>
      </c>
      <c r="G678" s="831">
        <v>20364.7</v>
      </c>
      <c r="H678" s="831"/>
      <c r="I678" s="831">
        <v>10182.35</v>
      </c>
      <c r="J678" s="831"/>
      <c r="K678" s="831"/>
      <c r="L678" s="831"/>
      <c r="M678" s="831"/>
      <c r="N678" s="831"/>
      <c r="O678" s="831"/>
      <c r="P678" s="827"/>
      <c r="Q678" s="832"/>
    </row>
    <row r="679" spans="1:17" ht="14.45" customHeight="1" x14ac:dyDescent="0.2">
      <c r="A679" s="821" t="s">
        <v>621</v>
      </c>
      <c r="B679" s="822" t="s">
        <v>6931</v>
      </c>
      <c r="C679" s="822" t="s">
        <v>6078</v>
      </c>
      <c r="D679" s="822" t="s">
        <v>6972</v>
      </c>
      <c r="E679" s="822" t="s">
        <v>6606</v>
      </c>
      <c r="F679" s="831">
        <v>1</v>
      </c>
      <c r="G679" s="831">
        <v>276000</v>
      </c>
      <c r="H679" s="831"/>
      <c r="I679" s="831">
        <v>276000</v>
      </c>
      <c r="J679" s="831"/>
      <c r="K679" s="831"/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621</v>
      </c>
      <c r="B680" s="822" t="s">
        <v>6931</v>
      </c>
      <c r="C680" s="822" t="s">
        <v>6078</v>
      </c>
      <c r="D680" s="822" t="s">
        <v>6670</v>
      </c>
      <c r="E680" s="822" t="s">
        <v>6671</v>
      </c>
      <c r="F680" s="831">
        <v>13</v>
      </c>
      <c r="G680" s="831">
        <v>3588000</v>
      </c>
      <c r="H680" s="831"/>
      <c r="I680" s="831">
        <v>276000</v>
      </c>
      <c r="J680" s="831">
        <v>20</v>
      </c>
      <c r="K680" s="831">
        <v>5520000</v>
      </c>
      <c r="L680" s="831"/>
      <c r="M680" s="831">
        <v>276000</v>
      </c>
      <c r="N680" s="831"/>
      <c r="O680" s="831"/>
      <c r="P680" s="827"/>
      <c r="Q680" s="832"/>
    </row>
    <row r="681" spans="1:17" ht="14.45" customHeight="1" x14ac:dyDescent="0.2">
      <c r="A681" s="821" t="s">
        <v>621</v>
      </c>
      <c r="B681" s="822" t="s">
        <v>6931</v>
      </c>
      <c r="C681" s="822" t="s">
        <v>6078</v>
      </c>
      <c r="D681" s="822" t="s">
        <v>6672</v>
      </c>
      <c r="E681" s="822" t="s">
        <v>6673</v>
      </c>
      <c r="F681" s="831">
        <v>7</v>
      </c>
      <c r="G681" s="831">
        <v>1738800</v>
      </c>
      <c r="H681" s="831"/>
      <c r="I681" s="831">
        <v>248400</v>
      </c>
      <c r="J681" s="831">
        <v>23</v>
      </c>
      <c r="K681" s="831">
        <v>5713200</v>
      </c>
      <c r="L681" s="831"/>
      <c r="M681" s="831">
        <v>248400</v>
      </c>
      <c r="N681" s="831">
        <v>2</v>
      </c>
      <c r="O681" s="831">
        <v>496800</v>
      </c>
      <c r="P681" s="827"/>
      <c r="Q681" s="832">
        <v>248400</v>
      </c>
    </row>
    <row r="682" spans="1:17" ht="14.45" customHeight="1" x14ac:dyDescent="0.2">
      <c r="A682" s="821" t="s">
        <v>621</v>
      </c>
      <c r="B682" s="822" t="s">
        <v>6931</v>
      </c>
      <c r="C682" s="822" t="s">
        <v>6078</v>
      </c>
      <c r="D682" s="822" t="s">
        <v>6676</v>
      </c>
      <c r="E682" s="822" t="s">
        <v>6677</v>
      </c>
      <c r="F682" s="831">
        <v>1</v>
      </c>
      <c r="G682" s="831">
        <v>31395</v>
      </c>
      <c r="H682" s="831"/>
      <c r="I682" s="831">
        <v>31395</v>
      </c>
      <c r="J682" s="831">
        <v>2</v>
      </c>
      <c r="K682" s="831">
        <v>62790</v>
      </c>
      <c r="L682" s="831"/>
      <c r="M682" s="831">
        <v>31395</v>
      </c>
      <c r="N682" s="831"/>
      <c r="O682" s="831"/>
      <c r="P682" s="827"/>
      <c r="Q682" s="832"/>
    </row>
    <row r="683" spans="1:17" ht="14.45" customHeight="1" x14ac:dyDescent="0.2">
      <c r="A683" s="821" t="s">
        <v>621</v>
      </c>
      <c r="B683" s="822" t="s">
        <v>6931</v>
      </c>
      <c r="C683" s="822" t="s">
        <v>6078</v>
      </c>
      <c r="D683" s="822" t="s">
        <v>6170</v>
      </c>
      <c r="E683" s="822" t="s">
        <v>6171</v>
      </c>
      <c r="F683" s="831">
        <v>15</v>
      </c>
      <c r="G683" s="831">
        <v>862339.7</v>
      </c>
      <c r="H683" s="831"/>
      <c r="I683" s="831">
        <v>57489.313333333332</v>
      </c>
      <c r="J683" s="831">
        <v>22</v>
      </c>
      <c r="K683" s="831">
        <v>1221461</v>
      </c>
      <c r="L683" s="831"/>
      <c r="M683" s="831">
        <v>55520.954545454544</v>
      </c>
      <c r="N683" s="831">
        <v>8</v>
      </c>
      <c r="O683" s="831">
        <v>434184.79999999993</v>
      </c>
      <c r="P683" s="827"/>
      <c r="Q683" s="832">
        <v>54273.099999999991</v>
      </c>
    </row>
    <row r="684" spans="1:17" ht="14.45" customHeight="1" x14ac:dyDescent="0.2">
      <c r="A684" s="821" t="s">
        <v>621</v>
      </c>
      <c r="B684" s="822" t="s">
        <v>6931</v>
      </c>
      <c r="C684" s="822" t="s">
        <v>6078</v>
      </c>
      <c r="D684" s="822" t="s">
        <v>6678</v>
      </c>
      <c r="E684" s="822" t="s">
        <v>6663</v>
      </c>
      <c r="F684" s="831">
        <v>7</v>
      </c>
      <c r="G684" s="831">
        <v>749759</v>
      </c>
      <c r="H684" s="831"/>
      <c r="I684" s="831">
        <v>107108.42857142857</v>
      </c>
      <c r="J684" s="831">
        <v>4</v>
      </c>
      <c r="K684" s="831">
        <v>408596</v>
      </c>
      <c r="L684" s="831"/>
      <c r="M684" s="831">
        <v>102149</v>
      </c>
      <c r="N684" s="831">
        <v>5</v>
      </c>
      <c r="O684" s="831">
        <v>534715</v>
      </c>
      <c r="P684" s="827"/>
      <c r="Q684" s="832">
        <v>106943</v>
      </c>
    </row>
    <row r="685" spans="1:17" ht="14.45" customHeight="1" x14ac:dyDescent="0.2">
      <c r="A685" s="821" t="s">
        <v>621</v>
      </c>
      <c r="B685" s="822" t="s">
        <v>6931</v>
      </c>
      <c r="C685" s="822" t="s">
        <v>6078</v>
      </c>
      <c r="D685" s="822" t="s">
        <v>6973</v>
      </c>
      <c r="E685" s="822" t="s">
        <v>6974</v>
      </c>
      <c r="F685" s="831"/>
      <c r="G685" s="831"/>
      <c r="H685" s="831"/>
      <c r="I685" s="831"/>
      <c r="J685" s="831">
        <v>1</v>
      </c>
      <c r="K685" s="831">
        <v>298783.64</v>
      </c>
      <c r="L685" s="831"/>
      <c r="M685" s="831">
        <v>298783.64</v>
      </c>
      <c r="N685" s="831"/>
      <c r="O685" s="831"/>
      <c r="P685" s="827"/>
      <c r="Q685" s="832"/>
    </row>
    <row r="686" spans="1:17" ht="14.45" customHeight="1" x14ac:dyDescent="0.2">
      <c r="A686" s="821" t="s">
        <v>621</v>
      </c>
      <c r="B686" s="822" t="s">
        <v>6931</v>
      </c>
      <c r="C686" s="822" t="s">
        <v>6078</v>
      </c>
      <c r="D686" s="822" t="s">
        <v>6975</v>
      </c>
      <c r="E686" s="822" t="s">
        <v>6976</v>
      </c>
      <c r="F686" s="831">
        <v>1</v>
      </c>
      <c r="G686" s="831">
        <v>33105</v>
      </c>
      <c r="H686" s="831"/>
      <c r="I686" s="831">
        <v>33105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621</v>
      </c>
      <c r="B687" s="822" t="s">
        <v>6931</v>
      </c>
      <c r="C687" s="822" t="s">
        <v>6078</v>
      </c>
      <c r="D687" s="822" t="s">
        <v>6172</v>
      </c>
      <c r="E687" s="822" t="s">
        <v>6173</v>
      </c>
      <c r="F687" s="831">
        <v>19</v>
      </c>
      <c r="G687" s="831">
        <v>988494</v>
      </c>
      <c r="H687" s="831"/>
      <c r="I687" s="831">
        <v>52026</v>
      </c>
      <c r="J687" s="831">
        <v>6</v>
      </c>
      <c r="K687" s="831">
        <v>312156</v>
      </c>
      <c r="L687" s="831"/>
      <c r="M687" s="831">
        <v>52026</v>
      </c>
      <c r="N687" s="831"/>
      <c r="O687" s="831"/>
      <c r="P687" s="827"/>
      <c r="Q687" s="832"/>
    </row>
    <row r="688" spans="1:17" ht="14.45" customHeight="1" x14ac:dyDescent="0.2">
      <c r="A688" s="821" t="s">
        <v>621</v>
      </c>
      <c r="B688" s="822" t="s">
        <v>6931</v>
      </c>
      <c r="C688" s="822" t="s">
        <v>6078</v>
      </c>
      <c r="D688" s="822" t="s">
        <v>6679</v>
      </c>
      <c r="E688" s="822" t="s">
        <v>6977</v>
      </c>
      <c r="F688" s="831"/>
      <c r="G688" s="831"/>
      <c r="H688" s="831"/>
      <c r="I688" s="831"/>
      <c r="J688" s="831">
        <v>1</v>
      </c>
      <c r="K688" s="831">
        <v>11192.73</v>
      </c>
      <c r="L688" s="831"/>
      <c r="M688" s="831">
        <v>11192.73</v>
      </c>
      <c r="N688" s="831"/>
      <c r="O688" s="831"/>
      <c r="P688" s="827"/>
      <c r="Q688" s="832"/>
    </row>
    <row r="689" spans="1:17" ht="14.45" customHeight="1" x14ac:dyDescent="0.2">
      <c r="A689" s="821" t="s">
        <v>621</v>
      </c>
      <c r="B689" s="822" t="s">
        <v>6931</v>
      </c>
      <c r="C689" s="822" t="s">
        <v>6078</v>
      </c>
      <c r="D689" s="822" t="s">
        <v>6680</v>
      </c>
      <c r="E689" s="822" t="s">
        <v>6681</v>
      </c>
      <c r="F689" s="831">
        <v>10</v>
      </c>
      <c r="G689" s="831">
        <v>520260</v>
      </c>
      <c r="H689" s="831"/>
      <c r="I689" s="831">
        <v>52026</v>
      </c>
      <c r="J689" s="831">
        <v>7</v>
      </c>
      <c r="K689" s="831">
        <v>364182</v>
      </c>
      <c r="L689" s="831"/>
      <c r="M689" s="831">
        <v>52026</v>
      </c>
      <c r="N689" s="831"/>
      <c r="O689" s="831"/>
      <c r="P689" s="827"/>
      <c r="Q689" s="832"/>
    </row>
    <row r="690" spans="1:17" ht="14.45" customHeight="1" x14ac:dyDescent="0.2">
      <c r="A690" s="821" t="s">
        <v>621</v>
      </c>
      <c r="B690" s="822" t="s">
        <v>6931</v>
      </c>
      <c r="C690" s="822" t="s">
        <v>6078</v>
      </c>
      <c r="D690" s="822" t="s">
        <v>6682</v>
      </c>
      <c r="E690" s="822" t="s">
        <v>6683</v>
      </c>
      <c r="F690" s="831">
        <v>20</v>
      </c>
      <c r="G690" s="831">
        <v>318214.57</v>
      </c>
      <c r="H690" s="831"/>
      <c r="I690" s="831">
        <v>15910.728500000001</v>
      </c>
      <c r="J690" s="831">
        <v>18</v>
      </c>
      <c r="K690" s="831">
        <v>267501.24</v>
      </c>
      <c r="L690" s="831"/>
      <c r="M690" s="831">
        <v>14861.18</v>
      </c>
      <c r="N690" s="831">
        <v>3</v>
      </c>
      <c r="O690" s="831">
        <v>48043.590000000004</v>
      </c>
      <c r="P690" s="827"/>
      <c r="Q690" s="832">
        <v>16014.53</v>
      </c>
    </row>
    <row r="691" spans="1:17" ht="14.45" customHeight="1" x14ac:dyDescent="0.2">
      <c r="A691" s="821" t="s">
        <v>621</v>
      </c>
      <c r="B691" s="822" t="s">
        <v>6931</v>
      </c>
      <c r="C691" s="822" t="s">
        <v>6078</v>
      </c>
      <c r="D691" s="822" t="s">
        <v>6212</v>
      </c>
      <c r="E691" s="822" t="s">
        <v>6213</v>
      </c>
      <c r="F691" s="831">
        <v>100</v>
      </c>
      <c r="G691" s="831">
        <v>373282.95</v>
      </c>
      <c r="H691" s="831"/>
      <c r="I691" s="831">
        <v>3732.8295000000003</v>
      </c>
      <c r="J691" s="831">
        <v>91</v>
      </c>
      <c r="K691" s="831">
        <v>215391.84999999998</v>
      </c>
      <c r="L691" s="831"/>
      <c r="M691" s="831">
        <v>2366.9434065934065</v>
      </c>
      <c r="N691" s="831">
        <v>5</v>
      </c>
      <c r="O691" s="831">
        <v>11467.77</v>
      </c>
      <c r="P691" s="827"/>
      <c r="Q691" s="832">
        <v>2293.5540000000001</v>
      </c>
    </row>
    <row r="692" spans="1:17" ht="14.45" customHeight="1" x14ac:dyDescent="0.2">
      <c r="A692" s="821" t="s">
        <v>621</v>
      </c>
      <c r="B692" s="822" t="s">
        <v>6931</v>
      </c>
      <c r="C692" s="822" t="s">
        <v>6078</v>
      </c>
      <c r="D692" s="822" t="s">
        <v>6214</v>
      </c>
      <c r="E692" s="822" t="s">
        <v>6215</v>
      </c>
      <c r="F692" s="831">
        <v>453</v>
      </c>
      <c r="G692" s="831">
        <v>744866.31</v>
      </c>
      <c r="H692" s="831"/>
      <c r="I692" s="831">
        <v>1644.2964900662253</v>
      </c>
      <c r="J692" s="831">
        <v>10</v>
      </c>
      <c r="K692" s="831">
        <v>7126.9000000000005</v>
      </c>
      <c r="L692" s="831"/>
      <c r="M692" s="831">
        <v>712.69</v>
      </c>
      <c r="N692" s="831"/>
      <c r="O692" s="831"/>
      <c r="P692" s="827"/>
      <c r="Q692" s="832"/>
    </row>
    <row r="693" spans="1:17" ht="14.45" customHeight="1" x14ac:dyDescent="0.2">
      <c r="A693" s="821" t="s">
        <v>621</v>
      </c>
      <c r="B693" s="822" t="s">
        <v>6931</v>
      </c>
      <c r="C693" s="822" t="s">
        <v>6078</v>
      </c>
      <c r="D693" s="822" t="s">
        <v>6684</v>
      </c>
      <c r="E693" s="822" t="s">
        <v>6685</v>
      </c>
      <c r="F693" s="831">
        <v>12</v>
      </c>
      <c r="G693" s="831">
        <v>110211.44</v>
      </c>
      <c r="H693" s="831"/>
      <c r="I693" s="831">
        <v>9184.2866666666669</v>
      </c>
      <c r="J693" s="831">
        <v>13</v>
      </c>
      <c r="K693" s="831">
        <v>118958.58</v>
      </c>
      <c r="L693" s="831"/>
      <c r="M693" s="831">
        <v>9150.66</v>
      </c>
      <c r="N693" s="831"/>
      <c r="O693" s="831"/>
      <c r="P693" s="827"/>
      <c r="Q693" s="832"/>
    </row>
    <row r="694" spans="1:17" ht="14.45" customHeight="1" x14ac:dyDescent="0.2">
      <c r="A694" s="821" t="s">
        <v>621</v>
      </c>
      <c r="B694" s="822" t="s">
        <v>6931</v>
      </c>
      <c r="C694" s="822" t="s">
        <v>6078</v>
      </c>
      <c r="D694" s="822" t="s">
        <v>6686</v>
      </c>
      <c r="E694" s="822" t="s">
        <v>6687</v>
      </c>
      <c r="F694" s="831">
        <v>5</v>
      </c>
      <c r="G694" s="831">
        <v>559843</v>
      </c>
      <c r="H694" s="831"/>
      <c r="I694" s="831">
        <v>111968.6</v>
      </c>
      <c r="J694" s="831">
        <v>2</v>
      </c>
      <c r="K694" s="831">
        <v>230414</v>
      </c>
      <c r="L694" s="831"/>
      <c r="M694" s="831">
        <v>115207</v>
      </c>
      <c r="N694" s="831"/>
      <c r="O694" s="831"/>
      <c r="P694" s="827"/>
      <c r="Q694" s="832"/>
    </row>
    <row r="695" spans="1:17" ht="14.45" customHeight="1" x14ac:dyDescent="0.2">
      <c r="A695" s="821" t="s">
        <v>621</v>
      </c>
      <c r="B695" s="822" t="s">
        <v>6931</v>
      </c>
      <c r="C695" s="822" t="s">
        <v>6078</v>
      </c>
      <c r="D695" s="822" t="s">
        <v>6688</v>
      </c>
      <c r="E695" s="822" t="s">
        <v>6689</v>
      </c>
      <c r="F695" s="831">
        <v>6</v>
      </c>
      <c r="G695" s="831">
        <v>647969</v>
      </c>
      <c r="H695" s="831"/>
      <c r="I695" s="831">
        <v>107994.83333333333</v>
      </c>
      <c r="J695" s="831">
        <v>11</v>
      </c>
      <c r="K695" s="831">
        <v>1188755</v>
      </c>
      <c r="L695" s="831"/>
      <c r="M695" s="831">
        <v>108068.63636363637</v>
      </c>
      <c r="N695" s="831"/>
      <c r="O695" s="831"/>
      <c r="P695" s="827"/>
      <c r="Q695" s="832"/>
    </row>
    <row r="696" spans="1:17" ht="14.45" customHeight="1" x14ac:dyDescent="0.2">
      <c r="A696" s="821" t="s">
        <v>621</v>
      </c>
      <c r="B696" s="822" t="s">
        <v>6931</v>
      </c>
      <c r="C696" s="822" t="s">
        <v>6078</v>
      </c>
      <c r="D696" s="822" t="s">
        <v>6690</v>
      </c>
      <c r="E696" s="822" t="s">
        <v>6691</v>
      </c>
      <c r="F696" s="831">
        <v>5</v>
      </c>
      <c r="G696" s="831">
        <v>42682.47</v>
      </c>
      <c r="H696" s="831"/>
      <c r="I696" s="831">
        <v>8536.4940000000006</v>
      </c>
      <c r="J696" s="831">
        <v>3</v>
      </c>
      <c r="K696" s="831">
        <v>25608.81</v>
      </c>
      <c r="L696" s="831"/>
      <c r="M696" s="831">
        <v>8536.27</v>
      </c>
      <c r="N696" s="831"/>
      <c r="O696" s="831"/>
      <c r="P696" s="827"/>
      <c r="Q696" s="832"/>
    </row>
    <row r="697" spans="1:17" ht="14.45" customHeight="1" x14ac:dyDescent="0.2">
      <c r="A697" s="821" t="s">
        <v>621</v>
      </c>
      <c r="B697" s="822" t="s">
        <v>6931</v>
      </c>
      <c r="C697" s="822" t="s">
        <v>6078</v>
      </c>
      <c r="D697" s="822" t="s">
        <v>6692</v>
      </c>
      <c r="E697" s="822" t="s">
        <v>6693</v>
      </c>
      <c r="F697" s="831">
        <v>1</v>
      </c>
      <c r="G697" s="831">
        <v>19360</v>
      </c>
      <c r="H697" s="831"/>
      <c r="I697" s="831">
        <v>19360</v>
      </c>
      <c r="J697" s="831">
        <v>8</v>
      </c>
      <c r="K697" s="831">
        <v>143852.79999999999</v>
      </c>
      <c r="L697" s="831"/>
      <c r="M697" s="831">
        <v>17981.599999999999</v>
      </c>
      <c r="N697" s="831"/>
      <c r="O697" s="831"/>
      <c r="P697" s="827"/>
      <c r="Q697" s="832"/>
    </row>
    <row r="698" spans="1:17" ht="14.45" customHeight="1" x14ac:dyDescent="0.2">
      <c r="A698" s="821" t="s">
        <v>621</v>
      </c>
      <c r="B698" s="822" t="s">
        <v>6931</v>
      </c>
      <c r="C698" s="822" t="s">
        <v>6078</v>
      </c>
      <c r="D698" s="822" t="s">
        <v>6978</v>
      </c>
      <c r="E698" s="822" t="s">
        <v>6979</v>
      </c>
      <c r="F698" s="831">
        <v>4</v>
      </c>
      <c r="G698" s="831">
        <v>89872</v>
      </c>
      <c r="H698" s="831"/>
      <c r="I698" s="831">
        <v>22468</v>
      </c>
      <c r="J698" s="831"/>
      <c r="K698" s="831"/>
      <c r="L698" s="831"/>
      <c r="M698" s="831"/>
      <c r="N698" s="831"/>
      <c r="O698" s="831"/>
      <c r="P698" s="827"/>
      <c r="Q698" s="832"/>
    </row>
    <row r="699" spans="1:17" ht="14.45" customHeight="1" x14ac:dyDescent="0.2">
      <c r="A699" s="821" t="s">
        <v>621</v>
      </c>
      <c r="B699" s="822" t="s">
        <v>6931</v>
      </c>
      <c r="C699" s="822" t="s">
        <v>6078</v>
      </c>
      <c r="D699" s="822" t="s">
        <v>6694</v>
      </c>
      <c r="E699" s="822" t="s">
        <v>6695</v>
      </c>
      <c r="F699" s="831">
        <v>1</v>
      </c>
      <c r="G699" s="831">
        <v>42950</v>
      </c>
      <c r="H699" s="831"/>
      <c r="I699" s="831">
        <v>42950</v>
      </c>
      <c r="J699" s="831">
        <v>2</v>
      </c>
      <c r="K699" s="831">
        <v>85900</v>
      </c>
      <c r="L699" s="831"/>
      <c r="M699" s="831">
        <v>42950</v>
      </c>
      <c r="N699" s="831"/>
      <c r="O699" s="831"/>
      <c r="P699" s="827"/>
      <c r="Q699" s="832"/>
    </row>
    <row r="700" spans="1:17" ht="14.45" customHeight="1" x14ac:dyDescent="0.2">
      <c r="A700" s="821" t="s">
        <v>621</v>
      </c>
      <c r="B700" s="822" t="s">
        <v>6931</v>
      </c>
      <c r="C700" s="822" t="s">
        <v>6078</v>
      </c>
      <c r="D700" s="822" t="s">
        <v>6696</v>
      </c>
      <c r="E700" s="822" t="s">
        <v>6697</v>
      </c>
      <c r="F700" s="831">
        <v>2</v>
      </c>
      <c r="G700" s="831">
        <v>169538</v>
      </c>
      <c r="H700" s="831"/>
      <c r="I700" s="831">
        <v>84769</v>
      </c>
      <c r="J700" s="831"/>
      <c r="K700" s="831"/>
      <c r="L700" s="831"/>
      <c r="M700" s="831"/>
      <c r="N700" s="831"/>
      <c r="O700" s="831"/>
      <c r="P700" s="827"/>
      <c r="Q700" s="832"/>
    </row>
    <row r="701" spans="1:17" ht="14.45" customHeight="1" x14ac:dyDescent="0.2">
      <c r="A701" s="821" t="s">
        <v>621</v>
      </c>
      <c r="B701" s="822" t="s">
        <v>6931</v>
      </c>
      <c r="C701" s="822" t="s">
        <v>6078</v>
      </c>
      <c r="D701" s="822" t="s">
        <v>6698</v>
      </c>
      <c r="E701" s="822" t="s">
        <v>6699</v>
      </c>
      <c r="F701" s="831">
        <v>5</v>
      </c>
      <c r="G701" s="831">
        <v>36448.68</v>
      </c>
      <c r="H701" s="831"/>
      <c r="I701" s="831">
        <v>7289.7359999999999</v>
      </c>
      <c r="J701" s="831">
        <v>2</v>
      </c>
      <c r="K701" s="831">
        <v>14654.84</v>
      </c>
      <c r="L701" s="831"/>
      <c r="M701" s="831">
        <v>7327.42</v>
      </c>
      <c r="N701" s="831"/>
      <c r="O701" s="831"/>
      <c r="P701" s="827"/>
      <c r="Q701" s="832"/>
    </row>
    <row r="702" spans="1:17" ht="14.45" customHeight="1" x14ac:dyDescent="0.2">
      <c r="A702" s="821" t="s">
        <v>621</v>
      </c>
      <c r="B702" s="822" t="s">
        <v>6931</v>
      </c>
      <c r="C702" s="822" t="s">
        <v>6078</v>
      </c>
      <c r="D702" s="822" t="s">
        <v>6980</v>
      </c>
      <c r="E702" s="822" t="s">
        <v>6981</v>
      </c>
      <c r="F702" s="831">
        <v>2</v>
      </c>
      <c r="G702" s="831">
        <v>80192</v>
      </c>
      <c r="H702" s="831"/>
      <c r="I702" s="831">
        <v>40096</v>
      </c>
      <c r="J702" s="831"/>
      <c r="K702" s="831"/>
      <c r="L702" s="831"/>
      <c r="M702" s="831"/>
      <c r="N702" s="831"/>
      <c r="O702" s="831"/>
      <c r="P702" s="827"/>
      <c r="Q702" s="832"/>
    </row>
    <row r="703" spans="1:17" ht="14.45" customHeight="1" x14ac:dyDescent="0.2">
      <c r="A703" s="821" t="s">
        <v>621</v>
      </c>
      <c r="B703" s="822" t="s">
        <v>6931</v>
      </c>
      <c r="C703" s="822" t="s">
        <v>6078</v>
      </c>
      <c r="D703" s="822" t="s">
        <v>6700</v>
      </c>
      <c r="E703" s="822" t="s">
        <v>6701</v>
      </c>
      <c r="F703" s="831">
        <v>3</v>
      </c>
      <c r="G703" s="831">
        <v>623535</v>
      </c>
      <c r="H703" s="831"/>
      <c r="I703" s="831">
        <v>207845</v>
      </c>
      <c r="J703" s="831">
        <v>3</v>
      </c>
      <c r="K703" s="831">
        <v>623535</v>
      </c>
      <c r="L703" s="831"/>
      <c r="M703" s="831">
        <v>207845</v>
      </c>
      <c r="N703" s="831"/>
      <c r="O703" s="831"/>
      <c r="P703" s="827"/>
      <c r="Q703" s="832"/>
    </row>
    <row r="704" spans="1:17" ht="14.45" customHeight="1" x14ac:dyDescent="0.2">
      <c r="A704" s="821" t="s">
        <v>621</v>
      </c>
      <c r="B704" s="822" t="s">
        <v>6931</v>
      </c>
      <c r="C704" s="822" t="s">
        <v>6078</v>
      </c>
      <c r="D704" s="822" t="s">
        <v>6704</v>
      </c>
      <c r="E704" s="822" t="s">
        <v>6705</v>
      </c>
      <c r="F704" s="831">
        <v>1</v>
      </c>
      <c r="G704" s="831">
        <v>214280</v>
      </c>
      <c r="H704" s="831"/>
      <c r="I704" s="831">
        <v>214280</v>
      </c>
      <c r="J704" s="831">
        <v>3</v>
      </c>
      <c r="K704" s="831">
        <v>642840</v>
      </c>
      <c r="L704" s="831"/>
      <c r="M704" s="831">
        <v>214280</v>
      </c>
      <c r="N704" s="831"/>
      <c r="O704" s="831"/>
      <c r="P704" s="827"/>
      <c r="Q704" s="832"/>
    </row>
    <row r="705" spans="1:17" ht="14.45" customHeight="1" x14ac:dyDescent="0.2">
      <c r="A705" s="821" t="s">
        <v>621</v>
      </c>
      <c r="B705" s="822" t="s">
        <v>6931</v>
      </c>
      <c r="C705" s="822" t="s">
        <v>6078</v>
      </c>
      <c r="D705" s="822" t="s">
        <v>6706</v>
      </c>
      <c r="E705" s="822" t="s">
        <v>6707</v>
      </c>
      <c r="F705" s="831">
        <v>7</v>
      </c>
      <c r="G705" s="831">
        <v>484780.3</v>
      </c>
      <c r="H705" s="831"/>
      <c r="I705" s="831">
        <v>69254.328571428574</v>
      </c>
      <c r="J705" s="831">
        <v>16</v>
      </c>
      <c r="K705" s="831">
        <v>1062317.2</v>
      </c>
      <c r="L705" s="831"/>
      <c r="M705" s="831">
        <v>66394.824999999997</v>
      </c>
      <c r="N705" s="831">
        <v>1</v>
      </c>
      <c r="O705" s="831">
        <v>65727.199999999997</v>
      </c>
      <c r="P705" s="827"/>
      <c r="Q705" s="832">
        <v>65727.199999999997</v>
      </c>
    </row>
    <row r="706" spans="1:17" ht="14.45" customHeight="1" x14ac:dyDescent="0.2">
      <c r="A706" s="821" t="s">
        <v>621</v>
      </c>
      <c r="B706" s="822" t="s">
        <v>6931</v>
      </c>
      <c r="C706" s="822" t="s">
        <v>6078</v>
      </c>
      <c r="D706" s="822" t="s">
        <v>6708</v>
      </c>
      <c r="E706" s="822" t="s">
        <v>6709</v>
      </c>
      <c r="F706" s="831"/>
      <c r="G706" s="831"/>
      <c r="H706" s="831"/>
      <c r="I706" s="831"/>
      <c r="J706" s="831">
        <v>4</v>
      </c>
      <c r="K706" s="831">
        <v>1104000</v>
      </c>
      <c r="L706" s="831"/>
      <c r="M706" s="831">
        <v>276000</v>
      </c>
      <c r="N706" s="831"/>
      <c r="O706" s="831"/>
      <c r="P706" s="827"/>
      <c r="Q706" s="832"/>
    </row>
    <row r="707" spans="1:17" ht="14.45" customHeight="1" x14ac:dyDescent="0.2">
      <c r="A707" s="821" t="s">
        <v>621</v>
      </c>
      <c r="B707" s="822" t="s">
        <v>6931</v>
      </c>
      <c r="C707" s="822" t="s">
        <v>6078</v>
      </c>
      <c r="D707" s="822" t="s">
        <v>6710</v>
      </c>
      <c r="E707" s="822" t="s">
        <v>6711</v>
      </c>
      <c r="F707" s="831">
        <v>4</v>
      </c>
      <c r="G707" s="831">
        <v>20293</v>
      </c>
      <c r="H707" s="831"/>
      <c r="I707" s="831">
        <v>5073.25</v>
      </c>
      <c r="J707" s="831">
        <v>2</v>
      </c>
      <c r="K707" s="831">
        <v>9500</v>
      </c>
      <c r="L707" s="831"/>
      <c r="M707" s="831">
        <v>4750</v>
      </c>
      <c r="N707" s="831"/>
      <c r="O707" s="831"/>
      <c r="P707" s="827"/>
      <c r="Q707" s="832"/>
    </row>
    <row r="708" spans="1:17" ht="14.45" customHeight="1" x14ac:dyDescent="0.2">
      <c r="A708" s="821" t="s">
        <v>621</v>
      </c>
      <c r="B708" s="822" t="s">
        <v>6931</v>
      </c>
      <c r="C708" s="822" t="s">
        <v>6078</v>
      </c>
      <c r="D708" s="822" t="s">
        <v>6712</v>
      </c>
      <c r="E708" s="822" t="s">
        <v>6713</v>
      </c>
      <c r="F708" s="831">
        <v>7</v>
      </c>
      <c r="G708" s="831">
        <v>1462846</v>
      </c>
      <c r="H708" s="831"/>
      <c r="I708" s="831">
        <v>208978</v>
      </c>
      <c r="J708" s="831"/>
      <c r="K708" s="831"/>
      <c r="L708" s="831"/>
      <c r="M708" s="831"/>
      <c r="N708" s="831"/>
      <c r="O708" s="831"/>
      <c r="P708" s="827"/>
      <c r="Q708" s="832"/>
    </row>
    <row r="709" spans="1:17" ht="14.45" customHeight="1" x14ac:dyDescent="0.2">
      <c r="A709" s="821" t="s">
        <v>621</v>
      </c>
      <c r="B709" s="822" t="s">
        <v>6931</v>
      </c>
      <c r="C709" s="822" t="s">
        <v>6078</v>
      </c>
      <c r="D709" s="822" t="s">
        <v>6982</v>
      </c>
      <c r="E709" s="822" t="s">
        <v>6983</v>
      </c>
      <c r="F709" s="831">
        <v>3</v>
      </c>
      <c r="G709" s="831">
        <v>2160000</v>
      </c>
      <c r="H709" s="831"/>
      <c r="I709" s="831">
        <v>720000</v>
      </c>
      <c r="J709" s="831">
        <v>1</v>
      </c>
      <c r="K709" s="831">
        <v>720000</v>
      </c>
      <c r="L709" s="831"/>
      <c r="M709" s="831">
        <v>720000</v>
      </c>
      <c r="N709" s="831"/>
      <c r="O709" s="831"/>
      <c r="P709" s="827"/>
      <c r="Q709" s="832"/>
    </row>
    <row r="710" spans="1:17" ht="14.45" customHeight="1" x14ac:dyDescent="0.2">
      <c r="A710" s="821" t="s">
        <v>621</v>
      </c>
      <c r="B710" s="822" t="s">
        <v>6931</v>
      </c>
      <c r="C710" s="822" t="s">
        <v>6078</v>
      </c>
      <c r="D710" s="822" t="s">
        <v>6714</v>
      </c>
      <c r="E710" s="822" t="s">
        <v>6715</v>
      </c>
      <c r="F710" s="831">
        <v>978</v>
      </c>
      <c r="G710" s="831">
        <v>392989.74000000005</v>
      </c>
      <c r="H710" s="831"/>
      <c r="I710" s="831">
        <v>401.83000000000004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621</v>
      </c>
      <c r="B711" s="822" t="s">
        <v>6931</v>
      </c>
      <c r="C711" s="822" t="s">
        <v>6078</v>
      </c>
      <c r="D711" s="822" t="s">
        <v>6716</v>
      </c>
      <c r="E711" s="822" t="s">
        <v>6717</v>
      </c>
      <c r="F711" s="831">
        <v>4</v>
      </c>
      <c r="G711" s="831">
        <v>866916</v>
      </c>
      <c r="H711" s="831"/>
      <c r="I711" s="831">
        <v>216729</v>
      </c>
      <c r="J711" s="831"/>
      <c r="K711" s="831"/>
      <c r="L711" s="831"/>
      <c r="M711" s="831"/>
      <c r="N711" s="831"/>
      <c r="O711" s="831"/>
      <c r="P711" s="827"/>
      <c r="Q711" s="832"/>
    </row>
    <row r="712" spans="1:17" ht="14.45" customHeight="1" x14ac:dyDescent="0.2">
      <c r="A712" s="821" t="s">
        <v>621</v>
      </c>
      <c r="B712" s="822" t="s">
        <v>6931</v>
      </c>
      <c r="C712" s="822" t="s">
        <v>6078</v>
      </c>
      <c r="D712" s="822" t="s">
        <v>6718</v>
      </c>
      <c r="E712" s="822" t="s">
        <v>6719</v>
      </c>
      <c r="F712" s="831">
        <v>10</v>
      </c>
      <c r="G712" s="831">
        <v>41745</v>
      </c>
      <c r="H712" s="831"/>
      <c r="I712" s="831">
        <v>4174.5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621</v>
      </c>
      <c r="B713" s="822" t="s">
        <v>6931</v>
      </c>
      <c r="C713" s="822" t="s">
        <v>6078</v>
      </c>
      <c r="D713" s="822" t="s">
        <v>6216</v>
      </c>
      <c r="E713" s="822" t="s">
        <v>6217</v>
      </c>
      <c r="F713" s="831">
        <v>20</v>
      </c>
      <c r="G713" s="831">
        <v>199376.33000000002</v>
      </c>
      <c r="H713" s="831"/>
      <c r="I713" s="831">
        <v>9968.8165000000008</v>
      </c>
      <c r="J713" s="831">
        <v>2</v>
      </c>
      <c r="K713" s="831">
        <v>20592.14</v>
      </c>
      <c r="L713" s="831"/>
      <c r="M713" s="831">
        <v>10296.07</v>
      </c>
      <c r="N713" s="831"/>
      <c r="O713" s="831"/>
      <c r="P713" s="827"/>
      <c r="Q713" s="832"/>
    </row>
    <row r="714" spans="1:17" ht="14.45" customHeight="1" x14ac:dyDescent="0.2">
      <c r="A714" s="821" t="s">
        <v>621</v>
      </c>
      <c r="B714" s="822" t="s">
        <v>6931</v>
      </c>
      <c r="C714" s="822" t="s">
        <v>6078</v>
      </c>
      <c r="D714" s="822" t="s">
        <v>6720</v>
      </c>
      <c r="E714" s="822" t="s">
        <v>6633</v>
      </c>
      <c r="F714" s="831">
        <v>4</v>
      </c>
      <c r="G714" s="831">
        <v>993600</v>
      </c>
      <c r="H714" s="831"/>
      <c r="I714" s="831">
        <v>248400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621</v>
      </c>
      <c r="B715" s="822" t="s">
        <v>6931</v>
      </c>
      <c r="C715" s="822" t="s">
        <v>6078</v>
      </c>
      <c r="D715" s="822" t="s">
        <v>6218</v>
      </c>
      <c r="E715" s="822" t="s">
        <v>6219</v>
      </c>
      <c r="F715" s="831">
        <v>135</v>
      </c>
      <c r="G715" s="831">
        <v>681173.7</v>
      </c>
      <c r="H715" s="831"/>
      <c r="I715" s="831">
        <v>5045.7311111111112</v>
      </c>
      <c r="J715" s="831">
        <v>51</v>
      </c>
      <c r="K715" s="831">
        <v>112533.71</v>
      </c>
      <c r="L715" s="831"/>
      <c r="M715" s="831">
        <v>2206.5433333333335</v>
      </c>
      <c r="N715" s="831"/>
      <c r="O715" s="831"/>
      <c r="P715" s="827"/>
      <c r="Q715" s="832"/>
    </row>
    <row r="716" spans="1:17" ht="14.45" customHeight="1" x14ac:dyDescent="0.2">
      <c r="A716" s="821" t="s">
        <v>621</v>
      </c>
      <c r="B716" s="822" t="s">
        <v>6931</v>
      </c>
      <c r="C716" s="822" t="s">
        <v>6078</v>
      </c>
      <c r="D716" s="822" t="s">
        <v>6301</v>
      </c>
      <c r="E716" s="822" t="s">
        <v>6302</v>
      </c>
      <c r="F716" s="831">
        <v>2</v>
      </c>
      <c r="G716" s="831">
        <v>8894</v>
      </c>
      <c r="H716" s="831"/>
      <c r="I716" s="831">
        <v>4447</v>
      </c>
      <c r="J716" s="831">
        <v>1</v>
      </c>
      <c r="K716" s="831">
        <v>4447</v>
      </c>
      <c r="L716" s="831"/>
      <c r="M716" s="831">
        <v>4447</v>
      </c>
      <c r="N716" s="831">
        <v>1</v>
      </c>
      <c r="O716" s="831">
        <v>3509</v>
      </c>
      <c r="P716" s="827"/>
      <c r="Q716" s="832">
        <v>3509</v>
      </c>
    </row>
    <row r="717" spans="1:17" ht="14.45" customHeight="1" x14ac:dyDescent="0.2">
      <c r="A717" s="821" t="s">
        <v>621</v>
      </c>
      <c r="B717" s="822" t="s">
        <v>6931</v>
      </c>
      <c r="C717" s="822" t="s">
        <v>6078</v>
      </c>
      <c r="D717" s="822" t="s">
        <v>6721</v>
      </c>
      <c r="E717" s="822" t="s">
        <v>6722</v>
      </c>
      <c r="F717" s="831">
        <v>2</v>
      </c>
      <c r="G717" s="831">
        <v>11616</v>
      </c>
      <c r="H717" s="831"/>
      <c r="I717" s="831">
        <v>5808</v>
      </c>
      <c r="J717" s="831">
        <v>4</v>
      </c>
      <c r="K717" s="831">
        <v>23232</v>
      </c>
      <c r="L717" s="831"/>
      <c r="M717" s="831">
        <v>5808</v>
      </c>
      <c r="N717" s="831"/>
      <c r="O717" s="831"/>
      <c r="P717" s="827"/>
      <c r="Q717" s="832"/>
    </row>
    <row r="718" spans="1:17" ht="14.45" customHeight="1" x14ac:dyDescent="0.2">
      <c r="A718" s="821" t="s">
        <v>621</v>
      </c>
      <c r="B718" s="822" t="s">
        <v>6931</v>
      </c>
      <c r="C718" s="822" t="s">
        <v>6078</v>
      </c>
      <c r="D718" s="822" t="s">
        <v>6723</v>
      </c>
      <c r="E718" s="822" t="s">
        <v>6724</v>
      </c>
      <c r="F718" s="831">
        <v>2</v>
      </c>
      <c r="G718" s="831">
        <v>1223.74</v>
      </c>
      <c r="H718" s="831"/>
      <c r="I718" s="831">
        <v>611.87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621</v>
      </c>
      <c r="B719" s="822" t="s">
        <v>6931</v>
      </c>
      <c r="C719" s="822" t="s">
        <v>6078</v>
      </c>
      <c r="D719" s="822" t="s">
        <v>6725</v>
      </c>
      <c r="E719" s="822" t="s">
        <v>6726</v>
      </c>
      <c r="F719" s="831">
        <v>1</v>
      </c>
      <c r="G719" s="831">
        <v>257600</v>
      </c>
      <c r="H719" s="831"/>
      <c r="I719" s="831">
        <v>257600</v>
      </c>
      <c r="J719" s="831">
        <v>2</v>
      </c>
      <c r="K719" s="831">
        <v>515200</v>
      </c>
      <c r="L719" s="831"/>
      <c r="M719" s="831">
        <v>257600</v>
      </c>
      <c r="N719" s="831"/>
      <c r="O719" s="831"/>
      <c r="P719" s="827"/>
      <c r="Q719" s="832"/>
    </row>
    <row r="720" spans="1:17" ht="14.45" customHeight="1" x14ac:dyDescent="0.2">
      <c r="A720" s="821" t="s">
        <v>621</v>
      </c>
      <c r="B720" s="822" t="s">
        <v>6931</v>
      </c>
      <c r="C720" s="822" t="s">
        <v>6078</v>
      </c>
      <c r="D720" s="822" t="s">
        <v>6984</v>
      </c>
      <c r="E720" s="822" t="s">
        <v>6985</v>
      </c>
      <c r="F720" s="831">
        <v>2</v>
      </c>
      <c r="G720" s="831">
        <v>1698</v>
      </c>
      <c r="H720" s="831"/>
      <c r="I720" s="831">
        <v>849</v>
      </c>
      <c r="J720" s="831"/>
      <c r="K720" s="831"/>
      <c r="L720" s="831"/>
      <c r="M720" s="831"/>
      <c r="N720" s="831"/>
      <c r="O720" s="831"/>
      <c r="P720" s="827"/>
      <c r="Q720" s="832"/>
    </row>
    <row r="721" spans="1:17" ht="14.45" customHeight="1" x14ac:dyDescent="0.2">
      <c r="A721" s="821" t="s">
        <v>621</v>
      </c>
      <c r="B721" s="822" t="s">
        <v>6931</v>
      </c>
      <c r="C721" s="822" t="s">
        <v>6078</v>
      </c>
      <c r="D721" s="822" t="s">
        <v>6727</v>
      </c>
      <c r="E721" s="822" t="s">
        <v>6728</v>
      </c>
      <c r="F721" s="831">
        <v>5</v>
      </c>
      <c r="G721" s="831">
        <v>10525.9</v>
      </c>
      <c r="H721" s="831"/>
      <c r="I721" s="831">
        <v>2105.1799999999998</v>
      </c>
      <c r="J721" s="831">
        <v>6</v>
      </c>
      <c r="K721" s="831">
        <v>12631.079999999998</v>
      </c>
      <c r="L721" s="831"/>
      <c r="M721" s="831">
        <v>2105.1799999999998</v>
      </c>
      <c r="N721" s="831"/>
      <c r="O721" s="831"/>
      <c r="P721" s="827"/>
      <c r="Q721" s="832"/>
    </row>
    <row r="722" spans="1:17" ht="14.45" customHeight="1" x14ac:dyDescent="0.2">
      <c r="A722" s="821" t="s">
        <v>621</v>
      </c>
      <c r="B722" s="822" t="s">
        <v>6931</v>
      </c>
      <c r="C722" s="822" t="s">
        <v>6078</v>
      </c>
      <c r="D722" s="822" t="s">
        <v>6986</v>
      </c>
      <c r="E722" s="822" t="s">
        <v>6987</v>
      </c>
      <c r="F722" s="831">
        <v>2</v>
      </c>
      <c r="G722" s="831">
        <v>17382.8</v>
      </c>
      <c r="H722" s="831"/>
      <c r="I722" s="831">
        <v>8691.4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621</v>
      </c>
      <c r="B723" s="822" t="s">
        <v>6931</v>
      </c>
      <c r="C723" s="822" t="s">
        <v>6078</v>
      </c>
      <c r="D723" s="822" t="s">
        <v>6988</v>
      </c>
      <c r="E723" s="822" t="s">
        <v>6989</v>
      </c>
      <c r="F723" s="831">
        <v>3</v>
      </c>
      <c r="G723" s="831">
        <v>4901.3999999999996</v>
      </c>
      <c r="H723" s="831"/>
      <c r="I723" s="831">
        <v>1633.8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621</v>
      </c>
      <c r="B724" s="822" t="s">
        <v>6931</v>
      </c>
      <c r="C724" s="822" t="s">
        <v>6078</v>
      </c>
      <c r="D724" s="822" t="s">
        <v>6220</v>
      </c>
      <c r="E724" s="822" t="s">
        <v>6221</v>
      </c>
      <c r="F724" s="831">
        <v>15</v>
      </c>
      <c r="G724" s="831">
        <v>66610.5</v>
      </c>
      <c r="H724" s="831"/>
      <c r="I724" s="831">
        <v>4440.7</v>
      </c>
      <c r="J724" s="831">
        <v>30</v>
      </c>
      <c r="K724" s="831">
        <v>106540.5</v>
      </c>
      <c r="L724" s="831"/>
      <c r="M724" s="831">
        <v>3551.35</v>
      </c>
      <c r="N724" s="831">
        <v>2</v>
      </c>
      <c r="O724" s="831">
        <v>8288.5</v>
      </c>
      <c r="P724" s="827"/>
      <c r="Q724" s="832">
        <v>4144.25</v>
      </c>
    </row>
    <row r="725" spans="1:17" ht="14.45" customHeight="1" x14ac:dyDescent="0.2">
      <c r="A725" s="821" t="s">
        <v>621</v>
      </c>
      <c r="B725" s="822" t="s">
        <v>6931</v>
      </c>
      <c r="C725" s="822" t="s">
        <v>6078</v>
      </c>
      <c r="D725" s="822" t="s">
        <v>6737</v>
      </c>
      <c r="E725" s="822" t="s">
        <v>6738</v>
      </c>
      <c r="F725" s="831"/>
      <c r="G725" s="831"/>
      <c r="H725" s="831"/>
      <c r="I725" s="831"/>
      <c r="J725" s="831">
        <v>3</v>
      </c>
      <c r="K725" s="831">
        <v>696348</v>
      </c>
      <c r="L725" s="831"/>
      <c r="M725" s="831">
        <v>232116</v>
      </c>
      <c r="N725" s="831"/>
      <c r="O725" s="831"/>
      <c r="P725" s="827"/>
      <c r="Q725" s="832"/>
    </row>
    <row r="726" spans="1:17" ht="14.45" customHeight="1" x14ac:dyDescent="0.2">
      <c r="A726" s="821" t="s">
        <v>621</v>
      </c>
      <c r="B726" s="822" t="s">
        <v>6931</v>
      </c>
      <c r="C726" s="822" t="s">
        <v>6078</v>
      </c>
      <c r="D726" s="822" t="s">
        <v>6744</v>
      </c>
      <c r="E726" s="822" t="s">
        <v>6745</v>
      </c>
      <c r="F726" s="831"/>
      <c r="G726" s="831"/>
      <c r="H726" s="831"/>
      <c r="I726" s="831"/>
      <c r="J726" s="831"/>
      <c r="K726" s="831"/>
      <c r="L726" s="831"/>
      <c r="M726" s="831"/>
      <c r="N726" s="831">
        <v>1</v>
      </c>
      <c r="O726" s="831">
        <v>258635</v>
      </c>
      <c r="P726" s="827"/>
      <c r="Q726" s="832">
        <v>258635</v>
      </c>
    </row>
    <row r="727" spans="1:17" ht="14.45" customHeight="1" x14ac:dyDescent="0.2">
      <c r="A727" s="821" t="s">
        <v>621</v>
      </c>
      <c r="B727" s="822" t="s">
        <v>6931</v>
      </c>
      <c r="C727" s="822" t="s">
        <v>6078</v>
      </c>
      <c r="D727" s="822" t="s">
        <v>6748</v>
      </c>
      <c r="E727" s="822" t="s">
        <v>6749</v>
      </c>
      <c r="F727" s="831">
        <v>1</v>
      </c>
      <c r="G727" s="831">
        <v>813.16</v>
      </c>
      <c r="H727" s="831"/>
      <c r="I727" s="831">
        <v>813.16</v>
      </c>
      <c r="J727" s="831"/>
      <c r="K727" s="831"/>
      <c r="L727" s="831"/>
      <c r="M727" s="831"/>
      <c r="N727" s="831"/>
      <c r="O727" s="831"/>
      <c r="P727" s="827"/>
      <c r="Q727" s="832"/>
    </row>
    <row r="728" spans="1:17" ht="14.45" customHeight="1" x14ac:dyDescent="0.2">
      <c r="A728" s="821" t="s">
        <v>621</v>
      </c>
      <c r="B728" s="822" t="s">
        <v>6931</v>
      </c>
      <c r="C728" s="822" t="s">
        <v>6078</v>
      </c>
      <c r="D728" s="822" t="s">
        <v>6758</v>
      </c>
      <c r="E728" s="822" t="s">
        <v>6759</v>
      </c>
      <c r="F728" s="831">
        <v>4</v>
      </c>
      <c r="G728" s="831">
        <v>23690.44</v>
      </c>
      <c r="H728" s="831"/>
      <c r="I728" s="831">
        <v>5922.61</v>
      </c>
      <c r="J728" s="831"/>
      <c r="K728" s="831"/>
      <c r="L728" s="831"/>
      <c r="M728" s="831"/>
      <c r="N728" s="831"/>
      <c r="O728" s="831"/>
      <c r="P728" s="827"/>
      <c r="Q728" s="832"/>
    </row>
    <row r="729" spans="1:17" ht="14.45" customHeight="1" x14ac:dyDescent="0.2">
      <c r="A729" s="821" t="s">
        <v>621</v>
      </c>
      <c r="B729" s="822" t="s">
        <v>6931</v>
      </c>
      <c r="C729" s="822" t="s">
        <v>6078</v>
      </c>
      <c r="D729" s="822" t="s">
        <v>6990</v>
      </c>
      <c r="E729" s="822" t="s">
        <v>6991</v>
      </c>
      <c r="F729" s="831">
        <v>1</v>
      </c>
      <c r="G729" s="831">
        <v>5808</v>
      </c>
      <c r="H729" s="831"/>
      <c r="I729" s="831">
        <v>5808</v>
      </c>
      <c r="J729" s="831"/>
      <c r="K729" s="831"/>
      <c r="L729" s="831"/>
      <c r="M729" s="831"/>
      <c r="N729" s="831"/>
      <c r="O729" s="831"/>
      <c r="P729" s="827"/>
      <c r="Q729" s="832"/>
    </row>
    <row r="730" spans="1:17" ht="14.45" customHeight="1" x14ac:dyDescent="0.2">
      <c r="A730" s="821" t="s">
        <v>621</v>
      </c>
      <c r="B730" s="822" t="s">
        <v>6931</v>
      </c>
      <c r="C730" s="822" t="s">
        <v>6078</v>
      </c>
      <c r="D730" s="822" t="s">
        <v>6764</v>
      </c>
      <c r="E730" s="822" t="s">
        <v>6765</v>
      </c>
      <c r="F730" s="831">
        <v>1</v>
      </c>
      <c r="G730" s="831">
        <v>26274.400000000001</v>
      </c>
      <c r="H730" s="831"/>
      <c r="I730" s="831">
        <v>26274.400000000001</v>
      </c>
      <c r="J730" s="831"/>
      <c r="K730" s="831"/>
      <c r="L730" s="831"/>
      <c r="M730" s="831"/>
      <c r="N730" s="831"/>
      <c r="O730" s="831"/>
      <c r="P730" s="827"/>
      <c r="Q730" s="832"/>
    </row>
    <row r="731" spans="1:17" ht="14.45" customHeight="1" x14ac:dyDescent="0.2">
      <c r="A731" s="821" t="s">
        <v>621</v>
      </c>
      <c r="B731" s="822" t="s">
        <v>6931</v>
      </c>
      <c r="C731" s="822" t="s">
        <v>6078</v>
      </c>
      <c r="D731" s="822" t="s">
        <v>6992</v>
      </c>
      <c r="E731" s="822" t="s">
        <v>6993</v>
      </c>
      <c r="F731" s="831">
        <v>1</v>
      </c>
      <c r="G731" s="831">
        <v>4203.4399999999996</v>
      </c>
      <c r="H731" s="831"/>
      <c r="I731" s="831">
        <v>4203.4399999999996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621</v>
      </c>
      <c r="B732" s="822" t="s">
        <v>6931</v>
      </c>
      <c r="C732" s="822" t="s">
        <v>6078</v>
      </c>
      <c r="D732" s="822" t="s">
        <v>6994</v>
      </c>
      <c r="E732" s="822" t="s">
        <v>6995</v>
      </c>
      <c r="F732" s="831">
        <v>1</v>
      </c>
      <c r="G732" s="831">
        <v>8035.3</v>
      </c>
      <c r="H732" s="831"/>
      <c r="I732" s="831">
        <v>8035.3</v>
      </c>
      <c r="J732" s="831"/>
      <c r="K732" s="831"/>
      <c r="L732" s="831"/>
      <c r="M732" s="831"/>
      <c r="N732" s="831"/>
      <c r="O732" s="831"/>
      <c r="P732" s="827"/>
      <c r="Q732" s="832"/>
    </row>
    <row r="733" spans="1:17" ht="14.45" customHeight="1" x14ac:dyDescent="0.2">
      <c r="A733" s="821" t="s">
        <v>621</v>
      </c>
      <c r="B733" s="822" t="s">
        <v>6931</v>
      </c>
      <c r="C733" s="822" t="s">
        <v>6078</v>
      </c>
      <c r="D733" s="822" t="s">
        <v>6770</v>
      </c>
      <c r="E733" s="822" t="s">
        <v>6771</v>
      </c>
      <c r="F733" s="831">
        <v>2</v>
      </c>
      <c r="G733" s="831">
        <v>250000</v>
      </c>
      <c r="H733" s="831"/>
      <c r="I733" s="831">
        <v>125000</v>
      </c>
      <c r="J733" s="831">
        <v>3</v>
      </c>
      <c r="K733" s="831">
        <v>375000</v>
      </c>
      <c r="L733" s="831"/>
      <c r="M733" s="831">
        <v>125000</v>
      </c>
      <c r="N733" s="831">
        <v>1</v>
      </c>
      <c r="O733" s="831">
        <v>125000</v>
      </c>
      <c r="P733" s="827"/>
      <c r="Q733" s="832">
        <v>125000</v>
      </c>
    </row>
    <row r="734" spans="1:17" ht="14.45" customHeight="1" x14ac:dyDescent="0.2">
      <c r="A734" s="821" t="s">
        <v>621</v>
      </c>
      <c r="B734" s="822" t="s">
        <v>6931</v>
      </c>
      <c r="C734" s="822" t="s">
        <v>6078</v>
      </c>
      <c r="D734" s="822" t="s">
        <v>6772</v>
      </c>
      <c r="E734" s="822" t="s">
        <v>6773</v>
      </c>
      <c r="F734" s="831">
        <v>24</v>
      </c>
      <c r="G734" s="831">
        <v>286630</v>
      </c>
      <c r="H734" s="831"/>
      <c r="I734" s="831">
        <v>11942.916666666666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621</v>
      </c>
      <c r="B735" s="822" t="s">
        <v>6931</v>
      </c>
      <c r="C735" s="822" t="s">
        <v>6078</v>
      </c>
      <c r="D735" s="822" t="s">
        <v>6774</v>
      </c>
      <c r="E735" s="822" t="s">
        <v>6775</v>
      </c>
      <c r="F735" s="831"/>
      <c r="G735" s="831"/>
      <c r="H735" s="831"/>
      <c r="I735" s="831"/>
      <c r="J735" s="831">
        <v>2</v>
      </c>
      <c r="K735" s="831">
        <v>3901.98</v>
      </c>
      <c r="L735" s="831"/>
      <c r="M735" s="831">
        <v>1950.99</v>
      </c>
      <c r="N735" s="831"/>
      <c r="O735" s="831"/>
      <c r="P735" s="827"/>
      <c r="Q735" s="832"/>
    </row>
    <row r="736" spans="1:17" ht="14.45" customHeight="1" x14ac:dyDescent="0.2">
      <c r="A736" s="821" t="s">
        <v>621</v>
      </c>
      <c r="B736" s="822" t="s">
        <v>6931</v>
      </c>
      <c r="C736" s="822" t="s">
        <v>6078</v>
      </c>
      <c r="D736" s="822" t="s">
        <v>6776</v>
      </c>
      <c r="E736" s="822" t="s">
        <v>6777</v>
      </c>
      <c r="F736" s="831">
        <v>2</v>
      </c>
      <c r="G736" s="831">
        <v>19543.099999999999</v>
      </c>
      <c r="H736" s="831"/>
      <c r="I736" s="831">
        <v>9771.5499999999993</v>
      </c>
      <c r="J736" s="831">
        <v>3</v>
      </c>
      <c r="K736" s="831">
        <v>29461.800000000003</v>
      </c>
      <c r="L736" s="831"/>
      <c r="M736" s="831">
        <v>9820.6</v>
      </c>
      <c r="N736" s="831">
        <v>2</v>
      </c>
      <c r="O736" s="831">
        <v>19641.2</v>
      </c>
      <c r="P736" s="827"/>
      <c r="Q736" s="832">
        <v>9820.6</v>
      </c>
    </row>
    <row r="737" spans="1:17" ht="14.45" customHeight="1" x14ac:dyDescent="0.2">
      <c r="A737" s="821" t="s">
        <v>621</v>
      </c>
      <c r="B737" s="822" t="s">
        <v>6931</v>
      </c>
      <c r="C737" s="822" t="s">
        <v>6078</v>
      </c>
      <c r="D737" s="822" t="s">
        <v>6996</v>
      </c>
      <c r="E737" s="822" t="s">
        <v>6997</v>
      </c>
      <c r="F737" s="831">
        <v>1</v>
      </c>
      <c r="G737" s="831">
        <v>9253</v>
      </c>
      <c r="H737" s="831"/>
      <c r="I737" s="831">
        <v>9253</v>
      </c>
      <c r="J737" s="831"/>
      <c r="K737" s="831"/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621</v>
      </c>
      <c r="B738" s="822" t="s">
        <v>6931</v>
      </c>
      <c r="C738" s="822" t="s">
        <v>6078</v>
      </c>
      <c r="D738" s="822" t="s">
        <v>6778</v>
      </c>
      <c r="E738" s="822" t="s">
        <v>6779</v>
      </c>
      <c r="F738" s="831">
        <v>3</v>
      </c>
      <c r="G738" s="831">
        <v>10838.29</v>
      </c>
      <c r="H738" s="831"/>
      <c r="I738" s="831">
        <v>3612.7633333333338</v>
      </c>
      <c r="J738" s="831">
        <v>3</v>
      </c>
      <c r="K738" s="831">
        <v>8515.7999999999993</v>
      </c>
      <c r="L738" s="831"/>
      <c r="M738" s="831">
        <v>2838.6</v>
      </c>
      <c r="N738" s="831"/>
      <c r="O738" s="831"/>
      <c r="P738" s="827"/>
      <c r="Q738" s="832"/>
    </row>
    <row r="739" spans="1:17" ht="14.45" customHeight="1" x14ac:dyDescent="0.2">
      <c r="A739" s="821" t="s">
        <v>621</v>
      </c>
      <c r="B739" s="822" t="s">
        <v>6931</v>
      </c>
      <c r="C739" s="822" t="s">
        <v>6078</v>
      </c>
      <c r="D739" s="822" t="s">
        <v>6780</v>
      </c>
      <c r="E739" s="822" t="s">
        <v>6781</v>
      </c>
      <c r="F739" s="831"/>
      <c r="G739" s="831"/>
      <c r="H739" s="831"/>
      <c r="I739" s="831"/>
      <c r="J739" s="831">
        <v>1</v>
      </c>
      <c r="K739" s="831">
        <v>25000</v>
      </c>
      <c r="L739" s="831"/>
      <c r="M739" s="831">
        <v>25000</v>
      </c>
      <c r="N739" s="831"/>
      <c r="O739" s="831"/>
      <c r="P739" s="827"/>
      <c r="Q739" s="832"/>
    </row>
    <row r="740" spans="1:17" ht="14.45" customHeight="1" x14ac:dyDescent="0.2">
      <c r="A740" s="821" t="s">
        <v>621</v>
      </c>
      <c r="B740" s="822" t="s">
        <v>6931</v>
      </c>
      <c r="C740" s="822" t="s">
        <v>6078</v>
      </c>
      <c r="D740" s="822" t="s">
        <v>6998</v>
      </c>
      <c r="E740" s="822" t="s">
        <v>6999</v>
      </c>
      <c r="F740" s="831">
        <v>2</v>
      </c>
      <c r="G740" s="831">
        <v>8831.48</v>
      </c>
      <c r="H740" s="831"/>
      <c r="I740" s="831">
        <v>4415.74</v>
      </c>
      <c r="J740" s="831"/>
      <c r="K740" s="831"/>
      <c r="L740" s="831"/>
      <c r="M740" s="831"/>
      <c r="N740" s="831"/>
      <c r="O740" s="831"/>
      <c r="P740" s="827"/>
      <c r="Q740" s="832"/>
    </row>
    <row r="741" spans="1:17" ht="14.45" customHeight="1" x14ac:dyDescent="0.2">
      <c r="A741" s="821" t="s">
        <v>621</v>
      </c>
      <c r="B741" s="822" t="s">
        <v>6931</v>
      </c>
      <c r="C741" s="822" t="s">
        <v>6078</v>
      </c>
      <c r="D741" s="822" t="s">
        <v>6784</v>
      </c>
      <c r="E741" s="822" t="s">
        <v>6785</v>
      </c>
      <c r="F741" s="831"/>
      <c r="G741" s="831"/>
      <c r="H741" s="831"/>
      <c r="I741" s="831"/>
      <c r="J741" s="831"/>
      <c r="K741" s="831"/>
      <c r="L741" s="831"/>
      <c r="M741" s="831"/>
      <c r="N741" s="831">
        <v>1</v>
      </c>
      <c r="O741" s="831">
        <v>217925</v>
      </c>
      <c r="P741" s="827"/>
      <c r="Q741" s="832">
        <v>217925</v>
      </c>
    </row>
    <row r="742" spans="1:17" ht="14.45" customHeight="1" x14ac:dyDescent="0.2">
      <c r="A742" s="821" t="s">
        <v>621</v>
      </c>
      <c r="B742" s="822" t="s">
        <v>6931</v>
      </c>
      <c r="C742" s="822" t="s">
        <v>6078</v>
      </c>
      <c r="D742" s="822" t="s">
        <v>7000</v>
      </c>
      <c r="E742" s="822" t="s">
        <v>7001</v>
      </c>
      <c r="F742" s="831">
        <v>1</v>
      </c>
      <c r="G742" s="831">
        <v>12155</v>
      </c>
      <c r="H742" s="831"/>
      <c r="I742" s="831">
        <v>12155</v>
      </c>
      <c r="J742" s="831"/>
      <c r="K742" s="831"/>
      <c r="L742" s="831"/>
      <c r="M742" s="831"/>
      <c r="N742" s="831"/>
      <c r="O742" s="831"/>
      <c r="P742" s="827"/>
      <c r="Q742" s="832"/>
    </row>
    <row r="743" spans="1:17" ht="14.45" customHeight="1" x14ac:dyDescent="0.2">
      <c r="A743" s="821" t="s">
        <v>621</v>
      </c>
      <c r="B743" s="822" t="s">
        <v>6931</v>
      </c>
      <c r="C743" s="822" t="s">
        <v>6078</v>
      </c>
      <c r="D743" s="822" t="s">
        <v>6786</v>
      </c>
      <c r="E743" s="822" t="s">
        <v>6787</v>
      </c>
      <c r="F743" s="831"/>
      <c r="G743" s="831"/>
      <c r="H743" s="831"/>
      <c r="I743" s="831"/>
      <c r="J743" s="831">
        <v>8</v>
      </c>
      <c r="K743" s="831">
        <v>43109.5</v>
      </c>
      <c r="L743" s="831"/>
      <c r="M743" s="831">
        <v>5388.6875</v>
      </c>
      <c r="N743" s="831"/>
      <c r="O743" s="831"/>
      <c r="P743" s="827"/>
      <c r="Q743" s="832"/>
    </row>
    <row r="744" spans="1:17" ht="14.45" customHeight="1" x14ac:dyDescent="0.2">
      <c r="A744" s="821" t="s">
        <v>621</v>
      </c>
      <c r="B744" s="822" t="s">
        <v>6931</v>
      </c>
      <c r="C744" s="822" t="s">
        <v>6078</v>
      </c>
      <c r="D744" s="822" t="s">
        <v>7002</v>
      </c>
      <c r="E744" s="822" t="s">
        <v>7003</v>
      </c>
      <c r="F744" s="831">
        <v>1</v>
      </c>
      <c r="G744" s="831">
        <v>9100</v>
      </c>
      <c r="H744" s="831"/>
      <c r="I744" s="831">
        <v>9100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621</v>
      </c>
      <c r="B745" s="822" t="s">
        <v>6931</v>
      </c>
      <c r="C745" s="822" t="s">
        <v>6078</v>
      </c>
      <c r="D745" s="822" t="s">
        <v>7004</v>
      </c>
      <c r="E745" s="822" t="s">
        <v>7005</v>
      </c>
      <c r="F745" s="831">
        <v>2</v>
      </c>
      <c r="G745" s="831">
        <v>17445.18</v>
      </c>
      <c r="H745" s="831"/>
      <c r="I745" s="831">
        <v>8722.59</v>
      </c>
      <c r="J745" s="831"/>
      <c r="K745" s="831"/>
      <c r="L745" s="831"/>
      <c r="M745" s="831"/>
      <c r="N745" s="831"/>
      <c r="O745" s="831"/>
      <c r="P745" s="827"/>
      <c r="Q745" s="832"/>
    </row>
    <row r="746" spans="1:17" ht="14.45" customHeight="1" x14ac:dyDescent="0.2">
      <c r="A746" s="821" t="s">
        <v>621</v>
      </c>
      <c r="B746" s="822" t="s">
        <v>6931</v>
      </c>
      <c r="C746" s="822" t="s">
        <v>6078</v>
      </c>
      <c r="D746" s="822" t="s">
        <v>6222</v>
      </c>
      <c r="E746" s="822" t="s">
        <v>6223</v>
      </c>
      <c r="F746" s="831">
        <v>141</v>
      </c>
      <c r="G746" s="831">
        <v>55391.850000000006</v>
      </c>
      <c r="H746" s="831"/>
      <c r="I746" s="831">
        <v>392.85</v>
      </c>
      <c r="J746" s="831">
        <v>1087.5</v>
      </c>
      <c r="K746" s="831">
        <v>427224.37000000005</v>
      </c>
      <c r="L746" s="831"/>
      <c r="M746" s="831">
        <v>392.84999540229887</v>
      </c>
      <c r="N746" s="831">
        <v>167</v>
      </c>
      <c r="O746" s="831">
        <v>65605.95</v>
      </c>
      <c r="P746" s="827"/>
      <c r="Q746" s="832">
        <v>392.84999999999997</v>
      </c>
    </row>
    <row r="747" spans="1:17" ht="14.45" customHeight="1" x14ac:dyDescent="0.2">
      <c r="A747" s="821" t="s">
        <v>621</v>
      </c>
      <c r="B747" s="822" t="s">
        <v>6931</v>
      </c>
      <c r="C747" s="822" t="s">
        <v>6078</v>
      </c>
      <c r="D747" s="822" t="s">
        <v>6792</v>
      </c>
      <c r="E747" s="822" t="s">
        <v>7006</v>
      </c>
      <c r="F747" s="831"/>
      <c r="G747" s="831"/>
      <c r="H747" s="831"/>
      <c r="I747" s="831"/>
      <c r="J747" s="831">
        <v>1</v>
      </c>
      <c r="K747" s="831">
        <v>10799</v>
      </c>
      <c r="L747" s="831"/>
      <c r="M747" s="831">
        <v>10799</v>
      </c>
      <c r="N747" s="831"/>
      <c r="O747" s="831"/>
      <c r="P747" s="827"/>
      <c r="Q747" s="832"/>
    </row>
    <row r="748" spans="1:17" ht="14.45" customHeight="1" x14ac:dyDescent="0.2">
      <c r="A748" s="821" t="s">
        <v>621</v>
      </c>
      <c r="B748" s="822" t="s">
        <v>6931</v>
      </c>
      <c r="C748" s="822" t="s">
        <v>6078</v>
      </c>
      <c r="D748" s="822" t="s">
        <v>6792</v>
      </c>
      <c r="E748" s="822" t="s">
        <v>6793</v>
      </c>
      <c r="F748" s="831"/>
      <c r="G748" s="831"/>
      <c r="H748" s="831"/>
      <c r="I748" s="831"/>
      <c r="J748" s="831">
        <v>1</v>
      </c>
      <c r="K748" s="831">
        <v>10799</v>
      </c>
      <c r="L748" s="831"/>
      <c r="M748" s="831">
        <v>10799</v>
      </c>
      <c r="N748" s="831"/>
      <c r="O748" s="831"/>
      <c r="P748" s="827"/>
      <c r="Q748" s="832"/>
    </row>
    <row r="749" spans="1:17" ht="14.45" customHeight="1" x14ac:dyDescent="0.2">
      <c r="A749" s="821" t="s">
        <v>621</v>
      </c>
      <c r="B749" s="822" t="s">
        <v>6931</v>
      </c>
      <c r="C749" s="822" t="s">
        <v>6078</v>
      </c>
      <c r="D749" s="822" t="s">
        <v>6796</v>
      </c>
      <c r="E749" s="822" t="s">
        <v>6797</v>
      </c>
      <c r="F749" s="831">
        <v>2</v>
      </c>
      <c r="G749" s="831">
        <v>521.79999999999995</v>
      </c>
      <c r="H749" s="831"/>
      <c r="I749" s="831">
        <v>260.89999999999998</v>
      </c>
      <c r="J749" s="831">
        <v>1</v>
      </c>
      <c r="K749" s="831">
        <v>260.89999999999998</v>
      </c>
      <c r="L749" s="831"/>
      <c r="M749" s="831">
        <v>260.89999999999998</v>
      </c>
      <c r="N749" s="831"/>
      <c r="O749" s="831"/>
      <c r="P749" s="827"/>
      <c r="Q749" s="832"/>
    </row>
    <row r="750" spans="1:17" ht="14.45" customHeight="1" x14ac:dyDescent="0.2">
      <c r="A750" s="821" t="s">
        <v>621</v>
      </c>
      <c r="B750" s="822" t="s">
        <v>6931</v>
      </c>
      <c r="C750" s="822" t="s">
        <v>6078</v>
      </c>
      <c r="D750" s="822" t="s">
        <v>7007</v>
      </c>
      <c r="E750" s="822" t="s">
        <v>7008</v>
      </c>
      <c r="F750" s="831">
        <v>1</v>
      </c>
      <c r="G750" s="831">
        <v>9835.09</v>
      </c>
      <c r="H750" s="831"/>
      <c r="I750" s="831">
        <v>9835.09</v>
      </c>
      <c r="J750" s="831"/>
      <c r="K750" s="831"/>
      <c r="L750" s="831"/>
      <c r="M750" s="831"/>
      <c r="N750" s="831"/>
      <c r="O750" s="831"/>
      <c r="P750" s="827"/>
      <c r="Q750" s="832"/>
    </row>
    <row r="751" spans="1:17" ht="14.45" customHeight="1" x14ac:dyDescent="0.2">
      <c r="A751" s="821" t="s">
        <v>621</v>
      </c>
      <c r="B751" s="822" t="s">
        <v>6931</v>
      </c>
      <c r="C751" s="822" t="s">
        <v>6078</v>
      </c>
      <c r="D751" s="822" t="s">
        <v>7009</v>
      </c>
      <c r="E751" s="822" t="s">
        <v>7010</v>
      </c>
      <c r="F751" s="831">
        <v>1</v>
      </c>
      <c r="G751" s="831">
        <v>890.13</v>
      </c>
      <c r="H751" s="831"/>
      <c r="I751" s="831">
        <v>890.13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621</v>
      </c>
      <c r="B752" s="822" t="s">
        <v>6931</v>
      </c>
      <c r="C752" s="822" t="s">
        <v>6078</v>
      </c>
      <c r="D752" s="822" t="s">
        <v>6800</v>
      </c>
      <c r="E752" s="822" t="s">
        <v>6801</v>
      </c>
      <c r="F752" s="831">
        <v>1</v>
      </c>
      <c r="G752" s="831">
        <v>4062.55</v>
      </c>
      <c r="H752" s="831"/>
      <c r="I752" s="831">
        <v>4062.55</v>
      </c>
      <c r="J752" s="831"/>
      <c r="K752" s="831"/>
      <c r="L752" s="831"/>
      <c r="M752" s="831"/>
      <c r="N752" s="831"/>
      <c r="O752" s="831"/>
      <c r="P752" s="827"/>
      <c r="Q752" s="832"/>
    </row>
    <row r="753" spans="1:17" ht="14.45" customHeight="1" x14ac:dyDescent="0.2">
      <c r="A753" s="821" t="s">
        <v>621</v>
      </c>
      <c r="B753" s="822" t="s">
        <v>6931</v>
      </c>
      <c r="C753" s="822" t="s">
        <v>6078</v>
      </c>
      <c r="D753" s="822" t="s">
        <v>6802</v>
      </c>
      <c r="E753" s="822" t="s">
        <v>6803</v>
      </c>
      <c r="F753" s="831"/>
      <c r="G753" s="831"/>
      <c r="H753" s="831"/>
      <c r="I753" s="831"/>
      <c r="J753" s="831">
        <v>47</v>
      </c>
      <c r="K753" s="831">
        <v>3769400</v>
      </c>
      <c r="L753" s="831"/>
      <c r="M753" s="831">
        <v>80200</v>
      </c>
      <c r="N753" s="831">
        <v>2</v>
      </c>
      <c r="O753" s="831">
        <v>160400</v>
      </c>
      <c r="P753" s="827"/>
      <c r="Q753" s="832">
        <v>80200</v>
      </c>
    </row>
    <row r="754" spans="1:17" ht="14.45" customHeight="1" x14ac:dyDescent="0.2">
      <c r="A754" s="821" t="s">
        <v>621</v>
      </c>
      <c r="B754" s="822" t="s">
        <v>6931</v>
      </c>
      <c r="C754" s="822" t="s">
        <v>6078</v>
      </c>
      <c r="D754" s="822" t="s">
        <v>6804</v>
      </c>
      <c r="E754" s="822" t="s">
        <v>6805</v>
      </c>
      <c r="F754" s="831"/>
      <c r="G754" s="831"/>
      <c r="H754" s="831"/>
      <c r="I754" s="831"/>
      <c r="J754" s="831">
        <v>33</v>
      </c>
      <c r="K754" s="831">
        <v>8228250</v>
      </c>
      <c r="L754" s="831"/>
      <c r="M754" s="831">
        <v>249340.90909090909</v>
      </c>
      <c r="N754" s="831">
        <v>15</v>
      </c>
      <c r="O754" s="831">
        <v>3726000</v>
      </c>
      <c r="P754" s="827"/>
      <c r="Q754" s="832">
        <v>248400</v>
      </c>
    </row>
    <row r="755" spans="1:17" ht="14.45" customHeight="1" x14ac:dyDescent="0.2">
      <c r="A755" s="821" t="s">
        <v>621</v>
      </c>
      <c r="B755" s="822" t="s">
        <v>6931</v>
      </c>
      <c r="C755" s="822" t="s">
        <v>6078</v>
      </c>
      <c r="D755" s="822" t="s">
        <v>6303</v>
      </c>
      <c r="E755" s="822" t="s">
        <v>6304</v>
      </c>
      <c r="F755" s="831"/>
      <c r="G755" s="831"/>
      <c r="H755" s="831"/>
      <c r="I755" s="831"/>
      <c r="J755" s="831">
        <v>10</v>
      </c>
      <c r="K755" s="831">
        <v>51085.100000000006</v>
      </c>
      <c r="L755" s="831"/>
      <c r="M755" s="831">
        <v>5108.51</v>
      </c>
      <c r="N755" s="831"/>
      <c r="O755" s="831"/>
      <c r="P755" s="827"/>
      <c r="Q755" s="832"/>
    </row>
    <row r="756" spans="1:17" ht="14.45" customHeight="1" x14ac:dyDescent="0.2">
      <c r="A756" s="821" t="s">
        <v>621</v>
      </c>
      <c r="B756" s="822" t="s">
        <v>6931</v>
      </c>
      <c r="C756" s="822" t="s">
        <v>6078</v>
      </c>
      <c r="D756" s="822" t="s">
        <v>6224</v>
      </c>
      <c r="E756" s="822" t="s">
        <v>6225</v>
      </c>
      <c r="F756" s="831"/>
      <c r="G756" s="831"/>
      <c r="H756" s="831"/>
      <c r="I756" s="831"/>
      <c r="J756" s="831"/>
      <c r="K756" s="831"/>
      <c r="L756" s="831"/>
      <c r="M756" s="831"/>
      <c r="N756" s="831">
        <v>29</v>
      </c>
      <c r="O756" s="831">
        <v>472700</v>
      </c>
      <c r="P756" s="827"/>
      <c r="Q756" s="832">
        <v>16300</v>
      </c>
    </row>
    <row r="757" spans="1:17" ht="14.45" customHeight="1" x14ac:dyDescent="0.2">
      <c r="A757" s="821" t="s">
        <v>621</v>
      </c>
      <c r="B757" s="822" t="s">
        <v>6931</v>
      </c>
      <c r="C757" s="822" t="s">
        <v>6078</v>
      </c>
      <c r="D757" s="822" t="s">
        <v>6226</v>
      </c>
      <c r="E757" s="822" t="s">
        <v>6227</v>
      </c>
      <c r="F757" s="831">
        <v>1</v>
      </c>
      <c r="G757" s="831">
        <v>1743</v>
      </c>
      <c r="H757" s="831"/>
      <c r="I757" s="831">
        <v>1743</v>
      </c>
      <c r="J757" s="831">
        <v>454</v>
      </c>
      <c r="K757" s="831">
        <v>791322</v>
      </c>
      <c r="L757" s="831"/>
      <c r="M757" s="831">
        <v>1743</v>
      </c>
      <c r="N757" s="831">
        <v>57</v>
      </c>
      <c r="O757" s="831">
        <v>99351</v>
      </c>
      <c r="P757" s="827"/>
      <c r="Q757" s="832">
        <v>1743</v>
      </c>
    </row>
    <row r="758" spans="1:17" ht="14.45" customHeight="1" x14ac:dyDescent="0.2">
      <c r="A758" s="821" t="s">
        <v>621</v>
      </c>
      <c r="B758" s="822" t="s">
        <v>6931</v>
      </c>
      <c r="C758" s="822" t="s">
        <v>6078</v>
      </c>
      <c r="D758" s="822" t="s">
        <v>6305</v>
      </c>
      <c r="E758" s="822" t="s">
        <v>6306</v>
      </c>
      <c r="F758" s="831"/>
      <c r="G758" s="831"/>
      <c r="H758" s="831"/>
      <c r="I758" s="831"/>
      <c r="J758" s="831">
        <v>1</v>
      </c>
      <c r="K758" s="831">
        <v>7908.87</v>
      </c>
      <c r="L758" s="831"/>
      <c r="M758" s="831">
        <v>7908.87</v>
      </c>
      <c r="N758" s="831">
        <v>1</v>
      </c>
      <c r="O758" s="831">
        <v>7908.87</v>
      </c>
      <c r="P758" s="827"/>
      <c r="Q758" s="832">
        <v>7908.87</v>
      </c>
    </row>
    <row r="759" spans="1:17" ht="14.45" customHeight="1" x14ac:dyDescent="0.2">
      <c r="A759" s="821" t="s">
        <v>621</v>
      </c>
      <c r="B759" s="822" t="s">
        <v>6931</v>
      </c>
      <c r="C759" s="822" t="s">
        <v>6078</v>
      </c>
      <c r="D759" s="822" t="s">
        <v>6810</v>
      </c>
      <c r="E759" s="822" t="s">
        <v>6811</v>
      </c>
      <c r="F759" s="831"/>
      <c r="G759" s="831"/>
      <c r="H759" s="831"/>
      <c r="I759" s="831"/>
      <c r="J759" s="831">
        <v>13</v>
      </c>
      <c r="K759" s="831">
        <v>3588000</v>
      </c>
      <c r="L759" s="831"/>
      <c r="M759" s="831">
        <v>276000</v>
      </c>
      <c r="N759" s="831">
        <v>18</v>
      </c>
      <c r="O759" s="831">
        <v>4968000</v>
      </c>
      <c r="P759" s="827"/>
      <c r="Q759" s="832">
        <v>276000</v>
      </c>
    </row>
    <row r="760" spans="1:17" ht="14.45" customHeight="1" x14ac:dyDescent="0.2">
      <c r="A760" s="821" t="s">
        <v>621</v>
      </c>
      <c r="B760" s="822" t="s">
        <v>6931</v>
      </c>
      <c r="C760" s="822" t="s">
        <v>6078</v>
      </c>
      <c r="D760" s="822" t="s">
        <v>6812</v>
      </c>
      <c r="E760" s="822"/>
      <c r="F760" s="831"/>
      <c r="G760" s="831"/>
      <c r="H760" s="831"/>
      <c r="I760" s="831"/>
      <c r="J760" s="831">
        <v>2</v>
      </c>
      <c r="K760" s="831">
        <v>146000</v>
      </c>
      <c r="L760" s="831"/>
      <c r="M760" s="831">
        <v>73000</v>
      </c>
      <c r="N760" s="831"/>
      <c r="O760" s="831"/>
      <c r="P760" s="827"/>
      <c r="Q760" s="832"/>
    </row>
    <row r="761" spans="1:17" ht="14.45" customHeight="1" x14ac:dyDescent="0.2">
      <c r="A761" s="821" t="s">
        <v>621</v>
      </c>
      <c r="B761" s="822" t="s">
        <v>6931</v>
      </c>
      <c r="C761" s="822" t="s">
        <v>6078</v>
      </c>
      <c r="D761" s="822" t="s">
        <v>6812</v>
      </c>
      <c r="E761" s="822" t="s">
        <v>6813</v>
      </c>
      <c r="F761" s="831"/>
      <c r="G761" s="831"/>
      <c r="H761" s="831"/>
      <c r="I761" s="831"/>
      <c r="J761" s="831">
        <v>4</v>
      </c>
      <c r="K761" s="831">
        <v>292000</v>
      </c>
      <c r="L761" s="831"/>
      <c r="M761" s="831">
        <v>73000</v>
      </c>
      <c r="N761" s="831">
        <v>1</v>
      </c>
      <c r="O761" s="831">
        <v>73000</v>
      </c>
      <c r="P761" s="827"/>
      <c r="Q761" s="832">
        <v>73000</v>
      </c>
    </row>
    <row r="762" spans="1:17" ht="14.45" customHeight="1" x14ac:dyDescent="0.2">
      <c r="A762" s="821" t="s">
        <v>621</v>
      </c>
      <c r="B762" s="822" t="s">
        <v>6931</v>
      </c>
      <c r="C762" s="822" t="s">
        <v>6078</v>
      </c>
      <c r="D762" s="822" t="s">
        <v>6816</v>
      </c>
      <c r="E762" s="822" t="s">
        <v>6817</v>
      </c>
      <c r="F762" s="831"/>
      <c r="G762" s="831"/>
      <c r="H762" s="831"/>
      <c r="I762" s="831"/>
      <c r="J762" s="831">
        <v>3</v>
      </c>
      <c r="K762" s="831">
        <v>83086.89</v>
      </c>
      <c r="L762" s="831"/>
      <c r="M762" s="831">
        <v>27695.63</v>
      </c>
      <c r="N762" s="831">
        <v>2</v>
      </c>
      <c r="O762" s="831">
        <v>55391.26</v>
      </c>
      <c r="P762" s="827"/>
      <c r="Q762" s="832">
        <v>27695.63</v>
      </c>
    </row>
    <row r="763" spans="1:17" ht="14.45" customHeight="1" x14ac:dyDescent="0.2">
      <c r="A763" s="821" t="s">
        <v>621</v>
      </c>
      <c r="B763" s="822" t="s">
        <v>6931</v>
      </c>
      <c r="C763" s="822" t="s">
        <v>6078</v>
      </c>
      <c r="D763" s="822" t="s">
        <v>7011</v>
      </c>
      <c r="E763" s="822" t="s">
        <v>7012</v>
      </c>
      <c r="F763" s="831"/>
      <c r="G763" s="831"/>
      <c r="H763" s="831"/>
      <c r="I763" s="831"/>
      <c r="J763" s="831">
        <v>81</v>
      </c>
      <c r="K763" s="831">
        <v>216327.51</v>
      </c>
      <c r="L763" s="831"/>
      <c r="M763" s="831">
        <v>2670.71</v>
      </c>
      <c r="N763" s="831"/>
      <c r="O763" s="831"/>
      <c r="P763" s="827"/>
      <c r="Q763" s="832"/>
    </row>
    <row r="764" spans="1:17" ht="14.45" customHeight="1" x14ac:dyDescent="0.2">
      <c r="A764" s="821" t="s">
        <v>621</v>
      </c>
      <c r="B764" s="822" t="s">
        <v>6931</v>
      </c>
      <c r="C764" s="822" t="s">
        <v>6078</v>
      </c>
      <c r="D764" s="822" t="s">
        <v>6818</v>
      </c>
      <c r="E764" s="822" t="s">
        <v>6819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7908.87</v>
      </c>
      <c r="P764" s="827"/>
      <c r="Q764" s="832">
        <v>7908.87</v>
      </c>
    </row>
    <row r="765" spans="1:17" ht="14.45" customHeight="1" x14ac:dyDescent="0.2">
      <c r="A765" s="821" t="s">
        <v>621</v>
      </c>
      <c r="B765" s="822" t="s">
        <v>6931</v>
      </c>
      <c r="C765" s="822" t="s">
        <v>6078</v>
      </c>
      <c r="D765" s="822" t="s">
        <v>6822</v>
      </c>
      <c r="E765" s="822" t="s">
        <v>6805</v>
      </c>
      <c r="F765" s="831"/>
      <c r="G765" s="831"/>
      <c r="H765" s="831"/>
      <c r="I765" s="831"/>
      <c r="J765" s="831">
        <v>1</v>
      </c>
      <c r="K765" s="831">
        <v>248377</v>
      </c>
      <c r="L765" s="831"/>
      <c r="M765" s="831">
        <v>248377</v>
      </c>
      <c r="N765" s="831">
        <v>2</v>
      </c>
      <c r="O765" s="831">
        <v>496754</v>
      </c>
      <c r="P765" s="827"/>
      <c r="Q765" s="832">
        <v>248377</v>
      </c>
    </row>
    <row r="766" spans="1:17" ht="14.45" customHeight="1" x14ac:dyDescent="0.2">
      <c r="A766" s="821" t="s">
        <v>621</v>
      </c>
      <c r="B766" s="822" t="s">
        <v>6931</v>
      </c>
      <c r="C766" s="822" t="s">
        <v>6078</v>
      </c>
      <c r="D766" s="822" t="s">
        <v>6823</v>
      </c>
      <c r="E766" s="822" t="s">
        <v>6811</v>
      </c>
      <c r="F766" s="831"/>
      <c r="G766" s="831"/>
      <c r="H766" s="831"/>
      <c r="I766" s="831"/>
      <c r="J766" s="831"/>
      <c r="K766" s="831"/>
      <c r="L766" s="831"/>
      <c r="M766" s="831"/>
      <c r="N766" s="831">
        <v>2</v>
      </c>
      <c r="O766" s="831">
        <v>551885</v>
      </c>
      <c r="P766" s="827"/>
      <c r="Q766" s="832">
        <v>275942.5</v>
      </c>
    </row>
    <row r="767" spans="1:17" ht="14.45" customHeight="1" x14ac:dyDescent="0.2">
      <c r="A767" s="821" t="s">
        <v>621</v>
      </c>
      <c r="B767" s="822" t="s">
        <v>6931</v>
      </c>
      <c r="C767" s="822" t="s">
        <v>6078</v>
      </c>
      <c r="D767" s="822" t="s">
        <v>6824</v>
      </c>
      <c r="E767" s="822" t="s">
        <v>6825</v>
      </c>
      <c r="F767" s="831"/>
      <c r="G767" s="831"/>
      <c r="H767" s="831"/>
      <c r="I767" s="831"/>
      <c r="J767" s="831">
        <v>6</v>
      </c>
      <c r="K767" s="831">
        <v>28677</v>
      </c>
      <c r="L767" s="831"/>
      <c r="M767" s="831">
        <v>4779.5</v>
      </c>
      <c r="N767" s="831"/>
      <c r="O767" s="831"/>
      <c r="P767" s="827"/>
      <c r="Q767" s="832"/>
    </row>
    <row r="768" spans="1:17" ht="14.45" customHeight="1" x14ac:dyDescent="0.2">
      <c r="A768" s="821" t="s">
        <v>621</v>
      </c>
      <c r="B768" s="822" t="s">
        <v>6931</v>
      </c>
      <c r="C768" s="822" t="s">
        <v>6078</v>
      </c>
      <c r="D768" s="822" t="s">
        <v>6826</v>
      </c>
      <c r="E768" s="822" t="s">
        <v>6827</v>
      </c>
      <c r="F768" s="831"/>
      <c r="G768" s="831"/>
      <c r="H768" s="831"/>
      <c r="I768" s="831"/>
      <c r="J768" s="831">
        <v>3</v>
      </c>
      <c r="K768" s="831">
        <v>156078</v>
      </c>
      <c r="L768" s="831"/>
      <c r="M768" s="831">
        <v>52026</v>
      </c>
      <c r="N768" s="831">
        <v>3</v>
      </c>
      <c r="O768" s="831">
        <v>156078</v>
      </c>
      <c r="P768" s="827"/>
      <c r="Q768" s="832">
        <v>52026</v>
      </c>
    </row>
    <row r="769" spans="1:17" ht="14.45" customHeight="1" x14ac:dyDescent="0.2">
      <c r="A769" s="821" t="s">
        <v>621</v>
      </c>
      <c r="B769" s="822" t="s">
        <v>6931</v>
      </c>
      <c r="C769" s="822" t="s">
        <v>6078</v>
      </c>
      <c r="D769" s="822" t="s">
        <v>6828</v>
      </c>
      <c r="E769" s="822" t="s">
        <v>6829</v>
      </c>
      <c r="F769" s="831"/>
      <c r="G769" s="831"/>
      <c r="H769" s="831"/>
      <c r="I769" s="831"/>
      <c r="J769" s="831">
        <v>1</v>
      </c>
      <c r="K769" s="831">
        <v>30000</v>
      </c>
      <c r="L769" s="831"/>
      <c r="M769" s="831">
        <v>30000</v>
      </c>
      <c r="N769" s="831"/>
      <c r="O769" s="831"/>
      <c r="P769" s="827"/>
      <c r="Q769" s="832"/>
    </row>
    <row r="770" spans="1:17" ht="14.45" customHeight="1" x14ac:dyDescent="0.2">
      <c r="A770" s="821" t="s">
        <v>621</v>
      </c>
      <c r="B770" s="822" t="s">
        <v>6931</v>
      </c>
      <c r="C770" s="822" t="s">
        <v>6078</v>
      </c>
      <c r="D770" s="822" t="s">
        <v>7013</v>
      </c>
      <c r="E770" s="822" t="s">
        <v>7014</v>
      </c>
      <c r="F770" s="831"/>
      <c r="G770" s="831"/>
      <c r="H770" s="831"/>
      <c r="I770" s="831"/>
      <c r="J770" s="831"/>
      <c r="K770" s="831"/>
      <c r="L770" s="831"/>
      <c r="M770" s="831"/>
      <c r="N770" s="831">
        <v>1</v>
      </c>
      <c r="O770" s="831">
        <v>449</v>
      </c>
      <c r="P770" s="827"/>
      <c r="Q770" s="832">
        <v>449</v>
      </c>
    </row>
    <row r="771" spans="1:17" ht="14.45" customHeight="1" x14ac:dyDescent="0.2">
      <c r="A771" s="821" t="s">
        <v>621</v>
      </c>
      <c r="B771" s="822" t="s">
        <v>6931</v>
      </c>
      <c r="C771" s="822" t="s">
        <v>6078</v>
      </c>
      <c r="D771" s="822" t="s">
        <v>6832</v>
      </c>
      <c r="E771" s="822" t="s">
        <v>6833</v>
      </c>
      <c r="F771" s="831"/>
      <c r="G771" s="831"/>
      <c r="H771" s="831"/>
      <c r="I771" s="831"/>
      <c r="J771" s="831">
        <v>2</v>
      </c>
      <c r="K771" s="831">
        <v>459770</v>
      </c>
      <c r="L771" s="831"/>
      <c r="M771" s="831">
        <v>229885</v>
      </c>
      <c r="N771" s="831"/>
      <c r="O771" s="831"/>
      <c r="P771" s="827"/>
      <c r="Q771" s="832"/>
    </row>
    <row r="772" spans="1:17" ht="14.45" customHeight="1" x14ac:dyDescent="0.2">
      <c r="A772" s="821" t="s">
        <v>621</v>
      </c>
      <c r="B772" s="822" t="s">
        <v>6931</v>
      </c>
      <c r="C772" s="822" t="s">
        <v>6078</v>
      </c>
      <c r="D772" s="822" t="s">
        <v>6307</v>
      </c>
      <c r="E772" s="822" t="s">
        <v>6308</v>
      </c>
      <c r="F772" s="831"/>
      <c r="G772" s="831"/>
      <c r="H772" s="831"/>
      <c r="I772" s="831"/>
      <c r="J772" s="831">
        <v>2</v>
      </c>
      <c r="K772" s="831">
        <v>15817.74</v>
      </c>
      <c r="L772" s="831"/>
      <c r="M772" s="831">
        <v>7908.87</v>
      </c>
      <c r="N772" s="831">
        <v>1</v>
      </c>
      <c r="O772" s="831">
        <v>7908.87</v>
      </c>
      <c r="P772" s="827"/>
      <c r="Q772" s="832">
        <v>7908.87</v>
      </c>
    </row>
    <row r="773" spans="1:17" ht="14.45" customHeight="1" x14ac:dyDescent="0.2">
      <c r="A773" s="821" t="s">
        <v>621</v>
      </c>
      <c r="B773" s="822" t="s">
        <v>6931</v>
      </c>
      <c r="C773" s="822" t="s">
        <v>6078</v>
      </c>
      <c r="D773" s="822" t="s">
        <v>6842</v>
      </c>
      <c r="E773" s="822" t="s">
        <v>6843</v>
      </c>
      <c r="F773" s="831"/>
      <c r="G773" s="831"/>
      <c r="H773" s="831"/>
      <c r="I773" s="831"/>
      <c r="J773" s="831">
        <v>1</v>
      </c>
      <c r="K773" s="831">
        <v>52026</v>
      </c>
      <c r="L773" s="831"/>
      <c r="M773" s="831">
        <v>52026</v>
      </c>
      <c r="N773" s="831"/>
      <c r="O773" s="831"/>
      <c r="P773" s="827"/>
      <c r="Q773" s="832"/>
    </row>
    <row r="774" spans="1:17" ht="14.45" customHeight="1" x14ac:dyDescent="0.2">
      <c r="A774" s="821" t="s">
        <v>621</v>
      </c>
      <c r="B774" s="822" t="s">
        <v>6931</v>
      </c>
      <c r="C774" s="822" t="s">
        <v>6078</v>
      </c>
      <c r="D774" s="822" t="s">
        <v>7015</v>
      </c>
      <c r="E774" s="822" t="s">
        <v>7016</v>
      </c>
      <c r="F774" s="831"/>
      <c r="G774" s="831"/>
      <c r="H774" s="831"/>
      <c r="I774" s="831"/>
      <c r="J774" s="831"/>
      <c r="K774" s="831"/>
      <c r="L774" s="831"/>
      <c r="M774" s="831"/>
      <c r="N774" s="831">
        <v>1</v>
      </c>
      <c r="O774" s="831">
        <v>4580.5</v>
      </c>
      <c r="P774" s="827"/>
      <c r="Q774" s="832">
        <v>4580.5</v>
      </c>
    </row>
    <row r="775" spans="1:17" ht="14.45" customHeight="1" x14ac:dyDescent="0.2">
      <c r="A775" s="821" t="s">
        <v>621</v>
      </c>
      <c r="B775" s="822" t="s">
        <v>6931</v>
      </c>
      <c r="C775" s="822" t="s">
        <v>6078</v>
      </c>
      <c r="D775" s="822" t="s">
        <v>7017</v>
      </c>
      <c r="E775" s="822" t="s">
        <v>7018</v>
      </c>
      <c r="F775" s="831"/>
      <c r="G775" s="831"/>
      <c r="H775" s="831"/>
      <c r="I775" s="831"/>
      <c r="J775" s="831">
        <v>1</v>
      </c>
      <c r="K775" s="831">
        <v>8071.99</v>
      </c>
      <c r="L775" s="831"/>
      <c r="M775" s="831">
        <v>8071.99</v>
      </c>
      <c r="N775" s="831"/>
      <c r="O775" s="831"/>
      <c r="P775" s="827"/>
      <c r="Q775" s="832"/>
    </row>
    <row r="776" spans="1:17" ht="14.45" customHeight="1" x14ac:dyDescent="0.2">
      <c r="A776" s="821" t="s">
        <v>621</v>
      </c>
      <c r="B776" s="822" t="s">
        <v>6931</v>
      </c>
      <c r="C776" s="822" t="s">
        <v>6078</v>
      </c>
      <c r="D776" s="822" t="s">
        <v>7019</v>
      </c>
      <c r="E776" s="822" t="s">
        <v>7020</v>
      </c>
      <c r="F776" s="831"/>
      <c r="G776" s="831"/>
      <c r="H776" s="831"/>
      <c r="I776" s="831"/>
      <c r="J776" s="831">
        <v>1</v>
      </c>
      <c r="K776" s="831">
        <v>258635</v>
      </c>
      <c r="L776" s="831"/>
      <c r="M776" s="831">
        <v>258635</v>
      </c>
      <c r="N776" s="831"/>
      <c r="O776" s="831"/>
      <c r="P776" s="827"/>
      <c r="Q776" s="832"/>
    </row>
    <row r="777" spans="1:17" ht="14.45" customHeight="1" x14ac:dyDescent="0.2">
      <c r="A777" s="821" t="s">
        <v>621</v>
      </c>
      <c r="B777" s="822" t="s">
        <v>6931</v>
      </c>
      <c r="C777" s="822" t="s">
        <v>6078</v>
      </c>
      <c r="D777" s="822" t="s">
        <v>6860</v>
      </c>
      <c r="E777" s="822" t="s">
        <v>6861</v>
      </c>
      <c r="F777" s="831"/>
      <c r="G777" s="831"/>
      <c r="H777" s="831"/>
      <c r="I777" s="831"/>
      <c r="J777" s="831">
        <v>1</v>
      </c>
      <c r="K777" s="831">
        <v>414</v>
      </c>
      <c r="L777" s="831"/>
      <c r="M777" s="831">
        <v>414</v>
      </c>
      <c r="N777" s="831"/>
      <c r="O777" s="831"/>
      <c r="P777" s="827"/>
      <c r="Q777" s="832"/>
    </row>
    <row r="778" spans="1:17" ht="14.45" customHeight="1" x14ac:dyDescent="0.2">
      <c r="A778" s="821" t="s">
        <v>621</v>
      </c>
      <c r="B778" s="822" t="s">
        <v>6931</v>
      </c>
      <c r="C778" s="822" t="s">
        <v>5989</v>
      </c>
      <c r="D778" s="822" t="s">
        <v>6870</v>
      </c>
      <c r="E778" s="822" t="s">
        <v>6871</v>
      </c>
      <c r="F778" s="831">
        <v>4888</v>
      </c>
      <c r="G778" s="831">
        <v>6476431</v>
      </c>
      <c r="H778" s="831"/>
      <c r="I778" s="831">
        <v>1324.9654255319149</v>
      </c>
      <c r="J778" s="831">
        <v>4425</v>
      </c>
      <c r="K778" s="831">
        <v>5881687</v>
      </c>
      <c r="L778" s="831"/>
      <c r="M778" s="831">
        <v>1329.194802259887</v>
      </c>
      <c r="N778" s="831">
        <v>415</v>
      </c>
      <c r="O778" s="831">
        <v>556813</v>
      </c>
      <c r="P778" s="827"/>
      <c r="Q778" s="832">
        <v>1341.7180722891567</v>
      </c>
    </row>
    <row r="779" spans="1:17" ht="14.45" customHeight="1" x14ac:dyDescent="0.2">
      <c r="A779" s="821" t="s">
        <v>621</v>
      </c>
      <c r="B779" s="822" t="s">
        <v>6931</v>
      </c>
      <c r="C779" s="822" t="s">
        <v>5989</v>
      </c>
      <c r="D779" s="822" t="s">
        <v>7021</v>
      </c>
      <c r="E779" s="822" t="s">
        <v>7022</v>
      </c>
      <c r="F779" s="831"/>
      <c r="G779" s="831"/>
      <c r="H779" s="831"/>
      <c r="I779" s="831"/>
      <c r="J779" s="831">
        <v>0</v>
      </c>
      <c r="K779" s="831">
        <v>0</v>
      </c>
      <c r="L779" s="831"/>
      <c r="M779" s="831"/>
      <c r="N779" s="831"/>
      <c r="O779" s="831"/>
      <c r="P779" s="827"/>
      <c r="Q779" s="832"/>
    </row>
    <row r="780" spans="1:17" ht="14.45" customHeight="1" x14ac:dyDescent="0.2">
      <c r="A780" s="821" t="s">
        <v>621</v>
      </c>
      <c r="B780" s="822" t="s">
        <v>6931</v>
      </c>
      <c r="C780" s="822" t="s">
        <v>5989</v>
      </c>
      <c r="D780" s="822" t="s">
        <v>6872</v>
      </c>
      <c r="E780" s="822" t="s">
        <v>6873</v>
      </c>
      <c r="F780" s="831">
        <v>12</v>
      </c>
      <c r="G780" s="831">
        <v>2388</v>
      </c>
      <c r="H780" s="831"/>
      <c r="I780" s="831">
        <v>199</v>
      </c>
      <c r="J780" s="831">
        <v>15</v>
      </c>
      <c r="K780" s="831">
        <v>3011</v>
      </c>
      <c r="L780" s="831"/>
      <c r="M780" s="831">
        <v>200.73333333333332</v>
      </c>
      <c r="N780" s="831">
        <v>4</v>
      </c>
      <c r="O780" s="831">
        <v>840</v>
      </c>
      <c r="P780" s="827"/>
      <c r="Q780" s="832">
        <v>210</v>
      </c>
    </row>
    <row r="781" spans="1:17" ht="14.45" customHeight="1" x14ac:dyDescent="0.2">
      <c r="A781" s="821" t="s">
        <v>621</v>
      </c>
      <c r="B781" s="822" t="s">
        <v>6931</v>
      </c>
      <c r="C781" s="822" t="s">
        <v>5989</v>
      </c>
      <c r="D781" s="822" t="s">
        <v>6320</v>
      </c>
      <c r="E781" s="822" t="s">
        <v>6321</v>
      </c>
      <c r="F781" s="831">
        <v>1</v>
      </c>
      <c r="G781" s="831">
        <v>11066</v>
      </c>
      <c r="H781" s="831"/>
      <c r="I781" s="831">
        <v>11066</v>
      </c>
      <c r="J781" s="831">
        <v>1</v>
      </c>
      <c r="K781" s="831">
        <v>11081</v>
      </c>
      <c r="L781" s="831"/>
      <c r="M781" s="831">
        <v>11081</v>
      </c>
      <c r="N781" s="831"/>
      <c r="O781" s="831"/>
      <c r="P781" s="827"/>
      <c r="Q781" s="832"/>
    </row>
    <row r="782" spans="1:17" ht="14.45" customHeight="1" x14ac:dyDescent="0.2">
      <c r="A782" s="821" t="s">
        <v>621</v>
      </c>
      <c r="B782" s="822" t="s">
        <v>6931</v>
      </c>
      <c r="C782" s="822" t="s">
        <v>5989</v>
      </c>
      <c r="D782" s="822" t="s">
        <v>6322</v>
      </c>
      <c r="E782" s="822" t="s">
        <v>6323</v>
      </c>
      <c r="F782" s="831"/>
      <c r="G782" s="831"/>
      <c r="H782" s="831"/>
      <c r="I782" s="831"/>
      <c r="J782" s="831">
        <v>1</v>
      </c>
      <c r="K782" s="831">
        <v>6906</v>
      </c>
      <c r="L782" s="831"/>
      <c r="M782" s="831">
        <v>6906</v>
      </c>
      <c r="N782" s="831"/>
      <c r="O782" s="831"/>
      <c r="P782" s="827"/>
      <c r="Q782" s="832"/>
    </row>
    <row r="783" spans="1:17" ht="14.45" customHeight="1" x14ac:dyDescent="0.2">
      <c r="A783" s="821" t="s">
        <v>621</v>
      </c>
      <c r="B783" s="822" t="s">
        <v>6931</v>
      </c>
      <c r="C783" s="822" t="s">
        <v>5989</v>
      </c>
      <c r="D783" s="822" t="s">
        <v>6874</v>
      </c>
      <c r="E783" s="822" t="s">
        <v>6875</v>
      </c>
      <c r="F783" s="831"/>
      <c r="G783" s="831"/>
      <c r="H783" s="831"/>
      <c r="I783" s="831"/>
      <c r="J783" s="831">
        <v>1</v>
      </c>
      <c r="K783" s="831">
        <v>1983</v>
      </c>
      <c r="L783" s="831"/>
      <c r="M783" s="831">
        <v>1983</v>
      </c>
      <c r="N783" s="831"/>
      <c r="O783" s="831"/>
      <c r="P783" s="827"/>
      <c r="Q783" s="832"/>
    </row>
    <row r="784" spans="1:17" ht="14.45" customHeight="1" x14ac:dyDescent="0.2">
      <c r="A784" s="821" t="s">
        <v>621</v>
      </c>
      <c r="B784" s="822" t="s">
        <v>6931</v>
      </c>
      <c r="C784" s="822" t="s">
        <v>5989</v>
      </c>
      <c r="D784" s="822" t="s">
        <v>7023</v>
      </c>
      <c r="E784" s="822" t="s">
        <v>7024</v>
      </c>
      <c r="F784" s="831"/>
      <c r="G784" s="831"/>
      <c r="H784" s="831"/>
      <c r="I784" s="831"/>
      <c r="J784" s="831">
        <v>1</v>
      </c>
      <c r="K784" s="831">
        <v>82</v>
      </c>
      <c r="L784" s="831"/>
      <c r="M784" s="831">
        <v>82</v>
      </c>
      <c r="N784" s="831"/>
      <c r="O784" s="831"/>
      <c r="P784" s="827"/>
      <c r="Q784" s="832"/>
    </row>
    <row r="785" spans="1:17" ht="14.45" customHeight="1" x14ac:dyDescent="0.2">
      <c r="A785" s="821" t="s">
        <v>621</v>
      </c>
      <c r="B785" s="822" t="s">
        <v>6931</v>
      </c>
      <c r="C785" s="822" t="s">
        <v>5989</v>
      </c>
      <c r="D785" s="822" t="s">
        <v>6880</v>
      </c>
      <c r="E785" s="822" t="s">
        <v>6881</v>
      </c>
      <c r="F785" s="831">
        <v>4</v>
      </c>
      <c r="G785" s="831">
        <v>1016</v>
      </c>
      <c r="H785" s="831"/>
      <c r="I785" s="831">
        <v>254</v>
      </c>
      <c r="J785" s="831"/>
      <c r="K785" s="831"/>
      <c r="L785" s="831"/>
      <c r="M785" s="831"/>
      <c r="N785" s="831"/>
      <c r="O785" s="831"/>
      <c r="P785" s="827"/>
      <c r="Q785" s="832"/>
    </row>
    <row r="786" spans="1:17" ht="14.45" customHeight="1" x14ac:dyDescent="0.2">
      <c r="A786" s="821" t="s">
        <v>621</v>
      </c>
      <c r="B786" s="822" t="s">
        <v>6931</v>
      </c>
      <c r="C786" s="822" t="s">
        <v>5989</v>
      </c>
      <c r="D786" s="822" t="s">
        <v>6882</v>
      </c>
      <c r="E786" s="822" t="s">
        <v>6883</v>
      </c>
      <c r="F786" s="831">
        <v>0</v>
      </c>
      <c r="G786" s="831">
        <v>0</v>
      </c>
      <c r="H786" s="831"/>
      <c r="I786" s="831"/>
      <c r="J786" s="831">
        <v>0</v>
      </c>
      <c r="K786" s="831">
        <v>0</v>
      </c>
      <c r="L786" s="831"/>
      <c r="M786" s="831"/>
      <c r="N786" s="831">
        <v>0</v>
      </c>
      <c r="O786" s="831">
        <v>0</v>
      </c>
      <c r="P786" s="827"/>
      <c r="Q786" s="832"/>
    </row>
    <row r="787" spans="1:17" ht="14.45" customHeight="1" x14ac:dyDescent="0.2">
      <c r="A787" s="821" t="s">
        <v>621</v>
      </c>
      <c r="B787" s="822" t="s">
        <v>6931</v>
      </c>
      <c r="C787" s="822" t="s">
        <v>5989</v>
      </c>
      <c r="D787" s="822" t="s">
        <v>6884</v>
      </c>
      <c r="E787" s="822" t="s">
        <v>6885</v>
      </c>
      <c r="F787" s="831">
        <v>127</v>
      </c>
      <c r="G787" s="831">
        <v>0</v>
      </c>
      <c r="H787" s="831"/>
      <c r="I787" s="831">
        <v>0</v>
      </c>
      <c r="J787" s="831">
        <v>138</v>
      </c>
      <c r="K787" s="831">
        <v>0</v>
      </c>
      <c r="L787" s="831"/>
      <c r="M787" s="831">
        <v>0</v>
      </c>
      <c r="N787" s="831">
        <v>0</v>
      </c>
      <c r="O787" s="831">
        <v>0</v>
      </c>
      <c r="P787" s="827"/>
      <c r="Q787" s="832"/>
    </row>
    <row r="788" spans="1:17" ht="14.45" customHeight="1" x14ac:dyDescent="0.2">
      <c r="A788" s="821" t="s">
        <v>621</v>
      </c>
      <c r="B788" s="822" t="s">
        <v>6931</v>
      </c>
      <c r="C788" s="822" t="s">
        <v>5989</v>
      </c>
      <c r="D788" s="822" t="s">
        <v>6886</v>
      </c>
      <c r="E788" s="822" t="s">
        <v>6887</v>
      </c>
      <c r="F788" s="831"/>
      <c r="G788" s="831"/>
      <c r="H788" s="831"/>
      <c r="I788" s="831"/>
      <c r="J788" s="831">
        <v>2</v>
      </c>
      <c r="K788" s="831">
        <v>0</v>
      </c>
      <c r="L788" s="831"/>
      <c r="M788" s="831">
        <v>0</v>
      </c>
      <c r="N788" s="831"/>
      <c r="O788" s="831"/>
      <c r="P788" s="827"/>
      <c r="Q788" s="832"/>
    </row>
    <row r="789" spans="1:17" ht="14.45" customHeight="1" x14ac:dyDescent="0.2">
      <c r="A789" s="821" t="s">
        <v>621</v>
      </c>
      <c r="B789" s="822" t="s">
        <v>6931</v>
      </c>
      <c r="C789" s="822" t="s">
        <v>5989</v>
      </c>
      <c r="D789" s="822" t="s">
        <v>7025</v>
      </c>
      <c r="E789" s="822" t="s">
        <v>7026</v>
      </c>
      <c r="F789" s="831"/>
      <c r="G789" s="831"/>
      <c r="H789" s="831"/>
      <c r="I789" s="831"/>
      <c r="J789" s="831">
        <v>1</v>
      </c>
      <c r="K789" s="831">
        <v>0</v>
      </c>
      <c r="L789" s="831"/>
      <c r="M789" s="831">
        <v>0</v>
      </c>
      <c r="N789" s="831"/>
      <c r="O789" s="831"/>
      <c r="P789" s="827"/>
      <c r="Q789" s="832"/>
    </row>
    <row r="790" spans="1:17" ht="14.45" customHeight="1" x14ac:dyDescent="0.2">
      <c r="A790" s="821" t="s">
        <v>621</v>
      </c>
      <c r="B790" s="822" t="s">
        <v>6931</v>
      </c>
      <c r="C790" s="822" t="s">
        <v>5989</v>
      </c>
      <c r="D790" s="822" t="s">
        <v>6888</v>
      </c>
      <c r="E790" s="822" t="s">
        <v>6889</v>
      </c>
      <c r="F790" s="831"/>
      <c r="G790" s="831"/>
      <c r="H790" s="831"/>
      <c r="I790" s="831"/>
      <c r="J790" s="831">
        <v>1</v>
      </c>
      <c r="K790" s="831">
        <v>0</v>
      </c>
      <c r="L790" s="831"/>
      <c r="M790" s="831">
        <v>0</v>
      </c>
      <c r="N790" s="831"/>
      <c r="O790" s="831"/>
      <c r="P790" s="827"/>
      <c r="Q790" s="832"/>
    </row>
    <row r="791" spans="1:17" ht="14.45" customHeight="1" x14ac:dyDescent="0.2">
      <c r="A791" s="821" t="s">
        <v>621</v>
      </c>
      <c r="B791" s="822" t="s">
        <v>6931</v>
      </c>
      <c r="C791" s="822" t="s">
        <v>5989</v>
      </c>
      <c r="D791" s="822" t="s">
        <v>6890</v>
      </c>
      <c r="E791" s="822" t="s">
        <v>6891</v>
      </c>
      <c r="F791" s="831"/>
      <c r="G791" s="831"/>
      <c r="H791" s="831"/>
      <c r="I791" s="831"/>
      <c r="J791" s="831">
        <v>1</v>
      </c>
      <c r="K791" s="831">
        <v>0</v>
      </c>
      <c r="L791" s="831"/>
      <c r="M791" s="831">
        <v>0</v>
      </c>
      <c r="N791" s="831"/>
      <c r="O791" s="831"/>
      <c r="P791" s="827"/>
      <c r="Q791" s="832"/>
    </row>
    <row r="792" spans="1:17" ht="14.45" customHeight="1" x14ac:dyDescent="0.2">
      <c r="A792" s="821" t="s">
        <v>621</v>
      </c>
      <c r="B792" s="822" t="s">
        <v>6931</v>
      </c>
      <c r="C792" s="822" t="s">
        <v>5989</v>
      </c>
      <c r="D792" s="822" t="s">
        <v>7027</v>
      </c>
      <c r="E792" s="822" t="s">
        <v>7028</v>
      </c>
      <c r="F792" s="831">
        <v>17</v>
      </c>
      <c r="G792" s="831">
        <v>3536</v>
      </c>
      <c r="H792" s="831"/>
      <c r="I792" s="831">
        <v>208</v>
      </c>
      <c r="J792" s="831"/>
      <c r="K792" s="831"/>
      <c r="L792" s="831"/>
      <c r="M792" s="831"/>
      <c r="N792" s="831"/>
      <c r="O792" s="831"/>
      <c r="P792" s="827"/>
      <c r="Q792" s="832"/>
    </row>
    <row r="793" spans="1:17" ht="14.45" customHeight="1" x14ac:dyDescent="0.2">
      <c r="A793" s="821" t="s">
        <v>621</v>
      </c>
      <c r="B793" s="822" t="s">
        <v>6931</v>
      </c>
      <c r="C793" s="822" t="s">
        <v>5989</v>
      </c>
      <c r="D793" s="822" t="s">
        <v>5990</v>
      </c>
      <c r="E793" s="822" t="s">
        <v>5991</v>
      </c>
      <c r="F793" s="831">
        <v>2820</v>
      </c>
      <c r="G793" s="831">
        <v>1336665</v>
      </c>
      <c r="H793" s="831"/>
      <c r="I793" s="831">
        <v>473.99468085106383</v>
      </c>
      <c r="J793" s="831">
        <v>2331</v>
      </c>
      <c r="K793" s="831">
        <v>1111878</v>
      </c>
      <c r="L793" s="831"/>
      <c r="M793" s="831">
        <v>476.996138996139</v>
      </c>
      <c r="N793" s="831">
        <v>159</v>
      </c>
      <c r="O793" s="831">
        <v>81689</v>
      </c>
      <c r="P793" s="827"/>
      <c r="Q793" s="832">
        <v>513.76729559748424</v>
      </c>
    </row>
    <row r="794" spans="1:17" ht="14.45" customHeight="1" x14ac:dyDescent="0.2">
      <c r="A794" s="821" t="s">
        <v>621</v>
      </c>
      <c r="B794" s="822" t="s">
        <v>6931</v>
      </c>
      <c r="C794" s="822" t="s">
        <v>5989</v>
      </c>
      <c r="D794" s="822" t="s">
        <v>6119</v>
      </c>
      <c r="E794" s="822" t="s">
        <v>6120</v>
      </c>
      <c r="F794" s="831">
        <v>671</v>
      </c>
      <c r="G794" s="831">
        <v>485127</v>
      </c>
      <c r="H794" s="831"/>
      <c r="I794" s="831">
        <v>722.99105812220569</v>
      </c>
      <c r="J794" s="831">
        <v>740</v>
      </c>
      <c r="K794" s="831">
        <v>536500</v>
      </c>
      <c r="L794" s="831"/>
      <c r="M794" s="831">
        <v>725</v>
      </c>
      <c r="N794" s="831">
        <v>85</v>
      </c>
      <c r="O794" s="831">
        <v>62885</v>
      </c>
      <c r="P794" s="827"/>
      <c r="Q794" s="832">
        <v>739.82352941176475</v>
      </c>
    </row>
    <row r="795" spans="1:17" ht="14.45" customHeight="1" x14ac:dyDescent="0.2">
      <c r="A795" s="821" t="s">
        <v>621</v>
      </c>
      <c r="B795" s="822" t="s">
        <v>6931</v>
      </c>
      <c r="C795" s="822" t="s">
        <v>5989</v>
      </c>
      <c r="D795" s="822" t="s">
        <v>6892</v>
      </c>
      <c r="E795" s="822" t="s">
        <v>6893</v>
      </c>
      <c r="F795" s="831"/>
      <c r="G795" s="831"/>
      <c r="H795" s="831"/>
      <c r="I795" s="831"/>
      <c r="J795" s="831">
        <v>1</v>
      </c>
      <c r="K795" s="831">
        <v>0</v>
      </c>
      <c r="L795" s="831"/>
      <c r="M795" s="831">
        <v>0</v>
      </c>
      <c r="N795" s="831"/>
      <c r="O795" s="831"/>
      <c r="P795" s="827"/>
      <c r="Q795" s="832"/>
    </row>
    <row r="796" spans="1:17" ht="14.45" customHeight="1" x14ac:dyDescent="0.2">
      <c r="A796" s="821" t="s">
        <v>621</v>
      </c>
      <c r="B796" s="822" t="s">
        <v>6931</v>
      </c>
      <c r="C796" s="822" t="s">
        <v>5989</v>
      </c>
      <c r="D796" s="822" t="s">
        <v>6125</v>
      </c>
      <c r="E796" s="822" t="s">
        <v>6126</v>
      </c>
      <c r="F796" s="831">
        <v>5</v>
      </c>
      <c r="G796" s="831">
        <v>435</v>
      </c>
      <c r="H796" s="831"/>
      <c r="I796" s="831">
        <v>87</v>
      </c>
      <c r="J796" s="831">
        <v>4</v>
      </c>
      <c r="K796" s="831">
        <v>352</v>
      </c>
      <c r="L796" s="831"/>
      <c r="M796" s="831">
        <v>88</v>
      </c>
      <c r="N796" s="831">
        <v>1</v>
      </c>
      <c r="O796" s="831">
        <v>93</v>
      </c>
      <c r="P796" s="827"/>
      <c r="Q796" s="832">
        <v>93</v>
      </c>
    </row>
    <row r="797" spans="1:17" ht="14.45" customHeight="1" x14ac:dyDescent="0.2">
      <c r="A797" s="821" t="s">
        <v>621</v>
      </c>
      <c r="B797" s="822" t="s">
        <v>6931</v>
      </c>
      <c r="C797" s="822" t="s">
        <v>5989</v>
      </c>
      <c r="D797" s="822" t="s">
        <v>6894</v>
      </c>
      <c r="E797" s="822" t="s">
        <v>6895</v>
      </c>
      <c r="F797" s="831">
        <v>22</v>
      </c>
      <c r="G797" s="831">
        <v>12012</v>
      </c>
      <c r="H797" s="831"/>
      <c r="I797" s="831">
        <v>546</v>
      </c>
      <c r="J797" s="831"/>
      <c r="K797" s="831"/>
      <c r="L797" s="831"/>
      <c r="M797" s="831"/>
      <c r="N797" s="831"/>
      <c r="O797" s="831"/>
      <c r="P797" s="827"/>
      <c r="Q797" s="832"/>
    </row>
    <row r="798" spans="1:17" ht="14.45" customHeight="1" x14ac:dyDescent="0.2">
      <c r="A798" s="821" t="s">
        <v>621</v>
      </c>
      <c r="B798" s="822" t="s">
        <v>6931</v>
      </c>
      <c r="C798" s="822" t="s">
        <v>5989</v>
      </c>
      <c r="D798" s="822" t="s">
        <v>6013</v>
      </c>
      <c r="E798" s="822" t="s">
        <v>6014</v>
      </c>
      <c r="F798" s="831">
        <v>1464</v>
      </c>
      <c r="G798" s="831">
        <v>1035038</v>
      </c>
      <c r="H798" s="831"/>
      <c r="I798" s="831">
        <v>706.99316939890707</v>
      </c>
      <c r="J798" s="831">
        <v>1320</v>
      </c>
      <c r="K798" s="831">
        <v>938504</v>
      </c>
      <c r="L798" s="831"/>
      <c r="M798" s="831">
        <v>710.9878787878788</v>
      </c>
      <c r="N798" s="831">
        <v>186</v>
      </c>
      <c r="O798" s="831">
        <v>142848</v>
      </c>
      <c r="P798" s="827"/>
      <c r="Q798" s="832">
        <v>768</v>
      </c>
    </row>
    <row r="799" spans="1:17" ht="14.45" customHeight="1" x14ac:dyDescent="0.2">
      <c r="A799" s="821" t="s">
        <v>621</v>
      </c>
      <c r="B799" s="822" t="s">
        <v>6931</v>
      </c>
      <c r="C799" s="822" t="s">
        <v>5989</v>
      </c>
      <c r="D799" s="822" t="s">
        <v>6896</v>
      </c>
      <c r="E799" s="822" t="s">
        <v>6897</v>
      </c>
      <c r="F799" s="831">
        <v>22</v>
      </c>
      <c r="G799" s="831">
        <v>6820</v>
      </c>
      <c r="H799" s="831"/>
      <c r="I799" s="831">
        <v>310</v>
      </c>
      <c r="J799" s="831"/>
      <c r="K799" s="831"/>
      <c r="L799" s="831"/>
      <c r="M799" s="831"/>
      <c r="N799" s="831"/>
      <c r="O799" s="831"/>
      <c r="P799" s="827"/>
      <c r="Q799" s="832"/>
    </row>
    <row r="800" spans="1:17" ht="14.45" customHeight="1" x14ac:dyDescent="0.2">
      <c r="A800" s="821" t="s">
        <v>621</v>
      </c>
      <c r="B800" s="822" t="s">
        <v>6931</v>
      </c>
      <c r="C800" s="822" t="s">
        <v>5989</v>
      </c>
      <c r="D800" s="822" t="s">
        <v>5994</v>
      </c>
      <c r="E800" s="822" t="s">
        <v>5995</v>
      </c>
      <c r="F800" s="831">
        <v>6</v>
      </c>
      <c r="G800" s="831">
        <v>2148</v>
      </c>
      <c r="H800" s="831"/>
      <c r="I800" s="831">
        <v>358</v>
      </c>
      <c r="J800" s="831"/>
      <c r="K800" s="831"/>
      <c r="L800" s="831"/>
      <c r="M800" s="831"/>
      <c r="N800" s="831">
        <v>2</v>
      </c>
      <c r="O800" s="831">
        <v>776</v>
      </c>
      <c r="P800" s="827"/>
      <c r="Q800" s="832">
        <v>388</v>
      </c>
    </row>
    <row r="801" spans="1:17" ht="14.45" customHeight="1" x14ac:dyDescent="0.2">
      <c r="A801" s="821" t="s">
        <v>621</v>
      </c>
      <c r="B801" s="822" t="s">
        <v>6931</v>
      </c>
      <c r="C801" s="822" t="s">
        <v>5989</v>
      </c>
      <c r="D801" s="822" t="s">
        <v>7029</v>
      </c>
      <c r="E801" s="822" t="s">
        <v>7030</v>
      </c>
      <c r="F801" s="831"/>
      <c r="G801" s="831"/>
      <c r="H801" s="831"/>
      <c r="I801" s="831"/>
      <c r="J801" s="831">
        <v>1</v>
      </c>
      <c r="K801" s="831">
        <v>857</v>
      </c>
      <c r="L801" s="831"/>
      <c r="M801" s="831">
        <v>857</v>
      </c>
      <c r="N801" s="831"/>
      <c r="O801" s="831"/>
      <c r="P801" s="827"/>
      <c r="Q801" s="832"/>
    </row>
    <row r="802" spans="1:17" ht="14.45" customHeight="1" x14ac:dyDescent="0.2">
      <c r="A802" s="821" t="s">
        <v>621</v>
      </c>
      <c r="B802" s="822" t="s">
        <v>6931</v>
      </c>
      <c r="C802" s="822" t="s">
        <v>5989</v>
      </c>
      <c r="D802" s="822" t="s">
        <v>6143</v>
      </c>
      <c r="E802" s="822" t="s">
        <v>6144</v>
      </c>
      <c r="F802" s="831">
        <v>1</v>
      </c>
      <c r="G802" s="831">
        <v>0</v>
      </c>
      <c r="H802" s="831"/>
      <c r="I802" s="831">
        <v>0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621</v>
      </c>
      <c r="B803" s="822" t="s">
        <v>6931</v>
      </c>
      <c r="C803" s="822" t="s">
        <v>5989</v>
      </c>
      <c r="D803" s="822" t="s">
        <v>7031</v>
      </c>
      <c r="E803" s="822" t="s">
        <v>7032</v>
      </c>
      <c r="F803" s="831"/>
      <c r="G803" s="831"/>
      <c r="H803" s="831"/>
      <c r="I803" s="831"/>
      <c r="J803" s="831">
        <v>0</v>
      </c>
      <c r="K803" s="831">
        <v>0</v>
      </c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621</v>
      </c>
      <c r="B804" s="822" t="s">
        <v>6931</v>
      </c>
      <c r="C804" s="822" t="s">
        <v>5989</v>
      </c>
      <c r="D804" s="822" t="s">
        <v>6898</v>
      </c>
      <c r="E804" s="822" t="s">
        <v>6899</v>
      </c>
      <c r="F804" s="831"/>
      <c r="G804" s="831"/>
      <c r="H804" s="831"/>
      <c r="I804" s="831"/>
      <c r="J804" s="831">
        <v>1</v>
      </c>
      <c r="K804" s="831">
        <v>9452</v>
      </c>
      <c r="L804" s="831"/>
      <c r="M804" s="831">
        <v>9452</v>
      </c>
      <c r="N804" s="831"/>
      <c r="O804" s="831"/>
      <c r="P804" s="827"/>
      <c r="Q804" s="832"/>
    </row>
    <row r="805" spans="1:17" ht="14.45" customHeight="1" x14ac:dyDescent="0.2">
      <c r="A805" s="821" t="s">
        <v>621</v>
      </c>
      <c r="B805" s="822" t="s">
        <v>6931</v>
      </c>
      <c r="C805" s="822" t="s">
        <v>5989</v>
      </c>
      <c r="D805" s="822" t="s">
        <v>6900</v>
      </c>
      <c r="E805" s="822" t="s">
        <v>6901</v>
      </c>
      <c r="F805" s="831">
        <v>1511</v>
      </c>
      <c r="G805" s="831">
        <v>1142231</v>
      </c>
      <c r="H805" s="831"/>
      <c r="I805" s="831">
        <v>755.94374586366644</v>
      </c>
      <c r="J805" s="831">
        <v>1394</v>
      </c>
      <c r="K805" s="831">
        <v>1059284</v>
      </c>
      <c r="L805" s="831"/>
      <c r="M805" s="831">
        <v>759.88809182209468</v>
      </c>
      <c r="N805" s="831">
        <v>122</v>
      </c>
      <c r="O805" s="831">
        <v>95319</v>
      </c>
      <c r="P805" s="827"/>
      <c r="Q805" s="832">
        <v>781.30327868852464</v>
      </c>
    </row>
    <row r="806" spans="1:17" ht="14.45" customHeight="1" x14ac:dyDescent="0.2">
      <c r="A806" s="821" t="s">
        <v>621</v>
      </c>
      <c r="B806" s="822" t="s">
        <v>6931</v>
      </c>
      <c r="C806" s="822" t="s">
        <v>5989</v>
      </c>
      <c r="D806" s="822" t="s">
        <v>7033</v>
      </c>
      <c r="E806" s="822" t="s">
        <v>7034</v>
      </c>
      <c r="F806" s="831"/>
      <c r="G806" s="831"/>
      <c r="H806" s="831"/>
      <c r="I806" s="831"/>
      <c r="J806" s="831">
        <v>1</v>
      </c>
      <c r="K806" s="831">
        <v>123</v>
      </c>
      <c r="L806" s="831"/>
      <c r="M806" s="831">
        <v>123</v>
      </c>
      <c r="N806" s="831"/>
      <c r="O806" s="831"/>
      <c r="P806" s="827"/>
      <c r="Q806" s="832"/>
    </row>
    <row r="807" spans="1:17" ht="14.45" customHeight="1" x14ac:dyDescent="0.2">
      <c r="A807" s="821" t="s">
        <v>621</v>
      </c>
      <c r="B807" s="822" t="s">
        <v>6931</v>
      </c>
      <c r="C807" s="822" t="s">
        <v>5989</v>
      </c>
      <c r="D807" s="822" t="s">
        <v>6902</v>
      </c>
      <c r="E807" s="822" t="s">
        <v>6903</v>
      </c>
      <c r="F807" s="831"/>
      <c r="G807" s="831"/>
      <c r="H807" s="831"/>
      <c r="I807" s="831"/>
      <c r="J807" s="831">
        <v>1</v>
      </c>
      <c r="K807" s="831">
        <v>0</v>
      </c>
      <c r="L807" s="831"/>
      <c r="M807" s="831">
        <v>0</v>
      </c>
      <c r="N807" s="831"/>
      <c r="O807" s="831"/>
      <c r="P807" s="827"/>
      <c r="Q807" s="832"/>
    </row>
    <row r="808" spans="1:17" ht="14.45" customHeight="1" x14ac:dyDescent="0.2">
      <c r="A808" s="821" t="s">
        <v>621</v>
      </c>
      <c r="B808" s="822" t="s">
        <v>6931</v>
      </c>
      <c r="C808" s="822" t="s">
        <v>5989</v>
      </c>
      <c r="D808" s="822" t="s">
        <v>6904</v>
      </c>
      <c r="E808" s="822" t="s">
        <v>6905</v>
      </c>
      <c r="F808" s="831"/>
      <c r="G808" s="831"/>
      <c r="H808" s="831"/>
      <c r="I808" s="831"/>
      <c r="J808" s="831">
        <v>2</v>
      </c>
      <c r="K808" s="831">
        <v>0</v>
      </c>
      <c r="L808" s="831"/>
      <c r="M808" s="831">
        <v>0</v>
      </c>
      <c r="N808" s="831"/>
      <c r="O808" s="831"/>
      <c r="P808" s="827"/>
      <c r="Q808" s="832"/>
    </row>
    <row r="809" spans="1:17" ht="14.45" customHeight="1" x14ac:dyDescent="0.2">
      <c r="A809" s="821" t="s">
        <v>621</v>
      </c>
      <c r="B809" s="822" t="s">
        <v>6931</v>
      </c>
      <c r="C809" s="822" t="s">
        <v>5989</v>
      </c>
      <c r="D809" s="822" t="s">
        <v>7035</v>
      </c>
      <c r="E809" s="822" t="s">
        <v>7036</v>
      </c>
      <c r="F809" s="831"/>
      <c r="G809" s="831"/>
      <c r="H809" s="831"/>
      <c r="I809" s="831"/>
      <c r="J809" s="831">
        <v>1</v>
      </c>
      <c r="K809" s="831">
        <v>3477</v>
      </c>
      <c r="L809" s="831"/>
      <c r="M809" s="831">
        <v>3477</v>
      </c>
      <c r="N809" s="831"/>
      <c r="O809" s="831"/>
      <c r="P809" s="827"/>
      <c r="Q809" s="832"/>
    </row>
    <row r="810" spans="1:17" ht="14.45" customHeight="1" x14ac:dyDescent="0.2">
      <c r="A810" s="821" t="s">
        <v>621</v>
      </c>
      <c r="B810" s="822" t="s">
        <v>6931</v>
      </c>
      <c r="C810" s="822" t="s">
        <v>5989</v>
      </c>
      <c r="D810" s="822" t="s">
        <v>6906</v>
      </c>
      <c r="E810" s="822" t="s">
        <v>6907</v>
      </c>
      <c r="F810" s="831"/>
      <c r="G810" s="831"/>
      <c r="H810" s="831"/>
      <c r="I810" s="831"/>
      <c r="J810" s="831">
        <v>1</v>
      </c>
      <c r="K810" s="831">
        <v>0</v>
      </c>
      <c r="L810" s="831"/>
      <c r="M810" s="831">
        <v>0</v>
      </c>
      <c r="N810" s="831"/>
      <c r="O810" s="831"/>
      <c r="P810" s="827"/>
      <c r="Q810" s="832"/>
    </row>
    <row r="811" spans="1:17" ht="14.45" customHeight="1" x14ac:dyDescent="0.2">
      <c r="A811" s="821" t="s">
        <v>621</v>
      </c>
      <c r="B811" s="822" t="s">
        <v>6931</v>
      </c>
      <c r="C811" s="822" t="s">
        <v>5989</v>
      </c>
      <c r="D811" s="822" t="s">
        <v>6908</v>
      </c>
      <c r="E811" s="822" t="s">
        <v>6909</v>
      </c>
      <c r="F811" s="831"/>
      <c r="G811" s="831"/>
      <c r="H811" s="831"/>
      <c r="I811" s="831"/>
      <c r="J811" s="831">
        <v>1</v>
      </c>
      <c r="K811" s="831">
        <v>0</v>
      </c>
      <c r="L811" s="831"/>
      <c r="M811" s="831">
        <v>0</v>
      </c>
      <c r="N811" s="831"/>
      <c r="O811" s="831"/>
      <c r="P811" s="827"/>
      <c r="Q811" s="832"/>
    </row>
    <row r="812" spans="1:17" ht="14.45" customHeight="1" x14ac:dyDescent="0.2">
      <c r="A812" s="821" t="s">
        <v>621</v>
      </c>
      <c r="B812" s="822" t="s">
        <v>6931</v>
      </c>
      <c r="C812" s="822" t="s">
        <v>5989</v>
      </c>
      <c r="D812" s="822" t="s">
        <v>6345</v>
      </c>
      <c r="E812" s="822" t="s">
        <v>6346</v>
      </c>
      <c r="F812" s="831">
        <v>1</v>
      </c>
      <c r="G812" s="831">
        <v>0</v>
      </c>
      <c r="H812" s="831"/>
      <c r="I812" s="831">
        <v>0</v>
      </c>
      <c r="J812" s="831"/>
      <c r="K812" s="831"/>
      <c r="L812" s="831"/>
      <c r="M812" s="831"/>
      <c r="N812" s="831"/>
      <c r="O812" s="831"/>
      <c r="P812" s="827"/>
      <c r="Q812" s="832"/>
    </row>
    <row r="813" spans="1:17" ht="14.45" customHeight="1" x14ac:dyDescent="0.2">
      <c r="A813" s="821" t="s">
        <v>621</v>
      </c>
      <c r="B813" s="822" t="s">
        <v>6931</v>
      </c>
      <c r="C813" s="822" t="s">
        <v>5989</v>
      </c>
      <c r="D813" s="822" t="s">
        <v>6910</v>
      </c>
      <c r="E813" s="822" t="s">
        <v>6911</v>
      </c>
      <c r="F813" s="831"/>
      <c r="G813" s="831"/>
      <c r="H813" s="831"/>
      <c r="I813" s="831"/>
      <c r="J813" s="831">
        <v>1</v>
      </c>
      <c r="K813" s="831">
        <v>5300</v>
      </c>
      <c r="L813" s="831"/>
      <c r="M813" s="831">
        <v>5300</v>
      </c>
      <c r="N813" s="831"/>
      <c r="O813" s="831"/>
      <c r="P813" s="827"/>
      <c r="Q813" s="832"/>
    </row>
    <row r="814" spans="1:17" ht="14.45" customHeight="1" x14ac:dyDescent="0.2">
      <c r="A814" s="821" t="s">
        <v>621</v>
      </c>
      <c r="B814" s="822" t="s">
        <v>6931</v>
      </c>
      <c r="C814" s="822" t="s">
        <v>5989</v>
      </c>
      <c r="D814" s="822" t="s">
        <v>7037</v>
      </c>
      <c r="E814" s="822" t="s">
        <v>7038</v>
      </c>
      <c r="F814" s="831">
        <v>24</v>
      </c>
      <c r="G814" s="831">
        <v>5688</v>
      </c>
      <c r="H814" s="831"/>
      <c r="I814" s="831">
        <v>237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621</v>
      </c>
      <c r="B815" s="822" t="s">
        <v>6931</v>
      </c>
      <c r="C815" s="822" t="s">
        <v>5989</v>
      </c>
      <c r="D815" s="822" t="s">
        <v>6916</v>
      </c>
      <c r="E815" s="822" t="s">
        <v>6917</v>
      </c>
      <c r="F815" s="831"/>
      <c r="G815" s="831"/>
      <c r="H815" s="831"/>
      <c r="I815" s="831"/>
      <c r="J815" s="831">
        <v>1</v>
      </c>
      <c r="K815" s="831">
        <v>0</v>
      </c>
      <c r="L815" s="831"/>
      <c r="M815" s="831">
        <v>0</v>
      </c>
      <c r="N815" s="831"/>
      <c r="O815" s="831"/>
      <c r="P815" s="827"/>
      <c r="Q815" s="832"/>
    </row>
    <row r="816" spans="1:17" ht="14.45" customHeight="1" x14ac:dyDescent="0.2">
      <c r="A816" s="821" t="s">
        <v>621</v>
      </c>
      <c r="B816" s="822" t="s">
        <v>6931</v>
      </c>
      <c r="C816" s="822" t="s">
        <v>5989</v>
      </c>
      <c r="D816" s="822" t="s">
        <v>6918</v>
      </c>
      <c r="E816" s="822" t="s">
        <v>6919</v>
      </c>
      <c r="F816" s="831"/>
      <c r="G816" s="831"/>
      <c r="H816" s="831"/>
      <c r="I816" s="831"/>
      <c r="J816" s="831">
        <v>1</v>
      </c>
      <c r="K816" s="831">
        <v>0</v>
      </c>
      <c r="L816" s="831"/>
      <c r="M816" s="831">
        <v>0</v>
      </c>
      <c r="N816" s="831"/>
      <c r="O816" s="831"/>
      <c r="P816" s="827"/>
      <c r="Q816" s="832"/>
    </row>
    <row r="817" spans="1:17" ht="14.45" customHeight="1" x14ac:dyDescent="0.2">
      <c r="A817" s="821" t="s">
        <v>621</v>
      </c>
      <c r="B817" s="822" t="s">
        <v>6931</v>
      </c>
      <c r="C817" s="822" t="s">
        <v>5989</v>
      </c>
      <c r="D817" s="822" t="s">
        <v>7039</v>
      </c>
      <c r="E817" s="822" t="s">
        <v>7040</v>
      </c>
      <c r="F817" s="831"/>
      <c r="G817" s="831"/>
      <c r="H817" s="831"/>
      <c r="I817" s="831"/>
      <c r="J817" s="831">
        <v>1</v>
      </c>
      <c r="K817" s="831">
        <v>0</v>
      </c>
      <c r="L817" s="831"/>
      <c r="M817" s="831">
        <v>0</v>
      </c>
      <c r="N817" s="831"/>
      <c r="O817" s="831"/>
      <c r="P817" s="827"/>
      <c r="Q817" s="832"/>
    </row>
    <row r="818" spans="1:17" ht="14.45" customHeight="1" x14ac:dyDescent="0.2">
      <c r="A818" s="821" t="s">
        <v>621</v>
      </c>
      <c r="B818" s="822" t="s">
        <v>6931</v>
      </c>
      <c r="C818" s="822" t="s">
        <v>5989</v>
      </c>
      <c r="D818" s="822" t="s">
        <v>7041</v>
      </c>
      <c r="E818" s="822" t="s">
        <v>7042</v>
      </c>
      <c r="F818" s="831">
        <v>3</v>
      </c>
      <c r="G818" s="831">
        <v>738</v>
      </c>
      <c r="H818" s="831"/>
      <c r="I818" s="831">
        <v>246</v>
      </c>
      <c r="J818" s="831"/>
      <c r="K818" s="831"/>
      <c r="L818" s="831"/>
      <c r="M818" s="831"/>
      <c r="N818" s="831"/>
      <c r="O818" s="831"/>
      <c r="P818" s="827"/>
      <c r="Q818" s="832"/>
    </row>
    <row r="819" spans="1:17" ht="14.45" customHeight="1" x14ac:dyDescent="0.2">
      <c r="A819" s="821" t="s">
        <v>621</v>
      </c>
      <c r="B819" s="822" t="s">
        <v>6931</v>
      </c>
      <c r="C819" s="822" t="s">
        <v>5989</v>
      </c>
      <c r="D819" s="822" t="s">
        <v>6924</v>
      </c>
      <c r="E819" s="822" t="s">
        <v>6925</v>
      </c>
      <c r="F819" s="831"/>
      <c r="G819" s="831"/>
      <c r="H819" s="831"/>
      <c r="I819" s="831"/>
      <c r="J819" s="831">
        <v>227</v>
      </c>
      <c r="K819" s="831">
        <v>0</v>
      </c>
      <c r="L819" s="831"/>
      <c r="M819" s="831">
        <v>0</v>
      </c>
      <c r="N819" s="831">
        <v>21</v>
      </c>
      <c r="O819" s="831">
        <v>0</v>
      </c>
      <c r="P819" s="827"/>
      <c r="Q819" s="832">
        <v>0</v>
      </c>
    </row>
    <row r="820" spans="1:17" ht="14.45" customHeight="1" x14ac:dyDescent="0.2">
      <c r="A820" s="821" t="s">
        <v>621</v>
      </c>
      <c r="B820" s="822" t="s">
        <v>6931</v>
      </c>
      <c r="C820" s="822" t="s">
        <v>5989</v>
      </c>
      <c r="D820" s="822" t="s">
        <v>6926</v>
      </c>
      <c r="E820" s="822" t="s">
        <v>6927</v>
      </c>
      <c r="F820" s="831"/>
      <c r="G820" s="831"/>
      <c r="H820" s="831"/>
      <c r="I820" s="831"/>
      <c r="J820" s="831">
        <v>3</v>
      </c>
      <c r="K820" s="831">
        <v>0</v>
      </c>
      <c r="L820" s="831"/>
      <c r="M820" s="831">
        <v>0</v>
      </c>
      <c r="N820" s="831"/>
      <c r="O820" s="831"/>
      <c r="P820" s="827"/>
      <c r="Q820" s="832"/>
    </row>
    <row r="821" spans="1:17" ht="14.45" customHeight="1" x14ac:dyDescent="0.2">
      <c r="A821" s="821" t="s">
        <v>621</v>
      </c>
      <c r="B821" s="822" t="s">
        <v>7043</v>
      </c>
      <c r="C821" s="822" t="s">
        <v>2679</v>
      </c>
      <c r="D821" s="822" t="s">
        <v>7044</v>
      </c>
      <c r="E821" s="822" t="s">
        <v>7045</v>
      </c>
      <c r="F821" s="831"/>
      <c r="G821" s="831"/>
      <c r="H821" s="831"/>
      <c r="I821" s="831"/>
      <c r="J821" s="831">
        <v>16</v>
      </c>
      <c r="K821" s="831">
        <v>1367.68</v>
      </c>
      <c r="L821" s="831"/>
      <c r="M821" s="831">
        <v>85.48</v>
      </c>
      <c r="N821" s="831"/>
      <c r="O821" s="831"/>
      <c r="P821" s="827"/>
      <c r="Q821" s="832"/>
    </row>
    <row r="822" spans="1:17" ht="14.45" customHeight="1" x14ac:dyDescent="0.2">
      <c r="A822" s="821" t="s">
        <v>621</v>
      </c>
      <c r="B822" s="822" t="s">
        <v>7043</v>
      </c>
      <c r="C822" s="822" t="s">
        <v>2679</v>
      </c>
      <c r="D822" s="822" t="s">
        <v>6403</v>
      </c>
      <c r="E822" s="822" t="s">
        <v>6404</v>
      </c>
      <c r="F822" s="831">
        <v>105</v>
      </c>
      <c r="G822" s="831">
        <v>4030.0199999999995</v>
      </c>
      <c r="H822" s="831"/>
      <c r="I822" s="831">
        <v>38.381142857142855</v>
      </c>
      <c r="J822" s="831">
        <v>6</v>
      </c>
      <c r="K822" s="831">
        <v>350.4</v>
      </c>
      <c r="L822" s="831"/>
      <c r="M822" s="831">
        <v>58.4</v>
      </c>
      <c r="N822" s="831"/>
      <c r="O822" s="831"/>
      <c r="P822" s="827"/>
      <c r="Q822" s="832"/>
    </row>
    <row r="823" spans="1:17" ht="14.45" customHeight="1" x14ac:dyDescent="0.2">
      <c r="A823" s="821" t="s">
        <v>621</v>
      </c>
      <c r="B823" s="822" t="s">
        <v>7043</v>
      </c>
      <c r="C823" s="822" t="s">
        <v>2679</v>
      </c>
      <c r="D823" s="822" t="s">
        <v>6405</v>
      </c>
      <c r="E823" s="822" t="s">
        <v>6406</v>
      </c>
      <c r="F823" s="831">
        <v>0.1</v>
      </c>
      <c r="G823" s="831">
        <v>486.31</v>
      </c>
      <c r="H823" s="831"/>
      <c r="I823" s="831">
        <v>4863.0999999999995</v>
      </c>
      <c r="J823" s="831"/>
      <c r="K823" s="831"/>
      <c r="L823" s="831"/>
      <c r="M823" s="831"/>
      <c r="N823" s="831"/>
      <c r="O823" s="831"/>
      <c r="P823" s="827"/>
      <c r="Q823" s="832"/>
    </row>
    <row r="824" spans="1:17" ht="14.45" customHeight="1" x14ac:dyDescent="0.2">
      <c r="A824" s="821" t="s">
        <v>621</v>
      </c>
      <c r="B824" s="822" t="s">
        <v>7043</v>
      </c>
      <c r="C824" s="822" t="s">
        <v>2679</v>
      </c>
      <c r="D824" s="822" t="s">
        <v>6407</v>
      </c>
      <c r="E824" s="822"/>
      <c r="F824" s="831">
        <v>2.6500000000000004</v>
      </c>
      <c r="G824" s="831">
        <v>1834.47</v>
      </c>
      <c r="H824" s="831"/>
      <c r="I824" s="831">
        <v>692.25283018867913</v>
      </c>
      <c r="J824" s="831"/>
      <c r="K824" s="831"/>
      <c r="L824" s="831"/>
      <c r="M824" s="831"/>
      <c r="N824" s="831"/>
      <c r="O824" s="831"/>
      <c r="P824" s="827"/>
      <c r="Q824" s="832"/>
    </row>
    <row r="825" spans="1:17" ht="14.45" customHeight="1" x14ac:dyDescent="0.2">
      <c r="A825" s="821" t="s">
        <v>621</v>
      </c>
      <c r="B825" s="822" t="s">
        <v>7043</v>
      </c>
      <c r="C825" s="822" t="s">
        <v>2679</v>
      </c>
      <c r="D825" s="822" t="s">
        <v>6407</v>
      </c>
      <c r="E825" s="822" t="s">
        <v>7046</v>
      </c>
      <c r="F825" s="831">
        <v>2.15</v>
      </c>
      <c r="G825" s="831">
        <v>1488.3400000000001</v>
      </c>
      <c r="H825" s="831"/>
      <c r="I825" s="831">
        <v>692.25116279069778</v>
      </c>
      <c r="J825" s="831"/>
      <c r="K825" s="831"/>
      <c r="L825" s="831"/>
      <c r="M825" s="831"/>
      <c r="N825" s="831"/>
      <c r="O825" s="831"/>
      <c r="P825" s="827"/>
      <c r="Q825" s="832"/>
    </row>
    <row r="826" spans="1:17" ht="14.45" customHeight="1" x14ac:dyDescent="0.2">
      <c r="A826" s="821" t="s">
        <v>621</v>
      </c>
      <c r="B826" s="822" t="s">
        <v>7043</v>
      </c>
      <c r="C826" s="822" t="s">
        <v>2679</v>
      </c>
      <c r="D826" s="822" t="s">
        <v>6408</v>
      </c>
      <c r="E826" s="822" t="s">
        <v>2344</v>
      </c>
      <c r="F826" s="831"/>
      <c r="G826" s="831"/>
      <c r="H826" s="831"/>
      <c r="I826" s="831"/>
      <c r="J826" s="831">
        <v>14.100000000000001</v>
      </c>
      <c r="K826" s="831">
        <v>31686.11</v>
      </c>
      <c r="L826" s="831"/>
      <c r="M826" s="831">
        <v>2247.2418439716312</v>
      </c>
      <c r="N826" s="831">
        <v>6.9000000000000012</v>
      </c>
      <c r="O826" s="831">
        <v>15991.070000000002</v>
      </c>
      <c r="P826" s="827"/>
      <c r="Q826" s="832">
        <v>2317.5463768115942</v>
      </c>
    </row>
    <row r="827" spans="1:17" ht="14.45" customHeight="1" x14ac:dyDescent="0.2">
      <c r="A827" s="821" t="s">
        <v>621</v>
      </c>
      <c r="B827" s="822" t="s">
        <v>7043</v>
      </c>
      <c r="C827" s="822" t="s">
        <v>2679</v>
      </c>
      <c r="D827" s="822" t="s">
        <v>7047</v>
      </c>
      <c r="E827" s="822" t="s">
        <v>7048</v>
      </c>
      <c r="F827" s="831"/>
      <c r="G827" s="831"/>
      <c r="H827" s="831"/>
      <c r="I827" s="831"/>
      <c r="J827" s="831"/>
      <c r="K827" s="831"/>
      <c r="L827" s="831"/>
      <c r="M827" s="831"/>
      <c r="N827" s="831">
        <v>17</v>
      </c>
      <c r="O827" s="831">
        <v>5676.47</v>
      </c>
      <c r="P827" s="827"/>
      <c r="Q827" s="832">
        <v>333.91</v>
      </c>
    </row>
    <row r="828" spans="1:17" ht="14.45" customHeight="1" x14ac:dyDescent="0.2">
      <c r="A828" s="821" t="s">
        <v>621</v>
      </c>
      <c r="B828" s="822" t="s">
        <v>7043</v>
      </c>
      <c r="C828" s="822" t="s">
        <v>2679</v>
      </c>
      <c r="D828" s="822" t="s">
        <v>6411</v>
      </c>
      <c r="E828" s="822" t="s">
        <v>2358</v>
      </c>
      <c r="F828" s="831">
        <v>2.1</v>
      </c>
      <c r="G828" s="831">
        <v>417.65999999999997</v>
      </c>
      <c r="H828" s="831"/>
      <c r="I828" s="831">
        <v>198.88571428571427</v>
      </c>
      <c r="J828" s="831">
        <v>1</v>
      </c>
      <c r="K828" s="831">
        <v>196.03</v>
      </c>
      <c r="L828" s="831"/>
      <c r="M828" s="831">
        <v>196.03</v>
      </c>
      <c r="N828" s="831">
        <v>2.2000000000000002</v>
      </c>
      <c r="O828" s="831">
        <v>431.25</v>
      </c>
      <c r="P828" s="827"/>
      <c r="Q828" s="832">
        <v>196.02272727272725</v>
      </c>
    </row>
    <row r="829" spans="1:17" ht="14.45" customHeight="1" x14ac:dyDescent="0.2">
      <c r="A829" s="821" t="s">
        <v>621</v>
      </c>
      <c r="B829" s="822" t="s">
        <v>7043</v>
      </c>
      <c r="C829" s="822" t="s">
        <v>2679</v>
      </c>
      <c r="D829" s="822" t="s">
        <v>7049</v>
      </c>
      <c r="E829" s="822" t="s">
        <v>3406</v>
      </c>
      <c r="F829" s="831">
        <v>24</v>
      </c>
      <c r="G829" s="831">
        <v>1029.1200000000001</v>
      </c>
      <c r="H829" s="831"/>
      <c r="I829" s="831">
        <v>42.88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621</v>
      </c>
      <c r="B830" s="822" t="s">
        <v>7043</v>
      </c>
      <c r="C830" s="822" t="s">
        <v>2679</v>
      </c>
      <c r="D830" s="822" t="s">
        <v>6412</v>
      </c>
      <c r="E830" s="822"/>
      <c r="F830" s="831">
        <v>1.4</v>
      </c>
      <c r="G830" s="831">
        <v>760.85</v>
      </c>
      <c r="H830" s="831"/>
      <c r="I830" s="831">
        <v>543.46428571428578</v>
      </c>
      <c r="J830" s="831">
        <v>5</v>
      </c>
      <c r="K830" s="831">
        <v>2717.3399999999997</v>
      </c>
      <c r="L830" s="831"/>
      <c r="M830" s="831">
        <v>543.46799999999996</v>
      </c>
      <c r="N830" s="831"/>
      <c r="O830" s="831"/>
      <c r="P830" s="827"/>
      <c r="Q830" s="832"/>
    </row>
    <row r="831" spans="1:17" ht="14.45" customHeight="1" x14ac:dyDescent="0.2">
      <c r="A831" s="821" t="s">
        <v>621</v>
      </c>
      <c r="B831" s="822" t="s">
        <v>7043</v>
      </c>
      <c r="C831" s="822" t="s">
        <v>2679</v>
      </c>
      <c r="D831" s="822" t="s">
        <v>6413</v>
      </c>
      <c r="E831" s="822"/>
      <c r="F831" s="831">
        <v>2</v>
      </c>
      <c r="G831" s="831">
        <v>149.62</v>
      </c>
      <c r="H831" s="831"/>
      <c r="I831" s="831">
        <v>74.81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621</v>
      </c>
      <c r="B832" s="822" t="s">
        <v>7043</v>
      </c>
      <c r="C832" s="822" t="s">
        <v>2679</v>
      </c>
      <c r="D832" s="822" t="s">
        <v>6413</v>
      </c>
      <c r="E832" s="822" t="s">
        <v>6414</v>
      </c>
      <c r="F832" s="831">
        <v>2</v>
      </c>
      <c r="G832" s="831">
        <v>149.62</v>
      </c>
      <c r="H832" s="831"/>
      <c r="I832" s="831">
        <v>74.81</v>
      </c>
      <c r="J832" s="831"/>
      <c r="K832" s="831"/>
      <c r="L832" s="831"/>
      <c r="M832" s="831"/>
      <c r="N832" s="831"/>
      <c r="O832" s="831"/>
      <c r="P832" s="827"/>
      <c r="Q832" s="832"/>
    </row>
    <row r="833" spans="1:17" ht="14.45" customHeight="1" x14ac:dyDescent="0.2">
      <c r="A833" s="821" t="s">
        <v>621</v>
      </c>
      <c r="B833" s="822" t="s">
        <v>7043</v>
      </c>
      <c r="C833" s="822" t="s">
        <v>2679</v>
      </c>
      <c r="D833" s="822" t="s">
        <v>6415</v>
      </c>
      <c r="E833" s="822" t="s">
        <v>6416</v>
      </c>
      <c r="F833" s="831">
        <v>531.70000000000005</v>
      </c>
      <c r="G833" s="831">
        <v>98490.920000000027</v>
      </c>
      <c r="H833" s="831"/>
      <c r="I833" s="831">
        <v>185.23776565732558</v>
      </c>
      <c r="J833" s="831">
        <v>446.59999999999997</v>
      </c>
      <c r="K833" s="831">
        <v>92872.469999999987</v>
      </c>
      <c r="L833" s="831"/>
      <c r="M833" s="831">
        <v>207.95447828034034</v>
      </c>
      <c r="N833" s="831">
        <v>50.4</v>
      </c>
      <c r="O833" s="831">
        <v>10303.1</v>
      </c>
      <c r="P833" s="827"/>
      <c r="Q833" s="832">
        <v>204.42658730158732</v>
      </c>
    </row>
    <row r="834" spans="1:17" ht="14.45" customHeight="1" x14ac:dyDescent="0.2">
      <c r="A834" s="821" t="s">
        <v>621</v>
      </c>
      <c r="B834" s="822" t="s">
        <v>7043</v>
      </c>
      <c r="C834" s="822" t="s">
        <v>2679</v>
      </c>
      <c r="D834" s="822" t="s">
        <v>6417</v>
      </c>
      <c r="E834" s="822" t="s">
        <v>6183</v>
      </c>
      <c r="F834" s="831">
        <v>0.4</v>
      </c>
      <c r="G834" s="831">
        <v>3638.08</v>
      </c>
      <c r="H834" s="831"/>
      <c r="I834" s="831">
        <v>9095.1999999999989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621</v>
      </c>
      <c r="B835" s="822" t="s">
        <v>7043</v>
      </c>
      <c r="C835" s="822" t="s">
        <v>2679</v>
      </c>
      <c r="D835" s="822" t="s">
        <v>6417</v>
      </c>
      <c r="E835" s="822"/>
      <c r="F835" s="831">
        <v>0.1</v>
      </c>
      <c r="G835" s="831">
        <v>909.52</v>
      </c>
      <c r="H835" s="831"/>
      <c r="I835" s="831">
        <v>9095.1999999999989</v>
      </c>
      <c r="J835" s="831"/>
      <c r="K835" s="831"/>
      <c r="L835" s="831"/>
      <c r="M835" s="831"/>
      <c r="N835" s="831"/>
      <c r="O835" s="831"/>
      <c r="P835" s="827"/>
      <c r="Q835" s="832"/>
    </row>
    <row r="836" spans="1:17" ht="14.45" customHeight="1" x14ac:dyDescent="0.2">
      <c r="A836" s="821" t="s">
        <v>621</v>
      </c>
      <c r="B836" s="822" t="s">
        <v>7043</v>
      </c>
      <c r="C836" s="822" t="s">
        <v>2679</v>
      </c>
      <c r="D836" s="822" t="s">
        <v>6418</v>
      </c>
      <c r="E836" s="822" t="s">
        <v>6419</v>
      </c>
      <c r="F836" s="831">
        <v>0.5</v>
      </c>
      <c r="G836" s="831">
        <v>974.65</v>
      </c>
      <c r="H836" s="831"/>
      <c r="I836" s="831">
        <v>1949.3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621</v>
      </c>
      <c r="B837" s="822" t="s">
        <v>7043</v>
      </c>
      <c r="C837" s="822" t="s">
        <v>2679</v>
      </c>
      <c r="D837" s="822" t="s">
        <v>7050</v>
      </c>
      <c r="E837" s="822" t="s">
        <v>7051</v>
      </c>
      <c r="F837" s="831">
        <v>1.2000000000000002</v>
      </c>
      <c r="G837" s="831">
        <v>3916.46</v>
      </c>
      <c r="H837" s="831"/>
      <c r="I837" s="831">
        <v>3263.7166666666662</v>
      </c>
      <c r="J837" s="831">
        <v>3.8</v>
      </c>
      <c r="K837" s="831">
        <v>12402.2</v>
      </c>
      <c r="L837" s="831"/>
      <c r="M837" s="831">
        <v>3263.7368421052633</v>
      </c>
      <c r="N837" s="831"/>
      <c r="O837" s="831"/>
      <c r="P837" s="827"/>
      <c r="Q837" s="832"/>
    </row>
    <row r="838" spans="1:17" ht="14.45" customHeight="1" x14ac:dyDescent="0.2">
      <c r="A838" s="821" t="s">
        <v>621</v>
      </c>
      <c r="B838" s="822" t="s">
        <v>7043</v>
      </c>
      <c r="C838" s="822" t="s">
        <v>2679</v>
      </c>
      <c r="D838" s="822" t="s">
        <v>7052</v>
      </c>
      <c r="E838" s="822" t="s">
        <v>7051</v>
      </c>
      <c r="F838" s="831">
        <v>0.1</v>
      </c>
      <c r="G838" s="831">
        <v>163.18</v>
      </c>
      <c r="H838" s="831"/>
      <c r="I838" s="831">
        <v>1631.8</v>
      </c>
      <c r="J838" s="831"/>
      <c r="K838" s="831"/>
      <c r="L838" s="831"/>
      <c r="M838" s="831"/>
      <c r="N838" s="831"/>
      <c r="O838" s="831"/>
      <c r="P838" s="827"/>
      <c r="Q838" s="832"/>
    </row>
    <row r="839" spans="1:17" ht="14.45" customHeight="1" x14ac:dyDescent="0.2">
      <c r="A839" s="821" t="s">
        <v>621</v>
      </c>
      <c r="B839" s="822" t="s">
        <v>7043</v>
      </c>
      <c r="C839" s="822" t="s">
        <v>2679</v>
      </c>
      <c r="D839" s="822" t="s">
        <v>6420</v>
      </c>
      <c r="E839" s="822" t="s">
        <v>6421</v>
      </c>
      <c r="F839" s="831"/>
      <c r="G839" s="831"/>
      <c r="H839" s="831"/>
      <c r="I839" s="831"/>
      <c r="J839" s="831">
        <v>0</v>
      </c>
      <c r="K839" s="831">
        <v>0</v>
      </c>
      <c r="L839" s="831"/>
      <c r="M839" s="831"/>
      <c r="N839" s="831"/>
      <c r="O839" s="831"/>
      <c r="P839" s="827"/>
      <c r="Q839" s="832"/>
    </row>
    <row r="840" spans="1:17" ht="14.45" customHeight="1" x14ac:dyDescent="0.2">
      <c r="A840" s="821" t="s">
        <v>621</v>
      </c>
      <c r="B840" s="822" t="s">
        <v>7043</v>
      </c>
      <c r="C840" s="822" t="s">
        <v>2679</v>
      </c>
      <c r="D840" s="822" t="s">
        <v>6424</v>
      </c>
      <c r="E840" s="822" t="s">
        <v>6425</v>
      </c>
      <c r="F840" s="831">
        <v>21.200000000000006</v>
      </c>
      <c r="G840" s="831">
        <v>1249.6199999999999</v>
      </c>
      <c r="H840" s="831"/>
      <c r="I840" s="831">
        <v>58.944339622641486</v>
      </c>
      <c r="J840" s="831">
        <v>9.0999999999999979</v>
      </c>
      <c r="K840" s="831">
        <v>534.89</v>
      </c>
      <c r="L840" s="831"/>
      <c r="M840" s="831">
        <v>58.779120879120889</v>
      </c>
      <c r="N840" s="831">
        <v>1.4</v>
      </c>
      <c r="O840" s="831">
        <v>82.320000000000007</v>
      </c>
      <c r="P840" s="827"/>
      <c r="Q840" s="832">
        <v>58.800000000000011</v>
      </c>
    </row>
    <row r="841" spans="1:17" ht="14.45" customHeight="1" x14ac:dyDescent="0.2">
      <c r="A841" s="821" t="s">
        <v>621</v>
      </c>
      <c r="B841" s="822" t="s">
        <v>7043</v>
      </c>
      <c r="C841" s="822" t="s">
        <v>2679</v>
      </c>
      <c r="D841" s="822" t="s">
        <v>6426</v>
      </c>
      <c r="E841" s="822" t="s">
        <v>6427</v>
      </c>
      <c r="F841" s="831">
        <v>83.4</v>
      </c>
      <c r="G841" s="831">
        <v>3680.43</v>
      </c>
      <c r="H841" s="831"/>
      <c r="I841" s="831">
        <v>44.129856115107906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621</v>
      </c>
      <c r="B842" s="822" t="s">
        <v>7043</v>
      </c>
      <c r="C842" s="822" t="s">
        <v>2679</v>
      </c>
      <c r="D842" s="822" t="s">
        <v>6428</v>
      </c>
      <c r="E842" s="822" t="s">
        <v>6429</v>
      </c>
      <c r="F842" s="831">
        <v>2.5</v>
      </c>
      <c r="G842" s="831">
        <v>1723.7999999999997</v>
      </c>
      <c r="H842" s="831"/>
      <c r="I842" s="831">
        <v>689.51999999999987</v>
      </c>
      <c r="J842" s="831">
        <v>4.3999999999999995</v>
      </c>
      <c r="K842" s="831">
        <v>3191.3800000000006</v>
      </c>
      <c r="L842" s="831"/>
      <c r="M842" s="831">
        <v>725.31363636363653</v>
      </c>
      <c r="N842" s="831"/>
      <c r="O842" s="831"/>
      <c r="P842" s="827"/>
      <c r="Q842" s="832"/>
    </row>
    <row r="843" spans="1:17" ht="14.45" customHeight="1" x14ac:dyDescent="0.2">
      <c r="A843" s="821" t="s">
        <v>621</v>
      </c>
      <c r="B843" s="822" t="s">
        <v>7043</v>
      </c>
      <c r="C843" s="822" t="s">
        <v>2679</v>
      </c>
      <c r="D843" s="822" t="s">
        <v>6430</v>
      </c>
      <c r="E843" s="822" t="s">
        <v>6429</v>
      </c>
      <c r="F843" s="831"/>
      <c r="G843" s="831"/>
      <c r="H843" s="831"/>
      <c r="I843" s="831"/>
      <c r="J843" s="831">
        <v>3</v>
      </c>
      <c r="K843" s="831">
        <v>992.75</v>
      </c>
      <c r="L843" s="831"/>
      <c r="M843" s="831">
        <v>330.91666666666669</v>
      </c>
      <c r="N843" s="831"/>
      <c r="O843" s="831"/>
      <c r="P843" s="827"/>
      <c r="Q843" s="832"/>
    </row>
    <row r="844" spans="1:17" ht="14.45" customHeight="1" x14ac:dyDescent="0.2">
      <c r="A844" s="821" t="s">
        <v>621</v>
      </c>
      <c r="B844" s="822" t="s">
        <v>7043</v>
      </c>
      <c r="C844" s="822" t="s">
        <v>2679</v>
      </c>
      <c r="D844" s="822" t="s">
        <v>6431</v>
      </c>
      <c r="E844" s="822" t="s">
        <v>6432</v>
      </c>
      <c r="F844" s="831">
        <v>0.89999999999999991</v>
      </c>
      <c r="G844" s="831">
        <v>795.54</v>
      </c>
      <c r="H844" s="831"/>
      <c r="I844" s="831">
        <v>883.93333333333339</v>
      </c>
      <c r="J844" s="831">
        <v>1.7999999999999998</v>
      </c>
      <c r="K844" s="831">
        <v>1591.08</v>
      </c>
      <c r="L844" s="831"/>
      <c r="M844" s="831">
        <v>883.93333333333339</v>
      </c>
      <c r="N844" s="831"/>
      <c r="O844" s="831"/>
      <c r="P844" s="827"/>
      <c r="Q844" s="832"/>
    </row>
    <row r="845" spans="1:17" ht="14.45" customHeight="1" x14ac:dyDescent="0.2">
      <c r="A845" s="821" t="s">
        <v>621</v>
      </c>
      <c r="B845" s="822" t="s">
        <v>7043</v>
      </c>
      <c r="C845" s="822" t="s">
        <v>2679</v>
      </c>
      <c r="D845" s="822" t="s">
        <v>6433</v>
      </c>
      <c r="E845" s="822" t="s">
        <v>6432</v>
      </c>
      <c r="F845" s="831">
        <v>1.4</v>
      </c>
      <c r="G845" s="831">
        <v>523.6</v>
      </c>
      <c r="H845" s="831"/>
      <c r="I845" s="831">
        <v>374.00000000000006</v>
      </c>
      <c r="J845" s="831">
        <v>4.6499999999999995</v>
      </c>
      <c r="K845" s="831">
        <v>1739.1000000000001</v>
      </c>
      <c r="L845" s="831"/>
      <c r="M845" s="831">
        <v>374.00000000000006</v>
      </c>
      <c r="N845" s="831"/>
      <c r="O845" s="831"/>
      <c r="P845" s="827"/>
      <c r="Q845" s="832"/>
    </row>
    <row r="846" spans="1:17" ht="14.45" customHeight="1" x14ac:dyDescent="0.2">
      <c r="A846" s="821" t="s">
        <v>621</v>
      </c>
      <c r="B846" s="822" t="s">
        <v>7043</v>
      </c>
      <c r="C846" s="822" t="s">
        <v>2679</v>
      </c>
      <c r="D846" s="822" t="s">
        <v>6434</v>
      </c>
      <c r="E846" s="822"/>
      <c r="F846" s="831">
        <v>3</v>
      </c>
      <c r="G846" s="831">
        <v>277.47000000000003</v>
      </c>
      <c r="H846" s="831"/>
      <c r="I846" s="831">
        <v>92.490000000000009</v>
      </c>
      <c r="J846" s="831"/>
      <c r="K846" s="831"/>
      <c r="L846" s="831"/>
      <c r="M846" s="831"/>
      <c r="N846" s="831"/>
      <c r="O846" s="831"/>
      <c r="P846" s="827"/>
      <c r="Q846" s="832"/>
    </row>
    <row r="847" spans="1:17" ht="14.45" customHeight="1" x14ac:dyDescent="0.2">
      <c r="A847" s="821" t="s">
        <v>621</v>
      </c>
      <c r="B847" s="822" t="s">
        <v>7043</v>
      </c>
      <c r="C847" s="822" t="s">
        <v>2679</v>
      </c>
      <c r="D847" s="822" t="s">
        <v>6435</v>
      </c>
      <c r="E847" s="822" t="s">
        <v>6436</v>
      </c>
      <c r="F847" s="831">
        <v>1.4000000000000001</v>
      </c>
      <c r="G847" s="831">
        <v>2284.61</v>
      </c>
      <c r="H847" s="831"/>
      <c r="I847" s="831">
        <v>1631.8642857142856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621</v>
      </c>
      <c r="B848" s="822" t="s">
        <v>7043</v>
      </c>
      <c r="C848" s="822" t="s">
        <v>2679</v>
      </c>
      <c r="D848" s="822" t="s">
        <v>6439</v>
      </c>
      <c r="E848" s="822" t="s">
        <v>6438</v>
      </c>
      <c r="F848" s="831">
        <v>29.1</v>
      </c>
      <c r="G848" s="831">
        <v>6378.72</v>
      </c>
      <c r="H848" s="831"/>
      <c r="I848" s="831">
        <v>219.2</v>
      </c>
      <c r="J848" s="831">
        <v>11</v>
      </c>
      <c r="K848" s="831">
        <v>2411.1999999999998</v>
      </c>
      <c r="L848" s="831"/>
      <c r="M848" s="831">
        <v>219.2</v>
      </c>
      <c r="N848" s="831"/>
      <c r="O848" s="831"/>
      <c r="P848" s="827"/>
      <c r="Q848" s="832"/>
    </row>
    <row r="849" spans="1:17" ht="14.45" customHeight="1" x14ac:dyDescent="0.2">
      <c r="A849" s="821" t="s">
        <v>621</v>
      </c>
      <c r="B849" s="822" t="s">
        <v>7043</v>
      </c>
      <c r="C849" s="822" t="s">
        <v>2679</v>
      </c>
      <c r="D849" s="822" t="s">
        <v>6440</v>
      </c>
      <c r="E849" s="822" t="s">
        <v>2366</v>
      </c>
      <c r="F849" s="831">
        <v>5.6</v>
      </c>
      <c r="G849" s="831">
        <v>944.63999999999987</v>
      </c>
      <c r="H849" s="831"/>
      <c r="I849" s="831">
        <v>168.68571428571428</v>
      </c>
      <c r="J849" s="831"/>
      <c r="K849" s="831"/>
      <c r="L849" s="831"/>
      <c r="M849" s="831"/>
      <c r="N849" s="831"/>
      <c r="O849" s="831"/>
      <c r="P849" s="827"/>
      <c r="Q849" s="832"/>
    </row>
    <row r="850" spans="1:17" ht="14.45" customHeight="1" x14ac:dyDescent="0.2">
      <c r="A850" s="821" t="s">
        <v>621</v>
      </c>
      <c r="B850" s="822" t="s">
        <v>7043</v>
      </c>
      <c r="C850" s="822" t="s">
        <v>2679</v>
      </c>
      <c r="D850" s="822" t="s">
        <v>6441</v>
      </c>
      <c r="E850" s="822" t="s">
        <v>2366</v>
      </c>
      <c r="F850" s="831">
        <v>28.099999999999998</v>
      </c>
      <c r="G850" s="831">
        <v>12923.180000000002</v>
      </c>
      <c r="H850" s="831"/>
      <c r="I850" s="831">
        <v>459.89964412811401</v>
      </c>
      <c r="J850" s="831">
        <v>15.299999999999999</v>
      </c>
      <c r="K850" s="831">
        <v>10344.58</v>
      </c>
      <c r="L850" s="831"/>
      <c r="M850" s="831">
        <v>676.11633986928109</v>
      </c>
      <c r="N850" s="831">
        <v>4.7</v>
      </c>
      <c r="O850" s="831">
        <v>3153.6999999999994</v>
      </c>
      <c r="P850" s="827"/>
      <c r="Q850" s="832">
        <v>670.99999999999989</v>
      </c>
    </row>
    <row r="851" spans="1:17" ht="14.45" customHeight="1" x14ac:dyDescent="0.2">
      <c r="A851" s="821" t="s">
        <v>621</v>
      </c>
      <c r="B851" s="822" t="s">
        <v>7043</v>
      </c>
      <c r="C851" s="822" t="s">
        <v>2679</v>
      </c>
      <c r="D851" s="822" t="s">
        <v>6444</v>
      </c>
      <c r="E851" s="822" t="s">
        <v>2387</v>
      </c>
      <c r="F851" s="831">
        <v>6.0000000000000009</v>
      </c>
      <c r="G851" s="831">
        <v>1433.4599999999998</v>
      </c>
      <c r="H851" s="831"/>
      <c r="I851" s="831">
        <v>238.90999999999994</v>
      </c>
      <c r="J851" s="831">
        <v>19.700000000000003</v>
      </c>
      <c r="K851" s="831">
        <v>6292.74</v>
      </c>
      <c r="L851" s="831"/>
      <c r="M851" s="831">
        <v>319.42842639593903</v>
      </c>
      <c r="N851" s="831">
        <v>16.899999999999999</v>
      </c>
      <c r="O851" s="831">
        <v>5391.1</v>
      </c>
      <c r="P851" s="827"/>
      <c r="Q851" s="832">
        <v>319.00000000000006</v>
      </c>
    </row>
    <row r="852" spans="1:17" ht="14.45" customHeight="1" x14ac:dyDescent="0.2">
      <c r="A852" s="821" t="s">
        <v>621</v>
      </c>
      <c r="B852" s="822" t="s">
        <v>7043</v>
      </c>
      <c r="C852" s="822" t="s">
        <v>2679</v>
      </c>
      <c r="D852" s="822" t="s">
        <v>6445</v>
      </c>
      <c r="E852" s="822" t="s">
        <v>2373</v>
      </c>
      <c r="F852" s="831">
        <v>18.5</v>
      </c>
      <c r="G852" s="831">
        <v>982.56</v>
      </c>
      <c r="H852" s="831"/>
      <c r="I852" s="831">
        <v>53.111351351351345</v>
      </c>
      <c r="J852" s="831">
        <v>52.5</v>
      </c>
      <c r="K852" s="831">
        <v>4772.0400000000009</v>
      </c>
      <c r="L852" s="831"/>
      <c r="M852" s="831">
        <v>90.896000000000015</v>
      </c>
      <c r="N852" s="831">
        <v>20.100000000000005</v>
      </c>
      <c r="O852" s="831">
        <v>1062.8599999999999</v>
      </c>
      <c r="P852" s="827"/>
      <c r="Q852" s="832">
        <v>52.878606965174114</v>
      </c>
    </row>
    <row r="853" spans="1:17" ht="14.45" customHeight="1" x14ac:dyDescent="0.2">
      <c r="A853" s="821" t="s">
        <v>621</v>
      </c>
      <c r="B853" s="822" t="s">
        <v>7043</v>
      </c>
      <c r="C853" s="822" t="s">
        <v>2679</v>
      </c>
      <c r="D853" s="822" t="s">
        <v>7053</v>
      </c>
      <c r="E853" s="822" t="s">
        <v>2615</v>
      </c>
      <c r="F853" s="831"/>
      <c r="G853" s="831"/>
      <c r="H853" s="831"/>
      <c r="I853" s="831"/>
      <c r="J853" s="831"/>
      <c r="K853" s="831"/>
      <c r="L853" s="831"/>
      <c r="M853" s="831"/>
      <c r="N853" s="831">
        <v>1.1000000000000001</v>
      </c>
      <c r="O853" s="831">
        <v>3993</v>
      </c>
      <c r="P853" s="827"/>
      <c r="Q853" s="832">
        <v>3629.9999999999995</v>
      </c>
    </row>
    <row r="854" spans="1:17" ht="14.45" customHeight="1" x14ac:dyDescent="0.2">
      <c r="A854" s="821" t="s">
        <v>621</v>
      </c>
      <c r="B854" s="822" t="s">
        <v>7043</v>
      </c>
      <c r="C854" s="822" t="s">
        <v>2679</v>
      </c>
      <c r="D854" s="822" t="s">
        <v>7054</v>
      </c>
      <c r="E854" s="822" t="s">
        <v>1901</v>
      </c>
      <c r="F854" s="831"/>
      <c r="G854" s="831"/>
      <c r="H854" s="831"/>
      <c r="I854" s="831"/>
      <c r="J854" s="831">
        <v>4</v>
      </c>
      <c r="K854" s="831">
        <v>12691.12</v>
      </c>
      <c r="L854" s="831"/>
      <c r="M854" s="831">
        <v>3172.78</v>
      </c>
      <c r="N854" s="831"/>
      <c r="O854" s="831"/>
      <c r="P854" s="827"/>
      <c r="Q854" s="832"/>
    </row>
    <row r="855" spans="1:17" ht="14.45" customHeight="1" x14ac:dyDescent="0.2">
      <c r="A855" s="821" t="s">
        <v>621</v>
      </c>
      <c r="B855" s="822" t="s">
        <v>7043</v>
      </c>
      <c r="C855" s="822" t="s">
        <v>2679</v>
      </c>
      <c r="D855" s="822" t="s">
        <v>6446</v>
      </c>
      <c r="E855" s="822" t="s">
        <v>2387</v>
      </c>
      <c r="F855" s="831">
        <v>5.4</v>
      </c>
      <c r="G855" s="831">
        <v>2346.94</v>
      </c>
      <c r="H855" s="831"/>
      <c r="I855" s="831">
        <v>434.6185185185185</v>
      </c>
      <c r="J855" s="831">
        <v>6.6000000000000005</v>
      </c>
      <c r="K855" s="831">
        <v>4292.38</v>
      </c>
      <c r="L855" s="831"/>
      <c r="M855" s="831">
        <v>650.36060606060607</v>
      </c>
      <c r="N855" s="831">
        <v>0.1</v>
      </c>
      <c r="O855" s="831">
        <v>63.8</v>
      </c>
      <c r="P855" s="827"/>
      <c r="Q855" s="832">
        <v>637.99999999999989</v>
      </c>
    </row>
    <row r="856" spans="1:17" ht="14.45" customHeight="1" x14ac:dyDescent="0.2">
      <c r="A856" s="821" t="s">
        <v>621</v>
      </c>
      <c r="B856" s="822" t="s">
        <v>7043</v>
      </c>
      <c r="C856" s="822" t="s">
        <v>2679</v>
      </c>
      <c r="D856" s="822" t="s">
        <v>6942</v>
      </c>
      <c r="E856" s="822" t="s">
        <v>2596</v>
      </c>
      <c r="F856" s="831">
        <v>1.2</v>
      </c>
      <c r="G856" s="831">
        <v>488.88</v>
      </c>
      <c r="H856" s="831"/>
      <c r="I856" s="831">
        <v>407.40000000000003</v>
      </c>
      <c r="J856" s="831">
        <v>2.9999999999999996</v>
      </c>
      <c r="K856" s="831">
        <v>1437.7800000000002</v>
      </c>
      <c r="L856" s="831"/>
      <c r="M856" s="831">
        <v>479.26000000000016</v>
      </c>
      <c r="N856" s="831"/>
      <c r="O856" s="831"/>
      <c r="P856" s="827"/>
      <c r="Q856" s="832"/>
    </row>
    <row r="857" spans="1:17" ht="14.45" customHeight="1" x14ac:dyDescent="0.2">
      <c r="A857" s="821" t="s">
        <v>621</v>
      </c>
      <c r="B857" s="822" t="s">
        <v>7043</v>
      </c>
      <c r="C857" s="822" t="s">
        <v>2679</v>
      </c>
      <c r="D857" s="822" t="s">
        <v>6447</v>
      </c>
      <c r="E857" s="822"/>
      <c r="F857" s="831">
        <v>7.2</v>
      </c>
      <c r="G857" s="831">
        <v>7630.26</v>
      </c>
      <c r="H857" s="831"/>
      <c r="I857" s="831">
        <v>1059.7583333333334</v>
      </c>
      <c r="J857" s="831">
        <v>4.8500000000000005</v>
      </c>
      <c r="K857" s="831">
        <v>5387.08</v>
      </c>
      <c r="L857" s="831"/>
      <c r="M857" s="831">
        <v>1110.7381443298968</v>
      </c>
      <c r="N857" s="831"/>
      <c r="O857" s="831"/>
      <c r="P857" s="827"/>
      <c r="Q857" s="832"/>
    </row>
    <row r="858" spans="1:17" ht="14.45" customHeight="1" x14ac:dyDescent="0.2">
      <c r="A858" s="821" t="s">
        <v>621</v>
      </c>
      <c r="B858" s="822" t="s">
        <v>7043</v>
      </c>
      <c r="C858" s="822" t="s">
        <v>2679</v>
      </c>
      <c r="D858" s="822" t="s">
        <v>6447</v>
      </c>
      <c r="E858" s="822" t="s">
        <v>6448</v>
      </c>
      <c r="F858" s="831">
        <v>24.1</v>
      </c>
      <c r="G858" s="831">
        <v>25609.03</v>
      </c>
      <c r="H858" s="831"/>
      <c r="I858" s="831">
        <v>1062.6153526970954</v>
      </c>
      <c r="J858" s="831">
        <v>11.950000000000001</v>
      </c>
      <c r="K858" s="831">
        <v>13273.289999999995</v>
      </c>
      <c r="L858" s="831"/>
      <c r="M858" s="831">
        <v>1110.7355648535561</v>
      </c>
      <c r="N858" s="831"/>
      <c r="O858" s="831"/>
      <c r="P858" s="827"/>
      <c r="Q858" s="832"/>
    </row>
    <row r="859" spans="1:17" ht="14.45" customHeight="1" x14ac:dyDescent="0.2">
      <c r="A859" s="821" t="s">
        <v>621</v>
      </c>
      <c r="B859" s="822" t="s">
        <v>7043</v>
      </c>
      <c r="C859" s="822" t="s">
        <v>2679</v>
      </c>
      <c r="D859" s="822" t="s">
        <v>6449</v>
      </c>
      <c r="E859" s="822" t="s">
        <v>6450</v>
      </c>
      <c r="F859" s="831">
        <v>38</v>
      </c>
      <c r="G859" s="831">
        <v>1250.4799999999998</v>
      </c>
      <c r="H859" s="831"/>
      <c r="I859" s="831">
        <v>32.907368421052624</v>
      </c>
      <c r="J859" s="831">
        <v>23.900000000000006</v>
      </c>
      <c r="K859" s="831">
        <v>704.30000000000007</v>
      </c>
      <c r="L859" s="831"/>
      <c r="M859" s="831">
        <v>29.46861924686192</v>
      </c>
      <c r="N859" s="831"/>
      <c r="O859" s="831"/>
      <c r="P859" s="827"/>
      <c r="Q859" s="832"/>
    </row>
    <row r="860" spans="1:17" ht="14.45" customHeight="1" x14ac:dyDescent="0.2">
      <c r="A860" s="821" t="s">
        <v>621</v>
      </c>
      <c r="B860" s="822" t="s">
        <v>7043</v>
      </c>
      <c r="C860" s="822" t="s">
        <v>2679</v>
      </c>
      <c r="D860" s="822" t="s">
        <v>7055</v>
      </c>
      <c r="E860" s="822" t="s">
        <v>7056</v>
      </c>
      <c r="F860" s="831"/>
      <c r="G860" s="831"/>
      <c r="H860" s="831"/>
      <c r="I860" s="831"/>
      <c r="J860" s="831">
        <v>0.6</v>
      </c>
      <c r="K860" s="831">
        <v>473.88000000000005</v>
      </c>
      <c r="L860" s="831"/>
      <c r="M860" s="831">
        <v>789.80000000000007</v>
      </c>
      <c r="N860" s="831"/>
      <c r="O860" s="831"/>
      <c r="P860" s="827"/>
      <c r="Q860" s="832"/>
    </row>
    <row r="861" spans="1:17" ht="14.45" customHeight="1" x14ac:dyDescent="0.2">
      <c r="A861" s="821" t="s">
        <v>621</v>
      </c>
      <c r="B861" s="822" t="s">
        <v>7043</v>
      </c>
      <c r="C861" s="822" t="s">
        <v>2679</v>
      </c>
      <c r="D861" s="822" t="s">
        <v>6944</v>
      </c>
      <c r="E861" s="822" t="s">
        <v>2358</v>
      </c>
      <c r="F861" s="831"/>
      <c r="G861" s="831"/>
      <c r="H861" s="831"/>
      <c r="I861" s="831"/>
      <c r="J861" s="831">
        <v>4.0999999999999996</v>
      </c>
      <c r="K861" s="831">
        <v>574.14</v>
      </c>
      <c r="L861" s="831"/>
      <c r="M861" s="831">
        <v>140.03414634146341</v>
      </c>
      <c r="N861" s="831"/>
      <c r="O861" s="831"/>
      <c r="P861" s="827"/>
      <c r="Q861" s="832"/>
    </row>
    <row r="862" spans="1:17" ht="14.45" customHeight="1" x14ac:dyDescent="0.2">
      <c r="A862" s="821" t="s">
        <v>621</v>
      </c>
      <c r="B862" s="822" t="s">
        <v>7043</v>
      </c>
      <c r="C862" s="822" t="s">
        <v>2679</v>
      </c>
      <c r="D862" s="822" t="s">
        <v>6452</v>
      </c>
      <c r="E862" s="822" t="s">
        <v>2351</v>
      </c>
      <c r="F862" s="831">
        <v>9.1000000000000014</v>
      </c>
      <c r="G862" s="831">
        <v>4204.2</v>
      </c>
      <c r="H862" s="831"/>
      <c r="I862" s="831">
        <v>461.99999999999989</v>
      </c>
      <c r="J862" s="831">
        <v>27.300000000000008</v>
      </c>
      <c r="K862" s="831">
        <v>23420.469999999994</v>
      </c>
      <c r="L862" s="831"/>
      <c r="M862" s="831">
        <v>857.89267399267351</v>
      </c>
      <c r="N862" s="831">
        <v>17.900000000000002</v>
      </c>
      <c r="O862" s="831">
        <v>13396.439999999997</v>
      </c>
      <c r="P862" s="827"/>
      <c r="Q862" s="832">
        <v>748.40446927374273</v>
      </c>
    </row>
    <row r="863" spans="1:17" ht="14.45" customHeight="1" x14ac:dyDescent="0.2">
      <c r="A863" s="821" t="s">
        <v>621</v>
      </c>
      <c r="B863" s="822" t="s">
        <v>7043</v>
      </c>
      <c r="C863" s="822" t="s">
        <v>2679</v>
      </c>
      <c r="D863" s="822" t="s">
        <v>6453</v>
      </c>
      <c r="E863" s="822" t="s">
        <v>6454</v>
      </c>
      <c r="F863" s="831">
        <v>0.5</v>
      </c>
      <c r="G863" s="831">
        <v>585.75</v>
      </c>
      <c r="H863" s="831"/>
      <c r="I863" s="831">
        <v>1171.5</v>
      </c>
      <c r="J863" s="831">
        <v>0.1</v>
      </c>
      <c r="K863" s="831">
        <v>71.5</v>
      </c>
      <c r="L863" s="831"/>
      <c r="M863" s="831">
        <v>715</v>
      </c>
      <c r="N863" s="831"/>
      <c r="O863" s="831"/>
      <c r="P863" s="827"/>
      <c r="Q863" s="832"/>
    </row>
    <row r="864" spans="1:17" ht="14.45" customHeight="1" x14ac:dyDescent="0.2">
      <c r="A864" s="821" t="s">
        <v>621</v>
      </c>
      <c r="B864" s="822" t="s">
        <v>7043</v>
      </c>
      <c r="C864" s="822" t="s">
        <v>2679</v>
      </c>
      <c r="D864" s="822" t="s">
        <v>6455</v>
      </c>
      <c r="E864" s="822" t="s">
        <v>2530</v>
      </c>
      <c r="F864" s="831">
        <v>14</v>
      </c>
      <c r="G864" s="831">
        <v>2156</v>
      </c>
      <c r="H864" s="831"/>
      <c r="I864" s="831">
        <v>154</v>
      </c>
      <c r="J864" s="831"/>
      <c r="K864" s="831"/>
      <c r="L864" s="831"/>
      <c r="M864" s="831"/>
      <c r="N864" s="831"/>
      <c r="O864" s="831"/>
      <c r="P864" s="827"/>
      <c r="Q864" s="832"/>
    </row>
    <row r="865" spans="1:17" ht="14.45" customHeight="1" x14ac:dyDescent="0.2">
      <c r="A865" s="821" t="s">
        <v>621</v>
      </c>
      <c r="B865" s="822" t="s">
        <v>7043</v>
      </c>
      <c r="C865" s="822" t="s">
        <v>2679</v>
      </c>
      <c r="D865" s="822" t="s">
        <v>6457</v>
      </c>
      <c r="E865" s="822" t="s">
        <v>6458</v>
      </c>
      <c r="F865" s="831">
        <v>1.5</v>
      </c>
      <c r="G865" s="831">
        <v>198.99</v>
      </c>
      <c r="H865" s="831"/>
      <c r="I865" s="831">
        <v>132.66</v>
      </c>
      <c r="J865" s="831">
        <v>1.2000000000000002</v>
      </c>
      <c r="K865" s="831">
        <v>165.5</v>
      </c>
      <c r="L865" s="831"/>
      <c r="M865" s="831">
        <v>137.91666666666666</v>
      </c>
      <c r="N865" s="831"/>
      <c r="O865" s="831"/>
      <c r="P865" s="827"/>
      <c r="Q865" s="832"/>
    </row>
    <row r="866" spans="1:17" ht="14.45" customHeight="1" x14ac:dyDescent="0.2">
      <c r="A866" s="821" t="s">
        <v>621</v>
      </c>
      <c r="B866" s="822" t="s">
        <v>7043</v>
      </c>
      <c r="C866" s="822" t="s">
        <v>2679</v>
      </c>
      <c r="D866" s="822" t="s">
        <v>6949</v>
      </c>
      <c r="E866" s="822" t="s">
        <v>6950</v>
      </c>
      <c r="F866" s="831">
        <v>25</v>
      </c>
      <c r="G866" s="831">
        <v>5314</v>
      </c>
      <c r="H866" s="831"/>
      <c r="I866" s="831">
        <v>212.56</v>
      </c>
      <c r="J866" s="831"/>
      <c r="K866" s="831"/>
      <c r="L866" s="831"/>
      <c r="M866" s="831"/>
      <c r="N866" s="831"/>
      <c r="O866" s="831"/>
      <c r="P866" s="827"/>
      <c r="Q866" s="832"/>
    </row>
    <row r="867" spans="1:17" ht="14.45" customHeight="1" x14ac:dyDescent="0.2">
      <c r="A867" s="821" t="s">
        <v>621</v>
      </c>
      <c r="B867" s="822" t="s">
        <v>7043</v>
      </c>
      <c r="C867" s="822" t="s">
        <v>2679</v>
      </c>
      <c r="D867" s="822" t="s">
        <v>6951</v>
      </c>
      <c r="E867" s="822" t="s">
        <v>6952</v>
      </c>
      <c r="F867" s="831">
        <v>6.4000000000000012</v>
      </c>
      <c r="G867" s="831">
        <v>5055.1699999999992</v>
      </c>
      <c r="H867" s="831"/>
      <c r="I867" s="831">
        <v>789.87031249999973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621</v>
      </c>
      <c r="B868" s="822" t="s">
        <v>7043</v>
      </c>
      <c r="C868" s="822" t="s">
        <v>2679</v>
      </c>
      <c r="D868" s="822" t="s">
        <v>6459</v>
      </c>
      <c r="E868" s="822" t="s">
        <v>6460</v>
      </c>
      <c r="F868" s="831">
        <v>6.5</v>
      </c>
      <c r="G868" s="831">
        <v>9413.7199999999993</v>
      </c>
      <c r="H868" s="831"/>
      <c r="I868" s="831">
        <v>1448.2646153846154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621</v>
      </c>
      <c r="B869" s="822" t="s">
        <v>7043</v>
      </c>
      <c r="C869" s="822" t="s">
        <v>2679</v>
      </c>
      <c r="D869" s="822" t="s">
        <v>6461</v>
      </c>
      <c r="E869" s="822"/>
      <c r="F869" s="831">
        <v>2.8</v>
      </c>
      <c r="G869" s="831">
        <v>1656.76</v>
      </c>
      <c r="H869" s="831"/>
      <c r="I869" s="831">
        <v>591.70000000000005</v>
      </c>
      <c r="J869" s="831"/>
      <c r="K869" s="831"/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621</v>
      </c>
      <c r="B870" s="822" t="s">
        <v>7043</v>
      </c>
      <c r="C870" s="822" t="s">
        <v>2679</v>
      </c>
      <c r="D870" s="822" t="s">
        <v>6464</v>
      </c>
      <c r="E870" s="822" t="s">
        <v>6465</v>
      </c>
      <c r="F870" s="831"/>
      <c r="G870" s="831"/>
      <c r="H870" s="831"/>
      <c r="I870" s="831"/>
      <c r="J870" s="831">
        <v>3.4</v>
      </c>
      <c r="K870" s="831">
        <v>838.44000000000017</v>
      </c>
      <c r="L870" s="831"/>
      <c r="M870" s="831">
        <v>246.60000000000005</v>
      </c>
      <c r="N870" s="831"/>
      <c r="O870" s="831"/>
      <c r="P870" s="827"/>
      <c r="Q870" s="832"/>
    </row>
    <row r="871" spans="1:17" ht="14.45" customHeight="1" x14ac:dyDescent="0.2">
      <c r="A871" s="821" t="s">
        <v>621</v>
      </c>
      <c r="B871" s="822" t="s">
        <v>7043</v>
      </c>
      <c r="C871" s="822" t="s">
        <v>2679</v>
      </c>
      <c r="D871" s="822" t="s">
        <v>6466</v>
      </c>
      <c r="E871" s="822" t="s">
        <v>4215</v>
      </c>
      <c r="F871" s="831">
        <v>91</v>
      </c>
      <c r="G871" s="831">
        <v>8416.5899999999983</v>
      </c>
      <c r="H871" s="831"/>
      <c r="I871" s="831">
        <v>92.489999999999981</v>
      </c>
      <c r="J871" s="831">
        <v>16</v>
      </c>
      <c r="K871" s="831">
        <v>1479.84</v>
      </c>
      <c r="L871" s="831"/>
      <c r="M871" s="831">
        <v>92.49</v>
      </c>
      <c r="N871" s="831"/>
      <c r="O871" s="831"/>
      <c r="P871" s="827"/>
      <c r="Q871" s="832"/>
    </row>
    <row r="872" spans="1:17" ht="14.45" customHeight="1" x14ac:dyDescent="0.2">
      <c r="A872" s="821" t="s">
        <v>621</v>
      </c>
      <c r="B872" s="822" t="s">
        <v>7043</v>
      </c>
      <c r="C872" s="822" t="s">
        <v>2679</v>
      </c>
      <c r="D872" s="822" t="s">
        <v>6182</v>
      </c>
      <c r="E872" s="822" t="s">
        <v>6183</v>
      </c>
      <c r="F872" s="831">
        <v>171.15</v>
      </c>
      <c r="G872" s="831">
        <v>112192.24</v>
      </c>
      <c r="H872" s="831"/>
      <c r="I872" s="831">
        <v>655.51995325737653</v>
      </c>
      <c r="J872" s="831">
        <v>187.4</v>
      </c>
      <c r="K872" s="831">
        <v>122844.45999999998</v>
      </c>
      <c r="L872" s="831"/>
      <c r="M872" s="831">
        <v>655.52006403415146</v>
      </c>
      <c r="N872" s="831"/>
      <c r="O872" s="831"/>
      <c r="P872" s="827"/>
      <c r="Q872" s="832"/>
    </row>
    <row r="873" spans="1:17" ht="14.45" customHeight="1" x14ac:dyDescent="0.2">
      <c r="A873" s="821" t="s">
        <v>621</v>
      </c>
      <c r="B873" s="822" t="s">
        <v>7043</v>
      </c>
      <c r="C873" s="822" t="s">
        <v>2679</v>
      </c>
      <c r="D873" s="822" t="s">
        <v>6182</v>
      </c>
      <c r="E873" s="822" t="s">
        <v>6184</v>
      </c>
      <c r="F873" s="831">
        <v>231.65</v>
      </c>
      <c r="G873" s="831">
        <v>151663.56000000003</v>
      </c>
      <c r="H873" s="831"/>
      <c r="I873" s="831">
        <v>654.70995035614078</v>
      </c>
      <c r="J873" s="831">
        <v>245.14999999999998</v>
      </c>
      <c r="K873" s="831">
        <v>183214.91999999998</v>
      </c>
      <c r="L873" s="831"/>
      <c r="M873" s="831">
        <v>747.35843361207424</v>
      </c>
      <c r="N873" s="831">
        <v>28.299999999999997</v>
      </c>
      <c r="O873" s="831">
        <v>18551.21</v>
      </c>
      <c r="P873" s="827"/>
      <c r="Q873" s="832">
        <v>655.51978798586572</v>
      </c>
    </row>
    <row r="874" spans="1:17" ht="14.45" customHeight="1" x14ac:dyDescent="0.2">
      <c r="A874" s="821" t="s">
        <v>621</v>
      </c>
      <c r="B874" s="822" t="s">
        <v>7043</v>
      </c>
      <c r="C874" s="822" t="s">
        <v>2679</v>
      </c>
      <c r="D874" s="822" t="s">
        <v>6471</v>
      </c>
      <c r="E874" s="822" t="s">
        <v>1463</v>
      </c>
      <c r="F874" s="831"/>
      <c r="G874" s="831"/>
      <c r="H874" s="831"/>
      <c r="I874" s="831"/>
      <c r="J874" s="831">
        <v>521.5</v>
      </c>
      <c r="K874" s="831">
        <v>22874.34</v>
      </c>
      <c r="L874" s="831"/>
      <c r="M874" s="831">
        <v>43.862588686481303</v>
      </c>
      <c r="N874" s="831">
        <v>460</v>
      </c>
      <c r="O874" s="831">
        <v>20191.689999999999</v>
      </c>
      <c r="P874" s="827"/>
      <c r="Q874" s="832">
        <v>43.894978260869564</v>
      </c>
    </row>
    <row r="875" spans="1:17" ht="14.45" customHeight="1" x14ac:dyDescent="0.2">
      <c r="A875" s="821" t="s">
        <v>621</v>
      </c>
      <c r="B875" s="822" t="s">
        <v>7043</v>
      </c>
      <c r="C875" s="822" t="s">
        <v>2679</v>
      </c>
      <c r="D875" s="822" t="s">
        <v>6472</v>
      </c>
      <c r="E875" s="822" t="s">
        <v>1715</v>
      </c>
      <c r="F875" s="831"/>
      <c r="G875" s="831"/>
      <c r="H875" s="831"/>
      <c r="I875" s="831"/>
      <c r="J875" s="831"/>
      <c r="K875" s="831"/>
      <c r="L875" s="831"/>
      <c r="M875" s="831"/>
      <c r="N875" s="831">
        <v>1.7</v>
      </c>
      <c r="O875" s="831">
        <v>1888.7</v>
      </c>
      <c r="P875" s="827"/>
      <c r="Q875" s="832">
        <v>1111</v>
      </c>
    </row>
    <row r="876" spans="1:17" ht="14.45" customHeight="1" x14ac:dyDescent="0.2">
      <c r="A876" s="821" t="s">
        <v>621</v>
      </c>
      <c r="B876" s="822" t="s">
        <v>7043</v>
      </c>
      <c r="C876" s="822" t="s">
        <v>2679</v>
      </c>
      <c r="D876" s="822" t="s">
        <v>6473</v>
      </c>
      <c r="E876" s="822" t="s">
        <v>6419</v>
      </c>
      <c r="F876" s="831"/>
      <c r="G876" s="831"/>
      <c r="H876" s="831"/>
      <c r="I876" s="831"/>
      <c r="J876" s="831">
        <v>0.4</v>
      </c>
      <c r="K876" s="831">
        <v>212.92</v>
      </c>
      <c r="L876" s="831"/>
      <c r="M876" s="831">
        <v>532.29999999999995</v>
      </c>
      <c r="N876" s="831"/>
      <c r="O876" s="831"/>
      <c r="P876" s="827"/>
      <c r="Q876" s="832"/>
    </row>
    <row r="877" spans="1:17" ht="14.45" customHeight="1" x14ac:dyDescent="0.2">
      <c r="A877" s="821" t="s">
        <v>621</v>
      </c>
      <c r="B877" s="822" t="s">
        <v>7043</v>
      </c>
      <c r="C877" s="822" t="s">
        <v>2679</v>
      </c>
      <c r="D877" s="822" t="s">
        <v>6473</v>
      </c>
      <c r="E877" s="822" t="s">
        <v>6184</v>
      </c>
      <c r="F877" s="831"/>
      <c r="G877" s="831"/>
      <c r="H877" s="831"/>
      <c r="I877" s="831"/>
      <c r="J877" s="831">
        <v>0.4</v>
      </c>
      <c r="K877" s="831">
        <v>212.92</v>
      </c>
      <c r="L877" s="831"/>
      <c r="M877" s="831">
        <v>532.29999999999995</v>
      </c>
      <c r="N877" s="831"/>
      <c r="O877" s="831"/>
      <c r="P877" s="827"/>
      <c r="Q877" s="832"/>
    </row>
    <row r="878" spans="1:17" ht="14.45" customHeight="1" x14ac:dyDescent="0.2">
      <c r="A878" s="821" t="s">
        <v>621</v>
      </c>
      <c r="B878" s="822" t="s">
        <v>7043</v>
      </c>
      <c r="C878" s="822" t="s">
        <v>2679</v>
      </c>
      <c r="D878" s="822" t="s">
        <v>6474</v>
      </c>
      <c r="E878" s="822" t="s">
        <v>6183</v>
      </c>
      <c r="F878" s="831"/>
      <c r="G878" s="831"/>
      <c r="H878" s="831"/>
      <c r="I878" s="831"/>
      <c r="J878" s="831">
        <v>0.2</v>
      </c>
      <c r="K878" s="831">
        <v>655.17999999999995</v>
      </c>
      <c r="L878" s="831"/>
      <c r="M878" s="831">
        <v>3275.8999999999996</v>
      </c>
      <c r="N878" s="831"/>
      <c r="O878" s="831"/>
      <c r="P878" s="827"/>
      <c r="Q878" s="832"/>
    </row>
    <row r="879" spans="1:17" ht="14.45" customHeight="1" x14ac:dyDescent="0.2">
      <c r="A879" s="821" t="s">
        <v>621</v>
      </c>
      <c r="B879" s="822" t="s">
        <v>7043</v>
      </c>
      <c r="C879" s="822" t="s">
        <v>2679</v>
      </c>
      <c r="D879" s="822" t="s">
        <v>6474</v>
      </c>
      <c r="E879" s="822" t="s">
        <v>6184</v>
      </c>
      <c r="F879" s="831"/>
      <c r="G879" s="831"/>
      <c r="H879" s="831"/>
      <c r="I879" s="831"/>
      <c r="J879" s="831">
        <v>0.4</v>
      </c>
      <c r="K879" s="831">
        <v>1892.29</v>
      </c>
      <c r="L879" s="831"/>
      <c r="M879" s="831">
        <v>4730.7249999999995</v>
      </c>
      <c r="N879" s="831"/>
      <c r="O879" s="831"/>
      <c r="P879" s="827"/>
      <c r="Q879" s="832"/>
    </row>
    <row r="880" spans="1:17" ht="14.45" customHeight="1" x14ac:dyDescent="0.2">
      <c r="A880" s="821" t="s">
        <v>621</v>
      </c>
      <c r="B880" s="822" t="s">
        <v>7043</v>
      </c>
      <c r="C880" s="822" t="s">
        <v>2679</v>
      </c>
      <c r="D880" s="822" t="s">
        <v>6475</v>
      </c>
      <c r="E880" s="822" t="s">
        <v>1909</v>
      </c>
      <c r="F880" s="831"/>
      <c r="G880" s="831"/>
      <c r="H880" s="831"/>
      <c r="I880" s="831"/>
      <c r="J880" s="831"/>
      <c r="K880" s="831"/>
      <c r="L880" s="831"/>
      <c r="M880" s="831"/>
      <c r="N880" s="831">
        <v>4</v>
      </c>
      <c r="O880" s="831">
        <v>5149.4399999999996</v>
      </c>
      <c r="P880" s="827"/>
      <c r="Q880" s="832">
        <v>1287.3599999999999</v>
      </c>
    </row>
    <row r="881" spans="1:17" ht="14.45" customHeight="1" x14ac:dyDescent="0.2">
      <c r="A881" s="821" t="s">
        <v>621</v>
      </c>
      <c r="B881" s="822" t="s">
        <v>7043</v>
      </c>
      <c r="C881" s="822" t="s">
        <v>2679</v>
      </c>
      <c r="D881" s="822" t="s">
        <v>7057</v>
      </c>
      <c r="E881" s="822" t="s">
        <v>947</v>
      </c>
      <c r="F881" s="831"/>
      <c r="G881" s="831"/>
      <c r="H881" s="831"/>
      <c r="I881" s="831"/>
      <c r="J881" s="831">
        <v>0.7</v>
      </c>
      <c r="K881" s="831">
        <v>206.98999999999998</v>
      </c>
      <c r="L881" s="831"/>
      <c r="M881" s="831">
        <v>295.7</v>
      </c>
      <c r="N881" s="831">
        <v>13.5</v>
      </c>
      <c r="O881" s="831">
        <v>4034.86</v>
      </c>
      <c r="P881" s="827"/>
      <c r="Q881" s="832">
        <v>298.87851851851855</v>
      </c>
    </row>
    <row r="882" spans="1:17" ht="14.45" customHeight="1" x14ac:dyDescent="0.2">
      <c r="A882" s="821" t="s">
        <v>621</v>
      </c>
      <c r="B882" s="822" t="s">
        <v>7043</v>
      </c>
      <c r="C882" s="822" t="s">
        <v>2679</v>
      </c>
      <c r="D882" s="822" t="s">
        <v>6477</v>
      </c>
      <c r="E882" s="822" t="s">
        <v>2377</v>
      </c>
      <c r="F882" s="831">
        <v>2.2999999999999998</v>
      </c>
      <c r="G882" s="831">
        <v>1567.0600000000004</v>
      </c>
      <c r="H882" s="831"/>
      <c r="I882" s="831">
        <v>681.3304347826089</v>
      </c>
      <c r="J882" s="831">
        <v>2.6</v>
      </c>
      <c r="K882" s="831">
        <v>1780.31</v>
      </c>
      <c r="L882" s="831"/>
      <c r="M882" s="831">
        <v>684.73461538461538</v>
      </c>
      <c r="N882" s="831">
        <v>3.2999999999999994</v>
      </c>
      <c r="O882" s="831">
        <v>2174.6999999999998</v>
      </c>
      <c r="P882" s="827"/>
      <c r="Q882" s="832">
        <v>659.00000000000011</v>
      </c>
    </row>
    <row r="883" spans="1:17" ht="14.45" customHeight="1" x14ac:dyDescent="0.2">
      <c r="A883" s="821" t="s">
        <v>621</v>
      </c>
      <c r="B883" s="822" t="s">
        <v>7043</v>
      </c>
      <c r="C883" s="822" t="s">
        <v>2679</v>
      </c>
      <c r="D883" s="822" t="s">
        <v>6479</v>
      </c>
      <c r="E883" s="822" t="s">
        <v>4215</v>
      </c>
      <c r="F883" s="831"/>
      <c r="G883" s="831"/>
      <c r="H883" s="831"/>
      <c r="I883" s="831"/>
      <c r="J883" s="831">
        <v>196</v>
      </c>
      <c r="K883" s="831">
        <v>18128.039999999997</v>
      </c>
      <c r="L883" s="831"/>
      <c r="M883" s="831">
        <v>92.489999999999981</v>
      </c>
      <c r="N883" s="831">
        <v>251</v>
      </c>
      <c r="O883" s="831">
        <v>23214.989999999998</v>
      </c>
      <c r="P883" s="827"/>
      <c r="Q883" s="832">
        <v>92.49</v>
      </c>
    </row>
    <row r="884" spans="1:17" ht="14.45" customHeight="1" x14ac:dyDescent="0.2">
      <c r="A884" s="821" t="s">
        <v>621</v>
      </c>
      <c r="B884" s="822" t="s">
        <v>7043</v>
      </c>
      <c r="C884" s="822" t="s">
        <v>2679</v>
      </c>
      <c r="D884" s="822" t="s">
        <v>7058</v>
      </c>
      <c r="E884" s="822" t="s">
        <v>1774</v>
      </c>
      <c r="F884" s="831"/>
      <c r="G884" s="831"/>
      <c r="H884" s="831"/>
      <c r="I884" s="831"/>
      <c r="J884" s="831"/>
      <c r="K884" s="831"/>
      <c r="L884" s="831"/>
      <c r="M884" s="831"/>
      <c r="N884" s="831">
        <v>0.30000000000000004</v>
      </c>
      <c r="O884" s="831">
        <v>164.01</v>
      </c>
      <c r="P884" s="827"/>
      <c r="Q884" s="832">
        <v>546.69999999999993</v>
      </c>
    </row>
    <row r="885" spans="1:17" ht="14.45" customHeight="1" x14ac:dyDescent="0.2">
      <c r="A885" s="821" t="s">
        <v>621</v>
      </c>
      <c r="B885" s="822" t="s">
        <v>7043</v>
      </c>
      <c r="C885" s="822" t="s">
        <v>2679</v>
      </c>
      <c r="D885" s="822" t="s">
        <v>7059</v>
      </c>
      <c r="E885" s="822" t="s">
        <v>1449</v>
      </c>
      <c r="F885" s="831"/>
      <c r="G885" s="831"/>
      <c r="H885" s="831"/>
      <c r="I885" s="831"/>
      <c r="J885" s="831">
        <v>0.8</v>
      </c>
      <c r="K885" s="831">
        <v>301.52</v>
      </c>
      <c r="L885" s="831"/>
      <c r="M885" s="831">
        <v>376.9</v>
      </c>
      <c r="N885" s="831"/>
      <c r="O885" s="831"/>
      <c r="P885" s="827"/>
      <c r="Q885" s="832"/>
    </row>
    <row r="886" spans="1:17" ht="14.45" customHeight="1" x14ac:dyDescent="0.2">
      <c r="A886" s="821" t="s">
        <v>621</v>
      </c>
      <c r="B886" s="822" t="s">
        <v>7043</v>
      </c>
      <c r="C886" s="822" t="s">
        <v>2679</v>
      </c>
      <c r="D886" s="822" t="s">
        <v>6481</v>
      </c>
      <c r="E886" s="822" t="s">
        <v>1447</v>
      </c>
      <c r="F886" s="831">
        <v>2.2999999999999998</v>
      </c>
      <c r="G886" s="831">
        <v>1905.55</v>
      </c>
      <c r="H886" s="831"/>
      <c r="I886" s="831">
        <v>828.5</v>
      </c>
      <c r="J886" s="831">
        <v>25.3</v>
      </c>
      <c r="K886" s="831">
        <v>19736.669999999998</v>
      </c>
      <c r="L886" s="831"/>
      <c r="M886" s="831">
        <v>780.10553359683786</v>
      </c>
      <c r="N886" s="831">
        <v>22.2</v>
      </c>
      <c r="O886" s="831">
        <v>15895.369999999999</v>
      </c>
      <c r="P886" s="827"/>
      <c r="Q886" s="832">
        <v>716.00765765765766</v>
      </c>
    </row>
    <row r="887" spans="1:17" ht="14.45" customHeight="1" x14ac:dyDescent="0.2">
      <c r="A887" s="821" t="s">
        <v>621</v>
      </c>
      <c r="B887" s="822" t="s">
        <v>7043</v>
      </c>
      <c r="C887" s="822" t="s">
        <v>2679</v>
      </c>
      <c r="D887" s="822" t="s">
        <v>6482</v>
      </c>
      <c r="E887" s="822" t="s">
        <v>1449</v>
      </c>
      <c r="F887" s="831"/>
      <c r="G887" s="831"/>
      <c r="H887" s="831"/>
      <c r="I887" s="831"/>
      <c r="J887" s="831">
        <v>20.200000000000014</v>
      </c>
      <c r="K887" s="831">
        <v>3806.94</v>
      </c>
      <c r="L887" s="831"/>
      <c r="M887" s="831">
        <v>188.46237623762363</v>
      </c>
      <c r="N887" s="831">
        <v>13.9</v>
      </c>
      <c r="O887" s="831">
        <v>2619.5800000000004</v>
      </c>
      <c r="P887" s="827"/>
      <c r="Q887" s="832">
        <v>188.45899280575543</v>
      </c>
    </row>
    <row r="888" spans="1:17" ht="14.45" customHeight="1" x14ac:dyDescent="0.2">
      <c r="A888" s="821" t="s">
        <v>621</v>
      </c>
      <c r="B888" s="822" t="s">
        <v>7043</v>
      </c>
      <c r="C888" s="822" t="s">
        <v>2679</v>
      </c>
      <c r="D888" s="822" t="s">
        <v>6483</v>
      </c>
      <c r="E888" s="822" t="s">
        <v>2605</v>
      </c>
      <c r="F888" s="831"/>
      <c r="G888" s="831"/>
      <c r="H888" s="831"/>
      <c r="I888" s="831"/>
      <c r="J888" s="831">
        <v>0.9</v>
      </c>
      <c r="K888" s="831">
        <v>489.96</v>
      </c>
      <c r="L888" s="831"/>
      <c r="M888" s="831">
        <v>544.4</v>
      </c>
      <c r="N888" s="831">
        <v>0.79999999999999993</v>
      </c>
      <c r="O888" s="831">
        <v>435.52</v>
      </c>
      <c r="P888" s="827"/>
      <c r="Q888" s="832">
        <v>544.4</v>
      </c>
    </row>
    <row r="889" spans="1:17" ht="14.45" customHeight="1" x14ac:dyDescent="0.2">
      <c r="A889" s="821" t="s">
        <v>621</v>
      </c>
      <c r="B889" s="822" t="s">
        <v>7043</v>
      </c>
      <c r="C889" s="822" t="s">
        <v>2679</v>
      </c>
      <c r="D889" s="822" t="s">
        <v>6484</v>
      </c>
      <c r="E889" s="822" t="s">
        <v>1463</v>
      </c>
      <c r="F889" s="831"/>
      <c r="G889" s="831"/>
      <c r="H889" s="831"/>
      <c r="I889" s="831"/>
      <c r="J889" s="831">
        <v>55</v>
      </c>
      <c r="K889" s="831">
        <v>1070.9000000000001</v>
      </c>
      <c r="L889" s="831"/>
      <c r="M889" s="831">
        <v>19.470909090909092</v>
      </c>
      <c r="N889" s="831"/>
      <c r="O889" s="831"/>
      <c r="P889" s="827"/>
      <c r="Q889" s="832"/>
    </row>
    <row r="890" spans="1:17" ht="14.45" customHeight="1" x14ac:dyDescent="0.2">
      <c r="A890" s="821" t="s">
        <v>621</v>
      </c>
      <c r="B890" s="822" t="s">
        <v>7043</v>
      </c>
      <c r="C890" s="822" t="s">
        <v>2679</v>
      </c>
      <c r="D890" s="822" t="s">
        <v>6485</v>
      </c>
      <c r="E890" s="822" t="s">
        <v>1375</v>
      </c>
      <c r="F890" s="831"/>
      <c r="G890" s="831"/>
      <c r="H890" s="831"/>
      <c r="I890" s="831"/>
      <c r="J890" s="831">
        <v>15</v>
      </c>
      <c r="K890" s="831">
        <v>152422.28</v>
      </c>
      <c r="L890" s="831"/>
      <c r="M890" s="831">
        <v>10161.485333333334</v>
      </c>
      <c r="N890" s="831">
        <v>46</v>
      </c>
      <c r="O890" s="831">
        <v>456773.64</v>
      </c>
      <c r="P890" s="827"/>
      <c r="Q890" s="832">
        <v>9929.8617391304342</v>
      </c>
    </row>
    <row r="891" spans="1:17" ht="14.45" customHeight="1" x14ac:dyDescent="0.2">
      <c r="A891" s="821" t="s">
        <v>621</v>
      </c>
      <c r="B891" s="822" t="s">
        <v>7043</v>
      </c>
      <c r="C891" s="822" t="s">
        <v>6489</v>
      </c>
      <c r="D891" s="822" t="s">
        <v>6490</v>
      </c>
      <c r="E891" s="822" t="s">
        <v>6491</v>
      </c>
      <c r="F891" s="831">
        <v>32</v>
      </c>
      <c r="G891" s="831">
        <v>69783.12000000001</v>
      </c>
      <c r="H891" s="831"/>
      <c r="I891" s="831">
        <v>2180.7225000000003</v>
      </c>
      <c r="J891" s="831">
        <v>40</v>
      </c>
      <c r="K891" s="831">
        <v>88376.700000000026</v>
      </c>
      <c r="L891" s="831"/>
      <c r="M891" s="831">
        <v>2209.4175000000005</v>
      </c>
      <c r="N891" s="831">
        <v>10</v>
      </c>
      <c r="O891" s="831">
        <v>22177.3</v>
      </c>
      <c r="P891" s="827"/>
      <c r="Q891" s="832">
        <v>2217.73</v>
      </c>
    </row>
    <row r="892" spans="1:17" ht="14.45" customHeight="1" x14ac:dyDescent="0.2">
      <c r="A892" s="821" t="s">
        <v>621</v>
      </c>
      <c r="B892" s="822" t="s">
        <v>7043</v>
      </c>
      <c r="C892" s="822" t="s">
        <v>6489</v>
      </c>
      <c r="D892" s="822" t="s">
        <v>6492</v>
      </c>
      <c r="E892" s="822" t="s">
        <v>6493</v>
      </c>
      <c r="F892" s="831">
        <v>119</v>
      </c>
      <c r="G892" s="831">
        <v>317273.92000000004</v>
      </c>
      <c r="H892" s="831"/>
      <c r="I892" s="831">
        <v>2666.1673949579836</v>
      </c>
      <c r="J892" s="831">
        <v>138</v>
      </c>
      <c r="K892" s="831">
        <v>372255.91999999987</v>
      </c>
      <c r="L892" s="831"/>
      <c r="M892" s="831">
        <v>2697.5066666666658</v>
      </c>
      <c r="N892" s="831">
        <v>10</v>
      </c>
      <c r="O892" s="831">
        <v>27078.3</v>
      </c>
      <c r="P892" s="827"/>
      <c r="Q892" s="832">
        <v>2707.83</v>
      </c>
    </row>
    <row r="893" spans="1:17" ht="14.45" customHeight="1" x14ac:dyDescent="0.2">
      <c r="A893" s="821" t="s">
        <v>621</v>
      </c>
      <c r="B893" s="822" t="s">
        <v>7043</v>
      </c>
      <c r="C893" s="822" t="s">
        <v>6489</v>
      </c>
      <c r="D893" s="822" t="s">
        <v>6496</v>
      </c>
      <c r="E893" s="822" t="s">
        <v>6497</v>
      </c>
      <c r="F893" s="831"/>
      <c r="G893" s="831"/>
      <c r="H893" s="831"/>
      <c r="I893" s="831"/>
      <c r="J893" s="831">
        <v>15</v>
      </c>
      <c r="K893" s="831">
        <v>136432.65</v>
      </c>
      <c r="L893" s="831"/>
      <c r="M893" s="831">
        <v>9095.51</v>
      </c>
      <c r="N893" s="831">
        <v>1</v>
      </c>
      <c r="O893" s="831">
        <v>9095.51</v>
      </c>
      <c r="P893" s="827"/>
      <c r="Q893" s="832">
        <v>9095.51</v>
      </c>
    </row>
    <row r="894" spans="1:17" ht="14.45" customHeight="1" x14ac:dyDescent="0.2">
      <c r="A894" s="821" t="s">
        <v>621</v>
      </c>
      <c r="B894" s="822" t="s">
        <v>7043</v>
      </c>
      <c r="C894" s="822" t="s">
        <v>6489</v>
      </c>
      <c r="D894" s="822" t="s">
        <v>6498</v>
      </c>
      <c r="E894" s="822" t="s">
        <v>6499</v>
      </c>
      <c r="F894" s="831"/>
      <c r="G894" s="831"/>
      <c r="H894" s="831"/>
      <c r="I894" s="831"/>
      <c r="J894" s="831">
        <v>11</v>
      </c>
      <c r="K894" s="831">
        <v>114469.41</v>
      </c>
      <c r="L894" s="831"/>
      <c r="M894" s="831">
        <v>10406.31</v>
      </c>
      <c r="N894" s="831">
        <v>1</v>
      </c>
      <c r="O894" s="831">
        <v>10406.31</v>
      </c>
      <c r="P894" s="827"/>
      <c r="Q894" s="832">
        <v>10406.31</v>
      </c>
    </row>
    <row r="895" spans="1:17" ht="14.45" customHeight="1" x14ac:dyDescent="0.2">
      <c r="A895" s="821" t="s">
        <v>621</v>
      </c>
      <c r="B895" s="822" t="s">
        <v>7043</v>
      </c>
      <c r="C895" s="822" t="s">
        <v>6489</v>
      </c>
      <c r="D895" s="822" t="s">
        <v>6500</v>
      </c>
      <c r="E895" s="822" t="s">
        <v>6501</v>
      </c>
      <c r="F895" s="831">
        <v>34</v>
      </c>
      <c r="G895" s="831">
        <v>41692.539999999994</v>
      </c>
      <c r="H895" s="831"/>
      <c r="I895" s="831">
        <v>1226.251176470588</v>
      </c>
      <c r="J895" s="831">
        <v>12</v>
      </c>
      <c r="K895" s="831">
        <v>14896.440000000002</v>
      </c>
      <c r="L895" s="831"/>
      <c r="M895" s="831">
        <v>1241.3700000000001</v>
      </c>
      <c r="N895" s="831">
        <v>1</v>
      </c>
      <c r="O895" s="831">
        <v>1247.8599999999999</v>
      </c>
      <c r="P895" s="827"/>
      <c r="Q895" s="832">
        <v>1247.8599999999999</v>
      </c>
    </row>
    <row r="896" spans="1:17" ht="14.45" customHeight="1" x14ac:dyDescent="0.2">
      <c r="A896" s="821" t="s">
        <v>621</v>
      </c>
      <c r="B896" s="822" t="s">
        <v>7043</v>
      </c>
      <c r="C896" s="822" t="s">
        <v>6489</v>
      </c>
      <c r="D896" s="822" t="s">
        <v>6504</v>
      </c>
      <c r="E896" s="822" t="s">
        <v>6505</v>
      </c>
      <c r="F896" s="831"/>
      <c r="G896" s="831"/>
      <c r="H896" s="831"/>
      <c r="I896" s="831"/>
      <c r="J896" s="831">
        <v>5</v>
      </c>
      <c r="K896" s="831">
        <v>12517</v>
      </c>
      <c r="L896" s="831"/>
      <c r="M896" s="831">
        <v>2503.4</v>
      </c>
      <c r="N896" s="831">
        <v>4</v>
      </c>
      <c r="O896" s="831">
        <v>10013.6</v>
      </c>
      <c r="P896" s="827"/>
      <c r="Q896" s="832">
        <v>2503.4</v>
      </c>
    </row>
    <row r="897" spans="1:17" ht="14.45" customHeight="1" x14ac:dyDescent="0.2">
      <c r="A897" s="821" t="s">
        <v>621</v>
      </c>
      <c r="B897" s="822" t="s">
        <v>7043</v>
      </c>
      <c r="C897" s="822" t="s">
        <v>6078</v>
      </c>
      <c r="D897" s="822" t="s">
        <v>7060</v>
      </c>
      <c r="E897" s="822" t="s">
        <v>7061</v>
      </c>
      <c r="F897" s="831"/>
      <c r="G897" s="831"/>
      <c r="H897" s="831"/>
      <c r="I897" s="831"/>
      <c r="J897" s="831">
        <v>1</v>
      </c>
      <c r="K897" s="831">
        <v>28950</v>
      </c>
      <c r="L897" s="831"/>
      <c r="M897" s="831">
        <v>28950</v>
      </c>
      <c r="N897" s="831"/>
      <c r="O897" s="831"/>
      <c r="P897" s="827"/>
      <c r="Q897" s="832"/>
    </row>
    <row r="898" spans="1:17" ht="14.45" customHeight="1" x14ac:dyDescent="0.2">
      <c r="A898" s="821" t="s">
        <v>621</v>
      </c>
      <c r="B898" s="822" t="s">
        <v>7043</v>
      </c>
      <c r="C898" s="822" t="s">
        <v>6078</v>
      </c>
      <c r="D898" s="822" t="s">
        <v>6185</v>
      </c>
      <c r="E898" s="822" t="s">
        <v>6186</v>
      </c>
      <c r="F898" s="831">
        <v>345</v>
      </c>
      <c r="G898" s="831">
        <v>303572.39999999997</v>
      </c>
      <c r="H898" s="831"/>
      <c r="I898" s="831">
        <v>879.91999999999985</v>
      </c>
      <c r="J898" s="831">
        <v>278</v>
      </c>
      <c r="K898" s="831">
        <v>244617.75999999992</v>
      </c>
      <c r="L898" s="831"/>
      <c r="M898" s="831">
        <v>879.91999999999973</v>
      </c>
      <c r="N898" s="831">
        <v>20</v>
      </c>
      <c r="O898" s="831">
        <v>17598.399999999998</v>
      </c>
      <c r="P898" s="827"/>
      <c r="Q898" s="832">
        <v>879.91999999999985</v>
      </c>
    </row>
    <row r="899" spans="1:17" ht="14.45" customHeight="1" x14ac:dyDescent="0.2">
      <c r="A899" s="821" t="s">
        <v>621</v>
      </c>
      <c r="B899" s="822" t="s">
        <v>7043</v>
      </c>
      <c r="C899" s="822" t="s">
        <v>6078</v>
      </c>
      <c r="D899" s="822" t="s">
        <v>6286</v>
      </c>
      <c r="E899" s="822" t="s">
        <v>6287</v>
      </c>
      <c r="F899" s="831">
        <v>3</v>
      </c>
      <c r="G899" s="831">
        <v>222811.19999999998</v>
      </c>
      <c r="H899" s="831"/>
      <c r="I899" s="831">
        <v>74270.399999999994</v>
      </c>
      <c r="J899" s="831">
        <v>1</v>
      </c>
      <c r="K899" s="831">
        <v>74270.45</v>
      </c>
      <c r="L899" s="831"/>
      <c r="M899" s="831">
        <v>74270.45</v>
      </c>
      <c r="N899" s="831"/>
      <c r="O899" s="831"/>
      <c r="P899" s="827"/>
      <c r="Q899" s="832"/>
    </row>
    <row r="900" spans="1:17" ht="14.45" customHeight="1" x14ac:dyDescent="0.2">
      <c r="A900" s="821" t="s">
        <v>621</v>
      </c>
      <c r="B900" s="822" t="s">
        <v>7043</v>
      </c>
      <c r="C900" s="822" t="s">
        <v>6078</v>
      </c>
      <c r="D900" s="822" t="s">
        <v>6510</v>
      </c>
      <c r="E900" s="822" t="s">
        <v>6511</v>
      </c>
      <c r="F900" s="831">
        <v>1</v>
      </c>
      <c r="G900" s="831">
        <v>40020.9</v>
      </c>
      <c r="H900" s="831"/>
      <c r="I900" s="831">
        <v>40020.9</v>
      </c>
      <c r="J900" s="831"/>
      <c r="K900" s="831"/>
      <c r="L900" s="831"/>
      <c r="M900" s="831"/>
      <c r="N900" s="831"/>
      <c r="O900" s="831"/>
      <c r="P900" s="827"/>
      <c r="Q900" s="832"/>
    </row>
    <row r="901" spans="1:17" ht="14.45" customHeight="1" x14ac:dyDescent="0.2">
      <c r="A901" s="821" t="s">
        <v>621</v>
      </c>
      <c r="B901" s="822" t="s">
        <v>7043</v>
      </c>
      <c r="C901" s="822" t="s">
        <v>6078</v>
      </c>
      <c r="D901" s="822" t="s">
        <v>6189</v>
      </c>
      <c r="E901" s="822" t="s">
        <v>6190</v>
      </c>
      <c r="F901" s="831">
        <v>3</v>
      </c>
      <c r="G901" s="831">
        <v>8944.86</v>
      </c>
      <c r="H901" s="831"/>
      <c r="I901" s="831">
        <v>2981.6200000000003</v>
      </c>
      <c r="J901" s="831">
        <v>1</v>
      </c>
      <c r="K901" s="831">
        <v>2900.98</v>
      </c>
      <c r="L901" s="831"/>
      <c r="M901" s="831">
        <v>2900.98</v>
      </c>
      <c r="N901" s="831"/>
      <c r="O901" s="831"/>
      <c r="P901" s="827"/>
      <c r="Q901" s="832"/>
    </row>
    <row r="902" spans="1:17" ht="14.45" customHeight="1" x14ac:dyDescent="0.2">
      <c r="A902" s="821" t="s">
        <v>621</v>
      </c>
      <c r="B902" s="822" t="s">
        <v>7043</v>
      </c>
      <c r="C902" s="822" t="s">
        <v>6078</v>
      </c>
      <c r="D902" s="822" t="s">
        <v>6512</v>
      </c>
      <c r="E902" s="822" t="s">
        <v>6513</v>
      </c>
      <c r="F902" s="831">
        <v>3</v>
      </c>
      <c r="G902" s="831">
        <v>74550</v>
      </c>
      <c r="H902" s="831"/>
      <c r="I902" s="831">
        <v>24850</v>
      </c>
      <c r="J902" s="831">
        <v>3</v>
      </c>
      <c r="K902" s="831">
        <v>74548</v>
      </c>
      <c r="L902" s="831"/>
      <c r="M902" s="831">
        <v>24849.333333333332</v>
      </c>
      <c r="N902" s="831">
        <v>1</v>
      </c>
      <c r="O902" s="831">
        <v>24849</v>
      </c>
      <c r="P902" s="827"/>
      <c r="Q902" s="832">
        <v>24849</v>
      </c>
    </row>
    <row r="903" spans="1:17" ht="14.45" customHeight="1" x14ac:dyDescent="0.2">
      <c r="A903" s="821" t="s">
        <v>621</v>
      </c>
      <c r="B903" s="822" t="s">
        <v>7043</v>
      </c>
      <c r="C903" s="822" t="s">
        <v>6078</v>
      </c>
      <c r="D903" s="822" t="s">
        <v>6514</v>
      </c>
      <c r="E903" s="822" t="s">
        <v>6515</v>
      </c>
      <c r="F903" s="831">
        <v>1</v>
      </c>
      <c r="G903" s="831">
        <v>4397.1400000000003</v>
      </c>
      <c r="H903" s="831"/>
      <c r="I903" s="831">
        <v>4397.1400000000003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621</v>
      </c>
      <c r="B904" s="822" t="s">
        <v>7043</v>
      </c>
      <c r="C904" s="822" t="s">
        <v>6078</v>
      </c>
      <c r="D904" s="822" t="s">
        <v>6517</v>
      </c>
      <c r="E904" s="822" t="s">
        <v>6518</v>
      </c>
      <c r="F904" s="831">
        <v>1</v>
      </c>
      <c r="G904" s="831">
        <v>13198.3</v>
      </c>
      <c r="H904" s="831"/>
      <c r="I904" s="831">
        <v>13198.3</v>
      </c>
      <c r="J904" s="831"/>
      <c r="K904" s="831"/>
      <c r="L904" s="831"/>
      <c r="M904" s="831"/>
      <c r="N904" s="831"/>
      <c r="O904" s="831"/>
      <c r="P904" s="827"/>
      <c r="Q904" s="832"/>
    </row>
    <row r="905" spans="1:17" ht="14.45" customHeight="1" x14ac:dyDescent="0.2">
      <c r="A905" s="821" t="s">
        <v>621</v>
      </c>
      <c r="B905" s="822" t="s">
        <v>7043</v>
      </c>
      <c r="C905" s="822" t="s">
        <v>6078</v>
      </c>
      <c r="D905" s="822" t="s">
        <v>6520</v>
      </c>
      <c r="E905" s="822" t="s">
        <v>6521</v>
      </c>
      <c r="F905" s="831">
        <v>1</v>
      </c>
      <c r="G905" s="831">
        <v>14638.49</v>
      </c>
      <c r="H905" s="831"/>
      <c r="I905" s="831">
        <v>14638.49</v>
      </c>
      <c r="J905" s="831"/>
      <c r="K905" s="831"/>
      <c r="L905" s="831"/>
      <c r="M905" s="831"/>
      <c r="N905" s="831"/>
      <c r="O905" s="831"/>
      <c r="P905" s="827"/>
      <c r="Q905" s="832"/>
    </row>
    <row r="906" spans="1:17" ht="14.45" customHeight="1" x14ac:dyDescent="0.2">
      <c r="A906" s="821" t="s">
        <v>621</v>
      </c>
      <c r="B906" s="822" t="s">
        <v>7043</v>
      </c>
      <c r="C906" s="822" t="s">
        <v>6078</v>
      </c>
      <c r="D906" s="822" t="s">
        <v>6191</v>
      </c>
      <c r="E906" s="822" t="s">
        <v>6192</v>
      </c>
      <c r="F906" s="831">
        <v>220</v>
      </c>
      <c r="G906" s="831">
        <v>367867.31</v>
      </c>
      <c r="H906" s="831"/>
      <c r="I906" s="831">
        <v>1672.1241363636364</v>
      </c>
      <c r="J906" s="831">
        <v>184</v>
      </c>
      <c r="K906" s="831">
        <v>288780.11</v>
      </c>
      <c r="L906" s="831"/>
      <c r="M906" s="831">
        <v>1569.4571195652172</v>
      </c>
      <c r="N906" s="831">
        <v>26</v>
      </c>
      <c r="O906" s="831">
        <v>31662.49</v>
      </c>
      <c r="P906" s="827"/>
      <c r="Q906" s="832">
        <v>1217.7880769230769</v>
      </c>
    </row>
    <row r="907" spans="1:17" ht="14.45" customHeight="1" x14ac:dyDescent="0.2">
      <c r="A907" s="821" t="s">
        <v>621</v>
      </c>
      <c r="B907" s="822" t="s">
        <v>7043</v>
      </c>
      <c r="C907" s="822" t="s">
        <v>6078</v>
      </c>
      <c r="D907" s="822" t="s">
        <v>6523</v>
      </c>
      <c r="E907" s="822" t="s">
        <v>6524</v>
      </c>
      <c r="F907" s="831">
        <v>6</v>
      </c>
      <c r="G907" s="831">
        <v>3046.92</v>
      </c>
      <c r="H907" s="831"/>
      <c r="I907" s="831">
        <v>507.82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621</v>
      </c>
      <c r="B908" s="822" t="s">
        <v>7043</v>
      </c>
      <c r="C908" s="822" t="s">
        <v>6078</v>
      </c>
      <c r="D908" s="822" t="s">
        <v>6193</v>
      </c>
      <c r="E908" s="822" t="s">
        <v>6194</v>
      </c>
      <c r="F908" s="831">
        <v>344</v>
      </c>
      <c r="G908" s="831">
        <v>456445.0799999999</v>
      </c>
      <c r="H908" s="831"/>
      <c r="I908" s="831">
        <v>1326.8752325581393</v>
      </c>
      <c r="J908" s="831">
        <v>333</v>
      </c>
      <c r="K908" s="831">
        <v>439879.06</v>
      </c>
      <c r="L908" s="831"/>
      <c r="M908" s="831">
        <v>1320.9581381381381</v>
      </c>
      <c r="N908" s="831">
        <v>29</v>
      </c>
      <c r="O908" s="831">
        <v>42042.93</v>
      </c>
      <c r="P908" s="827"/>
      <c r="Q908" s="832">
        <v>1449.7562068965517</v>
      </c>
    </row>
    <row r="909" spans="1:17" ht="14.45" customHeight="1" x14ac:dyDescent="0.2">
      <c r="A909" s="821" t="s">
        <v>621</v>
      </c>
      <c r="B909" s="822" t="s">
        <v>7043</v>
      </c>
      <c r="C909" s="822" t="s">
        <v>6078</v>
      </c>
      <c r="D909" s="822" t="s">
        <v>6197</v>
      </c>
      <c r="E909" s="822" t="s">
        <v>6198</v>
      </c>
      <c r="F909" s="831">
        <v>153</v>
      </c>
      <c r="G909" s="831">
        <v>160650</v>
      </c>
      <c r="H909" s="831"/>
      <c r="I909" s="831">
        <v>1050</v>
      </c>
      <c r="J909" s="831">
        <v>260</v>
      </c>
      <c r="K909" s="831">
        <v>273000</v>
      </c>
      <c r="L909" s="831"/>
      <c r="M909" s="831">
        <v>1050</v>
      </c>
      <c r="N909" s="831">
        <v>12</v>
      </c>
      <c r="O909" s="831">
        <v>12600</v>
      </c>
      <c r="P909" s="827"/>
      <c r="Q909" s="832">
        <v>1050</v>
      </c>
    </row>
    <row r="910" spans="1:17" ht="14.45" customHeight="1" x14ac:dyDescent="0.2">
      <c r="A910" s="821" t="s">
        <v>621</v>
      </c>
      <c r="B910" s="822" t="s">
        <v>7043</v>
      </c>
      <c r="C910" s="822" t="s">
        <v>6078</v>
      </c>
      <c r="D910" s="822" t="s">
        <v>6527</v>
      </c>
      <c r="E910" s="822" t="s">
        <v>6528</v>
      </c>
      <c r="F910" s="831"/>
      <c r="G910" s="831"/>
      <c r="H910" s="831"/>
      <c r="I910" s="831"/>
      <c r="J910" s="831">
        <v>1</v>
      </c>
      <c r="K910" s="831">
        <v>1407.83</v>
      </c>
      <c r="L910" s="831"/>
      <c r="M910" s="831">
        <v>1407.83</v>
      </c>
      <c r="N910" s="831"/>
      <c r="O910" s="831"/>
      <c r="P910" s="827"/>
      <c r="Q910" s="832"/>
    </row>
    <row r="911" spans="1:17" ht="14.45" customHeight="1" x14ac:dyDescent="0.2">
      <c r="A911" s="821" t="s">
        <v>621</v>
      </c>
      <c r="B911" s="822" t="s">
        <v>7043</v>
      </c>
      <c r="C911" s="822" t="s">
        <v>6078</v>
      </c>
      <c r="D911" s="822" t="s">
        <v>6531</v>
      </c>
      <c r="E911" s="822" t="s">
        <v>6532</v>
      </c>
      <c r="F911" s="831">
        <v>3</v>
      </c>
      <c r="G911" s="831">
        <v>42330</v>
      </c>
      <c r="H911" s="831"/>
      <c r="I911" s="831">
        <v>14110</v>
      </c>
      <c r="J911" s="831">
        <v>6</v>
      </c>
      <c r="K911" s="831">
        <v>84660</v>
      </c>
      <c r="L911" s="831"/>
      <c r="M911" s="831">
        <v>14110</v>
      </c>
      <c r="N911" s="831"/>
      <c r="O911" s="831"/>
      <c r="P911" s="827"/>
      <c r="Q911" s="832"/>
    </row>
    <row r="912" spans="1:17" ht="14.45" customHeight="1" x14ac:dyDescent="0.2">
      <c r="A912" s="821" t="s">
        <v>621</v>
      </c>
      <c r="B912" s="822" t="s">
        <v>7043</v>
      </c>
      <c r="C912" s="822" t="s">
        <v>6078</v>
      </c>
      <c r="D912" s="822" t="s">
        <v>6533</v>
      </c>
      <c r="E912" s="822" t="s">
        <v>6534</v>
      </c>
      <c r="F912" s="831">
        <v>1</v>
      </c>
      <c r="G912" s="831">
        <v>18407</v>
      </c>
      <c r="H912" s="831"/>
      <c r="I912" s="831">
        <v>18407</v>
      </c>
      <c r="J912" s="831">
        <v>2</v>
      </c>
      <c r="K912" s="831">
        <v>33407</v>
      </c>
      <c r="L912" s="831"/>
      <c r="M912" s="831">
        <v>16703.5</v>
      </c>
      <c r="N912" s="831"/>
      <c r="O912" s="831"/>
      <c r="P912" s="827"/>
      <c r="Q912" s="832"/>
    </row>
    <row r="913" spans="1:17" ht="14.45" customHeight="1" x14ac:dyDescent="0.2">
      <c r="A913" s="821" t="s">
        <v>621</v>
      </c>
      <c r="B913" s="822" t="s">
        <v>7043</v>
      </c>
      <c r="C913" s="822" t="s">
        <v>6078</v>
      </c>
      <c r="D913" s="822" t="s">
        <v>6199</v>
      </c>
      <c r="E913" s="822" t="s">
        <v>6200</v>
      </c>
      <c r="F913" s="831">
        <v>200</v>
      </c>
      <c r="G913" s="831">
        <v>336884.19000000006</v>
      </c>
      <c r="H913" s="831"/>
      <c r="I913" s="831">
        <v>1684.4209500000004</v>
      </c>
      <c r="J913" s="831">
        <v>165</v>
      </c>
      <c r="K913" s="831">
        <v>276881.11000000004</v>
      </c>
      <c r="L913" s="831"/>
      <c r="M913" s="831">
        <v>1678.0673333333336</v>
      </c>
      <c r="N913" s="831">
        <v>2</v>
      </c>
      <c r="O913" s="831">
        <v>3633.48</v>
      </c>
      <c r="P913" s="827"/>
      <c r="Q913" s="832">
        <v>1816.74</v>
      </c>
    </row>
    <row r="914" spans="1:17" ht="14.45" customHeight="1" x14ac:dyDescent="0.2">
      <c r="A914" s="821" t="s">
        <v>621</v>
      </c>
      <c r="B914" s="822" t="s">
        <v>7043</v>
      </c>
      <c r="C914" s="822" t="s">
        <v>6078</v>
      </c>
      <c r="D914" s="822" t="s">
        <v>7062</v>
      </c>
      <c r="E914" s="822" t="s">
        <v>7063</v>
      </c>
      <c r="F914" s="831">
        <v>2</v>
      </c>
      <c r="G914" s="831">
        <v>133599.79999999999</v>
      </c>
      <c r="H914" s="831"/>
      <c r="I914" s="831">
        <v>66799.899999999994</v>
      </c>
      <c r="J914" s="831">
        <v>3</v>
      </c>
      <c r="K914" s="831">
        <v>205257.88</v>
      </c>
      <c r="L914" s="831"/>
      <c r="M914" s="831">
        <v>68419.293333333335</v>
      </c>
      <c r="N914" s="831"/>
      <c r="O914" s="831"/>
      <c r="P914" s="827"/>
      <c r="Q914" s="832"/>
    </row>
    <row r="915" spans="1:17" ht="14.45" customHeight="1" x14ac:dyDescent="0.2">
      <c r="A915" s="821" t="s">
        <v>621</v>
      </c>
      <c r="B915" s="822" t="s">
        <v>7043</v>
      </c>
      <c r="C915" s="822" t="s">
        <v>6078</v>
      </c>
      <c r="D915" s="822" t="s">
        <v>6962</v>
      </c>
      <c r="E915" s="822" t="s">
        <v>6963</v>
      </c>
      <c r="F915" s="831">
        <v>1</v>
      </c>
      <c r="G915" s="831">
        <v>960.74</v>
      </c>
      <c r="H915" s="831"/>
      <c r="I915" s="831">
        <v>960.74</v>
      </c>
      <c r="J915" s="831"/>
      <c r="K915" s="831"/>
      <c r="L915" s="831"/>
      <c r="M915" s="831"/>
      <c r="N915" s="831"/>
      <c r="O915" s="831"/>
      <c r="P915" s="827"/>
      <c r="Q915" s="832"/>
    </row>
    <row r="916" spans="1:17" ht="14.45" customHeight="1" x14ac:dyDescent="0.2">
      <c r="A916" s="821" t="s">
        <v>621</v>
      </c>
      <c r="B916" s="822" t="s">
        <v>7043</v>
      </c>
      <c r="C916" s="822" t="s">
        <v>6078</v>
      </c>
      <c r="D916" s="822" t="s">
        <v>6541</v>
      </c>
      <c r="E916" s="822" t="s">
        <v>6542</v>
      </c>
      <c r="F916" s="831">
        <v>1</v>
      </c>
      <c r="G916" s="831">
        <v>1657.27</v>
      </c>
      <c r="H916" s="831"/>
      <c r="I916" s="831">
        <v>1657.27</v>
      </c>
      <c r="J916" s="831"/>
      <c r="K916" s="831"/>
      <c r="L916" s="831"/>
      <c r="M916" s="831"/>
      <c r="N916" s="831"/>
      <c r="O916" s="831"/>
      <c r="P916" s="827"/>
      <c r="Q916" s="832"/>
    </row>
    <row r="917" spans="1:17" ht="14.45" customHeight="1" x14ac:dyDescent="0.2">
      <c r="A917" s="821" t="s">
        <v>621</v>
      </c>
      <c r="B917" s="822" t="s">
        <v>7043</v>
      </c>
      <c r="C917" s="822" t="s">
        <v>6078</v>
      </c>
      <c r="D917" s="822" t="s">
        <v>7064</v>
      </c>
      <c r="E917" s="822" t="s">
        <v>7065</v>
      </c>
      <c r="F917" s="831">
        <v>1</v>
      </c>
      <c r="G917" s="831">
        <v>960.74</v>
      </c>
      <c r="H917" s="831"/>
      <c r="I917" s="831">
        <v>960.74</v>
      </c>
      <c r="J917" s="831"/>
      <c r="K917" s="831"/>
      <c r="L917" s="831"/>
      <c r="M917" s="831"/>
      <c r="N917" s="831"/>
      <c r="O917" s="831"/>
      <c r="P917" s="827"/>
      <c r="Q917" s="832"/>
    </row>
    <row r="918" spans="1:17" ht="14.45" customHeight="1" x14ac:dyDescent="0.2">
      <c r="A918" s="821" t="s">
        <v>621</v>
      </c>
      <c r="B918" s="822" t="s">
        <v>7043</v>
      </c>
      <c r="C918" s="822" t="s">
        <v>6078</v>
      </c>
      <c r="D918" s="822" t="s">
        <v>6547</v>
      </c>
      <c r="E918" s="822" t="s">
        <v>6548</v>
      </c>
      <c r="F918" s="831">
        <v>3</v>
      </c>
      <c r="G918" s="831">
        <v>71509.08</v>
      </c>
      <c r="H918" s="831"/>
      <c r="I918" s="831">
        <v>23836.36</v>
      </c>
      <c r="J918" s="831"/>
      <c r="K918" s="831"/>
      <c r="L918" s="831"/>
      <c r="M918" s="831"/>
      <c r="N918" s="831"/>
      <c r="O918" s="831"/>
      <c r="P918" s="827"/>
      <c r="Q918" s="832"/>
    </row>
    <row r="919" spans="1:17" ht="14.45" customHeight="1" x14ac:dyDescent="0.2">
      <c r="A919" s="821" t="s">
        <v>621</v>
      </c>
      <c r="B919" s="822" t="s">
        <v>7043</v>
      </c>
      <c r="C919" s="822" t="s">
        <v>6078</v>
      </c>
      <c r="D919" s="822" t="s">
        <v>6549</v>
      </c>
      <c r="E919" s="822" t="s">
        <v>6550</v>
      </c>
      <c r="F919" s="831">
        <v>4</v>
      </c>
      <c r="G919" s="831">
        <v>5082</v>
      </c>
      <c r="H919" s="831"/>
      <c r="I919" s="831">
        <v>1270.5</v>
      </c>
      <c r="J919" s="831"/>
      <c r="K919" s="831"/>
      <c r="L919" s="831"/>
      <c r="M919" s="831"/>
      <c r="N919" s="831"/>
      <c r="O919" s="831"/>
      <c r="P919" s="827"/>
      <c r="Q919" s="832"/>
    </row>
    <row r="920" spans="1:17" ht="14.45" customHeight="1" x14ac:dyDescent="0.2">
      <c r="A920" s="821" t="s">
        <v>621</v>
      </c>
      <c r="B920" s="822" t="s">
        <v>7043</v>
      </c>
      <c r="C920" s="822" t="s">
        <v>6078</v>
      </c>
      <c r="D920" s="822" t="s">
        <v>7066</v>
      </c>
      <c r="E920" s="822" t="s">
        <v>7067</v>
      </c>
      <c r="F920" s="831"/>
      <c r="G920" s="831"/>
      <c r="H920" s="831"/>
      <c r="I920" s="831"/>
      <c r="J920" s="831">
        <v>2</v>
      </c>
      <c r="K920" s="831">
        <v>2945.76</v>
      </c>
      <c r="L920" s="831"/>
      <c r="M920" s="831">
        <v>1472.88</v>
      </c>
      <c r="N920" s="831"/>
      <c r="O920" s="831"/>
      <c r="P920" s="827"/>
      <c r="Q920" s="832"/>
    </row>
    <row r="921" spans="1:17" ht="14.45" customHeight="1" x14ac:dyDescent="0.2">
      <c r="A921" s="821" t="s">
        <v>621</v>
      </c>
      <c r="B921" s="822" t="s">
        <v>7043</v>
      </c>
      <c r="C921" s="822" t="s">
        <v>6078</v>
      </c>
      <c r="D921" s="822" t="s">
        <v>6288</v>
      </c>
      <c r="E921" s="822" t="s">
        <v>6289</v>
      </c>
      <c r="F921" s="831">
        <v>9</v>
      </c>
      <c r="G921" s="831">
        <v>83430</v>
      </c>
      <c r="H921" s="831"/>
      <c r="I921" s="831">
        <v>9270</v>
      </c>
      <c r="J921" s="831">
        <v>2</v>
      </c>
      <c r="K921" s="831">
        <v>18564.27</v>
      </c>
      <c r="L921" s="831"/>
      <c r="M921" s="831">
        <v>9282.1350000000002</v>
      </c>
      <c r="N921" s="831"/>
      <c r="O921" s="831"/>
      <c r="P921" s="827"/>
      <c r="Q921" s="832"/>
    </row>
    <row r="922" spans="1:17" ht="14.45" customHeight="1" x14ac:dyDescent="0.2">
      <c r="A922" s="821" t="s">
        <v>621</v>
      </c>
      <c r="B922" s="822" t="s">
        <v>7043</v>
      </c>
      <c r="C922" s="822" t="s">
        <v>6078</v>
      </c>
      <c r="D922" s="822" t="s">
        <v>6201</v>
      </c>
      <c r="E922" s="822" t="s">
        <v>6202</v>
      </c>
      <c r="F922" s="831">
        <v>180</v>
      </c>
      <c r="G922" s="831">
        <v>1080006.4000000001</v>
      </c>
      <c r="H922" s="831"/>
      <c r="I922" s="831">
        <v>6000.0355555555561</v>
      </c>
      <c r="J922" s="831">
        <v>241.1</v>
      </c>
      <c r="K922" s="831">
        <v>1842190.5000000007</v>
      </c>
      <c r="L922" s="831"/>
      <c r="M922" s="831">
        <v>7640.7735379510605</v>
      </c>
      <c r="N922" s="831">
        <v>37</v>
      </c>
      <c r="O922" s="831">
        <v>176841.5</v>
      </c>
      <c r="P922" s="827"/>
      <c r="Q922" s="832">
        <v>4779.5</v>
      </c>
    </row>
    <row r="923" spans="1:17" ht="14.45" customHeight="1" x14ac:dyDescent="0.2">
      <c r="A923" s="821" t="s">
        <v>621</v>
      </c>
      <c r="B923" s="822" t="s">
        <v>7043</v>
      </c>
      <c r="C923" s="822" t="s">
        <v>6078</v>
      </c>
      <c r="D923" s="822" t="s">
        <v>7068</v>
      </c>
      <c r="E923" s="822" t="s">
        <v>7069</v>
      </c>
      <c r="F923" s="831"/>
      <c r="G923" s="831"/>
      <c r="H923" s="831"/>
      <c r="I923" s="831"/>
      <c r="J923" s="831">
        <v>1</v>
      </c>
      <c r="K923" s="831">
        <v>484.04</v>
      </c>
      <c r="L923" s="831"/>
      <c r="M923" s="831">
        <v>484.04</v>
      </c>
      <c r="N923" s="831">
        <v>1</v>
      </c>
      <c r="O923" s="831">
        <v>484.04</v>
      </c>
      <c r="P923" s="827"/>
      <c r="Q923" s="832">
        <v>484.04</v>
      </c>
    </row>
    <row r="924" spans="1:17" ht="14.45" customHeight="1" x14ac:dyDescent="0.2">
      <c r="A924" s="821" t="s">
        <v>621</v>
      </c>
      <c r="B924" s="822" t="s">
        <v>7043</v>
      </c>
      <c r="C924" s="822" t="s">
        <v>6078</v>
      </c>
      <c r="D924" s="822" t="s">
        <v>7070</v>
      </c>
      <c r="E924" s="822" t="s">
        <v>7071</v>
      </c>
      <c r="F924" s="831"/>
      <c r="G924" s="831"/>
      <c r="H924" s="831"/>
      <c r="I924" s="831"/>
      <c r="J924" s="831">
        <v>2</v>
      </c>
      <c r="K924" s="831">
        <v>2760</v>
      </c>
      <c r="L924" s="831"/>
      <c r="M924" s="831">
        <v>1380</v>
      </c>
      <c r="N924" s="831"/>
      <c r="O924" s="831"/>
      <c r="P924" s="827"/>
      <c r="Q924" s="832"/>
    </row>
    <row r="925" spans="1:17" ht="14.45" customHeight="1" x14ac:dyDescent="0.2">
      <c r="A925" s="821" t="s">
        <v>621</v>
      </c>
      <c r="B925" s="822" t="s">
        <v>7043</v>
      </c>
      <c r="C925" s="822" t="s">
        <v>6078</v>
      </c>
      <c r="D925" s="822" t="s">
        <v>7072</v>
      </c>
      <c r="E925" s="822" t="s">
        <v>7073</v>
      </c>
      <c r="F925" s="831"/>
      <c r="G925" s="831"/>
      <c r="H925" s="831"/>
      <c r="I925" s="831"/>
      <c r="J925" s="831">
        <v>2</v>
      </c>
      <c r="K925" s="831">
        <v>2624</v>
      </c>
      <c r="L925" s="831"/>
      <c r="M925" s="831">
        <v>1312</v>
      </c>
      <c r="N925" s="831"/>
      <c r="O925" s="831"/>
      <c r="P925" s="827"/>
      <c r="Q925" s="832"/>
    </row>
    <row r="926" spans="1:17" ht="14.45" customHeight="1" x14ac:dyDescent="0.2">
      <c r="A926" s="821" t="s">
        <v>621</v>
      </c>
      <c r="B926" s="822" t="s">
        <v>7043</v>
      </c>
      <c r="C926" s="822" t="s">
        <v>6078</v>
      </c>
      <c r="D926" s="822" t="s">
        <v>6551</v>
      </c>
      <c r="E926" s="822" t="s">
        <v>6552</v>
      </c>
      <c r="F926" s="831">
        <v>131</v>
      </c>
      <c r="G926" s="831">
        <v>472217.19000000006</v>
      </c>
      <c r="H926" s="831"/>
      <c r="I926" s="831">
        <v>3604.7113740458021</v>
      </c>
      <c r="J926" s="831">
        <v>237</v>
      </c>
      <c r="K926" s="831">
        <v>866487.81</v>
      </c>
      <c r="L926" s="831"/>
      <c r="M926" s="831">
        <v>3656.0667088607597</v>
      </c>
      <c r="N926" s="831">
        <v>6</v>
      </c>
      <c r="O926" s="831">
        <v>21039.420000000002</v>
      </c>
      <c r="P926" s="827"/>
      <c r="Q926" s="832">
        <v>3506.57</v>
      </c>
    </row>
    <row r="927" spans="1:17" ht="14.45" customHeight="1" x14ac:dyDescent="0.2">
      <c r="A927" s="821" t="s">
        <v>621</v>
      </c>
      <c r="B927" s="822" t="s">
        <v>7043</v>
      </c>
      <c r="C927" s="822" t="s">
        <v>6078</v>
      </c>
      <c r="D927" s="822" t="s">
        <v>6290</v>
      </c>
      <c r="E927" s="822" t="s">
        <v>6291</v>
      </c>
      <c r="F927" s="831">
        <v>14</v>
      </c>
      <c r="G927" s="831">
        <v>217560</v>
      </c>
      <c r="H927" s="831"/>
      <c r="I927" s="831">
        <v>15540</v>
      </c>
      <c r="J927" s="831">
        <v>3</v>
      </c>
      <c r="K927" s="831">
        <v>46625</v>
      </c>
      <c r="L927" s="831"/>
      <c r="M927" s="831">
        <v>15541.666666666666</v>
      </c>
      <c r="N927" s="831"/>
      <c r="O927" s="831"/>
      <c r="P927" s="827"/>
      <c r="Q927" s="832"/>
    </row>
    <row r="928" spans="1:17" ht="14.45" customHeight="1" x14ac:dyDescent="0.2">
      <c r="A928" s="821" t="s">
        <v>621</v>
      </c>
      <c r="B928" s="822" t="s">
        <v>7043</v>
      </c>
      <c r="C928" s="822" t="s">
        <v>6078</v>
      </c>
      <c r="D928" s="822" t="s">
        <v>6553</v>
      </c>
      <c r="E928" s="822" t="s">
        <v>6554</v>
      </c>
      <c r="F928" s="831">
        <v>6</v>
      </c>
      <c r="G928" s="831">
        <v>30782.879999999997</v>
      </c>
      <c r="H928" s="831"/>
      <c r="I928" s="831">
        <v>5130.4799999999996</v>
      </c>
      <c r="J928" s="831">
        <v>2</v>
      </c>
      <c r="K928" s="831">
        <v>8598.26</v>
      </c>
      <c r="L928" s="831"/>
      <c r="M928" s="831">
        <v>4299.13</v>
      </c>
      <c r="N928" s="831"/>
      <c r="O928" s="831"/>
      <c r="P928" s="827"/>
      <c r="Q928" s="832"/>
    </row>
    <row r="929" spans="1:17" ht="14.45" customHeight="1" x14ac:dyDescent="0.2">
      <c r="A929" s="821" t="s">
        <v>621</v>
      </c>
      <c r="B929" s="822" t="s">
        <v>7043</v>
      </c>
      <c r="C929" s="822" t="s">
        <v>6078</v>
      </c>
      <c r="D929" s="822" t="s">
        <v>6555</v>
      </c>
      <c r="E929" s="822" t="s">
        <v>6556</v>
      </c>
      <c r="F929" s="831">
        <v>6</v>
      </c>
      <c r="G929" s="831">
        <v>416565.30000000005</v>
      </c>
      <c r="H929" s="831"/>
      <c r="I929" s="831">
        <v>69427.55</v>
      </c>
      <c r="J929" s="831">
        <v>3</v>
      </c>
      <c r="K929" s="831">
        <v>208282.65000000002</v>
      </c>
      <c r="L929" s="831"/>
      <c r="M929" s="831">
        <v>69427.55</v>
      </c>
      <c r="N929" s="831"/>
      <c r="O929" s="831"/>
      <c r="P929" s="827"/>
      <c r="Q929" s="832"/>
    </row>
    <row r="930" spans="1:17" ht="14.45" customHeight="1" x14ac:dyDescent="0.2">
      <c r="A930" s="821" t="s">
        <v>621</v>
      </c>
      <c r="B930" s="822" t="s">
        <v>7043</v>
      </c>
      <c r="C930" s="822" t="s">
        <v>6078</v>
      </c>
      <c r="D930" s="822" t="s">
        <v>6555</v>
      </c>
      <c r="E930" s="822" t="s">
        <v>6557</v>
      </c>
      <c r="F930" s="831">
        <v>2</v>
      </c>
      <c r="G930" s="831">
        <v>138855.1</v>
      </c>
      <c r="H930" s="831"/>
      <c r="I930" s="831">
        <v>69427.55</v>
      </c>
      <c r="J930" s="831"/>
      <c r="K930" s="831"/>
      <c r="L930" s="831"/>
      <c r="M930" s="831"/>
      <c r="N930" s="831">
        <v>1</v>
      </c>
      <c r="O930" s="831">
        <v>65956</v>
      </c>
      <c r="P930" s="827"/>
      <c r="Q930" s="832">
        <v>65956</v>
      </c>
    </row>
    <row r="931" spans="1:17" ht="14.45" customHeight="1" x14ac:dyDescent="0.2">
      <c r="A931" s="821" t="s">
        <v>621</v>
      </c>
      <c r="B931" s="822" t="s">
        <v>7043</v>
      </c>
      <c r="C931" s="822" t="s">
        <v>6078</v>
      </c>
      <c r="D931" s="822" t="s">
        <v>6558</v>
      </c>
      <c r="E931" s="822" t="s">
        <v>6559</v>
      </c>
      <c r="F931" s="831">
        <v>9</v>
      </c>
      <c r="G931" s="831">
        <v>215912.15</v>
      </c>
      <c r="H931" s="831"/>
      <c r="I931" s="831">
        <v>23990.238888888889</v>
      </c>
      <c r="J931" s="831">
        <v>2</v>
      </c>
      <c r="K931" s="831">
        <v>49661.5</v>
      </c>
      <c r="L931" s="831"/>
      <c r="M931" s="831">
        <v>24830.75</v>
      </c>
      <c r="N931" s="831">
        <v>4</v>
      </c>
      <c r="O931" s="831">
        <v>99323</v>
      </c>
      <c r="P931" s="827"/>
      <c r="Q931" s="832">
        <v>24830.75</v>
      </c>
    </row>
    <row r="932" spans="1:17" ht="14.45" customHeight="1" x14ac:dyDescent="0.2">
      <c r="A932" s="821" t="s">
        <v>621</v>
      </c>
      <c r="B932" s="822" t="s">
        <v>7043</v>
      </c>
      <c r="C932" s="822" t="s">
        <v>6078</v>
      </c>
      <c r="D932" s="822" t="s">
        <v>6562</v>
      </c>
      <c r="E932" s="822" t="s">
        <v>6563</v>
      </c>
      <c r="F932" s="831">
        <v>20</v>
      </c>
      <c r="G932" s="831">
        <v>181902.5</v>
      </c>
      <c r="H932" s="831"/>
      <c r="I932" s="831">
        <v>9095.125</v>
      </c>
      <c r="J932" s="831">
        <v>5</v>
      </c>
      <c r="K932" s="831">
        <v>45425</v>
      </c>
      <c r="L932" s="831"/>
      <c r="M932" s="831">
        <v>9085</v>
      </c>
      <c r="N932" s="831"/>
      <c r="O932" s="831"/>
      <c r="P932" s="827"/>
      <c r="Q932" s="832"/>
    </row>
    <row r="933" spans="1:17" ht="14.45" customHeight="1" x14ac:dyDescent="0.2">
      <c r="A933" s="821" t="s">
        <v>621</v>
      </c>
      <c r="B933" s="822" t="s">
        <v>7043</v>
      </c>
      <c r="C933" s="822" t="s">
        <v>6078</v>
      </c>
      <c r="D933" s="822" t="s">
        <v>6566</v>
      </c>
      <c r="E933" s="822" t="s">
        <v>6567</v>
      </c>
      <c r="F933" s="831">
        <v>1</v>
      </c>
      <c r="G933" s="831">
        <v>37309.089999999997</v>
      </c>
      <c r="H933" s="831"/>
      <c r="I933" s="831">
        <v>37309.089999999997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621</v>
      </c>
      <c r="B934" s="822" t="s">
        <v>7043</v>
      </c>
      <c r="C934" s="822" t="s">
        <v>6078</v>
      </c>
      <c r="D934" s="822" t="s">
        <v>6292</v>
      </c>
      <c r="E934" s="822" t="s">
        <v>6293</v>
      </c>
      <c r="F934" s="831">
        <v>5</v>
      </c>
      <c r="G934" s="831">
        <v>16165</v>
      </c>
      <c r="H934" s="831"/>
      <c r="I934" s="831">
        <v>3233</v>
      </c>
      <c r="J934" s="831">
        <v>4</v>
      </c>
      <c r="K934" s="831">
        <v>12879</v>
      </c>
      <c r="L934" s="831"/>
      <c r="M934" s="831">
        <v>3219.75</v>
      </c>
      <c r="N934" s="831"/>
      <c r="O934" s="831"/>
      <c r="P934" s="827"/>
      <c r="Q934" s="832"/>
    </row>
    <row r="935" spans="1:17" ht="14.45" customHeight="1" x14ac:dyDescent="0.2">
      <c r="A935" s="821" t="s">
        <v>621</v>
      </c>
      <c r="B935" s="822" t="s">
        <v>7043</v>
      </c>
      <c r="C935" s="822" t="s">
        <v>6078</v>
      </c>
      <c r="D935" s="822" t="s">
        <v>6203</v>
      </c>
      <c r="E935" s="822" t="s">
        <v>6204</v>
      </c>
      <c r="F935" s="831"/>
      <c r="G935" s="831"/>
      <c r="H935" s="831"/>
      <c r="I935" s="831"/>
      <c r="J935" s="831">
        <v>62</v>
      </c>
      <c r="K935" s="831">
        <v>709054.32</v>
      </c>
      <c r="L935" s="831"/>
      <c r="M935" s="831">
        <v>11436.359999999999</v>
      </c>
      <c r="N935" s="831">
        <v>9</v>
      </c>
      <c r="O935" s="831">
        <v>102927.24</v>
      </c>
      <c r="P935" s="827"/>
      <c r="Q935" s="832">
        <v>11436.36</v>
      </c>
    </row>
    <row r="936" spans="1:17" ht="14.45" customHeight="1" x14ac:dyDescent="0.2">
      <c r="A936" s="821" t="s">
        <v>621</v>
      </c>
      <c r="B936" s="822" t="s">
        <v>7043</v>
      </c>
      <c r="C936" s="822" t="s">
        <v>6078</v>
      </c>
      <c r="D936" s="822" t="s">
        <v>6572</v>
      </c>
      <c r="E936" s="822" t="s">
        <v>6573</v>
      </c>
      <c r="F936" s="831">
        <v>1</v>
      </c>
      <c r="G936" s="831">
        <v>233550</v>
      </c>
      <c r="H936" s="831"/>
      <c r="I936" s="831">
        <v>233550</v>
      </c>
      <c r="J936" s="831"/>
      <c r="K936" s="831"/>
      <c r="L936" s="831"/>
      <c r="M936" s="831"/>
      <c r="N936" s="831"/>
      <c r="O936" s="831"/>
      <c r="P936" s="827"/>
      <c r="Q936" s="832"/>
    </row>
    <row r="937" spans="1:17" ht="14.45" customHeight="1" x14ac:dyDescent="0.2">
      <c r="A937" s="821" t="s">
        <v>621</v>
      </c>
      <c r="B937" s="822" t="s">
        <v>7043</v>
      </c>
      <c r="C937" s="822" t="s">
        <v>6078</v>
      </c>
      <c r="D937" s="822" t="s">
        <v>6584</v>
      </c>
      <c r="E937" s="822" t="s">
        <v>6585</v>
      </c>
      <c r="F937" s="831">
        <v>2</v>
      </c>
      <c r="G937" s="831">
        <v>435960</v>
      </c>
      <c r="H937" s="831"/>
      <c r="I937" s="831">
        <v>217980</v>
      </c>
      <c r="J937" s="831"/>
      <c r="K937" s="831"/>
      <c r="L937" s="831"/>
      <c r="M937" s="831"/>
      <c r="N937" s="831"/>
      <c r="O937" s="831"/>
      <c r="P937" s="827"/>
      <c r="Q937" s="832"/>
    </row>
    <row r="938" spans="1:17" ht="14.45" customHeight="1" x14ac:dyDescent="0.2">
      <c r="A938" s="821" t="s">
        <v>621</v>
      </c>
      <c r="B938" s="822" t="s">
        <v>7043</v>
      </c>
      <c r="C938" s="822" t="s">
        <v>6078</v>
      </c>
      <c r="D938" s="822" t="s">
        <v>7074</v>
      </c>
      <c r="E938" s="822" t="s">
        <v>7075</v>
      </c>
      <c r="F938" s="831"/>
      <c r="G938" s="831"/>
      <c r="H938" s="831"/>
      <c r="I938" s="831"/>
      <c r="J938" s="831"/>
      <c r="K938" s="831"/>
      <c r="L938" s="831"/>
      <c r="M938" s="831"/>
      <c r="N938" s="831">
        <v>1</v>
      </c>
      <c r="O938" s="831">
        <v>563</v>
      </c>
      <c r="P938" s="827"/>
      <c r="Q938" s="832">
        <v>563</v>
      </c>
    </row>
    <row r="939" spans="1:17" ht="14.45" customHeight="1" x14ac:dyDescent="0.2">
      <c r="A939" s="821" t="s">
        <v>621</v>
      </c>
      <c r="B939" s="822" t="s">
        <v>7043</v>
      </c>
      <c r="C939" s="822" t="s">
        <v>6078</v>
      </c>
      <c r="D939" s="822" t="s">
        <v>7076</v>
      </c>
      <c r="E939" s="822" t="s">
        <v>7077</v>
      </c>
      <c r="F939" s="831"/>
      <c r="G939" s="831"/>
      <c r="H939" s="831"/>
      <c r="I939" s="831"/>
      <c r="J939" s="831">
        <v>1</v>
      </c>
      <c r="K939" s="831">
        <v>659.91</v>
      </c>
      <c r="L939" s="831"/>
      <c r="M939" s="831">
        <v>659.91</v>
      </c>
      <c r="N939" s="831"/>
      <c r="O939" s="831"/>
      <c r="P939" s="827"/>
      <c r="Q939" s="832"/>
    </row>
    <row r="940" spans="1:17" ht="14.45" customHeight="1" x14ac:dyDescent="0.2">
      <c r="A940" s="821" t="s">
        <v>621</v>
      </c>
      <c r="B940" s="822" t="s">
        <v>7043</v>
      </c>
      <c r="C940" s="822" t="s">
        <v>6078</v>
      </c>
      <c r="D940" s="822" t="s">
        <v>6295</v>
      </c>
      <c r="E940" s="822" t="s">
        <v>6590</v>
      </c>
      <c r="F940" s="831">
        <v>1</v>
      </c>
      <c r="G940" s="831">
        <v>9680</v>
      </c>
      <c r="H940" s="831"/>
      <c r="I940" s="831">
        <v>9680</v>
      </c>
      <c r="J940" s="831">
        <v>1</v>
      </c>
      <c r="K940" s="831">
        <v>9680</v>
      </c>
      <c r="L940" s="831"/>
      <c r="M940" s="831">
        <v>9680</v>
      </c>
      <c r="N940" s="831"/>
      <c r="O940" s="831"/>
      <c r="P940" s="827"/>
      <c r="Q940" s="832"/>
    </row>
    <row r="941" spans="1:17" ht="14.45" customHeight="1" x14ac:dyDescent="0.2">
      <c r="A941" s="821" t="s">
        <v>621</v>
      </c>
      <c r="B941" s="822" t="s">
        <v>7043</v>
      </c>
      <c r="C941" s="822" t="s">
        <v>6078</v>
      </c>
      <c r="D941" s="822" t="s">
        <v>6295</v>
      </c>
      <c r="E941" s="822" t="s">
        <v>6296</v>
      </c>
      <c r="F941" s="831"/>
      <c r="G941" s="831"/>
      <c r="H941" s="831"/>
      <c r="I941" s="831"/>
      <c r="J941" s="831">
        <v>2</v>
      </c>
      <c r="K941" s="831">
        <v>19525.45</v>
      </c>
      <c r="L941" s="831"/>
      <c r="M941" s="831">
        <v>9762.7250000000004</v>
      </c>
      <c r="N941" s="831"/>
      <c r="O941" s="831"/>
      <c r="P941" s="827"/>
      <c r="Q941" s="832"/>
    </row>
    <row r="942" spans="1:17" ht="14.45" customHeight="1" x14ac:dyDescent="0.2">
      <c r="A942" s="821" t="s">
        <v>621</v>
      </c>
      <c r="B942" s="822" t="s">
        <v>7043</v>
      </c>
      <c r="C942" s="822" t="s">
        <v>6078</v>
      </c>
      <c r="D942" s="822" t="s">
        <v>6205</v>
      </c>
      <c r="E942" s="822" t="s">
        <v>6206</v>
      </c>
      <c r="F942" s="831">
        <v>76</v>
      </c>
      <c r="G942" s="831">
        <v>1145650</v>
      </c>
      <c r="H942" s="831"/>
      <c r="I942" s="831">
        <v>15074.342105263158</v>
      </c>
      <c r="J942" s="831">
        <v>101</v>
      </c>
      <c r="K942" s="831">
        <v>1510203.1</v>
      </c>
      <c r="L942" s="831"/>
      <c r="M942" s="831">
        <v>14952.505940594061</v>
      </c>
      <c r="N942" s="831"/>
      <c r="O942" s="831"/>
      <c r="P942" s="827"/>
      <c r="Q942" s="832"/>
    </row>
    <row r="943" spans="1:17" ht="14.45" customHeight="1" x14ac:dyDescent="0.2">
      <c r="A943" s="821" t="s">
        <v>621</v>
      </c>
      <c r="B943" s="822" t="s">
        <v>7043</v>
      </c>
      <c r="C943" s="822" t="s">
        <v>6078</v>
      </c>
      <c r="D943" s="822" t="s">
        <v>6205</v>
      </c>
      <c r="E943" s="822" t="s">
        <v>6207</v>
      </c>
      <c r="F943" s="831">
        <v>135</v>
      </c>
      <c r="G943" s="831">
        <v>2025000</v>
      </c>
      <c r="H943" s="831"/>
      <c r="I943" s="831">
        <v>15000</v>
      </c>
      <c r="J943" s="831">
        <v>99</v>
      </c>
      <c r="K943" s="831">
        <v>1511900.2000000002</v>
      </c>
      <c r="L943" s="831"/>
      <c r="M943" s="831">
        <v>15271.719191919194</v>
      </c>
      <c r="N943" s="831">
        <v>24</v>
      </c>
      <c r="O943" s="831">
        <v>355248.80000000005</v>
      </c>
      <c r="P943" s="827"/>
      <c r="Q943" s="832">
        <v>14802.033333333335</v>
      </c>
    </row>
    <row r="944" spans="1:17" ht="14.45" customHeight="1" x14ac:dyDescent="0.2">
      <c r="A944" s="821" t="s">
        <v>621</v>
      </c>
      <c r="B944" s="822" t="s">
        <v>7043</v>
      </c>
      <c r="C944" s="822" t="s">
        <v>6078</v>
      </c>
      <c r="D944" s="822" t="s">
        <v>7078</v>
      </c>
      <c r="E944" s="822" t="s">
        <v>7079</v>
      </c>
      <c r="F944" s="831">
        <v>4</v>
      </c>
      <c r="G944" s="831">
        <v>28361.119999999999</v>
      </c>
      <c r="H944" s="831"/>
      <c r="I944" s="831">
        <v>7090.28</v>
      </c>
      <c r="J944" s="831">
        <v>4</v>
      </c>
      <c r="K944" s="831">
        <v>28361.119999999999</v>
      </c>
      <c r="L944" s="831"/>
      <c r="M944" s="831">
        <v>7090.28</v>
      </c>
      <c r="N944" s="831"/>
      <c r="O944" s="831"/>
      <c r="P944" s="827"/>
      <c r="Q944" s="832"/>
    </row>
    <row r="945" spans="1:17" ht="14.45" customHeight="1" x14ac:dyDescent="0.2">
      <c r="A945" s="821" t="s">
        <v>621</v>
      </c>
      <c r="B945" s="822" t="s">
        <v>7043</v>
      </c>
      <c r="C945" s="822" t="s">
        <v>6078</v>
      </c>
      <c r="D945" s="822" t="s">
        <v>6597</v>
      </c>
      <c r="E945" s="822" t="s">
        <v>6598</v>
      </c>
      <c r="F945" s="831">
        <v>26</v>
      </c>
      <c r="G945" s="831">
        <v>468062.40000000014</v>
      </c>
      <c r="H945" s="831"/>
      <c r="I945" s="831">
        <v>18002.400000000005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621</v>
      </c>
      <c r="B946" s="822" t="s">
        <v>7043</v>
      </c>
      <c r="C946" s="822" t="s">
        <v>6078</v>
      </c>
      <c r="D946" s="822" t="s">
        <v>6297</v>
      </c>
      <c r="E946" s="822" t="s">
        <v>6298</v>
      </c>
      <c r="F946" s="831">
        <v>10</v>
      </c>
      <c r="G946" s="831">
        <v>124296.40000000001</v>
      </c>
      <c r="H946" s="831"/>
      <c r="I946" s="831">
        <v>12429.640000000001</v>
      </c>
      <c r="J946" s="831">
        <v>5</v>
      </c>
      <c r="K946" s="831">
        <v>61773.5</v>
      </c>
      <c r="L946" s="831"/>
      <c r="M946" s="831">
        <v>12354.7</v>
      </c>
      <c r="N946" s="831">
        <v>2</v>
      </c>
      <c r="O946" s="831">
        <v>24114.2</v>
      </c>
      <c r="P946" s="827"/>
      <c r="Q946" s="832">
        <v>12057.1</v>
      </c>
    </row>
    <row r="947" spans="1:17" ht="14.45" customHeight="1" x14ac:dyDescent="0.2">
      <c r="A947" s="821" t="s">
        <v>621</v>
      </c>
      <c r="B947" s="822" t="s">
        <v>7043</v>
      </c>
      <c r="C947" s="822" t="s">
        <v>6078</v>
      </c>
      <c r="D947" s="822" t="s">
        <v>6599</v>
      </c>
      <c r="E947" s="822" t="s">
        <v>6600</v>
      </c>
      <c r="F947" s="831">
        <v>89</v>
      </c>
      <c r="G947" s="831">
        <v>179464.05</v>
      </c>
      <c r="H947" s="831"/>
      <c r="I947" s="831">
        <v>2016.4499999999998</v>
      </c>
      <c r="J947" s="831">
        <v>70</v>
      </c>
      <c r="K947" s="831">
        <v>140737.56</v>
      </c>
      <c r="L947" s="831"/>
      <c r="M947" s="831">
        <v>2010.5365714285715</v>
      </c>
      <c r="N947" s="831"/>
      <c r="O947" s="831"/>
      <c r="P947" s="827"/>
      <c r="Q947" s="832"/>
    </row>
    <row r="948" spans="1:17" ht="14.45" customHeight="1" x14ac:dyDescent="0.2">
      <c r="A948" s="821" t="s">
        <v>621</v>
      </c>
      <c r="B948" s="822" t="s">
        <v>7043</v>
      </c>
      <c r="C948" s="822" t="s">
        <v>6078</v>
      </c>
      <c r="D948" s="822" t="s">
        <v>6299</v>
      </c>
      <c r="E948" s="822" t="s">
        <v>6300</v>
      </c>
      <c r="F948" s="831">
        <v>2</v>
      </c>
      <c r="G948" s="831">
        <v>420390</v>
      </c>
      <c r="H948" s="831"/>
      <c r="I948" s="831">
        <v>210195</v>
      </c>
      <c r="J948" s="831">
        <v>1</v>
      </c>
      <c r="K948" s="831">
        <v>210195</v>
      </c>
      <c r="L948" s="831"/>
      <c r="M948" s="831">
        <v>210195</v>
      </c>
      <c r="N948" s="831"/>
      <c r="O948" s="831"/>
      <c r="P948" s="827"/>
      <c r="Q948" s="832"/>
    </row>
    <row r="949" spans="1:17" ht="14.45" customHeight="1" x14ac:dyDescent="0.2">
      <c r="A949" s="821" t="s">
        <v>621</v>
      </c>
      <c r="B949" s="822" t="s">
        <v>7043</v>
      </c>
      <c r="C949" s="822" t="s">
        <v>6078</v>
      </c>
      <c r="D949" s="822" t="s">
        <v>6611</v>
      </c>
      <c r="E949" s="822" t="s">
        <v>6612</v>
      </c>
      <c r="F949" s="831">
        <v>35</v>
      </c>
      <c r="G949" s="831">
        <v>454091.30000000005</v>
      </c>
      <c r="H949" s="831"/>
      <c r="I949" s="831">
        <v>12974.037142857143</v>
      </c>
      <c r="J949" s="831">
        <v>7</v>
      </c>
      <c r="K949" s="831">
        <v>73255</v>
      </c>
      <c r="L949" s="831"/>
      <c r="M949" s="831">
        <v>10465</v>
      </c>
      <c r="N949" s="831">
        <v>1</v>
      </c>
      <c r="O949" s="831">
        <v>10465</v>
      </c>
      <c r="P949" s="827"/>
      <c r="Q949" s="832">
        <v>10465</v>
      </c>
    </row>
    <row r="950" spans="1:17" ht="14.45" customHeight="1" x14ac:dyDescent="0.2">
      <c r="A950" s="821" t="s">
        <v>621</v>
      </c>
      <c r="B950" s="822" t="s">
        <v>7043</v>
      </c>
      <c r="C950" s="822" t="s">
        <v>6078</v>
      </c>
      <c r="D950" s="822" t="s">
        <v>6164</v>
      </c>
      <c r="E950" s="822" t="s">
        <v>6165</v>
      </c>
      <c r="F950" s="831"/>
      <c r="G950" s="831"/>
      <c r="H950" s="831"/>
      <c r="I950" s="831"/>
      <c r="J950" s="831">
        <v>1</v>
      </c>
      <c r="K950" s="831">
        <v>63875</v>
      </c>
      <c r="L950" s="831"/>
      <c r="M950" s="831">
        <v>63875</v>
      </c>
      <c r="N950" s="831"/>
      <c r="O950" s="831"/>
      <c r="P950" s="827"/>
      <c r="Q950" s="832"/>
    </row>
    <row r="951" spans="1:17" ht="14.45" customHeight="1" x14ac:dyDescent="0.2">
      <c r="A951" s="821" t="s">
        <v>621</v>
      </c>
      <c r="B951" s="822" t="s">
        <v>7043</v>
      </c>
      <c r="C951" s="822" t="s">
        <v>6078</v>
      </c>
      <c r="D951" s="822" t="s">
        <v>6615</v>
      </c>
      <c r="E951" s="822" t="s">
        <v>6616</v>
      </c>
      <c r="F951" s="831">
        <v>60</v>
      </c>
      <c r="G951" s="831">
        <v>26700416</v>
      </c>
      <c r="H951" s="831"/>
      <c r="I951" s="831">
        <v>445006.93333333335</v>
      </c>
      <c r="J951" s="831">
        <v>86</v>
      </c>
      <c r="K951" s="831">
        <v>37961300</v>
      </c>
      <c r="L951" s="831"/>
      <c r="M951" s="831">
        <v>441410.46511627908</v>
      </c>
      <c r="N951" s="831">
        <v>2</v>
      </c>
      <c r="O951" s="831">
        <v>872850</v>
      </c>
      <c r="P951" s="827"/>
      <c r="Q951" s="832">
        <v>436425</v>
      </c>
    </row>
    <row r="952" spans="1:17" ht="14.45" customHeight="1" x14ac:dyDescent="0.2">
      <c r="A952" s="821" t="s">
        <v>621</v>
      </c>
      <c r="B952" s="822" t="s">
        <v>7043</v>
      </c>
      <c r="C952" s="822" t="s">
        <v>6078</v>
      </c>
      <c r="D952" s="822" t="s">
        <v>6166</v>
      </c>
      <c r="E952" s="822" t="s">
        <v>6167</v>
      </c>
      <c r="F952" s="831">
        <v>53</v>
      </c>
      <c r="G952" s="831">
        <v>56427.719999999994</v>
      </c>
      <c r="H952" s="831"/>
      <c r="I952" s="831">
        <v>1064.6739622641508</v>
      </c>
      <c r="J952" s="831">
        <v>67</v>
      </c>
      <c r="K952" s="831">
        <v>74742</v>
      </c>
      <c r="L952" s="831"/>
      <c r="M952" s="831">
        <v>1115.5522388059701</v>
      </c>
      <c r="N952" s="831">
        <v>2</v>
      </c>
      <c r="O952" s="831">
        <v>2228</v>
      </c>
      <c r="P952" s="827"/>
      <c r="Q952" s="832">
        <v>1114</v>
      </c>
    </row>
    <row r="953" spans="1:17" ht="14.45" customHeight="1" x14ac:dyDescent="0.2">
      <c r="A953" s="821" t="s">
        <v>621</v>
      </c>
      <c r="B953" s="822" t="s">
        <v>7043</v>
      </c>
      <c r="C953" s="822" t="s">
        <v>6078</v>
      </c>
      <c r="D953" s="822" t="s">
        <v>6619</v>
      </c>
      <c r="E953" s="822" t="s">
        <v>6620</v>
      </c>
      <c r="F953" s="831">
        <v>23</v>
      </c>
      <c r="G953" s="831">
        <v>208986</v>
      </c>
      <c r="H953" s="831"/>
      <c r="I953" s="831">
        <v>9086.347826086956</v>
      </c>
      <c r="J953" s="831">
        <v>8</v>
      </c>
      <c r="K953" s="831">
        <v>70288</v>
      </c>
      <c r="L953" s="831"/>
      <c r="M953" s="831">
        <v>8786</v>
      </c>
      <c r="N953" s="831"/>
      <c r="O953" s="831"/>
      <c r="P953" s="827"/>
      <c r="Q953" s="832"/>
    </row>
    <row r="954" spans="1:17" ht="14.45" customHeight="1" x14ac:dyDescent="0.2">
      <c r="A954" s="821" t="s">
        <v>621</v>
      </c>
      <c r="B954" s="822" t="s">
        <v>7043</v>
      </c>
      <c r="C954" s="822" t="s">
        <v>6078</v>
      </c>
      <c r="D954" s="822" t="s">
        <v>6208</v>
      </c>
      <c r="E954" s="822" t="s">
        <v>6209</v>
      </c>
      <c r="F954" s="831">
        <v>127</v>
      </c>
      <c r="G954" s="831">
        <v>1817446.5</v>
      </c>
      <c r="H954" s="831"/>
      <c r="I954" s="831">
        <v>14310.602362204725</v>
      </c>
      <c r="J954" s="831">
        <v>147</v>
      </c>
      <c r="K954" s="831">
        <v>2095071.9000000001</v>
      </c>
      <c r="L954" s="831"/>
      <c r="M954" s="831">
        <v>14252.189795918368</v>
      </c>
      <c r="N954" s="831"/>
      <c r="O954" s="831"/>
      <c r="P954" s="827"/>
      <c r="Q954" s="832"/>
    </row>
    <row r="955" spans="1:17" ht="14.45" customHeight="1" x14ac:dyDescent="0.2">
      <c r="A955" s="821" t="s">
        <v>621</v>
      </c>
      <c r="B955" s="822" t="s">
        <v>7043</v>
      </c>
      <c r="C955" s="822" t="s">
        <v>6078</v>
      </c>
      <c r="D955" s="822" t="s">
        <v>6632</v>
      </c>
      <c r="E955" s="822" t="s">
        <v>6633</v>
      </c>
      <c r="F955" s="831">
        <v>2</v>
      </c>
      <c r="G955" s="831">
        <v>496800</v>
      </c>
      <c r="H955" s="831"/>
      <c r="I955" s="831">
        <v>248400</v>
      </c>
      <c r="J955" s="831"/>
      <c r="K955" s="831"/>
      <c r="L955" s="831"/>
      <c r="M955" s="831"/>
      <c r="N955" s="831">
        <v>1</v>
      </c>
      <c r="O955" s="831">
        <v>279450</v>
      </c>
      <c r="P955" s="827"/>
      <c r="Q955" s="832">
        <v>279450</v>
      </c>
    </row>
    <row r="956" spans="1:17" ht="14.45" customHeight="1" x14ac:dyDescent="0.2">
      <c r="A956" s="821" t="s">
        <v>621</v>
      </c>
      <c r="B956" s="822" t="s">
        <v>7043</v>
      </c>
      <c r="C956" s="822" t="s">
        <v>6078</v>
      </c>
      <c r="D956" s="822" t="s">
        <v>6634</v>
      </c>
      <c r="E956" s="822" t="s">
        <v>6635</v>
      </c>
      <c r="F956" s="831"/>
      <c r="G956" s="831"/>
      <c r="H956" s="831"/>
      <c r="I956" s="831"/>
      <c r="J956" s="831">
        <v>2</v>
      </c>
      <c r="K956" s="831">
        <v>139694.88</v>
      </c>
      <c r="L956" s="831"/>
      <c r="M956" s="831">
        <v>69847.44</v>
      </c>
      <c r="N956" s="831"/>
      <c r="O956" s="831"/>
      <c r="P956" s="827"/>
      <c r="Q956" s="832"/>
    </row>
    <row r="957" spans="1:17" ht="14.45" customHeight="1" x14ac:dyDescent="0.2">
      <c r="A957" s="821" t="s">
        <v>621</v>
      </c>
      <c r="B957" s="822" t="s">
        <v>7043</v>
      </c>
      <c r="C957" s="822" t="s">
        <v>6078</v>
      </c>
      <c r="D957" s="822" t="s">
        <v>6210</v>
      </c>
      <c r="E957" s="822" t="s">
        <v>6211</v>
      </c>
      <c r="F957" s="831"/>
      <c r="G957" s="831"/>
      <c r="H957" s="831"/>
      <c r="I957" s="831"/>
      <c r="J957" s="831">
        <v>38</v>
      </c>
      <c r="K957" s="831">
        <v>324787.52</v>
      </c>
      <c r="L957" s="831"/>
      <c r="M957" s="831">
        <v>8547.0400000000009</v>
      </c>
      <c r="N957" s="831">
        <v>1</v>
      </c>
      <c r="O957" s="831">
        <v>8337.5</v>
      </c>
      <c r="P957" s="827"/>
      <c r="Q957" s="832">
        <v>8337.5</v>
      </c>
    </row>
    <row r="958" spans="1:17" ht="14.45" customHeight="1" x14ac:dyDescent="0.2">
      <c r="A958" s="821" t="s">
        <v>621</v>
      </c>
      <c r="B958" s="822" t="s">
        <v>7043</v>
      </c>
      <c r="C958" s="822" t="s">
        <v>6078</v>
      </c>
      <c r="D958" s="822" t="s">
        <v>7080</v>
      </c>
      <c r="E958" s="822" t="s">
        <v>7081</v>
      </c>
      <c r="F958" s="831">
        <v>2</v>
      </c>
      <c r="G958" s="831">
        <v>57314</v>
      </c>
      <c r="H958" s="831"/>
      <c r="I958" s="831">
        <v>28657</v>
      </c>
      <c r="J958" s="831"/>
      <c r="K958" s="831"/>
      <c r="L958" s="831"/>
      <c r="M958" s="831"/>
      <c r="N958" s="831"/>
      <c r="O958" s="831"/>
      <c r="P958" s="827"/>
      <c r="Q958" s="832"/>
    </row>
    <row r="959" spans="1:17" ht="14.45" customHeight="1" x14ac:dyDescent="0.2">
      <c r="A959" s="821" t="s">
        <v>621</v>
      </c>
      <c r="B959" s="822" t="s">
        <v>7043</v>
      </c>
      <c r="C959" s="822" t="s">
        <v>6078</v>
      </c>
      <c r="D959" s="822" t="s">
        <v>6168</v>
      </c>
      <c r="E959" s="822" t="s">
        <v>6169</v>
      </c>
      <c r="F959" s="831">
        <v>8</v>
      </c>
      <c r="G959" s="831">
        <v>416208</v>
      </c>
      <c r="H959" s="831"/>
      <c r="I959" s="831">
        <v>52026</v>
      </c>
      <c r="J959" s="831">
        <v>16</v>
      </c>
      <c r="K959" s="831">
        <v>838539.1</v>
      </c>
      <c r="L959" s="831"/>
      <c r="M959" s="831">
        <v>52408.693749999999</v>
      </c>
      <c r="N959" s="831">
        <v>1</v>
      </c>
      <c r="O959" s="831">
        <v>52026</v>
      </c>
      <c r="P959" s="827"/>
      <c r="Q959" s="832">
        <v>52026</v>
      </c>
    </row>
    <row r="960" spans="1:17" ht="14.45" customHeight="1" x14ac:dyDescent="0.2">
      <c r="A960" s="821" t="s">
        <v>621</v>
      </c>
      <c r="B960" s="822" t="s">
        <v>7043</v>
      </c>
      <c r="C960" s="822" t="s">
        <v>6078</v>
      </c>
      <c r="D960" s="822" t="s">
        <v>6648</v>
      </c>
      <c r="E960" s="822" t="s">
        <v>6649</v>
      </c>
      <c r="F960" s="831">
        <v>5</v>
      </c>
      <c r="G960" s="831">
        <v>21229.919999999998</v>
      </c>
      <c r="H960" s="831"/>
      <c r="I960" s="831">
        <v>4245.9839999999995</v>
      </c>
      <c r="J960" s="831">
        <v>1</v>
      </c>
      <c r="K960" s="831">
        <v>3571</v>
      </c>
      <c r="L960" s="831"/>
      <c r="M960" s="831">
        <v>3571</v>
      </c>
      <c r="N960" s="831"/>
      <c r="O960" s="831"/>
      <c r="P960" s="827"/>
      <c r="Q960" s="832"/>
    </row>
    <row r="961" spans="1:17" ht="14.45" customHeight="1" x14ac:dyDescent="0.2">
      <c r="A961" s="821" t="s">
        <v>621</v>
      </c>
      <c r="B961" s="822" t="s">
        <v>7043</v>
      </c>
      <c r="C961" s="822" t="s">
        <v>6078</v>
      </c>
      <c r="D961" s="822" t="s">
        <v>6650</v>
      </c>
      <c r="E961" s="822" t="s">
        <v>6651</v>
      </c>
      <c r="F961" s="831">
        <v>5</v>
      </c>
      <c r="G961" s="831">
        <v>25542.550000000003</v>
      </c>
      <c r="H961" s="831"/>
      <c r="I961" s="831">
        <v>5108.51</v>
      </c>
      <c r="J961" s="831"/>
      <c r="K961" s="831"/>
      <c r="L961" s="831"/>
      <c r="M961" s="831"/>
      <c r="N961" s="831"/>
      <c r="O961" s="831"/>
      <c r="P961" s="827"/>
      <c r="Q961" s="832"/>
    </row>
    <row r="962" spans="1:17" ht="14.45" customHeight="1" x14ac:dyDescent="0.2">
      <c r="A962" s="821" t="s">
        <v>621</v>
      </c>
      <c r="B962" s="822" t="s">
        <v>7043</v>
      </c>
      <c r="C962" s="822" t="s">
        <v>6078</v>
      </c>
      <c r="D962" s="822" t="s">
        <v>7082</v>
      </c>
      <c r="E962" s="822" t="s">
        <v>7083</v>
      </c>
      <c r="F962" s="831">
        <v>5</v>
      </c>
      <c r="G962" s="831">
        <v>2452500</v>
      </c>
      <c r="H962" s="831"/>
      <c r="I962" s="831">
        <v>490500</v>
      </c>
      <c r="J962" s="831">
        <v>6</v>
      </c>
      <c r="K962" s="831">
        <v>2887656</v>
      </c>
      <c r="L962" s="831"/>
      <c r="M962" s="831">
        <v>481276</v>
      </c>
      <c r="N962" s="831">
        <v>1</v>
      </c>
      <c r="O962" s="831">
        <v>497540</v>
      </c>
      <c r="P962" s="827"/>
      <c r="Q962" s="832">
        <v>497540</v>
      </c>
    </row>
    <row r="963" spans="1:17" ht="14.45" customHeight="1" x14ac:dyDescent="0.2">
      <c r="A963" s="821" t="s">
        <v>621</v>
      </c>
      <c r="B963" s="822" t="s">
        <v>7043</v>
      </c>
      <c r="C963" s="822" t="s">
        <v>6078</v>
      </c>
      <c r="D963" s="822" t="s">
        <v>6654</v>
      </c>
      <c r="E963" s="822" t="s">
        <v>6655</v>
      </c>
      <c r="F963" s="831">
        <v>5</v>
      </c>
      <c r="G963" s="831">
        <v>1242000</v>
      </c>
      <c r="H963" s="831"/>
      <c r="I963" s="831">
        <v>248400</v>
      </c>
      <c r="J963" s="831">
        <v>9</v>
      </c>
      <c r="K963" s="831">
        <v>2235600</v>
      </c>
      <c r="L963" s="831"/>
      <c r="M963" s="831">
        <v>248400</v>
      </c>
      <c r="N963" s="831"/>
      <c r="O963" s="831"/>
      <c r="P963" s="827"/>
      <c r="Q963" s="832"/>
    </row>
    <row r="964" spans="1:17" ht="14.45" customHeight="1" x14ac:dyDescent="0.2">
      <c r="A964" s="821" t="s">
        <v>621</v>
      </c>
      <c r="B964" s="822" t="s">
        <v>7043</v>
      </c>
      <c r="C964" s="822" t="s">
        <v>6078</v>
      </c>
      <c r="D964" s="822" t="s">
        <v>6656</v>
      </c>
      <c r="E964" s="822" t="s">
        <v>6657</v>
      </c>
      <c r="F964" s="831">
        <v>1</v>
      </c>
      <c r="G964" s="831">
        <v>257600</v>
      </c>
      <c r="H964" s="831"/>
      <c r="I964" s="831">
        <v>257600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621</v>
      </c>
      <c r="B965" s="822" t="s">
        <v>7043</v>
      </c>
      <c r="C965" s="822" t="s">
        <v>6078</v>
      </c>
      <c r="D965" s="822" t="s">
        <v>6658</v>
      </c>
      <c r="E965" s="822" t="s">
        <v>6659</v>
      </c>
      <c r="F965" s="831">
        <v>7</v>
      </c>
      <c r="G965" s="831">
        <v>28373.449999999997</v>
      </c>
      <c r="H965" s="831"/>
      <c r="I965" s="831">
        <v>4053.3499999999995</v>
      </c>
      <c r="J965" s="831"/>
      <c r="K965" s="831"/>
      <c r="L965" s="831"/>
      <c r="M965" s="831"/>
      <c r="N965" s="831"/>
      <c r="O965" s="831"/>
      <c r="P965" s="827"/>
      <c r="Q965" s="832"/>
    </row>
    <row r="966" spans="1:17" ht="14.45" customHeight="1" x14ac:dyDescent="0.2">
      <c r="A966" s="821" t="s">
        <v>621</v>
      </c>
      <c r="B966" s="822" t="s">
        <v>7043</v>
      </c>
      <c r="C966" s="822" t="s">
        <v>6078</v>
      </c>
      <c r="D966" s="822" t="s">
        <v>6660</v>
      </c>
      <c r="E966" s="822" t="s">
        <v>6661</v>
      </c>
      <c r="F966" s="831">
        <v>4</v>
      </c>
      <c r="G966" s="831">
        <v>109254.6</v>
      </c>
      <c r="H966" s="831"/>
      <c r="I966" s="831">
        <v>27313.65</v>
      </c>
      <c r="J966" s="831">
        <v>2</v>
      </c>
      <c r="K966" s="831">
        <v>54627.3</v>
      </c>
      <c r="L966" s="831"/>
      <c r="M966" s="831">
        <v>27313.65</v>
      </c>
      <c r="N966" s="831"/>
      <c r="O966" s="831"/>
      <c r="P966" s="827"/>
      <c r="Q966" s="832"/>
    </row>
    <row r="967" spans="1:17" ht="14.45" customHeight="1" x14ac:dyDescent="0.2">
      <c r="A967" s="821" t="s">
        <v>621</v>
      </c>
      <c r="B967" s="822" t="s">
        <v>7043</v>
      </c>
      <c r="C967" s="822" t="s">
        <v>6078</v>
      </c>
      <c r="D967" s="822" t="s">
        <v>6662</v>
      </c>
      <c r="E967" s="822" t="s">
        <v>6663</v>
      </c>
      <c r="F967" s="831">
        <v>4</v>
      </c>
      <c r="G967" s="831">
        <v>386860</v>
      </c>
      <c r="H967" s="831"/>
      <c r="I967" s="831">
        <v>96715</v>
      </c>
      <c r="J967" s="831"/>
      <c r="K967" s="831"/>
      <c r="L967" s="831"/>
      <c r="M967" s="831"/>
      <c r="N967" s="831"/>
      <c r="O967" s="831"/>
      <c r="P967" s="827"/>
      <c r="Q967" s="832"/>
    </row>
    <row r="968" spans="1:17" ht="14.45" customHeight="1" x14ac:dyDescent="0.2">
      <c r="A968" s="821" t="s">
        <v>621</v>
      </c>
      <c r="B968" s="822" t="s">
        <v>7043</v>
      </c>
      <c r="C968" s="822" t="s">
        <v>6078</v>
      </c>
      <c r="D968" s="822" t="s">
        <v>6664</v>
      </c>
      <c r="E968" s="822" t="s">
        <v>6665</v>
      </c>
      <c r="F968" s="831">
        <v>4</v>
      </c>
      <c r="G968" s="831">
        <v>1104000</v>
      </c>
      <c r="H968" s="831"/>
      <c r="I968" s="831">
        <v>276000</v>
      </c>
      <c r="J968" s="831">
        <v>12</v>
      </c>
      <c r="K968" s="831">
        <v>3312000</v>
      </c>
      <c r="L968" s="831"/>
      <c r="M968" s="831">
        <v>276000</v>
      </c>
      <c r="N968" s="831"/>
      <c r="O968" s="831"/>
      <c r="P968" s="827"/>
      <c r="Q968" s="832"/>
    </row>
    <row r="969" spans="1:17" ht="14.45" customHeight="1" x14ac:dyDescent="0.2">
      <c r="A969" s="821" t="s">
        <v>621</v>
      </c>
      <c r="B969" s="822" t="s">
        <v>7043</v>
      </c>
      <c r="C969" s="822" t="s">
        <v>6078</v>
      </c>
      <c r="D969" s="822" t="s">
        <v>6674</v>
      </c>
      <c r="E969" s="822" t="s">
        <v>6675</v>
      </c>
      <c r="F969" s="831">
        <v>13</v>
      </c>
      <c r="G969" s="831">
        <v>5850000</v>
      </c>
      <c r="H969" s="831"/>
      <c r="I969" s="831">
        <v>450000</v>
      </c>
      <c r="J969" s="831">
        <v>12</v>
      </c>
      <c r="K969" s="831">
        <v>5176868</v>
      </c>
      <c r="L969" s="831"/>
      <c r="M969" s="831">
        <v>431405.66666666669</v>
      </c>
      <c r="N969" s="831">
        <v>1</v>
      </c>
      <c r="O969" s="831">
        <v>428578</v>
      </c>
      <c r="P969" s="827"/>
      <c r="Q969" s="832">
        <v>428578</v>
      </c>
    </row>
    <row r="970" spans="1:17" ht="14.45" customHeight="1" x14ac:dyDescent="0.2">
      <c r="A970" s="821" t="s">
        <v>621</v>
      </c>
      <c r="B970" s="822" t="s">
        <v>7043</v>
      </c>
      <c r="C970" s="822" t="s">
        <v>6078</v>
      </c>
      <c r="D970" s="822" t="s">
        <v>6973</v>
      </c>
      <c r="E970" s="822" t="s">
        <v>6974</v>
      </c>
      <c r="F970" s="831">
        <v>3</v>
      </c>
      <c r="G970" s="831">
        <v>896350.92</v>
      </c>
      <c r="H970" s="831"/>
      <c r="I970" s="831">
        <v>298783.64</v>
      </c>
      <c r="J970" s="831">
        <v>3</v>
      </c>
      <c r="K970" s="831">
        <v>896350.92</v>
      </c>
      <c r="L970" s="831"/>
      <c r="M970" s="831">
        <v>298783.64</v>
      </c>
      <c r="N970" s="831"/>
      <c r="O970" s="831"/>
      <c r="P970" s="827"/>
      <c r="Q970" s="832"/>
    </row>
    <row r="971" spans="1:17" ht="14.45" customHeight="1" x14ac:dyDescent="0.2">
      <c r="A971" s="821" t="s">
        <v>621</v>
      </c>
      <c r="B971" s="822" t="s">
        <v>7043</v>
      </c>
      <c r="C971" s="822" t="s">
        <v>6078</v>
      </c>
      <c r="D971" s="822" t="s">
        <v>6172</v>
      </c>
      <c r="E971" s="822" t="s">
        <v>6173</v>
      </c>
      <c r="F971" s="831">
        <v>5</v>
      </c>
      <c r="G971" s="831">
        <v>260130</v>
      </c>
      <c r="H971" s="831"/>
      <c r="I971" s="831">
        <v>52026</v>
      </c>
      <c r="J971" s="831">
        <v>1</v>
      </c>
      <c r="K971" s="831">
        <v>52026</v>
      </c>
      <c r="L971" s="831"/>
      <c r="M971" s="831">
        <v>52026</v>
      </c>
      <c r="N971" s="831"/>
      <c r="O971" s="831"/>
      <c r="P971" s="827"/>
      <c r="Q971" s="832"/>
    </row>
    <row r="972" spans="1:17" ht="14.45" customHeight="1" x14ac:dyDescent="0.2">
      <c r="A972" s="821" t="s">
        <v>621</v>
      </c>
      <c r="B972" s="822" t="s">
        <v>7043</v>
      </c>
      <c r="C972" s="822" t="s">
        <v>6078</v>
      </c>
      <c r="D972" s="822" t="s">
        <v>6682</v>
      </c>
      <c r="E972" s="822" t="s">
        <v>6683</v>
      </c>
      <c r="F972" s="831">
        <v>6</v>
      </c>
      <c r="G972" s="831">
        <v>94011.15</v>
      </c>
      <c r="H972" s="831"/>
      <c r="I972" s="831">
        <v>15668.525</v>
      </c>
      <c r="J972" s="831">
        <v>5</v>
      </c>
      <c r="K972" s="831">
        <v>80072.650000000009</v>
      </c>
      <c r="L972" s="831"/>
      <c r="M972" s="831">
        <v>16014.530000000002</v>
      </c>
      <c r="N972" s="831"/>
      <c r="O972" s="831"/>
      <c r="P972" s="827"/>
      <c r="Q972" s="832"/>
    </row>
    <row r="973" spans="1:17" ht="14.45" customHeight="1" x14ac:dyDescent="0.2">
      <c r="A973" s="821" t="s">
        <v>621</v>
      </c>
      <c r="B973" s="822" t="s">
        <v>7043</v>
      </c>
      <c r="C973" s="822" t="s">
        <v>6078</v>
      </c>
      <c r="D973" s="822" t="s">
        <v>6212</v>
      </c>
      <c r="E973" s="822" t="s">
        <v>6213</v>
      </c>
      <c r="F973" s="831">
        <v>109</v>
      </c>
      <c r="G973" s="831">
        <v>388751.11000000004</v>
      </c>
      <c r="H973" s="831"/>
      <c r="I973" s="831">
        <v>3566.5239449541286</v>
      </c>
      <c r="J973" s="831">
        <v>63</v>
      </c>
      <c r="K973" s="831">
        <v>148871.73000000001</v>
      </c>
      <c r="L973" s="831"/>
      <c r="M973" s="831">
        <v>2363.0433333333335</v>
      </c>
      <c r="N973" s="831">
        <v>14</v>
      </c>
      <c r="O973" s="831">
        <v>32101.300000000003</v>
      </c>
      <c r="P973" s="827"/>
      <c r="Q973" s="832">
        <v>2292.9500000000003</v>
      </c>
    </row>
    <row r="974" spans="1:17" ht="14.45" customHeight="1" x14ac:dyDescent="0.2">
      <c r="A974" s="821" t="s">
        <v>621</v>
      </c>
      <c r="B974" s="822" t="s">
        <v>7043</v>
      </c>
      <c r="C974" s="822" t="s">
        <v>6078</v>
      </c>
      <c r="D974" s="822" t="s">
        <v>6214</v>
      </c>
      <c r="E974" s="822" t="s">
        <v>6215</v>
      </c>
      <c r="F974" s="831">
        <v>372</v>
      </c>
      <c r="G974" s="831">
        <v>576990.47999999986</v>
      </c>
      <c r="H974" s="831"/>
      <c r="I974" s="831">
        <v>1551.0496774193546</v>
      </c>
      <c r="J974" s="831">
        <v>6</v>
      </c>
      <c r="K974" s="831">
        <v>4276.1400000000003</v>
      </c>
      <c r="L974" s="831"/>
      <c r="M974" s="831">
        <v>712.69</v>
      </c>
      <c r="N974" s="831"/>
      <c r="O974" s="831"/>
      <c r="P974" s="827"/>
      <c r="Q974" s="832"/>
    </row>
    <row r="975" spans="1:17" ht="14.45" customHeight="1" x14ac:dyDescent="0.2">
      <c r="A975" s="821" t="s">
        <v>621</v>
      </c>
      <c r="B975" s="822" t="s">
        <v>7043</v>
      </c>
      <c r="C975" s="822" t="s">
        <v>6078</v>
      </c>
      <c r="D975" s="822" t="s">
        <v>7084</v>
      </c>
      <c r="E975" s="822" t="s">
        <v>7085</v>
      </c>
      <c r="F975" s="831"/>
      <c r="G975" s="831"/>
      <c r="H975" s="831"/>
      <c r="I975" s="831"/>
      <c r="J975" s="831">
        <v>1</v>
      </c>
      <c r="K975" s="831">
        <v>5880</v>
      </c>
      <c r="L975" s="831"/>
      <c r="M975" s="831">
        <v>5880</v>
      </c>
      <c r="N975" s="831"/>
      <c r="O975" s="831"/>
      <c r="P975" s="827"/>
      <c r="Q975" s="832"/>
    </row>
    <row r="976" spans="1:17" ht="14.45" customHeight="1" x14ac:dyDescent="0.2">
      <c r="A976" s="821" t="s">
        <v>621</v>
      </c>
      <c r="B976" s="822" t="s">
        <v>7043</v>
      </c>
      <c r="C976" s="822" t="s">
        <v>6078</v>
      </c>
      <c r="D976" s="822" t="s">
        <v>6690</v>
      </c>
      <c r="E976" s="822" t="s">
        <v>6691</v>
      </c>
      <c r="F976" s="831">
        <v>2</v>
      </c>
      <c r="G976" s="831">
        <v>17073.099999999999</v>
      </c>
      <c r="H976" s="831"/>
      <c r="I976" s="831">
        <v>8536.5499999999993</v>
      </c>
      <c r="J976" s="831">
        <v>2</v>
      </c>
      <c r="K976" s="831">
        <v>17072.54</v>
      </c>
      <c r="L976" s="831"/>
      <c r="M976" s="831">
        <v>8536.27</v>
      </c>
      <c r="N976" s="831"/>
      <c r="O976" s="831"/>
      <c r="P976" s="827"/>
      <c r="Q976" s="832"/>
    </row>
    <row r="977" spans="1:17" ht="14.45" customHeight="1" x14ac:dyDescent="0.2">
      <c r="A977" s="821" t="s">
        <v>621</v>
      </c>
      <c r="B977" s="822" t="s">
        <v>7043</v>
      </c>
      <c r="C977" s="822" t="s">
        <v>6078</v>
      </c>
      <c r="D977" s="822" t="s">
        <v>7086</v>
      </c>
      <c r="E977" s="822" t="s">
        <v>6675</v>
      </c>
      <c r="F977" s="831">
        <v>3</v>
      </c>
      <c r="G977" s="831">
        <v>1350000</v>
      </c>
      <c r="H977" s="831"/>
      <c r="I977" s="831">
        <v>450000</v>
      </c>
      <c r="J977" s="831">
        <v>2</v>
      </c>
      <c r="K977" s="831">
        <v>862158</v>
      </c>
      <c r="L977" s="831"/>
      <c r="M977" s="831">
        <v>431079</v>
      </c>
      <c r="N977" s="831"/>
      <c r="O977" s="831"/>
      <c r="P977" s="827"/>
      <c r="Q977" s="832"/>
    </row>
    <row r="978" spans="1:17" ht="14.45" customHeight="1" x14ac:dyDescent="0.2">
      <c r="A978" s="821" t="s">
        <v>621</v>
      </c>
      <c r="B978" s="822" t="s">
        <v>7043</v>
      </c>
      <c r="C978" s="822" t="s">
        <v>6078</v>
      </c>
      <c r="D978" s="822" t="s">
        <v>6692</v>
      </c>
      <c r="E978" s="822" t="s">
        <v>6693</v>
      </c>
      <c r="F978" s="831">
        <v>1</v>
      </c>
      <c r="G978" s="831">
        <v>19360</v>
      </c>
      <c r="H978" s="831"/>
      <c r="I978" s="831">
        <v>19360</v>
      </c>
      <c r="J978" s="831"/>
      <c r="K978" s="831"/>
      <c r="L978" s="831"/>
      <c r="M978" s="831"/>
      <c r="N978" s="831"/>
      <c r="O978" s="831"/>
      <c r="P978" s="827"/>
      <c r="Q978" s="832"/>
    </row>
    <row r="979" spans="1:17" ht="14.45" customHeight="1" x14ac:dyDescent="0.2">
      <c r="A979" s="821" t="s">
        <v>621</v>
      </c>
      <c r="B979" s="822" t="s">
        <v>7043</v>
      </c>
      <c r="C979" s="822" t="s">
        <v>6078</v>
      </c>
      <c r="D979" s="822" t="s">
        <v>6706</v>
      </c>
      <c r="E979" s="822" t="s">
        <v>6707</v>
      </c>
      <c r="F979" s="831">
        <v>2</v>
      </c>
      <c r="G979" s="831">
        <v>137113.60000000001</v>
      </c>
      <c r="H979" s="831"/>
      <c r="I979" s="831">
        <v>68556.800000000003</v>
      </c>
      <c r="J979" s="831"/>
      <c r="K979" s="831"/>
      <c r="L979" s="831"/>
      <c r="M979" s="831"/>
      <c r="N979" s="831">
        <v>2</v>
      </c>
      <c r="O979" s="831">
        <v>131454.39999999999</v>
      </c>
      <c r="P979" s="827"/>
      <c r="Q979" s="832">
        <v>65727.199999999997</v>
      </c>
    </row>
    <row r="980" spans="1:17" ht="14.45" customHeight="1" x14ac:dyDescent="0.2">
      <c r="A980" s="821" t="s">
        <v>621</v>
      </c>
      <c r="B980" s="822" t="s">
        <v>7043</v>
      </c>
      <c r="C980" s="822" t="s">
        <v>6078</v>
      </c>
      <c r="D980" s="822" t="s">
        <v>6710</v>
      </c>
      <c r="E980" s="822" t="s">
        <v>6711</v>
      </c>
      <c r="F980" s="831">
        <v>70</v>
      </c>
      <c r="G980" s="831">
        <v>351464</v>
      </c>
      <c r="H980" s="831"/>
      <c r="I980" s="831">
        <v>5020.9142857142861</v>
      </c>
      <c r="J980" s="831">
        <v>88</v>
      </c>
      <c r="K980" s="831">
        <v>419653.42000000004</v>
      </c>
      <c r="L980" s="831"/>
      <c r="M980" s="831">
        <v>4768.7888636363641</v>
      </c>
      <c r="N980" s="831">
        <v>1</v>
      </c>
      <c r="O980" s="831">
        <v>4750</v>
      </c>
      <c r="P980" s="827"/>
      <c r="Q980" s="832">
        <v>4750</v>
      </c>
    </row>
    <row r="981" spans="1:17" ht="14.45" customHeight="1" x14ac:dyDescent="0.2">
      <c r="A981" s="821" t="s">
        <v>621</v>
      </c>
      <c r="B981" s="822" t="s">
        <v>7043</v>
      </c>
      <c r="C981" s="822" t="s">
        <v>6078</v>
      </c>
      <c r="D981" s="822" t="s">
        <v>6712</v>
      </c>
      <c r="E981" s="822" t="s">
        <v>6713</v>
      </c>
      <c r="F981" s="831">
        <v>1</v>
      </c>
      <c r="G981" s="831">
        <v>208978</v>
      </c>
      <c r="H981" s="831"/>
      <c r="I981" s="831">
        <v>208978</v>
      </c>
      <c r="J981" s="831"/>
      <c r="K981" s="831"/>
      <c r="L981" s="831"/>
      <c r="M981" s="831"/>
      <c r="N981" s="831"/>
      <c r="O981" s="831"/>
      <c r="P981" s="827"/>
      <c r="Q981" s="832"/>
    </row>
    <row r="982" spans="1:17" ht="14.45" customHeight="1" x14ac:dyDescent="0.2">
      <c r="A982" s="821" t="s">
        <v>621</v>
      </c>
      <c r="B982" s="822" t="s">
        <v>7043</v>
      </c>
      <c r="C982" s="822" t="s">
        <v>6078</v>
      </c>
      <c r="D982" s="822" t="s">
        <v>7087</v>
      </c>
      <c r="E982" s="822" t="s">
        <v>7088</v>
      </c>
      <c r="F982" s="831">
        <v>2</v>
      </c>
      <c r="G982" s="831">
        <v>17265.939999999999</v>
      </c>
      <c r="H982" s="831"/>
      <c r="I982" s="831">
        <v>8632.9699999999993</v>
      </c>
      <c r="J982" s="831"/>
      <c r="K982" s="831"/>
      <c r="L982" s="831"/>
      <c r="M982" s="831"/>
      <c r="N982" s="831"/>
      <c r="O982" s="831"/>
      <c r="P982" s="827"/>
      <c r="Q982" s="832"/>
    </row>
    <row r="983" spans="1:17" ht="14.45" customHeight="1" x14ac:dyDescent="0.2">
      <c r="A983" s="821" t="s">
        <v>621</v>
      </c>
      <c r="B983" s="822" t="s">
        <v>7043</v>
      </c>
      <c r="C983" s="822" t="s">
        <v>6078</v>
      </c>
      <c r="D983" s="822" t="s">
        <v>6714</v>
      </c>
      <c r="E983" s="822" t="s">
        <v>6715</v>
      </c>
      <c r="F983" s="831">
        <v>331.25</v>
      </c>
      <c r="G983" s="831">
        <v>133106.18000000002</v>
      </c>
      <c r="H983" s="831"/>
      <c r="I983" s="831">
        <v>401.82997735849062</v>
      </c>
      <c r="J983" s="831"/>
      <c r="K983" s="831"/>
      <c r="L983" s="831"/>
      <c r="M983" s="831"/>
      <c r="N983" s="831"/>
      <c r="O983" s="831"/>
      <c r="P983" s="827"/>
      <c r="Q983" s="832"/>
    </row>
    <row r="984" spans="1:17" ht="14.45" customHeight="1" x14ac:dyDescent="0.2">
      <c r="A984" s="821" t="s">
        <v>621</v>
      </c>
      <c r="B984" s="822" t="s">
        <v>7043</v>
      </c>
      <c r="C984" s="822" t="s">
        <v>6078</v>
      </c>
      <c r="D984" s="822" t="s">
        <v>6718</v>
      </c>
      <c r="E984" s="822" t="s">
        <v>6719</v>
      </c>
      <c r="F984" s="831">
        <v>4</v>
      </c>
      <c r="G984" s="831">
        <v>16698</v>
      </c>
      <c r="H984" s="831"/>
      <c r="I984" s="831">
        <v>4174.5</v>
      </c>
      <c r="J984" s="831"/>
      <c r="K984" s="831"/>
      <c r="L984" s="831"/>
      <c r="M984" s="831"/>
      <c r="N984" s="831"/>
      <c r="O984" s="831"/>
      <c r="P984" s="827"/>
      <c r="Q984" s="832"/>
    </row>
    <row r="985" spans="1:17" ht="14.45" customHeight="1" x14ac:dyDescent="0.2">
      <c r="A985" s="821" t="s">
        <v>621</v>
      </c>
      <c r="B985" s="822" t="s">
        <v>7043</v>
      </c>
      <c r="C985" s="822" t="s">
        <v>6078</v>
      </c>
      <c r="D985" s="822" t="s">
        <v>6216</v>
      </c>
      <c r="E985" s="822" t="s">
        <v>6217</v>
      </c>
      <c r="F985" s="831">
        <v>120</v>
      </c>
      <c r="G985" s="831">
        <v>960635.45999999985</v>
      </c>
      <c r="H985" s="831"/>
      <c r="I985" s="831">
        <v>8005.2954999999984</v>
      </c>
      <c r="J985" s="831">
        <v>9</v>
      </c>
      <c r="K985" s="831">
        <v>92664.63</v>
      </c>
      <c r="L985" s="831"/>
      <c r="M985" s="831">
        <v>10296.07</v>
      </c>
      <c r="N985" s="831"/>
      <c r="O985" s="831"/>
      <c r="P985" s="827"/>
      <c r="Q985" s="832"/>
    </row>
    <row r="986" spans="1:17" ht="14.45" customHeight="1" x14ac:dyDescent="0.2">
      <c r="A986" s="821" t="s">
        <v>621</v>
      </c>
      <c r="B986" s="822" t="s">
        <v>7043</v>
      </c>
      <c r="C986" s="822" t="s">
        <v>6078</v>
      </c>
      <c r="D986" s="822" t="s">
        <v>6218</v>
      </c>
      <c r="E986" s="822" t="s">
        <v>6219</v>
      </c>
      <c r="F986" s="831">
        <v>132</v>
      </c>
      <c r="G986" s="831">
        <v>605810.54999999981</v>
      </c>
      <c r="H986" s="831"/>
      <c r="I986" s="831">
        <v>4589.4738636363618</v>
      </c>
      <c r="J986" s="831">
        <v>27</v>
      </c>
      <c r="K986" s="831">
        <v>59350.540000000008</v>
      </c>
      <c r="L986" s="831"/>
      <c r="M986" s="831">
        <v>2198.1681481481482</v>
      </c>
      <c r="N986" s="831"/>
      <c r="O986" s="831"/>
      <c r="P986" s="827"/>
      <c r="Q986" s="832"/>
    </row>
    <row r="987" spans="1:17" ht="14.45" customHeight="1" x14ac:dyDescent="0.2">
      <c r="A987" s="821" t="s">
        <v>621</v>
      </c>
      <c r="B987" s="822" t="s">
        <v>7043</v>
      </c>
      <c r="C987" s="822" t="s">
        <v>6078</v>
      </c>
      <c r="D987" s="822" t="s">
        <v>6301</v>
      </c>
      <c r="E987" s="822" t="s">
        <v>6302</v>
      </c>
      <c r="F987" s="831">
        <v>8</v>
      </c>
      <c r="G987" s="831">
        <v>33700</v>
      </c>
      <c r="H987" s="831"/>
      <c r="I987" s="831">
        <v>4212.5</v>
      </c>
      <c r="J987" s="831"/>
      <c r="K987" s="831"/>
      <c r="L987" s="831"/>
      <c r="M987" s="831"/>
      <c r="N987" s="831"/>
      <c r="O987" s="831"/>
      <c r="P987" s="827"/>
      <c r="Q987" s="832"/>
    </row>
    <row r="988" spans="1:17" ht="14.45" customHeight="1" x14ac:dyDescent="0.2">
      <c r="A988" s="821" t="s">
        <v>621</v>
      </c>
      <c r="B988" s="822" t="s">
        <v>7043</v>
      </c>
      <c r="C988" s="822" t="s">
        <v>6078</v>
      </c>
      <c r="D988" s="822" t="s">
        <v>6721</v>
      </c>
      <c r="E988" s="822" t="s">
        <v>6722</v>
      </c>
      <c r="F988" s="831">
        <v>2</v>
      </c>
      <c r="G988" s="831">
        <v>11616</v>
      </c>
      <c r="H988" s="831"/>
      <c r="I988" s="831">
        <v>5808</v>
      </c>
      <c r="J988" s="831"/>
      <c r="K988" s="831"/>
      <c r="L988" s="831"/>
      <c r="M988" s="831"/>
      <c r="N988" s="831"/>
      <c r="O988" s="831"/>
      <c r="P988" s="827"/>
      <c r="Q988" s="832"/>
    </row>
    <row r="989" spans="1:17" ht="14.45" customHeight="1" x14ac:dyDescent="0.2">
      <c r="A989" s="821" t="s">
        <v>621</v>
      </c>
      <c r="B989" s="822" t="s">
        <v>7043</v>
      </c>
      <c r="C989" s="822" t="s">
        <v>6078</v>
      </c>
      <c r="D989" s="822" t="s">
        <v>6723</v>
      </c>
      <c r="E989" s="822" t="s">
        <v>6724</v>
      </c>
      <c r="F989" s="831">
        <v>7</v>
      </c>
      <c r="G989" s="831">
        <v>4283.09</v>
      </c>
      <c r="H989" s="831"/>
      <c r="I989" s="831">
        <v>611.87</v>
      </c>
      <c r="J989" s="831"/>
      <c r="K989" s="831"/>
      <c r="L989" s="831"/>
      <c r="M989" s="831"/>
      <c r="N989" s="831"/>
      <c r="O989" s="831"/>
      <c r="P989" s="827"/>
      <c r="Q989" s="832"/>
    </row>
    <row r="990" spans="1:17" ht="14.45" customHeight="1" x14ac:dyDescent="0.2">
      <c r="A990" s="821" t="s">
        <v>621</v>
      </c>
      <c r="B990" s="822" t="s">
        <v>7043</v>
      </c>
      <c r="C990" s="822" t="s">
        <v>6078</v>
      </c>
      <c r="D990" s="822" t="s">
        <v>6727</v>
      </c>
      <c r="E990" s="822" t="s">
        <v>6728</v>
      </c>
      <c r="F990" s="831">
        <v>2</v>
      </c>
      <c r="G990" s="831">
        <v>4210.3599999999997</v>
      </c>
      <c r="H990" s="831"/>
      <c r="I990" s="831">
        <v>2105.1799999999998</v>
      </c>
      <c r="J990" s="831">
        <v>4</v>
      </c>
      <c r="K990" s="831">
        <v>8420.7199999999993</v>
      </c>
      <c r="L990" s="831"/>
      <c r="M990" s="831">
        <v>2105.1799999999998</v>
      </c>
      <c r="N990" s="831"/>
      <c r="O990" s="831"/>
      <c r="P990" s="827"/>
      <c r="Q990" s="832"/>
    </row>
    <row r="991" spans="1:17" ht="14.45" customHeight="1" x14ac:dyDescent="0.2">
      <c r="A991" s="821" t="s">
        <v>621</v>
      </c>
      <c r="B991" s="822" t="s">
        <v>7043</v>
      </c>
      <c r="C991" s="822" t="s">
        <v>6078</v>
      </c>
      <c r="D991" s="822" t="s">
        <v>6220</v>
      </c>
      <c r="E991" s="822" t="s">
        <v>6221</v>
      </c>
      <c r="F991" s="831">
        <v>14</v>
      </c>
      <c r="G991" s="831">
        <v>61831</v>
      </c>
      <c r="H991" s="831"/>
      <c r="I991" s="831">
        <v>4416.5</v>
      </c>
      <c r="J991" s="831">
        <v>13</v>
      </c>
      <c r="K991" s="831">
        <v>46887.5</v>
      </c>
      <c r="L991" s="831"/>
      <c r="M991" s="831">
        <v>3606.7307692307691</v>
      </c>
      <c r="N991" s="831">
        <v>2</v>
      </c>
      <c r="O991" s="831">
        <v>7018</v>
      </c>
      <c r="P991" s="827"/>
      <c r="Q991" s="832">
        <v>3509</v>
      </c>
    </row>
    <row r="992" spans="1:17" ht="14.45" customHeight="1" x14ac:dyDescent="0.2">
      <c r="A992" s="821" t="s">
        <v>621</v>
      </c>
      <c r="B992" s="822" t="s">
        <v>7043</v>
      </c>
      <c r="C992" s="822" t="s">
        <v>6078</v>
      </c>
      <c r="D992" s="822" t="s">
        <v>7089</v>
      </c>
      <c r="E992" s="822" t="s">
        <v>7090</v>
      </c>
      <c r="F992" s="831">
        <v>2</v>
      </c>
      <c r="G992" s="831">
        <v>11720</v>
      </c>
      <c r="H992" s="831"/>
      <c r="I992" s="831">
        <v>5860</v>
      </c>
      <c r="J992" s="831"/>
      <c r="K992" s="831"/>
      <c r="L992" s="831"/>
      <c r="M992" s="831"/>
      <c r="N992" s="831"/>
      <c r="O992" s="831"/>
      <c r="P992" s="827"/>
      <c r="Q992" s="832"/>
    </row>
    <row r="993" spans="1:17" ht="14.45" customHeight="1" x14ac:dyDescent="0.2">
      <c r="A993" s="821" t="s">
        <v>621</v>
      </c>
      <c r="B993" s="822" t="s">
        <v>7043</v>
      </c>
      <c r="C993" s="822" t="s">
        <v>6078</v>
      </c>
      <c r="D993" s="822" t="s">
        <v>6748</v>
      </c>
      <c r="E993" s="822" t="s">
        <v>6749</v>
      </c>
      <c r="F993" s="831">
        <v>1</v>
      </c>
      <c r="G993" s="831">
        <v>813.16</v>
      </c>
      <c r="H993" s="831"/>
      <c r="I993" s="831">
        <v>813.16</v>
      </c>
      <c r="J993" s="831"/>
      <c r="K993" s="831"/>
      <c r="L993" s="831"/>
      <c r="M993" s="831"/>
      <c r="N993" s="831"/>
      <c r="O993" s="831"/>
      <c r="P993" s="827"/>
      <c r="Q993" s="832"/>
    </row>
    <row r="994" spans="1:17" ht="14.45" customHeight="1" x14ac:dyDescent="0.2">
      <c r="A994" s="821" t="s">
        <v>621</v>
      </c>
      <c r="B994" s="822" t="s">
        <v>7043</v>
      </c>
      <c r="C994" s="822" t="s">
        <v>6078</v>
      </c>
      <c r="D994" s="822" t="s">
        <v>6756</v>
      </c>
      <c r="E994" s="822" t="s">
        <v>6757</v>
      </c>
      <c r="F994" s="831">
        <v>1</v>
      </c>
      <c r="G994" s="831">
        <v>2553.02</v>
      </c>
      <c r="H994" s="831"/>
      <c r="I994" s="831">
        <v>2553.02</v>
      </c>
      <c r="J994" s="831"/>
      <c r="K994" s="831"/>
      <c r="L994" s="831"/>
      <c r="M994" s="831"/>
      <c r="N994" s="831"/>
      <c r="O994" s="831"/>
      <c r="P994" s="827"/>
      <c r="Q994" s="832"/>
    </row>
    <row r="995" spans="1:17" ht="14.45" customHeight="1" x14ac:dyDescent="0.2">
      <c r="A995" s="821" t="s">
        <v>621</v>
      </c>
      <c r="B995" s="822" t="s">
        <v>7043</v>
      </c>
      <c r="C995" s="822" t="s">
        <v>6078</v>
      </c>
      <c r="D995" s="822" t="s">
        <v>6758</v>
      </c>
      <c r="E995" s="822" t="s">
        <v>6759</v>
      </c>
      <c r="F995" s="831">
        <v>2</v>
      </c>
      <c r="G995" s="831">
        <v>11845.22</v>
      </c>
      <c r="H995" s="831"/>
      <c r="I995" s="831">
        <v>5922.61</v>
      </c>
      <c r="J995" s="831"/>
      <c r="K995" s="831"/>
      <c r="L995" s="831"/>
      <c r="M995" s="831"/>
      <c r="N995" s="831"/>
      <c r="O995" s="831"/>
      <c r="P995" s="827"/>
      <c r="Q995" s="832"/>
    </row>
    <row r="996" spans="1:17" ht="14.45" customHeight="1" x14ac:dyDescent="0.2">
      <c r="A996" s="821" t="s">
        <v>621</v>
      </c>
      <c r="B996" s="822" t="s">
        <v>7043</v>
      </c>
      <c r="C996" s="822" t="s">
        <v>6078</v>
      </c>
      <c r="D996" s="822" t="s">
        <v>6772</v>
      </c>
      <c r="E996" s="822" t="s">
        <v>6773</v>
      </c>
      <c r="F996" s="831">
        <v>28</v>
      </c>
      <c r="G996" s="831">
        <v>313180</v>
      </c>
      <c r="H996" s="831"/>
      <c r="I996" s="831">
        <v>11185</v>
      </c>
      <c r="J996" s="831"/>
      <c r="K996" s="831"/>
      <c r="L996" s="831"/>
      <c r="M996" s="831"/>
      <c r="N996" s="831"/>
      <c r="O996" s="831"/>
      <c r="P996" s="827"/>
      <c r="Q996" s="832"/>
    </row>
    <row r="997" spans="1:17" ht="14.45" customHeight="1" x14ac:dyDescent="0.2">
      <c r="A997" s="821" t="s">
        <v>621</v>
      </c>
      <c r="B997" s="822" t="s">
        <v>7043</v>
      </c>
      <c r="C997" s="822" t="s">
        <v>6078</v>
      </c>
      <c r="D997" s="822" t="s">
        <v>6774</v>
      </c>
      <c r="E997" s="822" t="s">
        <v>6775</v>
      </c>
      <c r="F997" s="831"/>
      <c r="G997" s="831"/>
      <c r="H997" s="831"/>
      <c r="I997" s="831"/>
      <c r="J997" s="831">
        <v>1</v>
      </c>
      <c r="K997" s="831">
        <v>1950.99</v>
      </c>
      <c r="L997" s="831"/>
      <c r="M997" s="831">
        <v>1950.99</v>
      </c>
      <c r="N997" s="831"/>
      <c r="O997" s="831"/>
      <c r="P997" s="827"/>
      <c r="Q997" s="832"/>
    </row>
    <row r="998" spans="1:17" ht="14.45" customHeight="1" x14ac:dyDescent="0.2">
      <c r="A998" s="821" t="s">
        <v>621</v>
      </c>
      <c r="B998" s="822" t="s">
        <v>7043</v>
      </c>
      <c r="C998" s="822" t="s">
        <v>6078</v>
      </c>
      <c r="D998" s="822" t="s">
        <v>6776</v>
      </c>
      <c r="E998" s="822" t="s">
        <v>6777</v>
      </c>
      <c r="F998" s="831">
        <v>1</v>
      </c>
      <c r="G998" s="831">
        <v>9689.7999999999993</v>
      </c>
      <c r="H998" s="831"/>
      <c r="I998" s="831">
        <v>9689.7999999999993</v>
      </c>
      <c r="J998" s="831"/>
      <c r="K998" s="831"/>
      <c r="L998" s="831"/>
      <c r="M998" s="831"/>
      <c r="N998" s="831"/>
      <c r="O998" s="831"/>
      <c r="P998" s="827"/>
      <c r="Q998" s="832"/>
    </row>
    <row r="999" spans="1:17" ht="14.45" customHeight="1" x14ac:dyDescent="0.2">
      <c r="A999" s="821" t="s">
        <v>621</v>
      </c>
      <c r="B999" s="822" t="s">
        <v>7043</v>
      </c>
      <c r="C999" s="822" t="s">
        <v>6078</v>
      </c>
      <c r="D999" s="822" t="s">
        <v>6778</v>
      </c>
      <c r="E999" s="822" t="s">
        <v>6779</v>
      </c>
      <c r="F999" s="831"/>
      <c r="G999" s="831"/>
      <c r="H999" s="831"/>
      <c r="I999" s="831"/>
      <c r="J999" s="831">
        <v>2</v>
      </c>
      <c r="K999" s="831">
        <v>5677.2</v>
      </c>
      <c r="L999" s="831"/>
      <c r="M999" s="831">
        <v>2838.6</v>
      </c>
      <c r="N999" s="831"/>
      <c r="O999" s="831"/>
      <c r="P999" s="827"/>
      <c r="Q999" s="832"/>
    </row>
    <row r="1000" spans="1:17" ht="14.45" customHeight="1" x14ac:dyDescent="0.2">
      <c r="A1000" s="821" t="s">
        <v>621</v>
      </c>
      <c r="B1000" s="822" t="s">
        <v>7043</v>
      </c>
      <c r="C1000" s="822" t="s">
        <v>6078</v>
      </c>
      <c r="D1000" s="822" t="s">
        <v>7091</v>
      </c>
      <c r="E1000" s="822" t="s">
        <v>7092</v>
      </c>
      <c r="F1000" s="831">
        <v>1</v>
      </c>
      <c r="G1000" s="831">
        <v>2869.28</v>
      </c>
      <c r="H1000" s="831"/>
      <c r="I1000" s="831">
        <v>2869.28</v>
      </c>
      <c r="J1000" s="831"/>
      <c r="K1000" s="831"/>
      <c r="L1000" s="831"/>
      <c r="M1000" s="831"/>
      <c r="N1000" s="831"/>
      <c r="O1000" s="831"/>
      <c r="P1000" s="827"/>
      <c r="Q1000" s="832"/>
    </row>
    <row r="1001" spans="1:17" ht="14.45" customHeight="1" x14ac:dyDescent="0.2">
      <c r="A1001" s="821" t="s">
        <v>621</v>
      </c>
      <c r="B1001" s="822" t="s">
        <v>7043</v>
      </c>
      <c r="C1001" s="822" t="s">
        <v>6078</v>
      </c>
      <c r="D1001" s="822" t="s">
        <v>6786</v>
      </c>
      <c r="E1001" s="822" t="s">
        <v>6787</v>
      </c>
      <c r="F1001" s="831">
        <v>1</v>
      </c>
      <c r="G1001" s="831">
        <v>6050</v>
      </c>
      <c r="H1001" s="831"/>
      <c r="I1001" s="831">
        <v>6050</v>
      </c>
      <c r="J1001" s="831"/>
      <c r="K1001" s="831"/>
      <c r="L1001" s="831"/>
      <c r="M1001" s="831"/>
      <c r="N1001" s="831"/>
      <c r="O1001" s="831"/>
      <c r="P1001" s="827"/>
      <c r="Q1001" s="832"/>
    </row>
    <row r="1002" spans="1:17" ht="14.45" customHeight="1" x14ac:dyDescent="0.2">
      <c r="A1002" s="821" t="s">
        <v>621</v>
      </c>
      <c r="B1002" s="822" t="s">
        <v>7043</v>
      </c>
      <c r="C1002" s="822" t="s">
        <v>6078</v>
      </c>
      <c r="D1002" s="822" t="s">
        <v>6222</v>
      </c>
      <c r="E1002" s="822" t="s">
        <v>6223</v>
      </c>
      <c r="F1002" s="831">
        <v>60</v>
      </c>
      <c r="G1002" s="831">
        <v>23571</v>
      </c>
      <c r="H1002" s="831"/>
      <c r="I1002" s="831">
        <v>392.85</v>
      </c>
      <c r="J1002" s="831">
        <v>507</v>
      </c>
      <c r="K1002" s="831">
        <v>199174.94999999998</v>
      </c>
      <c r="L1002" s="831"/>
      <c r="M1002" s="831">
        <v>392.84999999999997</v>
      </c>
      <c r="N1002" s="831">
        <v>28</v>
      </c>
      <c r="O1002" s="831">
        <v>10999.800000000001</v>
      </c>
      <c r="P1002" s="827"/>
      <c r="Q1002" s="832">
        <v>392.85</v>
      </c>
    </row>
    <row r="1003" spans="1:17" ht="14.45" customHeight="1" x14ac:dyDescent="0.2">
      <c r="A1003" s="821" t="s">
        <v>621</v>
      </c>
      <c r="B1003" s="822" t="s">
        <v>7043</v>
      </c>
      <c r="C1003" s="822" t="s">
        <v>6078</v>
      </c>
      <c r="D1003" s="822" t="s">
        <v>6796</v>
      </c>
      <c r="E1003" s="822" t="s">
        <v>6797</v>
      </c>
      <c r="F1003" s="831"/>
      <c r="G1003" s="831"/>
      <c r="H1003" s="831"/>
      <c r="I1003" s="831"/>
      <c r="J1003" s="831">
        <v>2</v>
      </c>
      <c r="K1003" s="831">
        <v>521.79999999999995</v>
      </c>
      <c r="L1003" s="831"/>
      <c r="M1003" s="831">
        <v>260.89999999999998</v>
      </c>
      <c r="N1003" s="831"/>
      <c r="O1003" s="831"/>
      <c r="P1003" s="827"/>
      <c r="Q1003" s="832"/>
    </row>
    <row r="1004" spans="1:17" ht="14.45" customHeight="1" x14ac:dyDescent="0.2">
      <c r="A1004" s="821" t="s">
        <v>621</v>
      </c>
      <c r="B1004" s="822" t="s">
        <v>7043</v>
      </c>
      <c r="C1004" s="822" t="s">
        <v>6078</v>
      </c>
      <c r="D1004" s="822" t="s">
        <v>7007</v>
      </c>
      <c r="E1004" s="822" t="s">
        <v>7008</v>
      </c>
      <c r="F1004" s="831"/>
      <c r="G1004" s="831"/>
      <c r="H1004" s="831"/>
      <c r="I1004" s="831"/>
      <c r="J1004" s="831">
        <v>1</v>
      </c>
      <c r="K1004" s="831">
        <v>9835.09</v>
      </c>
      <c r="L1004" s="831"/>
      <c r="M1004" s="831">
        <v>9835.09</v>
      </c>
      <c r="N1004" s="831"/>
      <c r="O1004" s="831"/>
      <c r="P1004" s="827"/>
      <c r="Q1004" s="832"/>
    </row>
    <row r="1005" spans="1:17" ht="14.45" customHeight="1" x14ac:dyDescent="0.2">
      <c r="A1005" s="821" t="s">
        <v>621</v>
      </c>
      <c r="B1005" s="822" t="s">
        <v>7043</v>
      </c>
      <c r="C1005" s="822" t="s">
        <v>6078</v>
      </c>
      <c r="D1005" s="822" t="s">
        <v>7093</v>
      </c>
      <c r="E1005" s="822" t="s">
        <v>7094</v>
      </c>
      <c r="F1005" s="831">
        <v>1</v>
      </c>
      <c r="G1005" s="831">
        <v>19074.400000000001</v>
      </c>
      <c r="H1005" s="831"/>
      <c r="I1005" s="831">
        <v>19074.400000000001</v>
      </c>
      <c r="J1005" s="831"/>
      <c r="K1005" s="831"/>
      <c r="L1005" s="831"/>
      <c r="M1005" s="831"/>
      <c r="N1005" s="831"/>
      <c r="O1005" s="831"/>
      <c r="P1005" s="827"/>
      <c r="Q1005" s="832"/>
    </row>
    <row r="1006" spans="1:17" ht="14.45" customHeight="1" x14ac:dyDescent="0.2">
      <c r="A1006" s="821" t="s">
        <v>621</v>
      </c>
      <c r="B1006" s="822" t="s">
        <v>7043</v>
      </c>
      <c r="C1006" s="822" t="s">
        <v>6078</v>
      </c>
      <c r="D1006" s="822" t="s">
        <v>6802</v>
      </c>
      <c r="E1006" s="822" t="s">
        <v>6803</v>
      </c>
      <c r="F1006" s="831"/>
      <c r="G1006" s="831"/>
      <c r="H1006" s="831"/>
      <c r="I1006" s="831"/>
      <c r="J1006" s="831">
        <v>1</v>
      </c>
      <c r="K1006" s="831">
        <v>80200</v>
      </c>
      <c r="L1006" s="831"/>
      <c r="M1006" s="831">
        <v>80200</v>
      </c>
      <c r="N1006" s="831"/>
      <c r="O1006" s="831"/>
      <c r="P1006" s="827"/>
      <c r="Q1006" s="832"/>
    </row>
    <row r="1007" spans="1:17" ht="14.45" customHeight="1" x14ac:dyDescent="0.2">
      <c r="A1007" s="821" t="s">
        <v>621</v>
      </c>
      <c r="B1007" s="822" t="s">
        <v>7043</v>
      </c>
      <c r="C1007" s="822" t="s">
        <v>6078</v>
      </c>
      <c r="D1007" s="822" t="s">
        <v>6804</v>
      </c>
      <c r="E1007" s="822" t="s">
        <v>6805</v>
      </c>
      <c r="F1007" s="831"/>
      <c r="G1007" s="831"/>
      <c r="H1007" s="831"/>
      <c r="I1007" s="831"/>
      <c r="J1007" s="831">
        <v>1</v>
      </c>
      <c r="K1007" s="831">
        <v>248400</v>
      </c>
      <c r="L1007" s="831"/>
      <c r="M1007" s="831">
        <v>248400</v>
      </c>
      <c r="N1007" s="831"/>
      <c r="O1007" s="831"/>
      <c r="P1007" s="827"/>
      <c r="Q1007" s="832"/>
    </row>
    <row r="1008" spans="1:17" ht="14.45" customHeight="1" x14ac:dyDescent="0.2">
      <c r="A1008" s="821" t="s">
        <v>621</v>
      </c>
      <c r="B1008" s="822" t="s">
        <v>7043</v>
      </c>
      <c r="C1008" s="822" t="s">
        <v>6078</v>
      </c>
      <c r="D1008" s="822" t="s">
        <v>6303</v>
      </c>
      <c r="E1008" s="822" t="s">
        <v>6304</v>
      </c>
      <c r="F1008" s="831"/>
      <c r="G1008" s="831"/>
      <c r="H1008" s="831"/>
      <c r="I1008" s="831"/>
      <c r="J1008" s="831">
        <v>2</v>
      </c>
      <c r="K1008" s="831">
        <v>10217.02</v>
      </c>
      <c r="L1008" s="831"/>
      <c r="M1008" s="831">
        <v>5108.51</v>
      </c>
      <c r="N1008" s="831"/>
      <c r="O1008" s="831"/>
      <c r="P1008" s="827"/>
      <c r="Q1008" s="832"/>
    </row>
    <row r="1009" spans="1:17" ht="14.45" customHeight="1" x14ac:dyDescent="0.2">
      <c r="A1009" s="821" t="s">
        <v>621</v>
      </c>
      <c r="B1009" s="822" t="s">
        <v>7043</v>
      </c>
      <c r="C1009" s="822" t="s">
        <v>6078</v>
      </c>
      <c r="D1009" s="822" t="s">
        <v>6224</v>
      </c>
      <c r="E1009" s="822" t="s">
        <v>6225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12</v>
      </c>
      <c r="O1009" s="831">
        <v>195600</v>
      </c>
      <c r="P1009" s="827"/>
      <c r="Q1009" s="832">
        <v>16300</v>
      </c>
    </row>
    <row r="1010" spans="1:17" ht="14.45" customHeight="1" x14ac:dyDescent="0.2">
      <c r="A1010" s="821" t="s">
        <v>621</v>
      </c>
      <c r="B1010" s="822" t="s">
        <v>7043</v>
      </c>
      <c r="C1010" s="822" t="s">
        <v>6078</v>
      </c>
      <c r="D1010" s="822" t="s">
        <v>6226</v>
      </c>
      <c r="E1010" s="822" t="s">
        <v>6227</v>
      </c>
      <c r="F1010" s="831">
        <v>10</v>
      </c>
      <c r="G1010" s="831">
        <v>17430</v>
      </c>
      <c r="H1010" s="831"/>
      <c r="I1010" s="831">
        <v>1743</v>
      </c>
      <c r="J1010" s="831">
        <v>317</v>
      </c>
      <c r="K1010" s="831">
        <v>552531</v>
      </c>
      <c r="L1010" s="831"/>
      <c r="M1010" s="831">
        <v>1743</v>
      </c>
      <c r="N1010" s="831">
        <v>34</v>
      </c>
      <c r="O1010" s="831">
        <v>59262</v>
      </c>
      <c r="P1010" s="827"/>
      <c r="Q1010" s="832">
        <v>1743</v>
      </c>
    </row>
    <row r="1011" spans="1:17" ht="14.45" customHeight="1" x14ac:dyDescent="0.2">
      <c r="A1011" s="821" t="s">
        <v>621</v>
      </c>
      <c r="B1011" s="822" t="s">
        <v>7043</v>
      </c>
      <c r="C1011" s="822" t="s">
        <v>6078</v>
      </c>
      <c r="D1011" s="822" t="s">
        <v>6305</v>
      </c>
      <c r="E1011" s="822" t="s">
        <v>6306</v>
      </c>
      <c r="F1011" s="831"/>
      <c r="G1011" s="831"/>
      <c r="H1011" s="831"/>
      <c r="I1011" s="831"/>
      <c r="J1011" s="831"/>
      <c r="K1011" s="831"/>
      <c r="L1011" s="831"/>
      <c r="M1011" s="831"/>
      <c r="N1011" s="831">
        <v>1</v>
      </c>
      <c r="O1011" s="831">
        <v>7908.87</v>
      </c>
      <c r="P1011" s="827"/>
      <c r="Q1011" s="832">
        <v>7908.87</v>
      </c>
    </row>
    <row r="1012" spans="1:17" ht="14.45" customHeight="1" x14ac:dyDescent="0.2">
      <c r="A1012" s="821" t="s">
        <v>621</v>
      </c>
      <c r="B1012" s="822" t="s">
        <v>7043</v>
      </c>
      <c r="C1012" s="822" t="s">
        <v>6078</v>
      </c>
      <c r="D1012" s="822" t="s">
        <v>6810</v>
      </c>
      <c r="E1012" s="822" t="s">
        <v>6811</v>
      </c>
      <c r="F1012" s="831"/>
      <c r="G1012" s="831"/>
      <c r="H1012" s="831"/>
      <c r="I1012" s="831"/>
      <c r="J1012" s="831">
        <v>2</v>
      </c>
      <c r="K1012" s="831">
        <v>552000</v>
      </c>
      <c r="L1012" s="831"/>
      <c r="M1012" s="831">
        <v>276000</v>
      </c>
      <c r="N1012" s="831"/>
      <c r="O1012" s="831"/>
      <c r="P1012" s="827"/>
      <c r="Q1012" s="832"/>
    </row>
    <row r="1013" spans="1:17" ht="14.45" customHeight="1" x14ac:dyDescent="0.2">
      <c r="A1013" s="821" t="s">
        <v>621</v>
      </c>
      <c r="B1013" s="822" t="s">
        <v>7043</v>
      </c>
      <c r="C1013" s="822" t="s">
        <v>6078</v>
      </c>
      <c r="D1013" s="822" t="s">
        <v>6814</v>
      </c>
      <c r="E1013" s="822" t="s">
        <v>6815</v>
      </c>
      <c r="F1013" s="831"/>
      <c r="G1013" s="831"/>
      <c r="H1013" s="831"/>
      <c r="I1013" s="831"/>
      <c r="J1013" s="831">
        <v>29</v>
      </c>
      <c r="K1013" s="831">
        <v>228694</v>
      </c>
      <c r="L1013" s="831"/>
      <c r="M1013" s="831">
        <v>7886</v>
      </c>
      <c r="N1013" s="831">
        <v>4</v>
      </c>
      <c r="O1013" s="831">
        <v>31544</v>
      </c>
      <c r="P1013" s="827"/>
      <c r="Q1013" s="832">
        <v>7886</v>
      </c>
    </row>
    <row r="1014" spans="1:17" ht="14.45" customHeight="1" x14ac:dyDescent="0.2">
      <c r="A1014" s="821" t="s">
        <v>621</v>
      </c>
      <c r="B1014" s="822" t="s">
        <v>7043</v>
      </c>
      <c r="C1014" s="822" t="s">
        <v>6078</v>
      </c>
      <c r="D1014" s="822" t="s">
        <v>6818</v>
      </c>
      <c r="E1014" s="822" t="s">
        <v>6819</v>
      </c>
      <c r="F1014" s="831"/>
      <c r="G1014" s="831"/>
      <c r="H1014" s="831"/>
      <c r="I1014" s="831"/>
      <c r="J1014" s="831">
        <v>1</v>
      </c>
      <c r="K1014" s="831">
        <v>7908.87</v>
      </c>
      <c r="L1014" s="831"/>
      <c r="M1014" s="831">
        <v>7908.87</v>
      </c>
      <c r="N1014" s="831">
        <v>3</v>
      </c>
      <c r="O1014" s="831">
        <v>23726.61</v>
      </c>
      <c r="P1014" s="827"/>
      <c r="Q1014" s="832">
        <v>7908.87</v>
      </c>
    </row>
    <row r="1015" spans="1:17" ht="14.45" customHeight="1" x14ac:dyDescent="0.2">
      <c r="A1015" s="821" t="s">
        <v>621</v>
      </c>
      <c r="B1015" s="822" t="s">
        <v>7043</v>
      </c>
      <c r="C1015" s="822" t="s">
        <v>6078</v>
      </c>
      <c r="D1015" s="822" t="s">
        <v>6824</v>
      </c>
      <c r="E1015" s="822" t="s">
        <v>6825</v>
      </c>
      <c r="F1015" s="831"/>
      <c r="G1015" s="831"/>
      <c r="H1015" s="831"/>
      <c r="I1015" s="831"/>
      <c r="J1015" s="831">
        <v>1</v>
      </c>
      <c r="K1015" s="831">
        <v>4779.5</v>
      </c>
      <c r="L1015" s="831"/>
      <c r="M1015" s="831">
        <v>4779.5</v>
      </c>
      <c r="N1015" s="831">
        <v>1</v>
      </c>
      <c r="O1015" s="831">
        <v>4779.5</v>
      </c>
      <c r="P1015" s="827"/>
      <c r="Q1015" s="832">
        <v>4779.5</v>
      </c>
    </row>
    <row r="1016" spans="1:17" ht="14.45" customHeight="1" x14ac:dyDescent="0.2">
      <c r="A1016" s="821" t="s">
        <v>621</v>
      </c>
      <c r="B1016" s="822" t="s">
        <v>7043</v>
      </c>
      <c r="C1016" s="822" t="s">
        <v>6078</v>
      </c>
      <c r="D1016" s="822" t="s">
        <v>7013</v>
      </c>
      <c r="E1016" s="822" t="s">
        <v>7014</v>
      </c>
      <c r="F1016" s="831"/>
      <c r="G1016" s="831"/>
      <c r="H1016" s="831"/>
      <c r="I1016" s="831"/>
      <c r="J1016" s="831">
        <v>2</v>
      </c>
      <c r="K1016" s="831">
        <v>898</v>
      </c>
      <c r="L1016" s="831"/>
      <c r="M1016" s="831">
        <v>449</v>
      </c>
      <c r="N1016" s="831"/>
      <c r="O1016" s="831"/>
      <c r="P1016" s="827"/>
      <c r="Q1016" s="832"/>
    </row>
    <row r="1017" spans="1:17" ht="14.45" customHeight="1" x14ac:dyDescent="0.2">
      <c r="A1017" s="821" t="s">
        <v>621</v>
      </c>
      <c r="B1017" s="822" t="s">
        <v>7043</v>
      </c>
      <c r="C1017" s="822" t="s">
        <v>6078</v>
      </c>
      <c r="D1017" s="822" t="s">
        <v>6836</v>
      </c>
      <c r="E1017" s="822" t="s">
        <v>6837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1</v>
      </c>
      <c r="O1017" s="831">
        <v>21185</v>
      </c>
      <c r="P1017" s="827"/>
      <c r="Q1017" s="832">
        <v>21185</v>
      </c>
    </row>
    <row r="1018" spans="1:17" ht="14.45" customHeight="1" x14ac:dyDescent="0.2">
      <c r="A1018" s="821" t="s">
        <v>621</v>
      </c>
      <c r="B1018" s="822" t="s">
        <v>7043</v>
      </c>
      <c r="C1018" s="822" t="s">
        <v>6078</v>
      </c>
      <c r="D1018" s="822" t="s">
        <v>7015</v>
      </c>
      <c r="E1018" s="822" t="s">
        <v>7095</v>
      </c>
      <c r="F1018" s="831"/>
      <c r="G1018" s="831"/>
      <c r="H1018" s="831"/>
      <c r="I1018" s="831"/>
      <c r="J1018" s="831">
        <v>1</v>
      </c>
      <c r="K1018" s="831">
        <v>4580.5</v>
      </c>
      <c r="L1018" s="831"/>
      <c r="M1018" s="831">
        <v>4580.5</v>
      </c>
      <c r="N1018" s="831"/>
      <c r="O1018" s="831"/>
      <c r="P1018" s="827"/>
      <c r="Q1018" s="832"/>
    </row>
    <row r="1019" spans="1:17" ht="14.45" customHeight="1" x14ac:dyDescent="0.2">
      <c r="A1019" s="821" t="s">
        <v>621</v>
      </c>
      <c r="B1019" s="822" t="s">
        <v>7043</v>
      </c>
      <c r="C1019" s="822" t="s">
        <v>5989</v>
      </c>
      <c r="D1019" s="822" t="s">
        <v>7021</v>
      </c>
      <c r="E1019" s="822" t="s">
        <v>7022</v>
      </c>
      <c r="F1019" s="831">
        <v>1001</v>
      </c>
      <c r="G1019" s="831">
        <v>11913390</v>
      </c>
      <c r="H1019" s="831"/>
      <c r="I1019" s="831">
        <v>11901.488511488511</v>
      </c>
      <c r="J1019" s="831">
        <v>1137</v>
      </c>
      <c r="K1019" s="831">
        <v>13537951</v>
      </c>
      <c r="L1019" s="831"/>
      <c r="M1019" s="831">
        <v>11906.72911169745</v>
      </c>
      <c r="N1019" s="831">
        <v>444</v>
      </c>
      <c r="O1019" s="831">
        <v>5287962</v>
      </c>
      <c r="P1019" s="827"/>
      <c r="Q1019" s="832">
        <v>11909.824324324325</v>
      </c>
    </row>
    <row r="1020" spans="1:17" ht="14.45" customHeight="1" x14ac:dyDescent="0.2">
      <c r="A1020" s="821" t="s">
        <v>621</v>
      </c>
      <c r="B1020" s="822" t="s">
        <v>7043</v>
      </c>
      <c r="C1020" s="822" t="s">
        <v>5989</v>
      </c>
      <c r="D1020" s="822" t="s">
        <v>7096</v>
      </c>
      <c r="E1020" s="822" t="s">
        <v>7097</v>
      </c>
      <c r="F1020" s="831">
        <v>68</v>
      </c>
      <c r="G1020" s="831">
        <v>29716</v>
      </c>
      <c r="H1020" s="831"/>
      <c r="I1020" s="831">
        <v>437</v>
      </c>
      <c r="J1020" s="831">
        <v>219</v>
      </c>
      <c r="K1020" s="831">
        <v>95898</v>
      </c>
      <c r="L1020" s="831"/>
      <c r="M1020" s="831">
        <v>437.89041095890411</v>
      </c>
      <c r="N1020" s="831">
        <v>75</v>
      </c>
      <c r="O1020" s="831">
        <v>33442</v>
      </c>
      <c r="P1020" s="827"/>
      <c r="Q1020" s="832">
        <v>445.89333333333332</v>
      </c>
    </row>
    <row r="1021" spans="1:17" ht="14.45" customHeight="1" x14ac:dyDescent="0.2">
      <c r="A1021" s="821" t="s">
        <v>621</v>
      </c>
      <c r="B1021" s="822" t="s">
        <v>7043</v>
      </c>
      <c r="C1021" s="822" t="s">
        <v>5989</v>
      </c>
      <c r="D1021" s="822" t="s">
        <v>7098</v>
      </c>
      <c r="E1021" s="822" t="s">
        <v>7099</v>
      </c>
      <c r="F1021" s="831">
        <v>16</v>
      </c>
      <c r="G1021" s="831">
        <v>6272</v>
      </c>
      <c r="H1021" s="831"/>
      <c r="I1021" s="831">
        <v>392</v>
      </c>
      <c r="J1021" s="831">
        <v>59</v>
      </c>
      <c r="K1021" s="831">
        <v>23181</v>
      </c>
      <c r="L1021" s="831"/>
      <c r="M1021" s="831">
        <v>392.89830508474574</v>
      </c>
      <c r="N1021" s="831"/>
      <c r="O1021" s="831"/>
      <c r="P1021" s="827"/>
      <c r="Q1021" s="832"/>
    </row>
    <row r="1022" spans="1:17" ht="14.45" customHeight="1" x14ac:dyDescent="0.2">
      <c r="A1022" s="821" t="s">
        <v>621</v>
      </c>
      <c r="B1022" s="822" t="s">
        <v>7043</v>
      </c>
      <c r="C1022" s="822" t="s">
        <v>5989</v>
      </c>
      <c r="D1022" s="822" t="s">
        <v>7100</v>
      </c>
      <c r="E1022" s="822" t="s">
        <v>7101</v>
      </c>
      <c r="F1022" s="831"/>
      <c r="G1022" s="831"/>
      <c r="H1022" s="831"/>
      <c r="I1022" s="831"/>
      <c r="J1022" s="831"/>
      <c r="K1022" s="831"/>
      <c r="L1022" s="831"/>
      <c r="M1022" s="831"/>
      <c r="N1022" s="831">
        <v>1</v>
      </c>
      <c r="O1022" s="831">
        <v>2886</v>
      </c>
      <c r="P1022" s="827"/>
      <c r="Q1022" s="832">
        <v>2886</v>
      </c>
    </row>
    <row r="1023" spans="1:17" ht="14.45" customHeight="1" x14ac:dyDescent="0.2">
      <c r="A1023" s="821" t="s">
        <v>621</v>
      </c>
      <c r="B1023" s="822" t="s">
        <v>7043</v>
      </c>
      <c r="C1023" s="822" t="s">
        <v>5989</v>
      </c>
      <c r="D1023" s="822" t="s">
        <v>7102</v>
      </c>
      <c r="E1023" s="822" t="s">
        <v>7103</v>
      </c>
      <c r="F1023" s="831">
        <v>3</v>
      </c>
      <c r="G1023" s="831">
        <v>2538</v>
      </c>
      <c r="H1023" s="831"/>
      <c r="I1023" s="831">
        <v>846</v>
      </c>
      <c r="J1023" s="831">
        <v>2</v>
      </c>
      <c r="K1023" s="831">
        <v>1704</v>
      </c>
      <c r="L1023" s="831"/>
      <c r="M1023" s="831">
        <v>852</v>
      </c>
      <c r="N1023" s="831">
        <v>1</v>
      </c>
      <c r="O1023" s="831">
        <v>879</v>
      </c>
      <c r="P1023" s="827"/>
      <c r="Q1023" s="832">
        <v>879</v>
      </c>
    </row>
    <row r="1024" spans="1:17" ht="14.45" customHeight="1" x14ac:dyDescent="0.2">
      <c r="A1024" s="821" t="s">
        <v>621</v>
      </c>
      <c r="B1024" s="822" t="s">
        <v>7043</v>
      </c>
      <c r="C1024" s="822" t="s">
        <v>5989</v>
      </c>
      <c r="D1024" s="822" t="s">
        <v>6882</v>
      </c>
      <c r="E1024" s="822" t="s">
        <v>6883</v>
      </c>
      <c r="F1024" s="831">
        <v>0</v>
      </c>
      <c r="G1024" s="831">
        <v>0</v>
      </c>
      <c r="H1024" s="831"/>
      <c r="I1024" s="831"/>
      <c r="J1024" s="831">
        <v>0</v>
      </c>
      <c r="K1024" s="831">
        <v>0</v>
      </c>
      <c r="L1024" s="831"/>
      <c r="M1024" s="831"/>
      <c r="N1024" s="831">
        <v>0</v>
      </c>
      <c r="O1024" s="831">
        <v>0</v>
      </c>
      <c r="P1024" s="827"/>
      <c r="Q1024" s="832"/>
    </row>
    <row r="1025" spans="1:17" ht="14.45" customHeight="1" x14ac:dyDescent="0.2">
      <c r="A1025" s="821" t="s">
        <v>621</v>
      </c>
      <c r="B1025" s="822" t="s">
        <v>7043</v>
      </c>
      <c r="C1025" s="822" t="s">
        <v>5989</v>
      </c>
      <c r="D1025" s="822" t="s">
        <v>6884</v>
      </c>
      <c r="E1025" s="822" t="s">
        <v>6885</v>
      </c>
      <c r="F1025" s="831">
        <v>290</v>
      </c>
      <c r="G1025" s="831">
        <v>0</v>
      </c>
      <c r="H1025" s="831"/>
      <c r="I1025" s="831">
        <v>0</v>
      </c>
      <c r="J1025" s="831">
        <v>419</v>
      </c>
      <c r="K1025" s="831">
        <v>0</v>
      </c>
      <c r="L1025" s="831"/>
      <c r="M1025" s="831">
        <v>0</v>
      </c>
      <c r="N1025" s="831">
        <v>111</v>
      </c>
      <c r="O1025" s="831">
        <v>0</v>
      </c>
      <c r="P1025" s="827"/>
      <c r="Q1025" s="832">
        <v>0</v>
      </c>
    </row>
    <row r="1026" spans="1:17" ht="14.45" customHeight="1" x14ac:dyDescent="0.2">
      <c r="A1026" s="821" t="s">
        <v>621</v>
      </c>
      <c r="B1026" s="822" t="s">
        <v>7043</v>
      </c>
      <c r="C1026" s="822" t="s">
        <v>5989</v>
      </c>
      <c r="D1026" s="822" t="s">
        <v>7104</v>
      </c>
      <c r="E1026" s="822" t="s">
        <v>7105</v>
      </c>
      <c r="F1026" s="831">
        <v>39</v>
      </c>
      <c r="G1026" s="831">
        <v>0</v>
      </c>
      <c r="H1026" s="831"/>
      <c r="I1026" s="831">
        <v>0</v>
      </c>
      <c r="J1026" s="831">
        <v>30</v>
      </c>
      <c r="K1026" s="831">
        <v>0</v>
      </c>
      <c r="L1026" s="831"/>
      <c r="M1026" s="831">
        <v>0</v>
      </c>
      <c r="N1026" s="831">
        <v>3</v>
      </c>
      <c r="O1026" s="831">
        <v>0</v>
      </c>
      <c r="P1026" s="827"/>
      <c r="Q1026" s="832">
        <v>0</v>
      </c>
    </row>
    <row r="1027" spans="1:17" ht="14.45" customHeight="1" x14ac:dyDescent="0.2">
      <c r="A1027" s="821" t="s">
        <v>621</v>
      </c>
      <c r="B1027" s="822" t="s">
        <v>7043</v>
      </c>
      <c r="C1027" s="822" t="s">
        <v>5989</v>
      </c>
      <c r="D1027" s="822" t="s">
        <v>7106</v>
      </c>
      <c r="E1027" s="822" t="s">
        <v>7107</v>
      </c>
      <c r="F1027" s="831">
        <v>43</v>
      </c>
      <c r="G1027" s="831">
        <v>0</v>
      </c>
      <c r="H1027" s="831"/>
      <c r="I1027" s="831">
        <v>0</v>
      </c>
      <c r="J1027" s="831">
        <v>50</v>
      </c>
      <c r="K1027" s="831">
        <v>0</v>
      </c>
      <c r="L1027" s="831"/>
      <c r="M1027" s="831">
        <v>0</v>
      </c>
      <c r="N1027" s="831">
        <v>11</v>
      </c>
      <c r="O1027" s="831">
        <v>0</v>
      </c>
      <c r="P1027" s="827"/>
      <c r="Q1027" s="832">
        <v>0</v>
      </c>
    </row>
    <row r="1028" spans="1:17" ht="14.45" customHeight="1" x14ac:dyDescent="0.2">
      <c r="A1028" s="821" t="s">
        <v>621</v>
      </c>
      <c r="B1028" s="822" t="s">
        <v>7043</v>
      </c>
      <c r="C1028" s="822" t="s">
        <v>5989</v>
      </c>
      <c r="D1028" s="822" t="s">
        <v>7108</v>
      </c>
      <c r="E1028" s="822" t="s">
        <v>7107</v>
      </c>
      <c r="F1028" s="831"/>
      <c r="G1028" s="831"/>
      <c r="H1028" s="831"/>
      <c r="I1028" s="831"/>
      <c r="J1028" s="831">
        <v>1</v>
      </c>
      <c r="K1028" s="831">
        <v>0</v>
      </c>
      <c r="L1028" s="831"/>
      <c r="M1028" s="831">
        <v>0</v>
      </c>
      <c r="N1028" s="831"/>
      <c r="O1028" s="831"/>
      <c r="P1028" s="827"/>
      <c r="Q1028" s="832"/>
    </row>
    <row r="1029" spans="1:17" ht="14.45" customHeight="1" x14ac:dyDescent="0.2">
      <c r="A1029" s="821" t="s">
        <v>621</v>
      </c>
      <c r="B1029" s="822" t="s">
        <v>7043</v>
      </c>
      <c r="C1029" s="822" t="s">
        <v>5989</v>
      </c>
      <c r="D1029" s="822" t="s">
        <v>6886</v>
      </c>
      <c r="E1029" s="822" t="s">
        <v>6887</v>
      </c>
      <c r="F1029" s="831"/>
      <c r="G1029" s="831"/>
      <c r="H1029" s="831"/>
      <c r="I1029" s="831"/>
      <c r="J1029" s="831">
        <v>3</v>
      </c>
      <c r="K1029" s="831">
        <v>0</v>
      </c>
      <c r="L1029" s="831"/>
      <c r="M1029" s="831">
        <v>0</v>
      </c>
      <c r="N1029" s="831"/>
      <c r="O1029" s="831"/>
      <c r="P1029" s="827"/>
      <c r="Q1029" s="832"/>
    </row>
    <row r="1030" spans="1:17" ht="14.45" customHeight="1" x14ac:dyDescent="0.2">
      <c r="A1030" s="821" t="s">
        <v>621</v>
      </c>
      <c r="B1030" s="822" t="s">
        <v>7043</v>
      </c>
      <c r="C1030" s="822" t="s">
        <v>5989</v>
      </c>
      <c r="D1030" s="822" t="s">
        <v>6890</v>
      </c>
      <c r="E1030" s="822" t="s">
        <v>6891</v>
      </c>
      <c r="F1030" s="831"/>
      <c r="G1030" s="831"/>
      <c r="H1030" s="831"/>
      <c r="I1030" s="831"/>
      <c r="J1030" s="831">
        <v>2</v>
      </c>
      <c r="K1030" s="831">
        <v>0</v>
      </c>
      <c r="L1030" s="831"/>
      <c r="M1030" s="831">
        <v>0</v>
      </c>
      <c r="N1030" s="831"/>
      <c r="O1030" s="831"/>
      <c r="P1030" s="827"/>
      <c r="Q1030" s="832"/>
    </row>
    <row r="1031" spans="1:17" ht="14.45" customHeight="1" x14ac:dyDescent="0.2">
      <c r="A1031" s="821" t="s">
        <v>621</v>
      </c>
      <c r="B1031" s="822" t="s">
        <v>7043</v>
      </c>
      <c r="C1031" s="822" t="s">
        <v>5989</v>
      </c>
      <c r="D1031" s="822" t="s">
        <v>5990</v>
      </c>
      <c r="E1031" s="822" t="s">
        <v>5991</v>
      </c>
      <c r="F1031" s="831">
        <v>597</v>
      </c>
      <c r="G1031" s="831">
        <v>282978</v>
      </c>
      <c r="H1031" s="831"/>
      <c r="I1031" s="831">
        <v>474</v>
      </c>
      <c r="J1031" s="831">
        <v>633</v>
      </c>
      <c r="K1031" s="831">
        <v>301923</v>
      </c>
      <c r="L1031" s="831"/>
      <c r="M1031" s="831">
        <v>476.97156398104266</v>
      </c>
      <c r="N1031" s="831">
        <v>147</v>
      </c>
      <c r="O1031" s="831">
        <v>75373</v>
      </c>
      <c r="P1031" s="827"/>
      <c r="Q1031" s="832">
        <v>512.7414965986394</v>
      </c>
    </row>
    <row r="1032" spans="1:17" ht="14.45" customHeight="1" x14ac:dyDescent="0.2">
      <c r="A1032" s="821" t="s">
        <v>621</v>
      </c>
      <c r="B1032" s="822" t="s">
        <v>7043</v>
      </c>
      <c r="C1032" s="822" t="s">
        <v>5989</v>
      </c>
      <c r="D1032" s="822" t="s">
        <v>6892</v>
      </c>
      <c r="E1032" s="822" t="s">
        <v>6893</v>
      </c>
      <c r="F1032" s="831"/>
      <c r="G1032" s="831"/>
      <c r="H1032" s="831"/>
      <c r="I1032" s="831"/>
      <c r="J1032" s="831">
        <v>3</v>
      </c>
      <c r="K1032" s="831">
        <v>0</v>
      </c>
      <c r="L1032" s="831"/>
      <c r="M1032" s="831">
        <v>0</v>
      </c>
      <c r="N1032" s="831"/>
      <c r="O1032" s="831"/>
      <c r="P1032" s="827"/>
      <c r="Q1032" s="832"/>
    </row>
    <row r="1033" spans="1:17" ht="14.45" customHeight="1" x14ac:dyDescent="0.2">
      <c r="A1033" s="821" t="s">
        <v>621</v>
      </c>
      <c r="B1033" s="822" t="s">
        <v>7043</v>
      </c>
      <c r="C1033" s="822" t="s">
        <v>5989</v>
      </c>
      <c r="D1033" s="822" t="s">
        <v>6013</v>
      </c>
      <c r="E1033" s="822" t="s">
        <v>6014</v>
      </c>
      <c r="F1033" s="831">
        <v>333</v>
      </c>
      <c r="G1033" s="831">
        <v>235391</v>
      </c>
      <c r="H1033" s="831"/>
      <c r="I1033" s="831">
        <v>706.87987987987992</v>
      </c>
      <c r="J1033" s="831">
        <v>294</v>
      </c>
      <c r="K1033" s="831">
        <v>209034</v>
      </c>
      <c r="L1033" s="831"/>
      <c r="M1033" s="831">
        <v>711</v>
      </c>
      <c r="N1033" s="831">
        <v>27</v>
      </c>
      <c r="O1033" s="831">
        <v>20679</v>
      </c>
      <c r="P1033" s="827"/>
      <c r="Q1033" s="832">
        <v>765.88888888888891</v>
      </c>
    </row>
    <row r="1034" spans="1:17" ht="14.45" customHeight="1" x14ac:dyDescent="0.2">
      <c r="A1034" s="821" t="s">
        <v>621</v>
      </c>
      <c r="B1034" s="822" t="s">
        <v>7043</v>
      </c>
      <c r="C1034" s="822" t="s">
        <v>5989</v>
      </c>
      <c r="D1034" s="822" t="s">
        <v>7109</v>
      </c>
      <c r="E1034" s="822" t="s">
        <v>7107</v>
      </c>
      <c r="F1034" s="831">
        <v>38</v>
      </c>
      <c r="G1034" s="831">
        <v>0</v>
      </c>
      <c r="H1034" s="831"/>
      <c r="I1034" s="831">
        <v>0</v>
      </c>
      <c r="J1034" s="831">
        <v>38</v>
      </c>
      <c r="K1034" s="831">
        <v>0</v>
      </c>
      <c r="L1034" s="831"/>
      <c r="M1034" s="831">
        <v>0</v>
      </c>
      <c r="N1034" s="831">
        <v>27</v>
      </c>
      <c r="O1034" s="831">
        <v>0</v>
      </c>
      <c r="P1034" s="827"/>
      <c r="Q1034" s="832">
        <v>0</v>
      </c>
    </row>
    <row r="1035" spans="1:17" ht="14.45" customHeight="1" x14ac:dyDescent="0.2">
      <c r="A1035" s="821" t="s">
        <v>621</v>
      </c>
      <c r="B1035" s="822" t="s">
        <v>7043</v>
      </c>
      <c r="C1035" s="822" t="s">
        <v>5989</v>
      </c>
      <c r="D1035" s="822" t="s">
        <v>7110</v>
      </c>
      <c r="E1035" s="822" t="s">
        <v>7111</v>
      </c>
      <c r="F1035" s="831">
        <v>749</v>
      </c>
      <c r="G1035" s="831">
        <v>4104908</v>
      </c>
      <c r="H1035" s="831"/>
      <c r="I1035" s="831">
        <v>5480.5180240320424</v>
      </c>
      <c r="J1035" s="831">
        <v>729</v>
      </c>
      <c r="K1035" s="831">
        <v>3999162</v>
      </c>
      <c r="L1035" s="831"/>
      <c r="M1035" s="831">
        <v>5485.8189300411523</v>
      </c>
      <c r="N1035" s="831">
        <v>105</v>
      </c>
      <c r="O1035" s="831">
        <v>576342</v>
      </c>
      <c r="P1035" s="827"/>
      <c r="Q1035" s="832">
        <v>5488.971428571429</v>
      </c>
    </row>
    <row r="1036" spans="1:17" ht="14.45" customHeight="1" x14ac:dyDescent="0.2">
      <c r="A1036" s="821" t="s">
        <v>621</v>
      </c>
      <c r="B1036" s="822" t="s">
        <v>7043</v>
      </c>
      <c r="C1036" s="822" t="s">
        <v>5989</v>
      </c>
      <c r="D1036" s="822" t="s">
        <v>7031</v>
      </c>
      <c r="E1036" s="822" t="s">
        <v>7032</v>
      </c>
      <c r="F1036" s="831">
        <v>817</v>
      </c>
      <c r="G1036" s="831">
        <v>5458028</v>
      </c>
      <c r="H1036" s="831"/>
      <c r="I1036" s="831">
        <v>6680.5728274173807</v>
      </c>
      <c r="J1036" s="831">
        <v>735</v>
      </c>
      <c r="K1036" s="831">
        <v>4914026</v>
      </c>
      <c r="L1036" s="831"/>
      <c r="M1036" s="831">
        <v>6685.7496598639455</v>
      </c>
      <c r="N1036" s="831">
        <v>204</v>
      </c>
      <c r="O1036" s="831">
        <v>1364529</v>
      </c>
      <c r="P1036" s="827"/>
      <c r="Q1036" s="832">
        <v>6688.8676470588234</v>
      </c>
    </row>
    <row r="1037" spans="1:17" ht="14.45" customHeight="1" x14ac:dyDescent="0.2">
      <c r="A1037" s="821" t="s">
        <v>621</v>
      </c>
      <c r="B1037" s="822" t="s">
        <v>7043</v>
      </c>
      <c r="C1037" s="822" t="s">
        <v>5989</v>
      </c>
      <c r="D1037" s="822" t="s">
        <v>6898</v>
      </c>
      <c r="E1037" s="822" t="s">
        <v>6899</v>
      </c>
      <c r="F1037" s="831">
        <v>1</v>
      </c>
      <c r="G1037" s="831">
        <v>9409</v>
      </c>
      <c r="H1037" s="831"/>
      <c r="I1037" s="831">
        <v>9409</v>
      </c>
      <c r="J1037" s="831">
        <v>5</v>
      </c>
      <c r="K1037" s="831">
        <v>47260</v>
      </c>
      <c r="L1037" s="831"/>
      <c r="M1037" s="831">
        <v>9452</v>
      </c>
      <c r="N1037" s="831"/>
      <c r="O1037" s="831"/>
      <c r="P1037" s="827"/>
      <c r="Q1037" s="832"/>
    </row>
    <row r="1038" spans="1:17" ht="14.45" customHeight="1" x14ac:dyDescent="0.2">
      <c r="A1038" s="821" t="s">
        <v>621</v>
      </c>
      <c r="B1038" s="822" t="s">
        <v>7043</v>
      </c>
      <c r="C1038" s="822" t="s">
        <v>5989</v>
      </c>
      <c r="D1038" s="822" t="s">
        <v>7112</v>
      </c>
      <c r="E1038" s="822" t="s">
        <v>7107</v>
      </c>
      <c r="F1038" s="831">
        <v>8</v>
      </c>
      <c r="G1038" s="831">
        <v>0</v>
      </c>
      <c r="H1038" s="831"/>
      <c r="I1038" s="831">
        <v>0</v>
      </c>
      <c r="J1038" s="831">
        <v>22</v>
      </c>
      <c r="K1038" s="831">
        <v>0</v>
      </c>
      <c r="L1038" s="831"/>
      <c r="M1038" s="831">
        <v>0</v>
      </c>
      <c r="N1038" s="831">
        <v>15</v>
      </c>
      <c r="O1038" s="831">
        <v>0</v>
      </c>
      <c r="P1038" s="827"/>
      <c r="Q1038" s="832">
        <v>0</v>
      </c>
    </row>
    <row r="1039" spans="1:17" ht="14.45" customHeight="1" x14ac:dyDescent="0.2">
      <c r="A1039" s="821" t="s">
        <v>621</v>
      </c>
      <c r="B1039" s="822" t="s">
        <v>7043</v>
      </c>
      <c r="C1039" s="822" t="s">
        <v>5989</v>
      </c>
      <c r="D1039" s="822" t="s">
        <v>7113</v>
      </c>
      <c r="E1039" s="822" t="s">
        <v>7114</v>
      </c>
      <c r="F1039" s="831"/>
      <c r="G1039" s="831"/>
      <c r="H1039" s="831"/>
      <c r="I1039" s="831"/>
      <c r="J1039" s="831">
        <v>2</v>
      </c>
      <c r="K1039" s="831">
        <v>1742</v>
      </c>
      <c r="L1039" s="831"/>
      <c r="M1039" s="831">
        <v>871</v>
      </c>
      <c r="N1039" s="831"/>
      <c r="O1039" s="831"/>
      <c r="P1039" s="827"/>
      <c r="Q1039" s="832"/>
    </row>
    <row r="1040" spans="1:17" ht="14.45" customHeight="1" x14ac:dyDescent="0.2">
      <c r="A1040" s="821" t="s">
        <v>621</v>
      </c>
      <c r="B1040" s="822" t="s">
        <v>7043</v>
      </c>
      <c r="C1040" s="822" t="s">
        <v>5989</v>
      </c>
      <c r="D1040" s="822" t="s">
        <v>7115</v>
      </c>
      <c r="E1040" s="822" t="s">
        <v>7116</v>
      </c>
      <c r="F1040" s="831"/>
      <c r="G1040" s="831"/>
      <c r="H1040" s="831"/>
      <c r="I1040" s="831"/>
      <c r="J1040" s="831">
        <v>1</v>
      </c>
      <c r="K1040" s="831">
        <v>0</v>
      </c>
      <c r="L1040" s="831"/>
      <c r="M1040" s="831">
        <v>0</v>
      </c>
      <c r="N1040" s="831"/>
      <c r="O1040" s="831"/>
      <c r="P1040" s="827"/>
      <c r="Q1040" s="832"/>
    </row>
    <row r="1041" spans="1:17" ht="14.45" customHeight="1" x14ac:dyDescent="0.2">
      <c r="A1041" s="821" t="s">
        <v>621</v>
      </c>
      <c r="B1041" s="822" t="s">
        <v>7043</v>
      </c>
      <c r="C1041" s="822" t="s">
        <v>5989</v>
      </c>
      <c r="D1041" s="822" t="s">
        <v>6904</v>
      </c>
      <c r="E1041" s="822" t="s">
        <v>6905</v>
      </c>
      <c r="F1041" s="831"/>
      <c r="G1041" s="831"/>
      <c r="H1041" s="831"/>
      <c r="I1041" s="831"/>
      <c r="J1041" s="831">
        <v>3</v>
      </c>
      <c r="K1041" s="831">
        <v>0</v>
      </c>
      <c r="L1041" s="831"/>
      <c r="M1041" s="831">
        <v>0</v>
      </c>
      <c r="N1041" s="831"/>
      <c r="O1041" s="831"/>
      <c r="P1041" s="827"/>
      <c r="Q1041" s="832"/>
    </row>
    <row r="1042" spans="1:17" ht="14.45" customHeight="1" x14ac:dyDescent="0.2">
      <c r="A1042" s="821" t="s">
        <v>621</v>
      </c>
      <c r="B1042" s="822" t="s">
        <v>7043</v>
      </c>
      <c r="C1042" s="822" t="s">
        <v>5989</v>
      </c>
      <c r="D1042" s="822" t="s">
        <v>6908</v>
      </c>
      <c r="E1042" s="822" t="s">
        <v>6909</v>
      </c>
      <c r="F1042" s="831"/>
      <c r="G1042" s="831"/>
      <c r="H1042" s="831"/>
      <c r="I1042" s="831"/>
      <c r="J1042" s="831">
        <v>2</v>
      </c>
      <c r="K1042" s="831">
        <v>0</v>
      </c>
      <c r="L1042" s="831"/>
      <c r="M1042" s="831">
        <v>0</v>
      </c>
      <c r="N1042" s="831"/>
      <c r="O1042" s="831"/>
      <c r="P1042" s="827"/>
      <c r="Q1042" s="832"/>
    </row>
    <row r="1043" spans="1:17" ht="14.45" customHeight="1" x14ac:dyDescent="0.2">
      <c r="A1043" s="821" t="s">
        <v>621</v>
      </c>
      <c r="B1043" s="822" t="s">
        <v>7043</v>
      </c>
      <c r="C1043" s="822" t="s">
        <v>5989</v>
      </c>
      <c r="D1043" s="822" t="s">
        <v>6916</v>
      </c>
      <c r="E1043" s="822" t="s">
        <v>6917</v>
      </c>
      <c r="F1043" s="831"/>
      <c r="G1043" s="831"/>
      <c r="H1043" s="831"/>
      <c r="I1043" s="831"/>
      <c r="J1043" s="831">
        <v>2</v>
      </c>
      <c r="K1043" s="831">
        <v>0</v>
      </c>
      <c r="L1043" s="831"/>
      <c r="M1043" s="831">
        <v>0</v>
      </c>
      <c r="N1043" s="831"/>
      <c r="O1043" s="831"/>
      <c r="P1043" s="827"/>
      <c r="Q1043" s="832"/>
    </row>
    <row r="1044" spans="1:17" ht="14.45" customHeight="1" x14ac:dyDescent="0.2">
      <c r="A1044" s="821" t="s">
        <v>621</v>
      </c>
      <c r="B1044" s="822" t="s">
        <v>7043</v>
      </c>
      <c r="C1044" s="822" t="s">
        <v>5989</v>
      </c>
      <c r="D1044" s="822" t="s">
        <v>6918</v>
      </c>
      <c r="E1044" s="822" t="s">
        <v>6919</v>
      </c>
      <c r="F1044" s="831"/>
      <c r="G1044" s="831"/>
      <c r="H1044" s="831"/>
      <c r="I1044" s="831"/>
      <c r="J1044" s="831">
        <v>3</v>
      </c>
      <c r="K1044" s="831">
        <v>0</v>
      </c>
      <c r="L1044" s="831"/>
      <c r="M1044" s="831">
        <v>0</v>
      </c>
      <c r="N1044" s="831"/>
      <c r="O1044" s="831"/>
      <c r="P1044" s="827"/>
      <c r="Q1044" s="832"/>
    </row>
    <row r="1045" spans="1:17" ht="14.45" customHeight="1" x14ac:dyDescent="0.2">
      <c r="A1045" s="821" t="s">
        <v>621</v>
      </c>
      <c r="B1045" s="822" t="s">
        <v>7043</v>
      </c>
      <c r="C1045" s="822" t="s">
        <v>5989</v>
      </c>
      <c r="D1045" s="822" t="s">
        <v>7117</v>
      </c>
      <c r="E1045" s="822" t="s">
        <v>7118</v>
      </c>
      <c r="F1045" s="831"/>
      <c r="G1045" s="831"/>
      <c r="H1045" s="831"/>
      <c r="I1045" s="831"/>
      <c r="J1045" s="831">
        <v>2</v>
      </c>
      <c r="K1045" s="831">
        <v>0</v>
      </c>
      <c r="L1045" s="831"/>
      <c r="M1045" s="831">
        <v>0</v>
      </c>
      <c r="N1045" s="831"/>
      <c r="O1045" s="831"/>
      <c r="P1045" s="827"/>
      <c r="Q1045" s="832"/>
    </row>
    <row r="1046" spans="1:17" ht="14.45" customHeight="1" x14ac:dyDescent="0.2">
      <c r="A1046" s="821" t="s">
        <v>621</v>
      </c>
      <c r="B1046" s="822" t="s">
        <v>7043</v>
      </c>
      <c r="C1046" s="822" t="s">
        <v>5989</v>
      </c>
      <c r="D1046" s="822" t="s">
        <v>6924</v>
      </c>
      <c r="E1046" s="822" t="s">
        <v>6925</v>
      </c>
      <c r="F1046" s="831"/>
      <c r="G1046" s="831"/>
      <c r="H1046" s="831"/>
      <c r="I1046" s="831"/>
      <c r="J1046" s="831">
        <v>296</v>
      </c>
      <c r="K1046" s="831">
        <v>0</v>
      </c>
      <c r="L1046" s="831"/>
      <c r="M1046" s="831">
        <v>0</v>
      </c>
      <c r="N1046" s="831">
        <v>30</v>
      </c>
      <c r="O1046" s="831">
        <v>0</v>
      </c>
      <c r="P1046" s="827"/>
      <c r="Q1046" s="832">
        <v>0</v>
      </c>
    </row>
    <row r="1047" spans="1:17" ht="14.45" customHeight="1" x14ac:dyDescent="0.2">
      <c r="A1047" s="821" t="s">
        <v>621</v>
      </c>
      <c r="B1047" s="822" t="s">
        <v>7043</v>
      </c>
      <c r="C1047" s="822" t="s">
        <v>5989</v>
      </c>
      <c r="D1047" s="822" t="s">
        <v>7119</v>
      </c>
      <c r="E1047" s="822" t="s">
        <v>7120</v>
      </c>
      <c r="F1047" s="831"/>
      <c r="G1047" s="831"/>
      <c r="H1047" s="831"/>
      <c r="I1047" s="831"/>
      <c r="J1047" s="831">
        <v>45</v>
      </c>
      <c r="K1047" s="831">
        <v>0</v>
      </c>
      <c r="L1047" s="831"/>
      <c r="M1047" s="831">
        <v>0</v>
      </c>
      <c r="N1047" s="831">
        <v>19</v>
      </c>
      <c r="O1047" s="831">
        <v>0</v>
      </c>
      <c r="P1047" s="827"/>
      <c r="Q1047" s="832">
        <v>0</v>
      </c>
    </row>
    <row r="1048" spans="1:17" ht="14.45" customHeight="1" x14ac:dyDescent="0.2">
      <c r="A1048" s="821" t="s">
        <v>621</v>
      </c>
      <c r="B1048" s="822" t="s">
        <v>7043</v>
      </c>
      <c r="C1048" s="822" t="s">
        <v>5989</v>
      </c>
      <c r="D1048" s="822" t="s">
        <v>6926</v>
      </c>
      <c r="E1048" s="822" t="s">
        <v>6927</v>
      </c>
      <c r="F1048" s="831"/>
      <c r="G1048" s="831"/>
      <c r="H1048" s="831"/>
      <c r="I1048" s="831"/>
      <c r="J1048" s="831">
        <v>5</v>
      </c>
      <c r="K1048" s="831">
        <v>0</v>
      </c>
      <c r="L1048" s="831"/>
      <c r="M1048" s="831">
        <v>0</v>
      </c>
      <c r="N1048" s="831"/>
      <c r="O1048" s="831"/>
      <c r="P1048" s="827"/>
      <c r="Q1048" s="832"/>
    </row>
    <row r="1049" spans="1:17" ht="14.45" customHeight="1" x14ac:dyDescent="0.2">
      <c r="A1049" s="821" t="s">
        <v>621</v>
      </c>
      <c r="B1049" s="822" t="s">
        <v>7043</v>
      </c>
      <c r="C1049" s="822" t="s">
        <v>5989</v>
      </c>
      <c r="D1049" s="822" t="s">
        <v>7121</v>
      </c>
      <c r="E1049" s="822" t="s">
        <v>7122</v>
      </c>
      <c r="F1049" s="831"/>
      <c r="G1049" s="831"/>
      <c r="H1049" s="831"/>
      <c r="I1049" s="831"/>
      <c r="J1049" s="831">
        <v>55</v>
      </c>
      <c r="K1049" s="831">
        <v>0</v>
      </c>
      <c r="L1049" s="831"/>
      <c r="M1049" s="831">
        <v>0</v>
      </c>
      <c r="N1049" s="831">
        <v>23</v>
      </c>
      <c r="O1049" s="831">
        <v>0</v>
      </c>
      <c r="P1049" s="827"/>
      <c r="Q1049" s="832">
        <v>0</v>
      </c>
    </row>
    <row r="1050" spans="1:17" ht="14.45" customHeight="1" x14ac:dyDescent="0.2">
      <c r="A1050" s="821" t="s">
        <v>621</v>
      </c>
      <c r="B1050" s="822" t="s">
        <v>7123</v>
      </c>
      <c r="C1050" s="822" t="s">
        <v>5989</v>
      </c>
      <c r="D1050" s="822" t="s">
        <v>6886</v>
      </c>
      <c r="E1050" s="822" t="s">
        <v>6887</v>
      </c>
      <c r="F1050" s="831">
        <v>3</v>
      </c>
      <c r="G1050" s="831">
        <v>0</v>
      </c>
      <c r="H1050" s="831"/>
      <c r="I1050" s="831">
        <v>0</v>
      </c>
      <c r="J1050" s="831"/>
      <c r="K1050" s="831"/>
      <c r="L1050" s="831"/>
      <c r="M1050" s="831"/>
      <c r="N1050" s="831"/>
      <c r="O1050" s="831"/>
      <c r="P1050" s="827"/>
      <c r="Q1050" s="832"/>
    </row>
    <row r="1051" spans="1:17" ht="14.45" customHeight="1" x14ac:dyDescent="0.2">
      <c r="A1051" s="821" t="s">
        <v>621</v>
      </c>
      <c r="B1051" s="822" t="s">
        <v>7123</v>
      </c>
      <c r="C1051" s="822" t="s">
        <v>5989</v>
      </c>
      <c r="D1051" s="822" t="s">
        <v>7025</v>
      </c>
      <c r="E1051" s="822" t="s">
        <v>7026</v>
      </c>
      <c r="F1051" s="831">
        <v>1</v>
      </c>
      <c r="G1051" s="831">
        <v>0</v>
      </c>
      <c r="H1051" s="831"/>
      <c r="I1051" s="831">
        <v>0</v>
      </c>
      <c r="J1051" s="831"/>
      <c r="K1051" s="831"/>
      <c r="L1051" s="831"/>
      <c r="M1051" s="831"/>
      <c r="N1051" s="831"/>
      <c r="O1051" s="831"/>
      <c r="P1051" s="827"/>
      <c r="Q1051" s="832"/>
    </row>
    <row r="1052" spans="1:17" ht="14.45" customHeight="1" x14ac:dyDescent="0.2">
      <c r="A1052" s="821" t="s">
        <v>621</v>
      </c>
      <c r="B1052" s="822" t="s">
        <v>7123</v>
      </c>
      <c r="C1052" s="822" t="s">
        <v>5989</v>
      </c>
      <c r="D1052" s="822" t="s">
        <v>6892</v>
      </c>
      <c r="E1052" s="822" t="s">
        <v>6893</v>
      </c>
      <c r="F1052" s="831">
        <v>3</v>
      </c>
      <c r="G1052" s="831">
        <v>0</v>
      </c>
      <c r="H1052" s="831"/>
      <c r="I1052" s="831">
        <v>0</v>
      </c>
      <c r="J1052" s="831"/>
      <c r="K1052" s="831"/>
      <c r="L1052" s="831"/>
      <c r="M1052" s="831"/>
      <c r="N1052" s="831"/>
      <c r="O1052" s="831"/>
      <c r="P1052" s="827"/>
      <c r="Q1052" s="832"/>
    </row>
    <row r="1053" spans="1:17" ht="14.45" customHeight="1" x14ac:dyDescent="0.2">
      <c r="A1053" s="821" t="s">
        <v>621</v>
      </c>
      <c r="B1053" s="822" t="s">
        <v>7123</v>
      </c>
      <c r="C1053" s="822" t="s">
        <v>5989</v>
      </c>
      <c r="D1053" s="822" t="s">
        <v>7029</v>
      </c>
      <c r="E1053" s="822" t="s">
        <v>7030</v>
      </c>
      <c r="F1053" s="831">
        <v>1</v>
      </c>
      <c r="G1053" s="831">
        <v>850</v>
      </c>
      <c r="H1053" s="831"/>
      <c r="I1053" s="831">
        <v>850</v>
      </c>
      <c r="J1053" s="831"/>
      <c r="K1053" s="831"/>
      <c r="L1053" s="831"/>
      <c r="M1053" s="831"/>
      <c r="N1053" s="831"/>
      <c r="O1053" s="831"/>
      <c r="P1053" s="827"/>
      <c r="Q1053" s="832"/>
    </row>
    <row r="1054" spans="1:17" ht="14.45" customHeight="1" x14ac:dyDescent="0.2">
      <c r="A1054" s="821" t="s">
        <v>621</v>
      </c>
      <c r="B1054" s="822" t="s">
        <v>7123</v>
      </c>
      <c r="C1054" s="822" t="s">
        <v>5989</v>
      </c>
      <c r="D1054" s="822" t="s">
        <v>6898</v>
      </c>
      <c r="E1054" s="822" t="s">
        <v>6899</v>
      </c>
      <c r="F1054" s="831">
        <v>3</v>
      </c>
      <c r="G1054" s="831">
        <v>28227</v>
      </c>
      <c r="H1054" s="831"/>
      <c r="I1054" s="831">
        <v>9409</v>
      </c>
      <c r="J1054" s="831"/>
      <c r="K1054" s="831"/>
      <c r="L1054" s="831"/>
      <c r="M1054" s="831"/>
      <c r="N1054" s="831"/>
      <c r="O1054" s="831"/>
      <c r="P1054" s="827"/>
      <c r="Q1054" s="832"/>
    </row>
    <row r="1055" spans="1:17" ht="14.45" customHeight="1" x14ac:dyDescent="0.2">
      <c r="A1055" s="821" t="s">
        <v>621</v>
      </c>
      <c r="B1055" s="822" t="s">
        <v>7123</v>
      </c>
      <c r="C1055" s="822" t="s">
        <v>5989</v>
      </c>
      <c r="D1055" s="822" t="s">
        <v>7115</v>
      </c>
      <c r="E1055" s="822" t="s">
        <v>7116</v>
      </c>
      <c r="F1055" s="831">
        <v>1</v>
      </c>
      <c r="G1055" s="831">
        <v>0</v>
      </c>
      <c r="H1055" s="831"/>
      <c r="I1055" s="831">
        <v>0</v>
      </c>
      <c r="J1055" s="831"/>
      <c r="K1055" s="831"/>
      <c r="L1055" s="831"/>
      <c r="M1055" s="831"/>
      <c r="N1055" s="831"/>
      <c r="O1055" s="831"/>
      <c r="P1055" s="827"/>
      <c r="Q1055" s="832"/>
    </row>
    <row r="1056" spans="1:17" ht="14.45" customHeight="1" x14ac:dyDescent="0.2">
      <c r="A1056" s="821" t="s">
        <v>621</v>
      </c>
      <c r="B1056" s="822" t="s">
        <v>7123</v>
      </c>
      <c r="C1056" s="822" t="s">
        <v>5989</v>
      </c>
      <c r="D1056" s="822" t="s">
        <v>6904</v>
      </c>
      <c r="E1056" s="822" t="s">
        <v>6905</v>
      </c>
      <c r="F1056" s="831">
        <v>3</v>
      </c>
      <c r="G1056" s="831">
        <v>0</v>
      </c>
      <c r="H1056" s="831"/>
      <c r="I1056" s="831">
        <v>0</v>
      </c>
      <c r="J1056" s="831"/>
      <c r="K1056" s="831"/>
      <c r="L1056" s="831"/>
      <c r="M1056" s="831"/>
      <c r="N1056" s="831"/>
      <c r="O1056" s="831"/>
      <c r="P1056" s="827"/>
      <c r="Q1056" s="832"/>
    </row>
    <row r="1057" spans="1:17" ht="14.45" customHeight="1" x14ac:dyDescent="0.2">
      <c r="A1057" s="821" t="s">
        <v>621</v>
      </c>
      <c r="B1057" s="822" t="s">
        <v>7123</v>
      </c>
      <c r="C1057" s="822" t="s">
        <v>5989</v>
      </c>
      <c r="D1057" s="822" t="s">
        <v>6906</v>
      </c>
      <c r="E1057" s="822" t="s">
        <v>6907</v>
      </c>
      <c r="F1057" s="831">
        <v>2</v>
      </c>
      <c r="G1057" s="831">
        <v>0</v>
      </c>
      <c r="H1057" s="831"/>
      <c r="I1057" s="831">
        <v>0</v>
      </c>
      <c r="J1057" s="831"/>
      <c r="K1057" s="831"/>
      <c r="L1057" s="831"/>
      <c r="M1057" s="831"/>
      <c r="N1057" s="831"/>
      <c r="O1057" s="831"/>
      <c r="P1057" s="827"/>
      <c r="Q1057" s="832"/>
    </row>
    <row r="1058" spans="1:17" ht="14.45" customHeight="1" x14ac:dyDescent="0.2">
      <c r="A1058" s="821" t="s">
        <v>621</v>
      </c>
      <c r="B1058" s="822" t="s">
        <v>7123</v>
      </c>
      <c r="C1058" s="822" t="s">
        <v>5989</v>
      </c>
      <c r="D1058" s="822" t="s">
        <v>6908</v>
      </c>
      <c r="E1058" s="822" t="s">
        <v>6909</v>
      </c>
      <c r="F1058" s="831">
        <v>2</v>
      </c>
      <c r="G1058" s="831">
        <v>0</v>
      </c>
      <c r="H1058" s="831"/>
      <c r="I1058" s="831">
        <v>0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621</v>
      </c>
      <c r="B1059" s="822" t="s">
        <v>7123</v>
      </c>
      <c r="C1059" s="822" t="s">
        <v>5989</v>
      </c>
      <c r="D1059" s="822" t="s">
        <v>6910</v>
      </c>
      <c r="E1059" s="822" t="s">
        <v>6911</v>
      </c>
      <c r="F1059" s="831">
        <v>1</v>
      </c>
      <c r="G1059" s="831">
        <v>5271</v>
      </c>
      <c r="H1059" s="831"/>
      <c r="I1059" s="831">
        <v>5271</v>
      </c>
      <c r="J1059" s="831"/>
      <c r="K1059" s="831"/>
      <c r="L1059" s="831"/>
      <c r="M1059" s="831"/>
      <c r="N1059" s="831"/>
      <c r="O1059" s="831"/>
      <c r="P1059" s="827"/>
      <c r="Q1059" s="832"/>
    </row>
    <row r="1060" spans="1:17" ht="14.45" customHeight="1" x14ac:dyDescent="0.2">
      <c r="A1060" s="821" t="s">
        <v>621</v>
      </c>
      <c r="B1060" s="822" t="s">
        <v>7123</v>
      </c>
      <c r="C1060" s="822" t="s">
        <v>5989</v>
      </c>
      <c r="D1060" s="822" t="s">
        <v>6914</v>
      </c>
      <c r="E1060" s="822" t="s">
        <v>6915</v>
      </c>
      <c r="F1060" s="831">
        <v>1</v>
      </c>
      <c r="G1060" s="831">
        <v>0</v>
      </c>
      <c r="H1060" s="831"/>
      <c r="I1060" s="831">
        <v>0</v>
      </c>
      <c r="J1060" s="831"/>
      <c r="K1060" s="831"/>
      <c r="L1060" s="831"/>
      <c r="M1060" s="831"/>
      <c r="N1060" s="831"/>
      <c r="O1060" s="831"/>
      <c r="P1060" s="827"/>
      <c r="Q1060" s="832"/>
    </row>
    <row r="1061" spans="1:17" ht="14.45" customHeight="1" x14ac:dyDescent="0.2">
      <c r="A1061" s="821" t="s">
        <v>621</v>
      </c>
      <c r="B1061" s="822" t="s">
        <v>7123</v>
      </c>
      <c r="C1061" s="822" t="s">
        <v>5989</v>
      </c>
      <c r="D1061" s="822" t="s">
        <v>6918</v>
      </c>
      <c r="E1061" s="822" t="s">
        <v>6919</v>
      </c>
      <c r="F1061" s="831">
        <v>1</v>
      </c>
      <c r="G1061" s="831">
        <v>0</v>
      </c>
      <c r="H1061" s="831"/>
      <c r="I1061" s="831">
        <v>0</v>
      </c>
      <c r="J1061" s="831"/>
      <c r="K1061" s="831"/>
      <c r="L1061" s="831"/>
      <c r="M1061" s="831"/>
      <c r="N1061" s="831"/>
      <c r="O1061" s="831"/>
      <c r="P1061" s="827"/>
      <c r="Q1061" s="832"/>
    </row>
    <row r="1062" spans="1:17" ht="14.45" customHeight="1" x14ac:dyDescent="0.2">
      <c r="A1062" s="821" t="s">
        <v>621</v>
      </c>
      <c r="B1062" s="822" t="s">
        <v>7123</v>
      </c>
      <c r="C1062" s="822" t="s">
        <v>5989</v>
      </c>
      <c r="D1062" s="822" t="s">
        <v>7124</v>
      </c>
      <c r="E1062" s="822" t="s">
        <v>7125</v>
      </c>
      <c r="F1062" s="831">
        <v>1</v>
      </c>
      <c r="G1062" s="831">
        <v>0</v>
      </c>
      <c r="H1062" s="831"/>
      <c r="I1062" s="831">
        <v>0</v>
      </c>
      <c r="J1062" s="831"/>
      <c r="K1062" s="831"/>
      <c r="L1062" s="831"/>
      <c r="M1062" s="831"/>
      <c r="N1062" s="831"/>
      <c r="O1062" s="831"/>
      <c r="P1062" s="827"/>
      <c r="Q1062" s="832"/>
    </row>
    <row r="1063" spans="1:17" ht="14.45" customHeight="1" x14ac:dyDescent="0.2">
      <c r="A1063" s="821" t="s">
        <v>621</v>
      </c>
      <c r="B1063" s="822" t="s">
        <v>7126</v>
      </c>
      <c r="C1063" s="822" t="s">
        <v>5989</v>
      </c>
      <c r="D1063" s="822" t="s">
        <v>6886</v>
      </c>
      <c r="E1063" s="822" t="s">
        <v>6887</v>
      </c>
      <c r="F1063" s="831"/>
      <c r="G1063" s="831"/>
      <c r="H1063" s="831"/>
      <c r="I1063" s="831"/>
      <c r="J1063" s="831">
        <v>2</v>
      </c>
      <c r="K1063" s="831">
        <v>0</v>
      </c>
      <c r="L1063" s="831"/>
      <c r="M1063" s="831">
        <v>0</v>
      </c>
      <c r="N1063" s="831"/>
      <c r="O1063" s="831"/>
      <c r="P1063" s="827"/>
      <c r="Q1063" s="832"/>
    </row>
    <row r="1064" spans="1:17" ht="14.45" customHeight="1" x14ac:dyDescent="0.2">
      <c r="A1064" s="821" t="s">
        <v>621</v>
      </c>
      <c r="B1064" s="822" t="s">
        <v>7126</v>
      </c>
      <c r="C1064" s="822" t="s">
        <v>5989</v>
      </c>
      <c r="D1064" s="822" t="s">
        <v>6888</v>
      </c>
      <c r="E1064" s="822" t="s">
        <v>6889</v>
      </c>
      <c r="F1064" s="831"/>
      <c r="G1064" s="831"/>
      <c r="H1064" s="831"/>
      <c r="I1064" s="831"/>
      <c r="J1064" s="831">
        <v>1</v>
      </c>
      <c r="K1064" s="831">
        <v>0</v>
      </c>
      <c r="L1064" s="831"/>
      <c r="M1064" s="831">
        <v>0</v>
      </c>
      <c r="N1064" s="831"/>
      <c r="O1064" s="831"/>
      <c r="P1064" s="827"/>
      <c r="Q1064" s="832"/>
    </row>
    <row r="1065" spans="1:17" ht="14.45" customHeight="1" x14ac:dyDescent="0.2">
      <c r="A1065" s="821" t="s">
        <v>621</v>
      </c>
      <c r="B1065" s="822" t="s">
        <v>7126</v>
      </c>
      <c r="C1065" s="822" t="s">
        <v>5989</v>
      </c>
      <c r="D1065" s="822" t="s">
        <v>7127</v>
      </c>
      <c r="E1065" s="822" t="s">
        <v>7128</v>
      </c>
      <c r="F1065" s="831">
        <v>2</v>
      </c>
      <c r="G1065" s="831">
        <v>0</v>
      </c>
      <c r="H1065" s="831"/>
      <c r="I1065" s="831">
        <v>0</v>
      </c>
      <c r="J1065" s="831">
        <v>2</v>
      </c>
      <c r="K1065" s="831">
        <v>0</v>
      </c>
      <c r="L1065" s="831"/>
      <c r="M1065" s="831">
        <v>0</v>
      </c>
      <c r="N1065" s="831"/>
      <c r="O1065" s="831"/>
      <c r="P1065" s="827"/>
      <c r="Q1065" s="832"/>
    </row>
    <row r="1066" spans="1:17" ht="14.45" customHeight="1" x14ac:dyDescent="0.2">
      <c r="A1066" s="821" t="s">
        <v>621</v>
      </c>
      <c r="B1066" s="822" t="s">
        <v>7126</v>
      </c>
      <c r="C1066" s="822" t="s">
        <v>5989</v>
      </c>
      <c r="D1066" s="822" t="s">
        <v>7129</v>
      </c>
      <c r="E1066" s="822" t="s">
        <v>7130</v>
      </c>
      <c r="F1066" s="831">
        <v>2</v>
      </c>
      <c r="G1066" s="831">
        <v>0</v>
      </c>
      <c r="H1066" s="831"/>
      <c r="I1066" s="831">
        <v>0</v>
      </c>
      <c r="J1066" s="831">
        <v>1</v>
      </c>
      <c r="K1066" s="831">
        <v>0</v>
      </c>
      <c r="L1066" s="831"/>
      <c r="M1066" s="831">
        <v>0</v>
      </c>
      <c r="N1066" s="831"/>
      <c r="O1066" s="831"/>
      <c r="P1066" s="827"/>
      <c r="Q1066" s="832"/>
    </row>
    <row r="1067" spans="1:17" ht="14.45" customHeight="1" x14ac:dyDescent="0.2">
      <c r="A1067" s="821" t="s">
        <v>621</v>
      </c>
      <c r="B1067" s="822" t="s">
        <v>7126</v>
      </c>
      <c r="C1067" s="822" t="s">
        <v>5989</v>
      </c>
      <c r="D1067" s="822" t="s">
        <v>6892</v>
      </c>
      <c r="E1067" s="822" t="s">
        <v>6893</v>
      </c>
      <c r="F1067" s="831">
        <v>2</v>
      </c>
      <c r="G1067" s="831">
        <v>0</v>
      </c>
      <c r="H1067" s="831"/>
      <c r="I1067" s="831">
        <v>0</v>
      </c>
      <c r="J1067" s="831">
        <v>2</v>
      </c>
      <c r="K1067" s="831">
        <v>0</v>
      </c>
      <c r="L1067" s="831"/>
      <c r="M1067" s="831">
        <v>0</v>
      </c>
      <c r="N1067" s="831"/>
      <c r="O1067" s="831"/>
      <c r="P1067" s="827"/>
      <c r="Q1067" s="832"/>
    </row>
    <row r="1068" spans="1:17" ht="14.45" customHeight="1" x14ac:dyDescent="0.2">
      <c r="A1068" s="821" t="s">
        <v>621</v>
      </c>
      <c r="B1068" s="822" t="s">
        <v>7126</v>
      </c>
      <c r="C1068" s="822" t="s">
        <v>5989</v>
      </c>
      <c r="D1068" s="822" t="s">
        <v>6898</v>
      </c>
      <c r="E1068" s="822" t="s">
        <v>6899</v>
      </c>
      <c r="F1068" s="831">
        <v>2</v>
      </c>
      <c r="G1068" s="831">
        <v>18818</v>
      </c>
      <c r="H1068" s="831"/>
      <c r="I1068" s="831">
        <v>9409</v>
      </c>
      <c r="J1068" s="831">
        <v>1</v>
      </c>
      <c r="K1068" s="831">
        <v>9452</v>
      </c>
      <c r="L1068" s="831"/>
      <c r="M1068" s="831">
        <v>9452</v>
      </c>
      <c r="N1068" s="831"/>
      <c r="O1068" s="831"/>
      <c r="P1068" s="827"/>
      <c r="Q1068" s="832"/>
    </row>
    <row r="1069" spans="1:17" ht="14.45" customHeight="1" x14ac:dyDescent="0.2">
      <c r="A1069" s="821" t="s">
        <v>621</v>
      </c>
      <c r="B1069" s="822" t="s">
        <v>7126</v>
      </c>
      <c r="C1069" s="822" t="s">
        <v>5989</v>
      </c>
      <c r="D1069" s="822" t="s">
        <v>7115</v>
      </c>
      <c r="E1069" s="822" t="s">
        <v>7116</v>
      </c>
      <c r="F1069" s="831">
        <v>1</v>
      </c>
      <c r="G1069" s="831">
        <v>0</v>
      </c>
      <c r="H1069" s="831"/>
      <c r="I1069" s="831">
        <v>0</v>
      </c>
      <c r="J1069" s="831">
        <v>2</v>
      </c>
      <c r="K1069" s="831">
        <v>0</v>
      </c>
      <c r="L1069" s="831"/>
      <c r="M1069" s="831">
        <v>0</v>
      </c>
      <c r="N1069" s="831"/>
      <c r="O1069" s="831"/>
      <c r="P1069" s="827"/>
      <c r="Q1069" s="832"/>
    </row>
    <row r="1070" spans="1:17" ht="14.45" customHeight="1" x14ac:dyDescent="0.2">
      <c r="A1070" s="821" t="s">
        <v>621</v>
      </c>
      <c r="B1070" s="822" t="s">
        <v>7126</v>
      </c>
      <c r="C1070" s="822" t="s">
        <v>5989</v>
      </c>
      <c r="D1070" s="822" t="s">
        <v>6902</v>
      </c>
      <c r="E1070" s="822" t="s">
        <v>6903</v>
      </c>
      <c r="F1070" s="831">
        <v>1</v>
      </c>
      <c r="G1070" s="831">
        <v>0</v>
      </c>
      <c r="H1070" s="831"/>
      <c r="I1070" s="831">
        <v>0</v>
      </c>
      <c r="J1070" s="831">
        <v>1</v>
      </c>
      <c r="K1070" s="831">
        <v>0</v>
      </c>
      <c r="L1070" s="831"/>
      <c r="M1070" s="831">
        <v>0</v>
      </c>
      <c r="N1070" s="831"/>
      <c r="O1070" s="831"/>
      <c r="P1070" s="827"/>
      <c r="Q1070" s="832"/>
    </row>
    <row r="1071" spans="1:17" ht="14.45" customHeight="1" x14ac:dyDescent="0.2">
      <c r="A1071" s="821" t="s">
        <v>621</v>
      </c>
      <c r="B1071" s="822" t="s">
        <v>7126</v>
      </c>
      <c r="C1071" s="822" t="s">
        <v>5989</v>
      </c>
      <c r="D1071" s="822" t="s">
        <v>6904</v>
      </c>
      <c r="E1071" s="822" t="s">
        <v>6905</v>
      </c>
      <c r="F1071" s="831">
        <v>2</v>
      </c>
      <c r="G1071" s="831">
        <v>0</v>
      </c>
      <c r="H1071" s="831"/>
      <c r="I1071" s="831">
        <v>0</v>
      </c>
      <c r="J1071" s="831">
        <v>3</v>
      </c>
      <c r="K1071" s="831">
        <v>0</v>
      </c>
      <c r="L1071" s="831"/>
      <c r="M1071" s="831">
        <v>0</v>
      </c>
      <c r="N1071" s="831"/>
      <c r="O1071" s="831"/>
      <c r="P1071" s="827"/>
      <c r="Q1071" s="832"/>
    </row>
    <row r="1072" spans="1:17" ht="14.45" customHeight="1" x14ac:dyDescent="0.2">
      <c r="A1072" s="821" t="s">
        <v>621</v>
      </c>
      <c r="B1072" s="822" t="s">
        <v>7126</v>
      </c>
      <c r="C1072" s="822" t="s">
        <v>5989</v>
      </c>
      <c r="D1072" s="822" t="s">
        <v>6908</v>
      </c>
      <c r="E1072" s="822" t="s">
        <v>6909</v>
      </c>
      <c r="F1072" s="831">
        <v>1</v>
      </c>
      <c r="G1072" s="831">
        <v>0</v>
      </c>
      <c r="H1072" s="831"/>
      <c r="I1072" s="831">
        <v>0</v>
      </c>
      <c r="J1072" s="831">
        <v>1</v>
      </c>
      <c r="K1072" s="831">
        <v>0</v>
      </c>
      <c r="L1072" s="831"/>
      <c r="M1072" s="831">
        <v>0</v>
      </c>
      <c r="N1072" s="831"/>
      <c r="O1072" s="831"/>
      <c r="P1072" s="827"/>
      <c r="Q1072" s="832"/>
    </row>
    <row r="1073" spans="1:17" ht="14.45" customHeight="1" x14ac:dyDescent="0.2">
      <c r="A1073" s="821" t="s">
        <v>621</v>
      </c>
      <c r="B1073" s="822" t="s">
        <v>7126</v>
      </c>
      <c r="C1073" s="822" t="s">
        <v>5989</v>
      </c>
      <c r="D1073" s="822" t="s">
        <v>7131</v>
      </c>
      <c r="E1073" s="822" t="s">
        <v>7132</v>
      </c>
      <c r="F1073" s="831"/>
      <c r="G1073" s="831"/>
      <c r="H1073" s="831"/>
      <c r="I1073" s="831"/>
      <c r="J1073" s="831">
        <v>1</v>
      </c>
      <c r="K1073" s="831">
        <v>0</v>
      </c>
      <c r="L1073" s="831"/>
      <c r="M1073" s="831">
        <v>0</v>
      </c>
      <c r="N1073" s="831"/>
      <c r="O1073" s="831"/>
      <c r="P1073" s="827"/>
      <c r="Q1073" s="832"/>
    </row>
    <row r="1074" spans="1:17" ht="14.45" customHeight="1" x14ac:dyDescent="0.2">
      <c r="A1074" s="821" t="s">
        <v>621</v>
      </c>
      <c r="B1074" s="822" t="s">
        <v>7126</v>
      </c>
      <c r="C1074" s="822" t="s">
        <v>5989</v>
      </c>
      <c r="D1074" s="822" t="s">
        <v>7133</v>
      </c>
      <c r="E1074" s="822" t="s">
        <v>7134</v>
      </c>
      <c r="F1074" s="831">
        <v>1</v>
      </c>
      <c r="G1074" s="831">
        <v>13128</v>
      </c>
      <c r="H1074" s="831"/>
      <c r="I1074" s="831">
        <v>13128</v>
      </c>
      <c r="J1074" s="831"/>
      <c r="K1074" s="831"/>
      <c r="L1074" s="831"/>
      <c r="M1074" s="831"/>
      <c r="N1074" s="831"/>
      <c r="O1074" s="831"/>
      <c r="P1074" s="827"/>
      <c r="Q1074" s="832"/>
    </row>
    <row r="1075" spans="1:17" ht="14.45" customHeight="1" x14ac:dyDescent="0.2">
      <c r="A1075" s="821" t="s">
        <v>621</v>
      </c>
      <c r="B1075" s="822" t="s">
        <v>7126</v>
      </c>
      <c r="C1075" s="822" t="s">
        <v>5989</v>
      </c>
      <c r="D1075" s="822" t="s">
        <v>6910</v>
      </c>
      <c r="E1075" s="822" t="s">
        <v>6911</v>
      </c>
      <c r="F1075" s="831">
        <v>1</v>
      </c>
      <c r="G1075" s="831">
        <v>5271</v>
      </c>
      <c r="H1075" s="831"/>
      <c r="I1075" s="831">
        <v>5271</v>
      </c>
      <c r="J1075" s="831"/>
      <c r="K1075" s="831"/>
      <c r="L1075" s="831"/>
      <c r="M1075" s="831"/>
      <c r="N1075" s="831"/>
      <c r="O1075" s="831"/>
      <c r="P1075" s="827"/>
      <c r="Q1075" s="832"/>
    </row>
    <row r="1076" spans="1:17" ht="14.45" customHeight="1" x14ac:dyDescent="0.2">
      <c r="A1076" s="821" t="s">
        <v>621</v>
      </c>
      <c r="B1076" s="822" t="s">
        <v>7126</v>
      </c>
      <c r="C1076" s="822" t="s">
        <v>5989</v>
      </c>
      <c r="D1076" s="822" t="s">
        <v>6912</v>
      </c>
      <c r="E1076" s="822" t="s">
        <v>6913</v>
      </c>
      <c r="F1076" s="831">
        <v>4</v>
      </c>
      <c r="G1076" s="831">
        <v>74980</v>
      </c>
      <c r="H1076" s="831"/>
      <c r="I1076" s="831">
        <v>18745</v>
      </c>
      <c r="J1076" s="831"/>
      <c r="K1076" s="831"/>
      <c r="L1076" s="831"/>
      <c r="M1076" s="831"/>
      <c r="N1076" s="831"/>
      <c r="O1076" s="831"/>
      <c r="P1076" s="827"/>
      <c r="Q1076" s="832"/>
    </row>
    <row r="1077" spans="1:17" ht="14.45" customHeight="1" x14ac:dyDescent="0.2">
      <c r="A1077" s="821" t="s">
        <v>621</v>
      </c>
      <c r="B1077" s="822" t="s">
        <v>7126</v>
      </c>
      <c r="C1077" s="822" t="s">
        <v>5989</v>
      </c>
      <c r="D1077" s="822" t="s">
        <v>7135</v>
      </c>
      <c r="E1077" s="822" t="s">
        <v>7136</v>
      </c>
      <c r="F1077" s="831">
        <v>3</v>
      </c>
      <c r="G1077" s="831">
        <v>0</v>
      </c>
      <c r="H1077" s="831"/>
      <c r="I1077" s="831">
        <v>0</v>
      </c>
      <c r="J1077" s="831">
        <v>2</v>
      </c>
      <c r="K1077" s="831">
        <v>0</v>
      </c>
      <c r="L1077" s="831"/>
      <c r="M1077" s="831">
        <v>0</v>
      </c>
      <c r="N1077" s="831"/>
      <c r="O1077" s="831"/>
      <c r="P1077" s="827"/>
      <c r="Q1077" s="832"/>
    </row>
    <row r="1078" spans="1:17" ht="14.45" customHeight="1" x14ac:dyDescent="0.2">
      <c r="A1078" s="821" t="s">
        <v>621</v>
      </c>
      <c r="B1078" s="822" t="s">
        <v>7126</v>
      </c>
      <c r="C1078" s="822" t="s">
        <v>5989</v>
      </c>
      <c r="D1078" s="822" t="s">
        <v>7137</v>
      </c>
      <c r="E1078" s="822" t="s">
        <v>7138</v>
      </c>
      <c r="F1078" s="831">
        <v>1</v>
      </c>
      <c r="G1078" s="831">
        <v>0</v>
      </c>
      <c r="H1078" s="831"/>
      <c r="I1078" s="831">
        <v>0</v>
      </c>
      <c r="J1078" s="831">
        <v>1</v>
      </c>
      <c r="K1078" s="831">
        <v>0</v>
      </c>
      <c r="L1078" s="831"/>
      <c r="M1078" s="831">
        <v>0</v>
      </c>
      <c r="N1078" s="831"/>
      <c r="O1078" s="831"/>
      <c r="P1078" s="827"/>
      <c r="Q1078" s="832"/>
    </row>
    <row r="1079" spans="1:17" ht="14.45" customHeight="1" x14ac:dyDescent="0.2">
      <c r="A1079" s="821" t="s">
        <v>621</v>
      </c>
      <c r="B1079" s="822" t="s">
        <v>7126</v>
      </c>
      <c r="C1079" s="822" t="s">
        <v>5989</v>
      </c>
      <c r="D1079" s="822" t="s">
        <v>7139</v>
      </c>
      <c r="E1079" s="822" t="s">
        <v>7140</v>
      </c>
      <c r="F1079" s="831"/>
      <c r="G1079" s="831"/>
      <c r="H1079" s="831"/>
      <c r="I1079" s="831"/>
      <c r="J1079" s="831">
        <v>1</v>
      </c>
      <c r="K1079" s="831">
        <v>0</v>
      </c>
      <c r="L1079" s="831"/>
      <c r="M1079" s="831">
        <v>0</v>
      </c>
      <c r="N1079" s="831"/>
      <c r="O1079" s="831"/>
      <c r="P1079" s="827"/>
      <c r="Q1079" s="832"/>
    </row>
    <row r="1080" spans="1:17" ht="14.45" customHeight="1" x14ac:dyDescent="0.2">
      <c r="A1080" s="821" t="s">
        <v>621</v>
      </c>
      <c r="B1080" s="822" t="s">
        <v>7126</v>
      </c>
      <c r="C1080" s="822" t="s">
        <v>5989</v>
      </c>
      <c r="D1080" s="822" t="s">
        <v>7141</v>
      </c>
      <c r="E1080" s="822" t="s">
        <v>7142</v>
      </c>
      <c r="F1080" s="831">
        <v>1</v>
      </c>
      <c r="G1080" s="831">
        <v>7647</v>
      </c>
      <c r="H1080" s="831"/>
      <c r="I1080" s="831">
        <v>7647</v>
      </c>
      <c r="J1080" s="831">
        <v>3</v>
      </c>
      <c r="K1080" s="831">
        <v>23028</v>
      </c>
      <c r="L1080" s="831"/>
      <c r="M1080" s="831">
        <v>7676</v>
      </c>
      <c r="N1080" s="831"/>
      <c r="O1080" s="831"/>
      <c r="P1080" s="827"/>
      <c r="Q1080" s="832"/>
    </row>
    <row r="1081" spans="1:17" ht="14.45" customHeight="1" x14ac:dyDescent="0.2">
      <c r="A1081" s="821" t="s">
        <v>621</v>
      </c>
      <c r="B1081" s="822" t="s">
        <v>7143</v>
      </c>
      <c r="C1081" s="822" t="s">
        <v>5989</v>
      </c>
      <c r="D1081" s="822" t="s">
        <v>6880</v>
      </c>
      <c r="E1081" s="822" t="s">
        <v>6881</v>
      </c>
      <c r="F1081" s="831">
        <v>76</v>
      </c>
      <c r="G1081" s="831">
        <v>19304</v>
      </c>
      <c r="H1081" s="831"/>
      <c r="I1081" s="831">
        <v>254</v>
      </c>
      <c r="J1081" s="831">
        <v>102</v>
      </c>
      <c r="K1081" s="831">
        <v>26010</v>
      </c>
      <c r="L1081" s="831"/>
      <c r="M1081" s="831">
        <v>255</v>
      </c>
      <c r="N1081" s="831">
        <v>4</v>
      </c>
      <c r="O1081" s="831">
        <v>1100</v>
      </c>
      <c r="P1081" s="827"/>
      <c r="Q1081" s="832">
        <v>275</v>
      </c>
    </row>
    <row r="1082" spans="1:17" ht="14.45" customHeight="1" x14ac:dyDescent="0.2">
      <c r="A1082" s="821" t="s">
        <v>621</v>
      </c>
      <c r="B1082" s="822" t="s">
        <v>7143</v>
      </c>
      <c r="C1082" s="822" t="s">
        <v>5989</v>
      </c>
      <c r="D1082" s="822" t="s">
        <v>7144</v>
      </c>
      <c r="E1082" s="822" t="s">
        <v>7145</v>
      </c>
      <c r="F1082" s="831">
        <v>5</v>
      </c>
      <c r="G1082" s="831">
        <v>630</v>
      </c>
      <c r="H1082" s="831"/>
      <c r="I1082" s="831">
        <v>126</v>
      </c>
      <c r="J1082" s="831"/>
      <c r="K1082" s="831"/>
      <c r="L1082" s="831"/>
      <c r="M1082" s="831"/>
      <c r="N1082" s="831"/>
      <c r="O1082" s="831"/>
      <c r="P1082" s="827"/>
      <c r="Q1082" s="832"/>
    </row>
    <row r="1083" spans="1:17" ht="14.45" customHeight="1" x14ac:dyDescent="0.2">
      <c r="A1083" s="821" t="s">
        <v>621</v>
      </c>
      <c r="B1083" s="822" t="s">
        <v>7143</v>
      </c>
      <c r="C1083" s="822" t="s">
        <v>5989</v>
      </c>
      <c r="D1083" s="822" t="s">
        <v>6894</v>
      </c>
      <c r="E1083" s="822" t="s">
        <v>6895</v>
      </c>
      <c r="F1083" s="831">
        <v>412</v>
      </c>
      <c r="G1083" s="831">
        <v>224952</v>
      </c>
      <c r="H1083" s="831"/>
      <c r="I1083" s="831">
        <v>546</v>
      </c>
      <c r="J1083" s="831">
        <v>494</v>
      </c>
      <c r="K1083" s="831">
        <v>270218</v>
      </c>
      <c r="L1083" s="831"/>
      <c r="M1083" s="831">
        <v>547</v>
      </c>
      <c r="N1083" s="831">
        <v>16</v>
      </c>
      <c r="O1083" s="831">
        <v>9072</v>
      </c>
      <c r="P1083" s="827"/>
      <c r="Q1083" s="832">
        <v>567</v>
      </c>
    </row>
    <row r="1084" spans="1:17" ht="14.45" customHeight="1" x14ac:dyDescent="0.2">
      <c r="A1084" s="821" t="s">
        <v>621</v>
      </c>
      <c r="B1084" s="822" t="s">
        <v>7143</v>
      </c>
      <c r="C1084" s="822" t="s">
        <v>5989</v>
      </c>
      <c r="D1084" s="822" t="s">
        <v>6896</v>
      </c>
      <c r="E1084" s="822" t="s">
        <v>6897</v>
      </c>
      <c r="F1084" s="831">
        <v>416</v>
      </c>
      <c r="G1084" s="831">
        <v>128960</v>
      </c>
      <c r="H1084" s="831"/>
      <c r="I1084" s="831">
        <v>310</v>
      </c>
      <c r="J1084" s="831">
        <v>502</v>
      </c>
      <c r="K1084" s="831">
        <v>156122</v>
      </c>
      <c r="L1084" s="831"/>
      <c r="M1084" s="831">
        <v>311</v>
      </c>
      <c r="N1084" s="831">
        <v>21</v>
      </c>
      <c r="O1084" s="831">
        <v>6783</v>
      </c>
      <c r="P1084" s="827"/>
      <c r="Q1084" s="832">
        <v>323</v>
      </c>
    </row>
    <row r="1085" spans="1:17" ht="14.45" customHeight="1" x14ac:dyDescent="0.2">
      <c r="A1085" s="821" t="s">
        <v>621</v>
      </c>
      <c r="B1085" s="822" t="s">
        <v>7143</v>
      </c>
      <c r="C1085" s="822" t="s">
        <v>5989</v>
      </c>
      <c r="D1085" s="822" t="s">
        <v>7146</v>
      </c>
      <c r="E1085" s="822" t="s">
        <v>7147</v>
      </c>
      <c r="F1085" s="831">
        <v>2</v>
      </c>
      <c r="G1085" s="831">
        <v>358</v>
      </c>
      <c r="H1085" s="831"/>
      <c r="I1085" s="831">
        <v>179</v>
      </c>
      <c r="J1085" s="831"/>
      <c r="K1085" s="831"/>
      <c r="L1085" s="831"/>
      <c r="M1085" s="831"/>
      <c r="N1085" s="831"/>
      <c r="O1085" s="831"/>
      <c r="P1085" s="827"/>
      <c r="Q1085" s="832"/>
    </row>
    <row r="1086" spans="1:17" ht="14.45" customHeight="1" x14ac:dyDescent="0.2">
      <c r="A1086" s="821" t="s">
        <v>621</v>
      </c>
      <c r="B1086" s="822" t="s">
        <v>7143</v>
      </c>
      <c r="C1086" s="822" t="s">
        <v>5989</v>
      </c>
      <c r="D1086" s="822" t="s">
        <v>7148</v>
      </c>
      <c r="E1086" s="822" t="s">
        <v>7149</v>
      </c>
      <c r="F1086" s="831">
        <v>1</v>
      </c>
      <c r="G1086" s="831">
        <v>627</v>
      </c>
      <c r="H1086" s="831"/>
      <c r="I1086" s="831">
        <v>627</v>
      </c>
      <c r="J1086" s="831"/>
      <c r="K1086" s="831"/>
      <c r="L1086" s="831"/>
      <c r="M1086" s="831"/>
      <c r="N1086" s="831"/>
      <c r="O1086" s="831"/>
      <c r="P1086" s="827"/>
      <c r="Q1086" s="832"/>
    </row>
    <row r="1087" spans="1:17" ht="14.45" customHeight="1" x14ac:dyDescent="0.2">
      <c r="A1087" s="821" t="s">
        <v>7150</v>
      </c>
      <c r="B1087" s="822" t="s">
        <v>6024</v>
      </c>
      <c r="C1087" s="822" t="s">
        <v>2679</v>
      </c>
      <c r="D1087" s="822" t="s">
        <v>6182</v>
      </c>
      <c r="E1087" s="822" t="s">
        <v>6184</v>
      </c>
      <c r="F1087" s="831"/>
      <c r="G1087" s="831"/>
      <c r="H1087" s="831"/>
      <c r="I1087" s="831"/>
      <c r="J1087" s="831"/>
      <c r="K1087" s="831"/>
      <c r="L1087" s="831"/>
      <c r="M1087" s="831"/>
      <c r="N1087" s="831">
        <v>0.5</v>
      </c>
      <c r="O1087" s="831">
        <v>327.76</v>
      </c>
      <c r="P1087" s="827"/>
      <c r="Q1087" s="832">
        <v>655.52</v>
      </c>
    </row>
    <row r="1088" spans="1:17" ht="14.45" customHeight="1" x14ac:dyDescent="0.2">
      <c r="A1088" s="821" t="s">
        <v>7150</v>
      </c>
      <c r="B1088" s="822" t="s">
        <v>6024</v>
      </c>
      <c r="C1088" s="822" t="s">
        <v>6078</v>
      </c>
      <c r="D1088" s="822" t="s">
        <v>6166</v>
      </c>
      <c r="E1088" s="822" t="s">
        <v>6167</v>
      </c>
      <c r="F1088" s="831"/>
      <c r="G1088" s="831"/>
      <c r="H1088" s="831"/>
      <c r="I1088" s="831"/>
      <c r="J1088" s="831">
        <v>1</v>
      </c>
      <c r="K1088" s="831">
        <v>1114</v>
      </c>
      <c r="L1088" s="831"/>
      <c r="M1088" s="831">
        <v>1114</v>
      </c>
      <c r="N1088" s="831"/>
      <c r="O1088" s="831"/>
      <c r="P1088" s="827"/>
      <c r="Q1088" s="832"/>
    </row>
    <row r="1089" spans="1:17" ht="14.45" customHeight="1" x14ac:dyDescent="0.2">
      <c r="A1089" s="821" t="s">
        <v>7150</v>
      </c>
      <c r="B1089" s="822" t="s">
        <v>6024</v>
      </c>
      <c r="C1089" s="822" t="s">
        <v>6078</v>
      </c>
      <c r="D1089" s="822" t="s">
        <v>6660</v>
      </c>
      <c r="E1089" s="822" t="s">
        <v>6661</v>
      </c>
      <c r="F1089" s="831"/>
      <c r="G1089" s="831"/>
      <c r="H1089" s="831"/>
      <c r="I1089" s="831"/>
      <c r="J1089" s="831">
        <v>1</v>
      </c>
      <c r="K1089" s="831">
        <v>27313.65</v>
      </c>
      <c r="L1089" s="831"/>
      <c r="M1089" s="831">
        <v>27313.65</v>
      </c>
      <c r="N1089" s="831"/>
      <c r="O1089" s="831"/>
      <c r="P1089" s="827"/>
      <c r="Q1089" s="832"/>
    </row>
    <row r="1090" spans="1:17" ht="14.45" customHeight="1" x14ac:dyDescent="0.2">
      <c r="A1090" s="821" t="s">
        <v>7150</v>
      </c>
      <c r="B1090" s="822" t="s">
        <v>6024</v>
      </c>
      <c r="C1090" s="822" t="s">
        <v>6078</v>
      </c>
      <c r="D1090" s="822" t="s">
        <v>6222</v>
      </c>
      <c r="E1090" s="822" t="s">
        <v>6223</v>
      </c>
      <c r="F1090" s="831"/>
      <c r="G1090" s="831"/>
      <c r="H1090" s="831"/>
      <c r="I1090" s="831"/>
      <c r="J1090" s="831"/>
      <c r="K1090" s="831"/>
      <c r="L1090" s="831"/>
      <c r="M1090" s="831"/>
      <c r="N1090" s="831">
        <v>1</v>
      </c>
      <c r="O1090" s="831">
        <v>392.85</v>
      </c>
      <c r="P1090" s="827"/>
      <c r="Q1090" s="832">
        <v>392.85</v>
      </c>
    </row>
    <row r="1091" spans="1:17" ht="14.45" customHeight="1" x14ac:dyDescent="0.2">
      <c r="A1091" s="821" t="s">
        <v>7150</v>
      </c>
      <c r="B1091" s="822" t="s">
        <v>6024</v>
      </c>
      <c r="C1091" s="822" t="s">
        <v>5989</v>
      </c>
      <c r="D1091" s="822" t="s">
        <v>6005</v>
      </c>
      <c r="E1091" s="822" t="s">
        <v>6006</v>
      </c>
      <c r="F1091" s="831">
        <v>4</v>
      </c>
      <c r="G1091" s="831">
        <v>152</v>
      </c>
      <c r="H1091" s="831"/>
      <c r="I1091" s="831">
        <v>38</v>
      </c>
      <c r="J1091" s="831"/>
      <c r="K1091" s="831"/>
      <c r="L1091" s="831"/>
      <c r="M1091" s="831"/>
      <c r="N1091" s="831">
        <v>4</v>
      </c>
      <c r="O1091" s="831">
        <v>160</v>
      </c>
      <c r="P1091" s="827"/>
      <c r="Q1091" s="832">
        <v>40</v>
      </c>
    </row>
    <row r="1092" spans="1:17" ht="14.45" customHeight="1" x14ac:dyDescent="0.2">
      <c r="A1092" s="821" t="s">
        <v>7150</v>
      </c>
      <c r="B1092" s="822" t="s">
        <v>6024</v>
      </c>
      <c r="C1092" s="822" t="s">
        <v>5989</v>
      </c>
      <c r="D1092" s="822" t="s">
        <v>6087</v>
      </c>
      <c r="E1092" s="822" t="s">
        <v>6088</v>
      </c>
      <c r="F1092" s="831">
        <v>3</v>
      </c>
      <c r="G1092" s="831">
        <v>2121</v>
      </c>
      <c r="H1092" s="831"/>
      <c r="I1092" s="831">
        <v>707</v>
      </c>
      <c r="J1092" s="831">
        <v>1</v>
      </c>
      <c r="K1092" s="831">
        <v>711</v>
      </c>
      <c r="L1092" s="831"/>
      <c r="M1092" s="831">
        <v>711</v>
      </c>
      <c r="N1092" s="831">
        <v>1</v>
      </c>
      <c r="O1092" s="831">
        <v>768</v>
      </c>
      <c r="P1092" s="827"/>
      <c r="Q1092" s="832">
        <v>768</v>
      </c>
    </row>
    <row r="1093" spans="1:17" ht="14.45" customHeight="1" x14ac:dyDescent="0.2">
      <c r="A1093" s="821" t="s">
        <v>7150</v>
      </c>
      <c r="B1093" s="822" t="s">
        <v>6024</v>
      </c>
      <c r="C1093" s="822" t="s">
        <v>5989</v>
      </c>
      <c r="D1093" s="822" t="s">
        <v>6093</v>
      </c>
      <c r="E1093" s="822" t="s">
        <v>6094</v>
      </c>
      <c r="F1093" s="831">
        <v>4</v>
      </c>
      <c r="G1093" s="831">
        <v>2716</v>
      </c>
      <c r="H1093" s="831"/>
      <c r="I1093" s="831">
        <v>679</v>
      </c>
      <c r="J1093" s="831">
        <v>2</v>
      </c>
      <c r="K1093" s="831">
        <v>1366</v>
      </c>
      <c r="L1093" s="831"/>
      <c r="M1093" s="831">
        <v>683</v>
      </c>
      <c r="N1093" s="831"/>
      <c r="O1093" s="831"/>
      <c r="P1093" s="827"/>
      <c r="Q1093" s="832"/>
    </row>
    <row r="1094" spans="1:17" ht="14.45" customHeight="1" x14ac:dyDescent="0.2">
      <c r="A1094" s="821" t="s">
        <v>7150</v>
      </c>
      <c r="B1094" s="822" t="s">
        <v>6024</v>
      </c>
      <c r="C1094" s="822" t="s">
        <v>5989</v>
      </c>
      <c r="D1094" s="822" t="s">
        <v>6095</v>
      </c>
      <c r="E1094" s="822" t="s">
        <v>6096</v>
      </c>
      <c r="F1094" s="831">
        <v>4</v>
      </c>
      <c r="G1094" s="831">
        <v>3852</v>
      </c>
      <c r="H1094" s="831"/>
      <c r="I1094" s="831">
        <v>963</v>
      </c>
      <c r="J1094" s="831">
        <v>4</v>
      </c>
      <c r="K1094" s="831">
        <v>3868</v>
      </c>
      <c r="L1094" s="831"/>
      <c r="M1094" s="831">
        <v>967</v>
      </c>
      <c r="N1094" s="831"/>
      <c r="O1094" s="831"/>
      <c r="P1094" s="827"/>
      <c r="Q1094" s="832"/>
    </row>
    <row r="1095" spans="1:17" ht="14.45" customHeight="1" x14ac:dyDescent="0.2">
      <c r="A1095" s="821" t="s">
        <v>7150</v>
      </c>
      <c r="B1095" s="822" t="s">
        <v>6024</v>
      </c>
      <c r="C1095" s="822" t="s">
        <v>5989</v>
      </c>
      <c r="D1095" s="822" t="s">
        <v>6097</v>
      </c>
      <c r="E1095" s="822" t="s">
        <v>6098</v>
      </c>
      <c r="F1095" s="831">
        <v>3</v>
      </c>
      <c r="G1095" s="831">
        <v>1305</v>
      </c>
      <c r="H1095" s="831"/>
      <c r="I1095" s="831">
        <v>435</v>
      </c>
      <c r="J1095" s="831">
        <v>5</v>
      </c>
      <c r="K1095" s="831">
        <v>2185</v>
      </c>
      <c r="L1095" s="831"/>
      <c r="M1095" s="831">
        <v>437</v>
      </c>
      <c r="N1095" s="831"/>
      <c r="O1095" s="831"/>
      <c r="P1095" s="827"/>
      <c r="Q1095" s="832"/>
    </row>
    <row r="1096" spans="1:17" ht="14.45" customHeight="1" x14ac:dyDescent="0.2">
      <c r="A1096" s="821" t="s">
        <v>7150</v>
      </c>
      <c r="B1096" s="822" t="s">
        <v>6024</v>
      </c>
      <c r="C1096" s="822" t="s">
        <v>5989</v>
      </c>
      <c r="D1096" s="822" t="s">
        <v>6099</v>
      </c>
      <c r="E1096" s="822" t="s">
        <v>6100</v>
      </c>
      <c r="F1096" s="831">
        <v>2</v>
      </c>
      <c r="G1096" s="831">
        <v>2026</v>
      </c>
      <c r="H1096" s="831"/>
      <c r="I1096" s="831">
        <v>1013</v>
      </c>
      <c r="J1096" s="831"/>
      <c r="K1096" s="831"/>
      <c r="L1096" s="831"/>
      <c r="M1096" s="831"/>
      <c r="N1096" s="831">
        <v>1</v>
      </c>
      <c r="O1096" s="831">
        <v>1045</v>
      </c>
      <c r="P1096" s="827"/>
      <c r="Q1096" s="832">
        <v>1045</v>
      </c>
    </row>
    <row r="1097" spans="1:17" ht="14.45" customHeight="1" x14ac:dyDescent="0.2">
      <c r="A1097" s="821" t="s">
        <v>7150</v>
      </c>
      <c r="B1097" s="822" t="s">
        <v>6024</v>
      </c>
      <c r="C1097" s="822" t="s">
        <v>5989</v>
      </c>
      <c r="D1097" s="822" t="s">
        <v>6101</v>
      </c>
      <c r="E1097" s="822" t="s">
        <v>6102</v>
      </c>
      <c r="F1097" s="831">
        <v>123</v>
      </c>
      <c r="G1097" s="831">
        <v>230502</v>
      </c>
      <c r="H1097" s="831"/>
      <c r="I1097" s="831">
        <v>1874</v>
      </c>
      <c r="J1097" s="831">
        <v>112</v>
      </c>
      <c r="K1097" s="831">
        <v>210336</v>
      </c>
      <c r="L1097" s="831"/>
      <c r="M1097" s="831">
        <v>1878</v>
      </c>
      <c r="N1097" s="831">
        <v>21</v>
      </c>
      <c r="O1097" s="831">
        <v>40362</v>
      </c>
      <c r="P1097" s="827"/>
      <c r="Q1097" s="832">
        <v>1922</v>
      </c>
    </row>
    <row r="1098" spans="1:17" ht="14.45" customHeight="1" x14ac:dyDescent="0.2">
      <c r="A1098" s="821" t="s">
        <v>7150</v>
      </c>
      <c r="B1098" s="822" t="s">
        <v>6024</v>
      </c>
      <c r="C1098" s="822" t="s">
        <v>5989</v>
      </c>
      <c r="D1098" s="822" t="s">
        <v>6105</v>
      </c>
      <c r="E1098" s="822" t="s">
        <v>6106</v>
      </c>
      <c r="F1098" s="831">
        <v>123</v>
      </c>
      <c r="G1098" s="831">
        <v>131487</v>
      </c>
      <c r="H1098" s="831"/>
      <c r="I1098" s="831">
        <v>1069</v>
      </c>
      <c r="J1098" s="831">
        <v>109</v>
      </c>
      <c r="K1098" s="831">
        <v>116957</v>
      </c>
      <c r="L1098" s="831"/>
      <c r="M1098" s="831">
        <v>1073</v>
      </c>
      <c r="N1098" s="831">
        <v>21</v>
      </c>
      <c r="O1098" s="831">
        <v>23247</v>
      </c>
      <c r="P1098" s="827"/>
      <c r="Q1098" s="832">
        <v>1107</v>
      </c>
    </row>
    <row r="1099" spans="1:17" ht="14.45" customHeight="1" x14ac:dyDescent="0.2">
      <c r="A1099" s="821" t="s">
        <v>7150</v>
      </c>
      <c r="B1099" s="822" t="s">
        <v>6024</v>
      </c>
      <c r="C1099" s="822" t="s">
        <v>5989</v>
      </c>
      <c r="D1099" s="822" t="s">
        <v>6109</v>
      </c>
      <c r="E1099" s="822" t="s">
        <v>6110</v>
      </c>
      <c r="F1099" s="831">
        <v>3</v>
      </c>
      <c r="G1099" s="831">
        <v>2787</v>
      </c>
      <c r="H1099" s="831"/>
      <c r="I1099" s="831">
        <v>929</v>
      </c>
      <c r="J1099" s="831">
        <v>1</v>
      </c>
      <c r="K1099" s="831">
        <v>933</v>
      </c>
      <c r="L1099" s="831"/>
      <c r="M1099" s="831">
        <v>933</v>
      </c>
      <c r="N1099" s="831"/>
      <c r="O1099" s="831"/>
      <c r="P1099" s="827"/>
      <c r="Q1099" s="832"/>
    </row>
    <row r="1100" spans="1:17" ht="14.45" customHeight="1" x14ac:dyDescent="0.2">
      <c r="A1100" s="821" t="s">
        <v>7150</v>
      </c>
      <c r="B1100" s="822" t="s">
        <v>6024</v>
      </c>
      <c r="C1100" s="822" t="s">
        <v>5989</v>
      </c>
      <c r="D1100" s="822" t="s">
        <v>6228</v>
      </c>
      <c r="E1100" s="822" t="s">
        <v>6229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1</v>
      </c>
      <c r="O1100" s="831">
        <v>8882</v>
      </c>
      <c r="P1100" s="827"/>
      <c r="Q1100" s="832">
        <v>8882</v>
      </c>
    </row>
    <row r="1101" spans="1:17" ht="14.45" customHeight="1" x14ac:dyDescent="0.2">
      <c r="A1101" s="821" t="s">
        <v>7150</v>
      </c>
      <c r="B1101" s="822" t="s">
        <v>6024</v>
      </c>
      <c r="C1101" s="822" t="s">
        <v>5989</v>
      </c>
      <c r="D1101" s="822" t="s">
        <v>6129</v>
      </c>
      <c r="E1101" s="822" t="s">
        <v>6130</v>
      </c>
      <c r="F1101" s="831">
        <v>18</v>
      </c>
      <c r="G1101" s="831">
        <v>36342</v>
      </c>
      <c r="H1101" s="831"/>
      <c r="I1101" s="831">
        <v>2019</v>
      </c>
      <c r="J1101" s="831">
        <v>6</v>
      </c>
      <c r="K1101" s="831">
        <v>12132</v>
      </c>
      <c r="L1101" s="831"/>
      <c r="M1101" s="831">
        <v>2022</v>
      </c>
      <c r="N1101" s="831">
        <v>1</v>
      </c>
      <c r="O1101" s="831">
        <v>2052</v>
      </c>
      <c r="P1101" s="827"/>
      <c r="Q1101" s="832">
        <v>2052</v>
      </c>
    </row>
    <row r="1102" spans="1:17" ht="14.45" customHeight="1" x14ac:dyDescent="0.2">
      <c r="A1102" s="821" t="s">
        <v>7150</v>
      </c>
      <c r="B1102" s="822" t="s">
        <v>6024</v>
      </c>
      <c r="C1102" s="822" t="s">
        <v>5989</v>
      </c>
      <c r="D1102" s="822" t="s">
        <v>6333</v>
      </c>
      <c r="E1102" s="822" t="s">
        <v>6334</v>
      </c>
      <c r="F1102" s="831"/>
      <c r="G1102" s="831"/>
      <c r="H1102" s="831"/>
      <c r="I1102" s="831"/>
      <c r="J1102" s="831">
        <v>2</v>
      </c>
      <c r="K1102" s="831">
        <v>20138</v>
      </c>
      <c r="L1102" s="831"/>
      <c r="M1102" s="831">
        <v>10069</v>
      </c>
      <c r="N1102" s="831">
        <v>1</v>
      </c>
      <c r="O1102" s="831">
        <v>10092</v>
      </c>
      <c r="P1102" s="827"/>
      <c r="Q1102" s="832">
        <v>10092</v>
      </c>
    </row>
    <row r="1103" spans="1:17" ht="14.45" customHeight="1" x14ac:dyDescent="0.2">
      <c r="A1103" s="821" t="s">
        <v>7150</v>
      </c>
      <c r="B1103" s="822" t="s">
        <v>6024</v>
      </c>
      <c r="C1103" s="822" t="s">
        <v>5989</v>
      </c>
      <c r="D1103" s="822" t="s">
        <v>5994</v>
      </c>
      <c r="E1103" s="822" t="s">
        <v>5995</v>
      </c>
      <c r="F1103" s="831">
        <v>27</v>
      </c>
      <c r="G1103" s="831">
        <v>9666</v>
      </c>
      <c r="H1103" s="831"/>
      <c r="I1103" s="831">
        <v>358</v>
      </c>
      <c r="J1103" s="831">
        <v>21</v>
      </c>
      <c r="K1103" s="831">
        <v>7560</v>
      </c>
      <c r="L1103" s="831"/>
      <c r="M1103" s="831">
        <v>360</v>
      </c>
      <c r="N1103" s="831">
        <v>2</v>
      </c>
      <c r="O1103" s="831">
        <v>776</v>
      </c>
      <c r="P1103" s="827"/>
      <c r="Q1103" s="832">
        <v>388</v>
      </c>
    </row>
    <row r="1104" spans="1:17" ht="14.45" customHeight="1" x14ac:dyDescent="0.2">
      <c r="A1104" s="821" t="s">
        <v>7150</v>
      </c>
      <c r="B1104" s="822" t="s">
        <v>6024</v>
      </c>
      <c r="C1104" s="822" t="s">
        <v>5989</v>
      </c>
      <c r="D1104" s="822" t="s">
        <v>6145</v>
      </c>
      <c r="E1104" s="822" t="s">
        <v>6146</v>
      </c>
      <c r="F1104" s="831">
        <v>8</v>
      </c>
      <c r="G1104" s="831">
        <v>1432</v>
      </c>
      <c r="H1104" s="831"/>
      <c r="I1104" s="831">
        <v>179</v>
      </c>
      <c r="J1104" s="831">
        <v>5</v>
      </c>
      <c r="K1104" s="831">
        <v>900</v>
      </c>
      <c r="L1104" s="831"/>
      <c r="M1104" s="831">
        <v>180</v>
      </c>
      <c r="N1104" s="831"/>
      <c r="O1104" s="831"/>
      <c r="P1104" s="827"/>
      <c r="Q1104" s="832"/>
    </row>
    <row r="1105" spans="1:17" ht="14.45" customHeight="1" x14ac:dyDescent="0.2">
      <c r="A1105" s="821" t="s">
        <v>7150</v>
      </c>
      <c r="B1105" s="822" t="s">
        <v>6024</v>
      </c>
      <c r="C1105" s="822" t="s">
        <v>5989</v>
      </c>
      <c r="D1105" s="822" t="s">
        <v>6147</v>
      </c>
      <c r="E1105" s="822" t="s">
        <v>6148</v>
      </c>
      <c r="F1105" s="831">
        <v>13</v>
      </c>
      <c r="G1105" s="831">
        <v>8996</v>
      </c>
      <c r="H1105" s="831"/>
      <c r="I1105" s="831">
        <v>692</v>
      </c>
      <c r="J1105" s="831">
        <v>5</v>
      </c>
      <c r="K1105" s="831">
        <v>3480</v>
      </c>
      <c r="L1105" s="831"/>
      <c r="M1105" s="831">
        <v>696</v>
      </c>
      <c r="N1105" s="831"/>
      <c r="O1105" s="831"/>
      <c r="P1105" s="827"/>
      <c r="Q1105" s="832"/>
    </row>
    <row r="1106" spans="1:17" ht="14.45" customHeight="1" x14ac:dyDescent="0.2">
      <c r="A1106" s="821" t="s">
        <v>7150</v>
      </c>
      <c r="B1106" s="822" t="s">
        <v>6024</v>
      </c>
      <c r="C1106" s="822" t="s">
        <v>5989</v>
      </c>
      <c r="D1106" s="822" t="s">
        <v>6150</v>
      </c>
      <c r="E1106" s="822" t="s">
        <v>6151</v>
      </c>
      <c r="F1106" s="831">
        <v>10</v>
      </c>
      <c r="G1106" s="831">
        <v>5000</v>
      </c>
      <c r="H1106" s="831"/>
      <c r="I1106" s="831">
        <v>500</v>
      </c>
      <c r="J1106" s="831"/>
      <c r="K1106" s="831"/>
      <c r="L1106" s="831"/>
      <c r="M1106" s="831"/>
      <c r="N1106" s="831"/>
      <c r="O1106" s="831"/>
      <c r="P1106" s="827"/>
      <c r="Q1106" s="832"/>
    </row>
    <row r="1107" spans="1:17" ht="14.45" customHeight="1" x14ac:dyDescent="0.2">
      <c r="A1107" s="821" t="s">
        <v>7150</v>
      </c>
      <c r="B1107" s="822" t="s">
        <v>6024</v>
      </c>
      <c r="C1107" s="822" t="s">
        <v>5989</v>
      </c>
      <c r="D1107" s="822" t="s">
        <v>6152</v>
      </c>
      <c r="E1107" s="822" t="s">
        <v>6153</v>
      </c>
      <c r="F1107" s="831"/>
      <c r="G1107" s="831"/>
      <c r="H1107" s="831"/>
      <c r="I1107" s="831"/>
      <c r="J1107" s="831">
        <v>2</v>
      </c>
      <c r="K1107" s="831">
        <v>808</v>
      </c>
      <c r="L1107" s="831"/>
      <c r="M1107" s="831">
        <v>404</v>
      </c>
      <c r="N1107" s="831"/>
      <c r="O1107" s="831"/>
      <c r="P1107" s="827"/>
      <c r="Q1107" s="832"/>
    </row>
    <row r="1108" spans="1:17" ht="14.45" customHeight="1" x14ac:dyDescent="0.2">
      <c r="A1108" s="821" t="s">
        <v>7150</v>
      </c>
      <c r="B1108" s="822" t="s">
        <v>6024</v>
      </c>
      <c r="C1108" s="822" t="s">
        <v>5989</v>
      </c>
      <c r="D1108" s="822" t="s">
        <v>6359</v>
      </c>
      <c r="E1108" s="822" t="s">
        <v>6360</v>
      </c>
      <c r="F1108" s="831"/>
      <c r="G1108" s="831"/>
      <c r="H1108" s="831"/>
      <c r="I1108" s="831"/>
      <c r="J1108" s="831">
        <v>1</v>
      </c>
      <c r="K1108" s="831">
        <v>7496</v>
      </c>
      <c r="L1108" s="831"/>
      <c r="M1108" s="831">
        <v>7496</v>
      </c>
      <c r="N1108" s="831"/>
      <c r="O1108" s="831"/>
      <c r="P1108" s="827"/>
      <c r="Q1108" s="832"/>
    </row>
    <row r="1109" spans="1:17" ht="14.45" customHeight="1" x14ac:dyDescent="0.2">
      <c r="A1109" s="821" t="s">
        <v>7150</v>
      </c>
      <c r="B1109" s="822" t="s">
        <v>6024</v>
      </c>
      <c r="C1109" s="822" t="s">
        <v>5989</v>
      </c>
      <c r="D1109" s="822" t="s">
        <v>6383</v>
      </c>
      <c r="E1109" s="822" t="s">
        <v>6384</v>
      </c>
      <c r="F1109" s="831"/>
      <c r="G1109" s="831"/>
      <c r="H1109" s="831"/>
      <c r="I1109" s="831"/>
      <c r="J1109" s="831">
        <v>1</v>
      </c>
      <c r="K1109" s="831">
        <v>0</v>
      </c>
      <c r="L1109" s="831"/>
      <c r="M1109" s="831">
        <v>0</v>
      </c>
      <c r="N1109" s="831"/>
      <c r="O1109" s="831"/>
      <c r="P1109" s="827"/>
      <c r="Q1109" s="832"/>
    </row>
    <row r="1110" spans="1:17" ht="14.45" customHeight="1" x14ac:dyDescent="0.2">
      <c r="A1110" s="821" t="s">
        <v>7151</v>
      </c>
      <c r="B1110" s="822" t="s">
        <v>6024</v>
      </c>
      <c r="C1110" s="822" t="s">
        <v>2679</v>
      </c>
      <c r="D1110" s="822" t="s">
        <v>6029</v>
      </c>
      <c r="E1110" s="822" t="s">
        <v>6241</v>
      </c>
      <c r="F1110" s="831">
        <v>0</v>
      </c>
      <c r="G1110" s="831">
        <v>0</v>
      </c>
      <c r="H1110" s="831"/>
      <c r="I1110" s="831"/>
      <c r="J1110" s="831"/>
      <c r="K1110" s="831"/>
      <c r="L1110" s="831"/>
      <c r="M1110" s="831"/>
      <c r="N1110" s="831"/>
      <c r="O1110" s="831"/>
      <c r="P1110" s="827"/>
      <c r="Q1110" s="832"/>
    </row>
    <row r="1111" spans="1:17" ht="14.45" customHeight="1" x14ac:dyDescent="0.2">
      <c r="A1111" s="821" t="s">
        <v>7151</v>
      </c>
      <c r="B1111" s="822" t="s">
        <v>6024</v>
      </c>
      <c r="C1111" s="822" t="s">
        <v>2679</v>
      </c>
      <c r="D1111" s="822" t="s">
        <v>6029</v>
      </c>
      <c r="E1111" s="822" t="s">
        <v>6030</v>
      </c>
      <c r="F1111" s="831">
        <v>6</v>
      </c>
      <c r="G1111" s="831">
        <v>43501.919999999998</v>
      </c>
      <c r="H1111" s="831"/>
      <c r="I1111" s="831">
        <v>7250.32</v>
      </c>
      <c r="J1111" s="831"/>
      <c r="K1111" s="831"/>
      <c r="L1111" s="831"/>
      <c r="M1111" s="831"/>
      <c r="N1111" s="831"/>
      <c r="O1111" s="831"/>
      <c r="P1111" s="827"/>
      <c r="Q1111" s="832"/>
    </row>
    <row r="1112" spans="1:17" ht="14.45" customHeight="1" x14ac:dyDescent="0.2">
      <c r="A1112" s="821" t="s">
        <v>7151</v>
      </c>
      <c r="B1112" s="822" t="s">
        <v>6024</v>
      </c>
      <c r="C1112" s="822" t="s">
        <v>2679</v>
      </c>
      <c r="D1112" s="822" t="s">
        <v>6182</v>
      </c>
      <c r="E1112" s="822" t="s">
        <v>6184</v>
      </c>
      <c r="F1112" s="831"/>
      <c r="G1112" s="831"/>
      <c r="H1112" s="831"/>
      <c r="I1112" s="831"/>
      <c r="J1112" s="831">
        <v>1.5</v>
      </c>
      <c r="K1112" s="831">
        <v>1565.04</v>
      </c>
      <c r="L1112" s="831"/>
      <c r="M1112" s="831">
        <v>1043.3599999999999</v>
      </c>
      <c r="N1112" s="831">
        <v>1.25</v>
      </c>
      <c r="O1112" s="831">
        <v>819.4</v>
      </c>
      <c r="P1112" s="827"/>
      <c r="Q1112" s="832">
        <v>655.52</v>
      </c>
    </row>
    <row r="1113" spans="1:17" ht="14.45" customHeight="1" x14ac:dyDescent="0.2">
      <c r="A1113" s="821" t="s">
        <v>7151</v>
      </c>
      <c r="B1113" s="822" t="s">
        <v>6024</v>
      </c>
      <c r="C1113" s="822" t="s">
        <v>2679</v>
      </c>
      <c r="D1113" s="822" t="s">
        <v>6474</v>
      </c>
      <c r="E1113" s="822" t="s">
        <v>6184</v>
      </c>
      <c r="F1113" s="831"/>
      <c r="G1113" s="831"/>
      <c r="H1113" s="831"/>
      <c r="I1113" s="831"/>
      <c r="J1113" s="831">
        <v>0.1</v>
      </c>
      <c r="K1113" s="831">
        <v>327.58999999999997</v>
      </c>
      <c r="L1113" s="831"/>
      <c r="M1113" s="831">
        <v>3275.8999999999996</v>
      </c>
      <c r="N1113" s="831"/>
      <c r="O1113" s="831"/>
      <c r="P1113" s="827"/>
      <c r="Q1113" s="832"/>
    </row>
    <row r="1114" spans="1:17" ht="14.45" customHeight="1" x14ac:dyDescent="0.2">
      <c r="A1114" s="821" t="s">
        <v>7151</v>
      </c>
      <c r="B1114" s="822" t="s">
        <v>6024</v>
      </c>
      <c r="C1114" s="822" t="s">
        <v>2679</v>
      </c>
      <c r="D1114" s="822" t="s">
        <v>6063</v>
      </c>
      <c r="E1114" s="822" t="s">
        <v>2000</v>
      </c>
      <c r="F1114" s="831">
        <v>6</v>
      </c>
      <c r="G1114" s="831">
        <v>5958.18</v>
      </c>
      <c r="H1114" s="831"/>
      <c r="I1114" s="831">
        <v>993.03000000000009</v>
      </c>
      <c r="J1114" s="831"/>
      <c r="K1114" s="831"/>
      <c r="L1114" s="831"/>
      <c r="M1114" s="831"/>
      <c r="N1114" s="831"/>
      <c r="O1114" s="831"/>
      <c r="P1114" s="827"/>
      <c r="Q1114" s="832"/>
    </row>
    <row r="1115" spans="1:17" ht="14.45" customHeight="1" x14ac:dyDescent="0.2">
      <c r="A1115" s="821" t="s">
        <v>7151</v>
      </c>
      <c r="B1115" s="822" t="s">
        <v>6024</v>
      </c>
      <c r="C1115" s="822" t="s">
        <v>6078</v>
      </c>
      <c r="D1115" s="822" t="s">
        <v>6185</v>
      </c>
      <c r="E1115" s="822" t="s">
        <v>6186</v>
      </c>
      <c r="F1115" s="831"/>
      <c r="G1115" s="831"/>
      <c r="H1115" s="831"/>
      <c r="I1115" s="831"/>
      <c r="J1115" s="831"/>
      <c r="K1115" s="831"/>
      <c r="L1115" s="831"/>
      <c r="M1115" s="831"/>
      <c r="N1115" s="831">
        <v>1</v>
      </c>
      <c r="O1115" s="831">
        <v>879.92</v>
      </c>
      <c r="P1115" s="827"/>
      <c r="Q1115" s="832">
        <v>879.92</v>
      </c>
    </row>
    <row r="1116" spans="1:17" ht="14.45" customHeight="1" x14ac:dyDescent="0.2">
      <c r="A1116" s="821" t="s">
        <v>7151</v>
      </c>
      <c r="B1116" s="822" t="s">
        <v>6024</v>
      </c>
      <c r="C1116" s="822" t="s">
        <v>6078</v>
      </c>
      <c r="D1116" s="822" t="s">
        <v>6191</v>
      </c>
      <c r="E1116" s="822" t="s">
        <v>6192</v>
      </c>
      <c r="F1116" s="831"/>
      <c r="G1116" s="831"/>
      <c r="H1116" s="831"/>
      <c r="I1116" s="831"/>
      <c r="J1116" s="831"/>
      <c r="K1116" s="831"/>
      <c r="L1116" s="831"/>
      <c r="M1116" s="831"/>
      <c r="N1116" s="831">
        <v>2</v>
      </c>
      <c r="O1116" s="831">
        <v>2448.77</v>
      </c>
      <c r="P1116" s="827"/>
      <c r="Q1116" s="832">
        <v>1224.385</v>
      </c>
    </row>
    <row r="1117" spans="1:17" ht="14.45" customHeight="1" x14ac:dyDescent="0.2">
      <c r="A1117" s="821" t="s">
        <v>7151</v>
      </c>
      <c r="B1117" s="822" t="s">
        <v>6024</v>
      </c>
      <c r="C1117" s="822" t="s">
        <v>6078</v>
      </c>
      <c r="D1117" s="822" t="s">
        <v>6193</v>
      </c>
      <c r="E1117" s="822" t="s">
        <v>6194</v>
      </c>
      <c r="F1117" s="831"/>
      <c r="G1117" s="831"/>
      <c r="H1117" s="831"/>
      <c r="I1117" s="831"/>
      <c r="J1117" s="831"/>
      <c r="K1117" s="831"/>
      <c r="L1117" s="831"/>
      <c r="M1117" s="831"/>
      <c r="N1117" s="831">
        <v>3</v>
      </c>
      <c r="O1117" s="831">
        <v>4356</v>
      </c>
      <c r="P1117" s="827"/>
      <c r="Q1117" s="832">
        <v>1452</v>
      </c>
    </row>
    <row r="1118" spans="1:17" ht="14.45" customHeight="1" x14ac:dyDescent="0.2">
      <c r="A1118" s="821" t="s">
        <v>7151</v>
      </c>
      <c r="B1118" s="822" t="s">
        <v>6024</v>
      </c>
      <c r="C1118" s="822" t="s">
        <v>6078</v>
      </c>
      <c r="D1118" s="822" t="s">
        <v>6197</v>
      </c>
      <c r="E1118" s="822" t="s">
        <v>6198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1</v>
      </c>
      <c r="O1118" s="831">
        <v>1050</v>
      </c>
      <c r="P1118" s="827"/>
      <c r="Q1118" s="832">
        <v>1050</v>
      </c>
    </row>
    <row r="1119" spans="1:17" ht="14.45" customHeight="1" x14ac:dyDescent="0.2">
      <c r="A1119" s="821" t="s">
        <v>7151</v>
      </c>
      <c r="B1119" s="822" t="s">
        <v>6024</v>
      </c>
      <c r="C1119" s="822" t="s">
        <v>6078</v>
      </c>
      <c r="D1119" s="822" t="s">
        <v>6201</v>
      </c>
      <c r="E1119" s="822" t="s">
        <v>6202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1</v>
      </c>
      <c r="O1119" s="831">
        <v>4779.5</v>
      </c>
      <c r="P1119" s="827"/>
      <c r="Q1119" s="832">
        <v>4779.5</v>
      </c>
    </row>
    <row r="1120" spans="1:17" ht="14.45" customHeight="1" x14ac:dyDescent="0.2">
      <c r="A1120" s="821" t="s">
        <v>7151</v>
      </c>
      <c r="B1120" s="822" t="s">
        <v>6024</v>
      </c>
      <c r="C1120" s="822" t="s">
        <v>6078</v>
      </c>
      <c r="D1120" s="822" t="s">
        <v>6205</v>
      </c>
      <c r="E1120" s="822" t="s">
        <v>6207</v>
      </c>
      <c r="F1120" s="831"/>
      <c r="G1120" s="831"/>
      <c r="H1120" s="831"/>
      <c r="I1120" s="831"/>
      <c r="J1120" s="831"/>
      <c r="K1120" s="831"/>
      <c r="L1120" s="831"/>
      <c r="M1120" s="831"/>
      <c r="N1120" s="831">
        <v>1</v>
      </c>
      <c r="O1120" s="831">
        <v>14762.1</v>
      </c>
      <c r="P1120" s="827"/>
      <c r="Q1120" s="832">
        <v>14762.1</v>
      </c>
    </row>
    <row r="1121" spans="1:17" ht="14.45" customHeight="1" x14ac:dyDescent="0.2">
      <c r="A1121" s="821" t="s">
        <v>7151</v>
      </c>
      <c r="B1121" s="822" t="s">
        <v>6024</v>
      </c>
      <c r="C1121" s="822" t="s">
        <v>6078</v>
      </c>
      <c r="D1121" s="822" t="s">
        <v>6166</v>
      </c>
      <c r="E1121" s="822" t="s">
        <v>6167</v>
      </c>
      <c r="F1121" s="831">
        <v>2</v>
      </c>
      <c r="G1121" s="831">
        <v>1913.42</v>
      </c>
      <c r="H1121" s="831"/>
      <c r="I1121" s="831">
        <v>956.71</v>
      </c>
      <c r="J1121" s="831">
        <v>3</v>
      </c>
      <c r="K1121" s="831">
        <v>3342</v>
      </c>
      <c r="L1121" s="831"/>
      <c r="M1121" s="831">
        <v>1114</v>
      </c>
      <c r="N1121" s="831"/>
      <c r="O1121" s="831"/>
      <c r="P1121" s="827"/>
      <c r="Q1121" s="832"/>
    </row>
    <row r="1122" spans="1:17" ht="14.45" customHeight="1" x14ac:dyDescent="0.2">
      <c r="A1122" s="821" t="s">
        <v>7151</v>
      </c>
      <c r="B1122" s="822" t="s">
        <v>6024</v>
      </c>
      <c r="C1122" s="822" t="s">
        <v>6078</v>
      </c>
      <c r="D1122" s="822" t="s">
        <v>6619</v>
      </c>
      <c r="E1122" s="822" t="s">
        <v>6620</v>
      </c>
      <c r="F1122" s="831"/>
      <c r="G1122" s="831"/>
      <c r="H1122" s="831"/>
      <c r="I1122" s="831"/>
      <c r="J1122" s="831"/>
      <c r="K1122" s="831"/>
      <c r="L1122" s="831"/>
      <c r="M1122" s="831"/>
      <c r="N1122" s="831">
        <v>1</v>
      </c>
      <c r="O1122" s="831">
        <v>8786</v>
      </c>
      <c r="P1122" s="827"/>
      <c r="Q1122" s="832">
        <v>8786</v>
      </c>
    </row>
    <row r="1123" spans="1:17" ht="14.45" customHeight="1" x14ac:dyDescent="0.2">
      <c r="A1123" s="821" t="s">
        <v>7151</v>
      </c>
      <c r="B1123" s="822" t="s">
        <v>6024</v>
      </c>
      <c r="C1123" s="822" t="s">
        <v>6078</v>
      </c>
      <c r="D1123" s="822" t="s">
        <v>6172</v>
      </c>
      <c r="E1123" s="822" t="s">
        <v>6173</v>
      </c>
      <c r="F1123" s="831">
        <v>1</v>
      </c>
      <c r="G1123" s="831">
        <v>52026</v>
      </c>
      <c r="H1123" s="831"/>
      <c r="I1123" s="831">
        <v>52026</v>
      </c>
      <c r="J1123" s="831">
        <v>1</v>
      </c>
      <c r="K1123" s="831">
        <v>52026</v>
      </c>
      <c r="L1123" s="831"/>
      <c r="M1123" s="831">
        <v>52026</v>
      </c>
      <c r="N1123" s="831"/>
      <c r="O1123" s="831"/>
      <c r="P1123" s="827"/>
      <c r="Q1123" s="832"/>
    </row>
    <row r="1124" spans="1:17" ht="14.45" customHeight="1" x14ac:dyDescent="0.2">
      <c r="A1124" s="821" t="s">
        <v>7151</v>
      </c>
      <c r="B1124" s="822" t="s">
        <v>6024</v>
      </c>
      <c r="C1124" s="822" t="s">
        <v>6078</v>
      </c>
      <c r="D1124" s="822" t="s">
        <v>6222</v>
      </c>
      <c r="E1124" s="822" t="s">
        <v>6223</v>
      </c>
      <c r="F1124" s="831"/>
      <c r="G1124" s="831"/>
      <c r="H1124" s="831"/>
      <c r="I1124" s="831"/>
      <c r="J1124" s="831">
        <v>3</v>
      </c>
      <c r="K1124" s="831">
        <v>1178.5500000000002</v>
      </c>
      <c r="L1124" s="831"/>
      <c r="M1124" s="831">
        <v>392.85000000000008</v>
      </c>
      <c r="N1124" s="831">
        <v>2</v>
      </c>
      <c r="O1124" s="831">
        <v>785.7</v>
      </c>
      <c r="P1124" s="827"/>
      <c r="Q1124" s="832">
        <v>392.85</v>
      </c>
    </row>
    <row r="1125" spans="1:17" ht="14.45" customHeight="1" x14ac:dyDescent="0.2">
      <c r="A1125" s="821" t="s">
        <v>7151</v>
      </c>
      <c r="B1125" s="822" t="s">
        <v>6024</v>
      </c>
      <c r="C1125" s="822" t="s">
        <v>6078</v>
      </c>
      <c r="D1125" s="822" t="s">
        <v>6226</v>
      </c>
      <c r="E1125" s="822" t="s">
        <v>6227</v>
      </c>
      <c r="F1125" s="831"/>
      <c r="G1125" s="831"/>
      <c r="H1125" s="831"/>
      <c r="I1125" s="831"/>
      <c r="J1125" s="831"/>
      <c r="K1125" s="831"/>
      <c r="L1125" s="831"/>
      <c r="M1125" s="831"/>
      <c r="N1125" s="831">
        <v>2</v>
      </c>
      <c r="O1125" s="831">
        <v>3486</v>
      </c>
      <c r="P1125" s="827"/>
      <c r="Q1125" s="832">
        <v>1743</v>
      </c>
    </row>
    <row r="1126" spans="1:17" ht="14.45" customHeight="1" x14ac:dyDescent="0.2">
      <c r="A1126" s="821" t="s">
        <v>7151</v>
      </c>
      <c r="B1126" s="822" t="s">
        <v>6024</v>
      </c>
      <c r="C1126" s="822" t="s">
        <v>6078</v>
      </c>
      <c r="D1126" s="822" t="s">
        <v>6810</v>
      </c>
      <c r="E1126" s="822" t="s">
        <v>6811</v>
      </c>
      <c r="F1126" s="831"/>
      <c r="G1126" s="831"/>
      <c r="H1126" s="831"/>
      <c r="I1126" s="831"/>
      <c r="J1126" s="831">
        <v>1</v>
      </c>
      <c r="K1126" s="831">
        <v>276000</v>
      </c>
      <c r="L1126" s="831"/>
      <c r="M1126" s="831">
        <v>276000</v>
      </c>
      <c r="N1126" s="831"/>
      <c r="O1126" s="831"/>
      <c r="P1126" s="827"/>
      <c r="Q1126" s="832"/>
    </row>
    <row r="1127" spans="1:17" ht="14.45" customHeight="1" x14ac:dyDescent="0.2">
      <c r="A1127" s="821" t="s">
        <v>7151</v>
      </c>
      <c r="B1127" s="822" t="s">
        <v>6024</v>
      </c>
      <c r="C1127" s="822" t="s">
        <v>5989</v>
      </c>
      <c r="D1127" s="822" t="s">
        <v>6005</v>
      </c>
      <c r="E1127" s="822" t="s">
        <v>6006</v>
      </c>
      <c r="F1127" s="831">
        <v>8</v>
      </c>
      <c r="G1127" s="831">
        <v>304</v>
      </c>
      <c r="H1127" s="831"/>
      <c r="I1127" s="831">
        <v>38</v>
      </c>
      <c r="J1127" s="831">
        <v>16</v>
      </c>
      <c r="K1127" s="831">
        <v>608</v>
      </c>
      <c r="L1127" s="831"/>
      <c r="M1127" s="831">
        <v>38</v>
      </c>
      <c r="N1127" s="831">
        <v>5</v>
      </c>
      <c r="O1127" s="831">
        <v>200</v>
      </c>
      <c r="P1127" s="827"/>
      <c r="Q1127" s="832">
        <v>40</v>
      </c>
    </row>
    <row r="1128" spans="1:17" ht="14.45" customHeight="1" x14ac:dyDescent="0.2">
      <c r="A1128" s="821" t="s">
        <v>7151</v>
      </c>
      <c r="B1128" s="822" t="s">
        <v>6024</v>
      </c>
      <c r="C1128" s="822" t="s">
        <v>5989</v>
      </c>
      <c r="D1128" s="822" t="s">
        <v>6087</v>
      </c>
      <c r="E1128" s="822" t="s">
        <v>6088</v>
      </c>
      <c r="F1128" s="831">
        <v>2</v>
      </c>
      <c r="G1128" s="831">
        <v>1414</v>
      </c>
      <c r="H1128" s="831"/>
      <c r="I1128" s="831">
        <v>707</v>
      </c>
      <c r="J1128" s="831">
        <v>6</v>
      </c>
      <c r="K1128" s="831">
        <v>4266</v>
      </c>
      <c r="L1128" s="831"/>
      <c r="M1128" s="831">
        <v>711</v>
      </c>
      <c r="N1128" s="831"/>
      <c r="O1128" s="831"/>
      <c r="P1128" s="827"/>
      <c r="Q1128" s="832"/>
    </row>
    <row r="1129" spans="1:17" ht="14.45" customHeight="1" x14ac:dyDescent="0.2">
      <c r="A1129" s="821" t="s">
        <v>7151</v>
      </c>
      <c r="B1129" s="822" t="s">
        <v>6024</v>
      </c>
      <c r="C1129" s="822" t="s">
        <v>5989</v>
      </c>
      <c r="D1129" s="822" t="s">
        <v>2493</v>
      </c>
      <c r="E1129" s="822" t="s">
        <v>6309</v>
      </c>
      <c r="F1129" s="831"/>
      <c r="G1129" s="831"/>
      <c r="H1129" s="831"/>
      <c r="I1129" s="831"/>
      <c r="J1129" s="831">
        <v>1</v>
      </c>
      <c r="K1129" s="831">
        <v>1698</v>
      </c>
      <c r="L1129" s="831"/>
      <c r="M1129" s="831">
        <v>1698</v>
      </c>
      <c r="N1129" s="831"/>
      <c r="O1129" s="831"/>
      <c r="P1129" s="827"/>
      <c r="Q1129" s="832"/>
    </row>
    <row r="1130" spans="1:17" ht="14.45" customHeight="1" x14ac:dyDescent="0.2">
      <c r="A1130" s="821" t="s">
        <v>7151</v>
      </c>
      <c r="B1130" s="822" t="s">
        <v>6024</v>
      </c>
      <c r="C1130" s="822" t="s">
        <v>5989</v>
      </c>
      <c r="D1130" s="822" t="s">
        <v>6091</v>
      </c>
      <c r="E1130" s="822" t="s">
        <v>6092</v>
      </c>
      <c r="F1130" s="831">
        <v>1</v>
      </c>
      <c r="G1130" s="831">
        <v>628</v>
      </c>
      <c r="H1130" s="831"/>
      <c r="I1130" s="831">
        <v>628</v>
      </c>
      <c r="J1130" s="831">
        <v>2</v>
      </c>
      <c r="K1130" s="831">
        <v>1264</v>
      </c>
      <c r="L1130" s="831"/>
      <c r="M1130" s="831">
        <v>632</v>
      </c>
      <c r="N1130" s="831"/>
      <c r="O1130" s="831"/>
      <c r="P1130" s="827"/>
      <c r="Q1130" s="832"/>
    </row>
    <row r="1131" spans="1:17" ht="14.45" customHeight="1" x14ac:dyDescent="0.2">
      <c r="A1131" s="821" t="s">
        <v>7151</v>
      </c>
      <c r="B1131" s="822" t="s">
        <v>6024</v>
      </c>
      <c r="C1131" s="822" t="s">
        <v>5989</v>
      </c>
      <c r="D1131" s="822" t="s">
        <v>6093</v>
      </c>
      <c r="E1131" s="822" t="s">
        <v>6094</v>
      </c>
      <c r="F1131" s="831">
        <v>15</v>
      </c>
      <c r="G1131" s="831">
        <v>10185</v>
      </c>
      <c r="H1131" s="831"/>
      <c r="I1131" s="831">
        <v>679</v>
      </c>
      <c r="J1131" s="831">
        <v>6</v>
      </c>
      <c r="K1131" s="831">
        <v>4098</v>
      </c>
      <c r="L1131" s="831"/>
      <c r="M1131" s="831">
        <v>683</v>
      </c>
      <c r="N1131" s="831"/>
      <c r="O1131" s="831"/>
      <c r="P1131" s="827"/>
      <c r="Q1131" s="832"/>
    </row>
    <row r="1132" spans="1:17" ht="14.45" customHeight="1" x14ac:dyDescent="0.2">
      <c r="A1132" s="821" t="s">
        <v>7151</v>
      </c>
      <c r="B1132" s="822" t="s">
        <v>6024</v>
      </c>
      <c r="C1132" s="822" t="s">
        <v>5989</v>
      </c>
      <c r="D1132" s="822" t="s">
        <v>6095</v>
      </c>
      <c r="E1132" s="822" t="s">
        <v>6096</v>
      </c>
      <c r="F1132" s="831">
        <v>31</v>
      </c>
      <c r="G1132" s="831">
        <v>29853</v>
      </c>
      <c r="H1132" s="831"/>
      <c r="I1132" s="831">
        <v>963</v>
      </c>
      <c r="J1132" s="831">
        <v>29</v>
      </c>
      <c r="K1132" s="831">
        <v>28043</v>
      </c>
      <c r="L1132" s="831"/>
      <c r="M1132" s="831">
        <v>967</v>
      </c>
      <c r="N1132" s="831"/>
      <c r="O1132" s="831"/>
      <c r="P1132" s="827"/>
      <c r="Q1132" s="832"/>
    </row>
    <row r="1133" spans="1:17" ht="14.45" customHeight="1" x14ac:dyDescent="0.2">
      <c r="A1133" s="821" t="s">
        <v>7151</v>
      </c>
      <c r="B1133" s="822" t="s">
        <v>6024</v>
      </c>
      <c r="C1133" s="822" t="s">
        <v>5989</v>
      </c>
      <c r="D1133" s="822" t="s">
        <v>6097</v>
      </c>
      <c r="E1133" s="822" t="s">
        <v>6098</v>
      </c>
      <c r="F1133" s="831">
        <v>3</v>
      </c>
      <c r="G1133" s="831">
        <v>1305</v>
      </c>
      <c r="H1133" s="831"/>
      <c r="I1133" s="831">
        <v>435</v>
      </c>
      <c r="J1133" s="831"/>
      <c r="K1133" s="831"/>
      <c r="L1133" s="831"/>
      <c r="M1133" s="831"/>
      <c r="N1133" s="831"/>
      <c r="O1133" s="831"/>
      <c r="P1133" s="827"/>
      <c r="Q1133" s="832"/>
    </row>
    <row r="1134" spans="1:17" ht="14.45" customHeight="1" x14ac:dyDescent="0.2">
      <c r="A1134" s="821" t="s">
        <v>7151</v>
      </c>
      <c r="B1134" s="822" t="s">
        <v>6024</v>
      </c>
      <c r="C1134" s="822" t="s">
        <v>5989</v>
      </c>
      <c r="D1134" s="822" t="s">
        <v>6099</v>
      </c>
      <c r="E1134" s="822" t="s">
        <v>6100</v>
      </c>
      <c r="F1134" s="831"/>
      <c r="G1134" s="831"/>
      <c r="H1134" s="831"/>
      <c r="I1134" s="831"/>
      <c r="J1134" s="831">
        <v>1</v>
      </c>
      <c r="K1134" s="831">
        <v>1016</v>
      </c>
      <c r="L1134" s="831"/>
      <c r="M1134" s="831">
        <v>1016</v>
      </c>
      <c r="N1134" s="831"/>
      <c r="O1134" s="831"/>
      <c r="P1134" s="827"/>
      <c r="Q1134" s="832"/>
    </row>
    <row r="1135" spans="1:17" ht="14.45" customHeight="1" x14ac:dyDescent="0.2">
      <c r="A1135" s="821" t="s">
        <v>7151</v>
      </c>
      <c r="B1135" s="822" t="s">
        <v>6024</v>
      </c>
      <c r="C1135" s="822" t="s">
        <v>5989</v>
      </c>
      <c r="D1135" s="822" t="s">
        <v>6101</v>
      </c>
      <c r="E1135" s="822" t="s">
        <v>6102</v>
      </c>
      <c r="F1135" s="831">
        <v>35</v>
      </c>
      <c r="G1135" s="831">
        <v>65590</v>
      </c>
      <c r="H1135" s="831"/>
      <c r="I1135" s="831">
        <v>1874</v>
      </c>
      <c r="J1135" s="831">
        <v>27</v>
      </c>
      <c r="K1135" s="831">
        <v>50706</v>
      </c>
      <c r="L1135" s="831"/>
      <c r="M1135" s="831">
        <v>1878</v>
      </c>
      <c r="N1135" s="831">
        <v>3</v>
      </c>
      <c r="O1135" s="831">
        <v>5766</v>
      </c>
      <c r="P1135" s="827"/>
      <c r="Q1135" s="832">
        <v>1922</v>
      </c>
    </row>
    <row r="1136" spans="1:17" ht="14.45" customHeight="1" x14ac:dyDescent="0.2">
      <c r="A1136" s="821" t="s">
        <v>7151</v>
      </c>
      <c r="B1136" s="822" t="s">
        <v>6024</v>
      </c>
      <c r="C1136" s="822" t="s">
        <v>5989</v>
      </c>
      <c r="D1136" s="822" t="s">
        <v>6103</v>
      </c>
      <c r="E1136" s="822" t="s">
        <v>6104</v>
      </c>
      <c r="F1136" s="831">
        <v>1</v>
      </c>
      <c r="G1136" s="831">
        <v>2129</v>
      </c>
      <c r="H1136" s="831"/>
      <c r="I1136" s="831">
        <v>2129</v>
      </c>
      <c r="J1136" s="831"/>
      <c r="K1136" s="831"/>
      <c r="L1136" s="831"/>
      <c r="M1136" s="831"/>
      <c r="N1136" s="831"/>
      <c r="O1136" s="831"/>
      <c r="P1136" s="827"/>
      <c r="Q1136" s="832"/>
    </row>
    <row r="1137" spans="1:17" ht="14.45" customHeight="1" x14ac:dyDescent="0.2">
      <c r="A1137" s="821" t="s">
        <v>7151</v>
      </c>
      <c r="B1137" s="822" t="s">
        <v>6024</v>
      </c>
      <c r="C1137" s="822" t="s">
        <v>5989</v>
      </c>
      <c r="D1137" s="822" t="s">
        <v>6105</v>
      </c>
      <c r="E1137" s="822" t="s">
        <v>6106</v>
      </c>
      <c r="F1137" s="831">
        <v>32</v>
      </c>
      <c r="G1137" s="831">
        <v>34208</v>
      </c>
      <c r="H1137" s="831"/>
      <c r="I1137" s="831">
        <v>1069</v>
      </c>
      <c r="J1137" s="831">
        <v>28</v>
      </c>
      <c r="K1137" s="831">
        <v>30044</v>
      </c>
      <c r="L1137" s="831"/>
      <c r="M1137" s="831">
        <v>1073</v>
      </c>
      <c r="N1137" s="831">
        <v>3</v>
      </c>
      <c r="O1137" s="831">
        <v>3321</v>
      </c>
      <c r="P1137" s="827"/>
      <c r="Q1137" s="832">
        <v>1107</v>
      </c>
    </row>
    <row r="1138" spans="1:17" ht="14.45" customHeight="1" x14ac:dyDescent="0.2">
      <c r="A1138" s="821" t="s">
        <v>7151</v>
      </c>
      <c r="B1138" s="822" t="s">
        <v>6024</v>
      </c>
      <c r="C1138" s="822" t="s">
        <v>5989</v>
      </c>
      <c r="D1138" s="822" t="s">
        <v>6107</v>
      </c>
      <c r="E1138" s="822" t="s">
        <v>6108</v>
      </c>
      <c r="F1138" s="831">
        <v>1</v>
      </c>
      <c r="G1138" s="831">
        <v>1986</v>
      </c>
      <c r="H1138" s="831"/>
      <c r="I1138" s="831">
        <v>1986</v>
      </c>
      <c r="J1138" s="831"/>
      <c r="K1138" s="831"/>
      <c r="L1138" s="831"/>
      <c r="M1138" s="831"/>
      <c r="N1138" s="831"/>
      <c r="O1138" s="831"/>
      <c r="P1138" s="827"/>
      <c r="Q1138" s="832"/>
    </row>
    <row r="1139" spans="1:17" ht="14.45" customHeight="1" x14ac:dyDescent="0.2">
      <c r="A1139" s="821" t="s">
        <v>7151</v>
      </c>
      <c r="B1139" s="822" t="s">
        <v>6024</v>
      </c>
      <c r="C1139" s="822" t="s">
        <v>5989</v>
      </c>
      <c r="D1139" s="822" t="s">
        <v>6109</v>
      </c>
      <c r="E1139" s="822" t="s">
        <v>6110</v>
      </c>
      <c r="F1139" s="831">
        <v>2</v>
      </c>
      <c r="G1139" s="831">
        <v>1858</v>
      </c>
      <c r="H1139" s="831"/>
      <c r="I1139" s="831">
        <v>929</v>
      </c>
      <c r="J1139" s="831">
        <v>5</v>
      </c>
      <c r="K1139" s="831">
        <v>4665</v>
      </c>
      <c r="L1139" s="831"/>
      <c r="M1139" s="831">
        <v>933</v>
      </c>
      <c r="N1139" s="831">
        <v>1</v>
      </c>
      <c r="O1139" s="831">
        <v>990</v>
      </c>
      <c r="P1139" s="827"/>
      <c r="Q1139" s="832">
        <v>990</v>
      </c>
    </row>
    <row r="1140" spans="1:17" ht="14.45" customHeight="1" x14ac:dyDescent="0.2">
      <c r="A1140" s="821" t="s">
        <v>7151</v>
      </c>
      <c r="B1140" s="822" t="s">
        <v>6024</v>
      </c>
      <c r="C1140" s="822" t="s">
        <v>5989</v>
      </c>
      <c r="D1140" s="822" t="s">
        <v>5998</v>
      </c>
      <c r="E1140" s="822" t="s">
        <v>5999</v>
      </c>
      <c r="F1140" s="831">
        <v>2</v>
      </c>
      <c r="G1140" s="831">
        <v>11574</v>
      </c>
      <c r="H1140" s="831"/>
      <c r="I1140" s="831">
        <v>5787</v>
      </c>
      <c r="J1140" s="831">
        <v>1</v>
      </c>
      <c r="K1140" s="831">
        <v>5793</v>
      </c>
      <c r="L1140" s="831"/>
      <c r="M1140" s="831">
        <v>5793</v>
      </c>
      <c r="N1140" s="831">
        <v>1</v>
      </c>
      <c r="O1140" s="831">
        <v>5852</v>
      </c>
      <c r="P1140" s="827"/>
      <c r="Q1140" s="832">
        <v>5852</v>
      </c>
    </row>
    <row r="1141" spans="1:17" ht="14.45" customHeight="1" x14ac:dyDescent="0.2">
      <c r="A1141" s="821" t="s">
        <v>7151</v>
      </c>
      <c r="B1141" s="822" t="s">
        <v>6024</v>
      </c>
      <c r="C1141" s="822" t="s">
        <v>5989</v>
      </c>
      <c r="D1141" s="822" t="s">
        <v>6174</v>
      </c>
      <c r="E1141" s="822" t="s">
        <v>6175</v>
      </c>
      <c r="F1141" s="831">
        <v>1</v>
      </c>
      <c r="G1141" s="831">
        <v>9564</v>
      </c>
      <c r="H1141" s="831"/>
      <c r="I1141" s="831">
        <v>9564</v>
      </c>
      <c r="J1141" s="831">
        <v>1</v>
      </c>
      <c r="K1141" s="831">
        <v>9576</v>
      </c>
      <c r="L1141" s="831"/>
      <c r="M1141" s="831">
        <v>9576</v>
      </c>
      <c r="N1141" s="831"/>
      <c r="O1141" s="831"/>
      <c r="P1141" s="827"/>
      <c r="Q1141" s="832"/>
    </row>
    <row r="1142" spans="1:17" ht="14.45" customHeight="1" x14ac:dyDescent="0.2">
      <c r="A1142" s="821" t="s">
        <v>7151</v>
      </c>
      <c r="B1142" s="822" t="s">
        <v>6024</v>
      </c>
      <c r="C1142" s="822" t="s">
        <v>5989</v>
      </c>
      <c r="D1142" s="822" t="s">
        <v>6326</v>
      </c>
      <c r="E1142" s="822" t="s">
        <v>6327</v>
      </c>
      <c r="F1142" s="831"/>
      <c r="G1142" s="831"/>
      <c r="H1142" s="831"/>
      <c r="I1142" s="831"/>
      <c r="J1142" s="831">
        <v>0</v>
      </c>
      <c r="K1142" s="831">
        <v>0</v>
      </c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7151</v>
      </c>
      <c r="B1143" s="822" t="s">
        <v>6024</v>
      </c>
      <c r="C1143" s="822" t="s">
        <v>5989</v>
      </c>
      <c r="D1143" s="822" t="s">
        <v>6228</v>
      </c>
      <c r="E1143" s="822" t="s">
        <v>6229</v>
      </c>
      <c r="F1143" s="831"/>
      <c r="G1143" s="831"/>
      <c r="H1143" s="831"/>
      <c r="I1143" s="831"/>
      <c r="J1143" s="831">
        <v>2</v>
      </c>
      <c r="K1143" s="831">
        <v>17646</v>
      </c>
      <c r="L1143" s="831"/>
      <c r="M1143" s="831">
        <v>8823</v>
      </c>
      <c r="N1143" s="831">
        <v>2</v>
      </c>
      <c r="O1143" s="831">
        <v>17764</v>
      </c>
      <c r="P1143" s="827"/>
      <c r="Q1143" s="832">
        <v>8882</v>
      </c>
    </row>
    <row r="1144" spans="1:17" ht="14.45" customHeight="1" x14ac:dyDescent="0.2">
      <c r="A1144" s="821" t="s">
        <v>7151</v>
      </c>
      <c r="B1144" s="822" t="s">
        <v>6024</v>
      </c>
      <c r="C1144" s="822" t="s">
        <v>5989</v>
      </c>
      <c r="D1144" s="822" t="s">
        <v>6230</v>
      </c>
      <c r="E1144" s="822" t="s">
        <v>6231</v>
      </c>
      <c r="F1144" s="831"/>
      <c r="G1144" s="831"/>
      <c r="H1144" s="831"/>
      <c r="I1144" s="831"/>
      <c r="J1144" s="831"/>
      <c r="K1144" s="831"/>
      <c r="L1144" s="831"/>
      <c r="M1144" s="831"/>
      <c r="N1144" s="831">
        <v>2</v>
      </c>
      <c r="O1144" s="831">
        <v>0</v>
      </c>
      <c r="P1144" s="827"/>
      <c r="Q1144" s="832">
        <v>0</v>
      </c>
    </row>
    <row r="1145" spans="1:17" ht="14.45" customHeight="1" x14ac:dyDescent="0.2">
      <c r="A1145" s="821" t="s">
        <v>7151</v>
      </c>
      <c r="B1145" s="822" t="s">
        <v>6024</v>
      </c>
      <c r="C1145" s="822" t="s">
        <v>5989</v>
      </c>
      <c r="D1145" s="822" t="s">
        <v>6115</v>
      </c>
      <c r="E1145" s="822" t="s">
        <v>6116</v>
      </c>
      <c r="F1145" s="831">
        <v>5</v>
      </c>
      <c r="G1145" s="831">
        <v>0</v>
      </c>
      <c r="H1145" s="831"/>
      <c r="I1145" s="831">
        <v>0</v>
      </c>
      <c r="J1145" s="831">
        <v>1</v>
      </c>
      <c r="K1145" s="831">
        <v>0</v>
      </c>
      <c r="L1145" s="831"/>
      <c r="M1145" s="831">
        <v>0</v>
      </c>
      <c r="N1145" s="831"/>
      <c r="O1145" s="831"/>
      <c r="P1145" s="827"/>
      <c r="Q1145" s="832"/>
    </row>
    <row r="1146" spans="1:17" ht="14.45" customHeight="1" x14ac:dyDescent="0.2">
      <c r="A1146" s="821" t="s">
        <v>7151</v>
      </c>
      <c r="B1146" s="822" t="s">
        <v>6024</v>
      </c>
      <c r="C1146" s="822" t="s">
        <v>5989</v>
      </c>
      <c r="D1146" s="822" t="s">
        <v>6119</v>
      </c>
      <c r="E1146" s="822" t="s">
        <v>6120</v>
      </c>
      <c r="F1146" s="831"/>
      <c r="G1146" s="831"/>
      <c r="H1146" s="831"/>
      <c r="I1146" s="831"/>
      <c r="J1146" s="831">
        <v>0</v>
      </c>
      <c r="K1146" s="831">
        <v>0</v>
      </c>
      <c r="L1146" s="831"/>
      <c r="M1146" s="831"/>
      <c r="N1146" s="831"/>
      <c r="O1146" s="831"/>
      <c r="P1146" s="827"/>
      <c r="Q1146" s="832"/>
    </row>
    <row r="1147" spans="1:17" ht="14.45" customHeight="1" x14ac:dyDescent="0.2">
      <c r="A1147" s="821" t="s">
        <v>7151</v>
      </c>
      <c r="B1147" s="822" t="s">
        <v>6024</v>
      </c>
      <c r="C1147" s="822" t="s">
        <v>5989</v>
      </c>
      <c r="D1147" s="822" t="s">
        <v>6125</v>
      </c>
      <c r="E1147" s="822" t="s">
        <v>6126</v>
      </c>
      <c r="F1147" s="831">
        <v>5</v>
      </c>
      <c r="G1147" s="831">
        <v>435</v>
      </c>
      <c r="H1147" s="831"/>
      <c r="I1147" s="831">
        <v>87</v>
      </c>
      <c r="J1147" s="831">
        <v>2</v>
      </c>
      <c r="K1147" s="831">
        <v>176</v>
      </c>
      <c r="L1147" s="831"/>
      <c r="M1147" s="831">
        <v>88</v>
      </c>
      <c r="N1147" s="831"/>
      <c r="O1147" s="831"/>
      <c r="P1147" s="827"/>
      <c r="Q1147" s="832"/>
    </row>
    <row r="1148" spans="1:17" ht="14.45" customHeight="1" x14ac:dyDescent="0.2">
      <c r="A1148" s="821" t="s">
        <v>7151</v>
      </c>
      <c r="B1148" s="822" t="s">
        <v>6024</v>
      </c>
      <c r="C1148" s="822" t="s">
        <v>5989</v>
      </c>
      <c r="D1148" s="822" t="s">
        <v>6129</v>
      </c>
      <c r="E1148" s="822" t="s">
        <v>6130</v>
      </c>
      <c r="F1148" s="831">
        <v>23</v>
      </c>
      <c r="G1148" s="831">
        <v>46437</v>
      </c>
      <c r="H1148" s="831"/>
      <c r="I1148" s="831">
        <v>2019</v>
      </c>
      <c r="J1148" s="831">
        <v>17</v>
      </c>
      <c r="K1148" s="831">
        <v>34374</v>
      </c>
      <c r="L1148" s="831"/>
      <c r="M1148" s="831">
        <v>2022</v>
      </c>
      <c r="N1148" s="831">
        <v>3</v>
      </c>
      <c r="O1148" s="831">
        <v>6156</v>
      </c>
      <c r="P1148" s="827"/>
      <c r="Q1148" s="832">
        <v>2052</v>
      </c>
    </row>
    <row r="1149" spans="1:17" ht="14.45" customHeight="1" x14ac:dyDescent="0.2">
      <c r="A1149" s="821" t="s">
        <v>7151</v>
      </c>
      <c r="B1149" s="822" t="s">
        <v>6024</v>
      </c>
      <c r="C1149" s="822" t="s">
        <v>5989</v>
      </c>
      <c r="D1149" s="822" t="s">
        <v>6333</v>
      </c>
      <c r="E1149" s="822" t="s">
        <v>6334</v>
      </c>
      <c r="F1149" s="831"/>
      <c r="G1149" s="831"/>
      <c r="H1149" s="831"/>
      <c r="I1149" s="831"/>
      <c r="J1149" s="831">
        <v>2</v>
      </c>
      <c r="K1149" s="831">
        <v>20138</v>
      </c>
      <c r="L1149" s="831"/>
      <c r="M1149" s="831">
        <v>10069</v>
      </c>
      <c r="N1149" s="831"/>
      <c r="O1149" s="831"/>
      <c r="P1149" s="827"/>
      <c r="Q1149" s="832"/>
    </row>
    <row r="1150" spans="1:17" ht="14.45" customHeight="1" x14ac:dyDescent="0.2">
      <c r="A1150" s="821" t="s">
        <v>7151</v>
      </c>
      <c r="B1150" s="822" t="s">
        <v>6024</v>
      </c>
      <c r="C1150" s="822" t="s">
        <v>5989</v>
      </c>
      <c r="D1150" s="822" t="s">
        <v>5994</v>
      </c>
      <c r="E1150" s="822" t="s">
        <v>5995</v>
      </c>
      <c r="F1150" s="831">
        <v>19</v>
      </c>
      <c r="G1150" s="831">
        <v>6802</v>
      </c>
      <c r="H1150" s="831"/>
      <c r="I1150" s="831">
        <v>358</v>
      </c>
      <c r="J1150" s="831">
        <v>19</v>
      </c>
      <c r="K1150" s="831">
        <v>6840</v>
      </c>
      <c r="L1150" s="831"/>
      <c r="M1150" s="831">
        <v>360</v>
      </c>
      <c r="N1150" s="831">
        <v>3</v>
      </c>
      <c r="O1150" s="831">
        <v>1164</v>
      </c>
      <c r="P1150" s="827"/>
      <c r="Q1150" s="832">
        <v>388</v>
      </c>
    </row>
    <row r="1151" spans="1:17" ht="14.45" customHeight="1" x14ac:dyDescent="0.2">
      <c r="A1151" s="821" t="s">
        <v>7151</v>
      </c>
      <c r="B1151" s="822" t="s">
        <v>6024</v>
      </c>
      <c r="C1151" s="822" t="s">
        <v>5989</v>
      </c>
      <c r="D1151" s="822" t="s">
        <v>6145</v>
      </c>
      <c r="E1151" s="822" t="s">
        <v>6146</v>
      </c>
      <c r="F1151" s="831"/>
      <c r="G1151" s="831"/>
      <c r="H1151" s="831"/>
      <c r="I1151" s="831"/>
      <c r="J1151" s="831">
        <v>3</v>
      </c>
      <c r="K1151" s="831">
        <v>540</v>
      </c>
      <c r="L1151" s="831"/>
      <c r="M1151" s="831">
        <v>180</v>
      </c>
      <c r="N1151" s="831">
        <v>1</v>
      </c>
      <c r="O1151" s="831">
        <v>194</v>
      </c>
      <c r="P1151" s="827"/>
      <c r="Q1151" s="832">
        <v>194</v>
      </c>
    </row>
    <row r="1152" spans="1:17" ht="14.45" customHeight="1" x14ac:dyDescent="0.2">
      <c r="A1152" s="821" t="s">
        <v>7151</v>
      </c>
      <c r="B1152" s="822" t="s">
        <v>6024</v>
      </c>
      <c r="C1152" s="822" t="s">
        <v>5989</v>
      </c>
      <c r="D1152" s="822" t="s">
        <v>6147</v>
      </c>
      <c r="E1152" s="822" t="s">
        <v>6148</v>
      </c>
      <c r="F1152" s="831">
        <v>13</v>
      </c>
      <c r="G1152" s="831">
        <v>8996</v>
      </c>
      <c r="H1152" s="831"/>
      <c r="I1152" s="831">
        <v>692</v>
      </c>
      <c r="J1152" s="831">
        <v>18</v>
      </c>
      <c r="K1152" s="831">
        <v>12528</v>
      </c>
      <c r="L1152" s="831"/>
      <c r="M1152" s="831">
        <v>696</v>
      </c>
      <c r="N1152" s="831">
        <v>1</v>
      </c>
      <c r="O1152" s="831">
        <v>734</v>
      </c>
      <c r="P1152" s="827"/>
      <c r="Q1152" s="832">
        <v>734</v>
      </c>
    </row>
    <row r="1153" spans="1:17" ht="14.45" customHeight="1" x14ac:dyDescent="0.2">
      <c r="A1153" s="821" t="s">
        <v>7151</v>
      </c>
      <c r="B1153" s="822" t="s">
        <v>6024</v>
      </c>
      <c r="C1153" s="822" t="s">
        <v>5989</v>
      </c>
      <c r="D1153" s="822" t="s">
        <v>6232</v>
      </c>
      <c r="E1153" s="822" t="s">
        <v>6233</v>
      </c>
      <c r="F1153" s="831"/>
      <c r="G1153" s="831"/>
      <c r="H1153" s="831"/>
      <c r="I1153" s="831"/>
      <c r="J1153" s="831">
        <v>1</v>
      </c>
      <c r="K1153" s="831">
        <v>15143</v>
      </c>
      <c r="L1153" s="831"/>
      <c r="M1153" s="831">
        <v>15143</v>
      </c>
      <c r="N1153" s="831"/>
      <c r="O1153" s="831"/>
      <c r="P1153" s="827"/>
      <c r="Q1153" s="832"/>
    </row>
    <row r="1154" spans="1:17" ht="14.45" customHeight="1" x14ac:dyDescent="0.2">
      <c r="A1154" s="821" t="s">
        <v>7151</v>
      </c>
      <c r="B1154" s="822" t="s">
        <v>6024</v>
      </c>
      <c r="C1154" s="822" t="s">
        <v>5989</v>
      </c>
      <c r="D1154" s="822" t="s">
        <v>6236</v>
      </c>
      <c r="E1154" s="822" t="s">
        <v>6237</v>
      </c>
      <c r="F1154" s="831"/>
      <c r="G1154" s="831"/>
      <c r="H1154" s="831"/>
      <c r="I1154" s="831"/>
      <c r="J1154" s="831"/>
      <c r="K1154" s="831"/>
      <c r="L1154" s="831"/>
      <c r="M1154" s="831"/>
      <c r="N1154" s="831">
        <v>2</v>
      </c>
      <c r="O1154" s="831">
        <v>20176</v>
      </c>
      <c r="P1154" s="827"/>
      <c r="Q1154" s="832">
        <v>10088</v>
      </c>
    </row>
    <row r="1155" spans="1:17" ht="14.45" customHeight="1" x14ac:dyDescent="0.2">
      <c r="A1155" s="821" t="s">
        <v>7151</v>
      </c>
      <c r="B1155" s="822" t="s">
        <v>6024</v>
      </c>
      <c r="C1155" s="822" t="s">
        <v>5989</v>
      </c>
      <c r="D1155" s="822" t="s">
        <v>6238</v>
      </c>
      <c r="E1155" s="822" t="s">
        <v>6239</v>
      </c>
      <c r="F1155" s="831"/>
      <c r="G1155" s="831"/>
      <c r="H1155" s="831"/>
      <c r="I1155" s="831"/>
      <c r="J1155" s="831"/>
      <c r="K1155" s="831"/>
      <c r="L1155" s="831"/>
      <c r="M1155" s="831"/>
      <c r="N1155" s="831">
        <v>2</v>
      </c>
      <c r="O1155" s="831">
        <v>3998</v>
      </c>
      <c r="P1155" s="827"/>
      <c r="Q1155" s="832">
        <v>1999</v>
      </c>
    </row>
    <row r="1156" spans="1:17" ht="14.45" customHeight="1" x14ac:dyDescent="0.2">
      <c r="A1156" s="821" t="s">
        <v>7151</v>
      </c>
      <c r="B1156" s="822" t="s">
        <v>6024</v>
      </c>
      <c r="C1156" s="822" t="s">
        <v>5989</v>
      </c>
      <c r="D1156" s="822" t="s">
        <v>6355</v>
      </c>
      <c r="E1156" s="822" t="s">
        <v>6356</v>
      </c>
      <c r="F1156" s="831"/>
      <c r="G1156" s="831"/>
      <c r="H1156" s="831"/>
      <c r="I1156" s="831"/>
      <c r="J1156" s="831">
        <v>1</v>
      </c>
      <c r="K1156" s="831">
        <v>23393</v>
      </c>
      <c r="L1156" s="831"/>
      <c r="M1156" s="831">
        <v>23393</v>
      </c>
      <c r="N1156" s="831"/>
      <c r="O1156" s="831"/>
      <c r="P1156" s="827"/>
      <c r="Q1156" s="832"/>
    </row>
    <row r="1157" spans="1:17" ht="14.45" customHeight="1" x14ac:dyDescent="0.2">
      <c r="A1157" s="821" t="s">
        <v>7151</v>
      </c>
      <c r="B1157" s="822" t="s">
        <v>6024</v>
      </c>
      <c r="C1157" s="822" t="s">
        <v>5989</v>
      </c>
      <c r="D1157" s="822" t="s">
        <v>6380</v>
      </c>
      <c r="E1157" s="822" t="s">
        <v>6381</v>
      </c>
      <c r="F1157" s="831"/>
      <c r="G1157" s="831"/>
      <c r="H1157" s="831"/>
      <c r="I1157" s="831"/>
      <c r="J1157" s="831">
        <v>1</v>
      </c>
      <c r="K1157" s="831">
        <v>0</v>
      </c>
      <c r="L1157" s="831"/>
      <c r="M1157" s="831">
        <v>0</v>
      </c>
      <c r="N1157" s="831"/>
      <c r="O1157" s="831"/>
      <c r="P1157" s="827"/>
      <c r="Q1157" s="832"/>
    </row>
    <row r="1158" spans="1:17" ht="14.45" customHeight="1" x14ac:dyDescent="0.2">
      <c r="A1158" s="821" t="s">
        <v>7151</v>
      </c>
      <c r="B1158" s="822" t="s">
        <v>6024</v>
      </c>
      <c r="C1158" s="822" t="s">
        <v>5989</v>
      </c>
      <c r="D1158" s="822" t="s">
        <v>6180</v>
      </c>
      <c r="E1158" s="822" t="s">
        <v>6181</v>
      </c>
      <c r="F1158" s="831">
        <v>1</v>
      </c>
      <c r="G1158" s="831">
        <v>0</v>
      </c>
      <c r="H1158" s="831"/>
      <c r="I1158" s="831">
        <v>0</v>
      </c>
      <c r="J1158" s="831">
        <v>1</v>
      </c>
      <c r="K1158" s="831">
        <v>0</v>
      </c>
      <c r="L1158" s="831"/>
      <c r="M1158" s="831">
        <v>0</v>
      </c>
      <c r="N1158" s="831"/>
      <c r="O1158" s="831"/>
      <c r="P1158" s="827"/>
      <c r="Q1158" s="832"/>
    </row>
    <row r="1159" spans="1:17" ht="14.45" customHeight="1" x14ac:dyDescent="0.2">
      <c r="A1159" s="821" t="s">
        <v>7152</v>
      </c>
      <c r="B1159" s="822" t="s">
        <v>6024</v>
      </c>
      <c r="C1159" s="822" t="s">
        <v>2679</v>
      </c>
      <c r="D1159" s="822" t="s">
        <v>6001</v>
      </c>
      <c r="E1159" s="822" t="s">
        <v>6002</v>
      </c>
      <c r="F1159" s="831">
        <v>3</v>
      </c>
      <c r="G1159" s="831">
        <v>102906.93</v>
      </c>
      <c r="H1159" s="831"/>
      <c r="I1159" s="831">
        <v>34302.31</v>
      </c>
      <c r="J1159" s="831"/>
      <c r="K1159" s="831"/>
      <c r="L1159" s="831"/>
      <c r="M1159" s="831"/>
      <c r="N1159" s="831"/>
      <c r="O1159" s="831"/>
      <c r="P1159" s="827"/>
      <c r="Q1159" s="832"/>
    </row>
    <row r="1160" spans="1:17" ht="14.45" customHeight="1" x14ac:dyDescent="0.2">
      <c r="A1160" s="821" t="s">
        <v>7152</v>
      </c>
      <c r="B1160" s="822" t="s">
        <v>6024</v>
      </c>
      <c r="C1160" s="822" t="s">
        <v>6078</v>
      </c>
      <c r="D1160" s="822" t="s">
        <v>6166</v>
      </c>
      <c r="E1160" s="822" t="s">
        <v>6167</v>
      </c>
      <c r="F1160" s="831">
        <v>2</v>
      </c>
      <c r="G1160" s="831">
        <v>2280</v>
      </c>
      <c r="H1160" s="831"/>
      <c r="I1160" s="831">
        <v>1140</v>
      </c>
      <c r="J1160" s="831"/>
      <c r="K1160" s="831"/>
      <c r="L1160" s="831"/>
      <c r="M1160" s="831"/>
      <c r="N1160" s="831">
        <v>2</v>
      </c>
      <c r="O1160" s="831">
        <v>2228</v>
      </c>
      <c r="P1160" s="827"/>
      <c r="Q1160" s="832">
        <v>1114</v>
      </c>
    </row>
    <row r="1161" spans="1:17" ht="14.45" customHeight="1" x14ac:dyDescent="0.2">
      <c r="A1161" s="821" t="s">
        <v>7152</v>
      </c>
      <c r="B1161" s="822" t="s">
        <v>6024</v>
      </c>
      <c r="C1161" s="822" t="s">
        <v>6078</v>
      </c>
      <c r="D1161" s="822" t="s">
        <v>6168</v>
      </c>
      <c r="E1161" s="822" t="s">
        <v>6169</v>
      </c>
      <c r="F1161" s="831"/>
      <c r="G1161" s="831"/>
      <c r="H1161" s="831"/>
      <c r="I1161" s="831"/>
      <c r="J1161" s="831"/>
      <c r="K1161" s="831"/>
      <c r="L1161" s="831"/>
      <c r="M1161" s="831"/>
      <c r="N1161" s="831">
        <v>1</v>
      </c>
      <c r="O1161" s="831">
        <v>52026</v>
      </c>
      <c r="P1161" s="827"/>
      <c r="Q1161" s="832">
        <v>52026</v>
      </c>
    </row>
    <row r="1162" spans="1:17" ht="14.45" customHeight="1" x14ac:dyDescent="0.2">
      <c r="A1162" s="821" t="s">
        <v>7152</v>
      </c>
      <c r="B1162" s="822" t="s">
        <v>6024</v>
      </c>
      <c r="C1162" s="822" t="s">
        <v>6078</v>
      </c>
      <c r="D1162" s="822" t="s">
        <v>6172</v>
      </c>
      <c r="E1162" s="822" t="s">
        <v>6173</v>
      </c>
      <c r="F1162" s="831">
        <v>1</v>
      </c>
      <c r="G1162" s="831">
        <v>52026</v>
      </c>
      <c r="H1162" s="831"/>
      <c r="I1162" s="831">
        <v>52026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7152</v>
      </c>
      <c r="B1163" s="822" t="s">
        <v>6024</v>
      </c>
      <c r="C1163" s="822" t="s">
        <v>5989</v>
      </c>
      <c r="D1163" s="822" t="s">
        <v>6005</v>
      </c>
      <c r="E1163" s="822" t="s">
        <v>6006</v>
      </c>
      <c r="F1163" s="831">
        <v>8</v>
      </c>
      <c r="G1163" s="831">
        <v>304</v>
      </c>
      <c r="H1163" s="831"/>
      <c r="I1163" s="831">
        <v>38</v>
      </c>
      <c r="J1163" s="831">
        <v>4</v>
      </c>
      <c r="K1163" s="831">
        <v>152</v>
      </c>
      <c r="L1163" s="831"/>
      <c r="M1163" s="831">
        <v>38</v>
      </c>
      <c r="N1163" s="831">
        <v>4</v>
      </c>
      <c r="O1163" s="831">
        <v>160</v>
      </c>
      <c r="P1163" s="827"/>
      <c r="Q1163" s="832">
        <v>40</v>
      </c>
    </row>
    <row r="1164" spans="1:17" ht="14.45" customHeight="1" x14ac:dyDescent="0.2">
      <c r="A1164" s="821" t="s">
        <v>7152</v>
      </c>
      <c r="B1164" s="822" t="s">
        <v>6024</v>
      </c>
      <c r="C1164" s="822" t="s">
        <v>5989</v>
      </c>
      <c r="D1164" s="822" t="s">
        <v>6087</v>
      </c>
      <c r="E1164" s="822" t="s">
        <v>6088</v>
      </c>
      <c r="F1164" s="831">
        <v>2</v>
      </c>
      <c r="G1164" s="831">
        <v>1414</v>
      </c>
      <c r="H1164" s="831"/>
      <c r="I1164" s="831">
        <v>707</v>
      </c>
      <c r="J1164" s="831">
        <v>1</v>
      </c>
      <c r="K1164" s="831">
        <v>711</v>
      </c>
      <c r="L1164" s="831"/>
      <c r="M1164" s="831">
        <v>711</v>
      </c>
      <c r="N1164" s="831"/>
      <c r="O1164" s="831"/>
      <c r="P1164" s="827"/>
      <c r="Q1164" s="832"/>
    </row>
    <row r="1165" spans="1:17" ht="14.45" customHeight="1" x14ac:dyDescent="0.2">
      <c r="A1165" s="821" t="s">
        <v>7152</v>
      </c>
      <c r="B1165" s="822" t="s">
        <v>6024</v>
      </c>
      <c r="C1165" s="822" t="s">
        <v>5989</v>
      </c>
      <c r="D1165" s="822" t="s">
        <v>2493</v>
      </c>
      <c r="E1165" s="822" t="s">
        <v>6309</v>
      </c>
      <c r="F1165" s="831">
        <v>2</v>
      </c>
      <c r="G1165" s="831">
        <v>3390</v>
      </c>
      <c r="H1165" s="831"/>
      <c r="I1165" s="831">
        <v>1695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7152</v>
      </c>
      <c r="B1166" s="822" t="s">
        <v>6024</v>
      </c>
      <c r="C1166" s="822" t="s">
        <v>5989</v>
      </c>
      <c r="D1166" s="822" t="s">
        <v>6095</v>
      </c>
      <c r="E1166" s="822" t="s">
        <v>6096</v>
      </c>
      <c r="F1166" s="831"/>
      <c r="G1166" s="831"/>
      <c r="H1166" s="831"/>
      <c r="I1166" s="831"/>
      <c r="J1166" s="831">
        <v>2</v>
      </c>
      <c r="K1166" s="831">
        <v>1934</v>
      </c>
      <c r="L1166" s="831"/>
      <c r="M1166" s="831">
        <v>967</v>
      </c>
      <c r="N1166" s="831"/>
      <c r="O1166" s="831"/>
      <c r="P1166" s="827"/>
      <c r="Q1166" s="832"/>
    </row>
    <row r="1167" spans="1:17" ht="14.45" customHeight="1" x14ac:dyDescent="0.2">
      <c r="A1167" s="821" t="s">
        <v>7152</v>
      </c>
      <c r="B1167" s="822" t="s">
        <v>6024</v>
      </c>
      <c r="C1167" s="822" t="s">
        <v>5989</v>
      </c>
      <c r="D1167" s="822" t="s">
        <v>6097</v>
      </c>
      <c r="E1167" s="822" t="s">
        <v>6098</v>
      </c>
      <c r="F1167" s="831">
        <v>3</v>
      </c>
      <c r="G1167" s="831">
        <v>1305</v>
      </c>
      <c r="H1167" s="831"/>
      <c r="I1167" s="831">
        <v>435</v>
      </c>
      <c r="J1167" s="831"/>
      <c r="K1167" s="831"/>
      <c r="L1167" s="831"/>
      <c r="M1167" s="831"/>
      <c r="N1167" s="831">
        <v>1</v>
      </c>
      <c r="O1167" s="831">
        <v>456</v>
      </c>
      <c r="P1167" s="827"/>
      <c r="Q1167" s="832">
        <v>456</v>
      </c>
    </row>
    <row r="1168" spans="1:17" ht="14.45" customHeight="1" x14ac:dyDescent="0.2">
      <c r="A1168" s="821" t="s">
        <v>7152</v>
      </c>
      <c r="B1168" s="822" t="s">
        <v>6024</v>
      </c>
      <c r="C1168" s="822" t="s">
        <v>5989</v>
      </c>
      <c r="D1168" s="822" t="s">
        <v>6101</v>
      </c>
      <c r="E1168" s="822" t="s">
        <v>6102</v>
      </c>
      <c r="F1168" s="831">
        <v>13</v>
      </c>
      <c r="G1168" s="831">
        <v>24362</v>
      </c>
      <c r="H1168" s="831"/>
      <c r="I1168" s="831">
        <v>1874</v>
      </c>
      <c r="J1168" s="831">
        <v>5</v>
      </c>
      <c r="K1168" s="831">
        <v>9390</v>
      </c>
      <c r="L1168" s="831"/>
      <c r="M1168" s="831">
        <v>1878</v>
      </c>
      <c r="N1168" s="831">
        <v>3</v>
      </c>
      <c r="O1168" s="831">
        <v>5766</v>
      </c>
      <c r="P1168" s="827"/>
      <c r="Q1168" s="832">
        <v>1922</v>
      </c>
    </row>
    <row r="1169" spans="1:17" ht="14.45" customHeight="1" x14ac:dyDescent="0.2">
      <c r="A1169" s="821" t="s">
        <v>7152</v>
      </c>
      <c r="B1169" s="822" t="s">
        <v>6024</v>
      </c>
      <c r="C1169" s="822" t="s">
        <v>5989</v>
      </c>
      <c r="D1169" s="822" t="s">
        <v>6105</v>
      </c>
      <c r="E1169" s="822" t="s">
        <v>6106</v>
      </c>
      <c r="F1169" s="831">
        <v>11</v>
      </c>
      <c r="G1169" s="831">
        <v>11759</v>
      </c>
      <c r="H1169" s="831"/>
      <c r="I1169" s="831">
        <v>1069</v>
      </c>
      <c r="J1169" s="831">
        <v>5</v>
      </c>
      <c r="K1169" s="831">
        <v>5365</v>
      </c>
      <c r="L1169" s="831"/>
      <c r="M1169" s="831">
        <v>1073</v>
      </c>
      <c r="N1169" s="831">
        <v>2</v>
      </c>
      <c r="O1169" s="831">
        <v>2214</v>
      </c>
      <c r="P1169" s="827"/>
      <c r="Q1169" s="832">
        <v>1107</v>
      </c>
    </row>
    <row r="1170" spans="1:17" ht="14.45" customHeight="1" x14ac:dyDescent="0.2">
      <c r="A1170" s="821" t="s">
        <v>7152</v>
      </c>
      <c r="B1170" s="822" t="s">
        <v>6024</v>
      </c>
      <c r="C1170" s="822" t="s">
        <v>5989</v>
      </c>
      <c r="D1170" s="822" t="s">
        <v>6109</v>
      </c>
      <c r="E1170" s="822" t="s">
        <v>6110</v>
      </c>
      <c r="F1170" s="831">
        <v>10</v>
      </c>
      <c r="G1170" s="831">
        <v>9290</v>
      </c>
      <c r="H1170" s="831"/>
      <c r="I1170" s="831">
        <v>929</v>
      </c>
      <c r="J1170" s="831">
        <v>8</v>
      </c>
      <c r="K1170" s="831">
        <v>7464</v>
      </c>
      <c r="L1170" s="831"/>
      <c r="M1170" s="831">
        <v>933</v>
      </c>
      <c r="N1170" s="831">
        <v>1</v>
      </c>
      <c r="O1170" s="831">
        <v>990</v>
      </c>
      <c r="P1170" s="827"/>
      <c r="Q1170" s="832">
        <v>990</v>
      </c>
    </row>
    <row r="1171" spans="1:17" ht="14.45" customHeight="1" x14ac:dyDescent="0.2">
      <c r="A1171" s="821" t="s">
        <v>7152</v>
      </c>
      <c r="B1171" s="822" t="s">
        <v>6024</v>
      </c>
      <c r="C1171" s="822" t="s">
        <v>5989</v>
      </c>
      <c r="D1171" s="822" t="s">
        <v>6174</v>
      </c>
      <c r="E1171" s="822" t="s">
        <v>6175</v>
      </c>
      <c r="F1171" s="831">
        <v>1</v>
      </c>
      <c r="G1171" s="831">
        <v>9564</v>
      </c>
      <c r="H1171" s="831"/>
      <c r="I1171" s="831">
        <v>9564</v>
      </c>
      <c r="J1171" s="831"/>
      <c r="K1171" s="831"/>
      <c r="L1171" s="831"/>
      <c r="M1171" s="831"/>
      <c r="N1171" s="831">
        <v>1</v>
      </c>
      <c r="O1171" s="831">
        <v>9693</v>
      </c>
      <c r="P1171" s="827"/>
      <c r="Q1171" s="832">
        <v>9693</v>
      </c>
    </row>
    <row r="1172" spans="1:17" ht="14.45" customHeight="1" x14ac:dyDescent="0.2">
      <c r="A1172" s="821" t="s">
        <v>7152</v>
      </c>
      <c r="B1172" s="822" t="s">
        <v>6024</v>
      </c>
      <c r="C1172" s="822" t="s">
        <v>5989</v>
      </c>
      <c r="D1172" s="822" t="s">
        <v>6326</v>
      </c>
      <c r="E1172" s="822" t="s">
        <v>6327</v>
      </c>
      <c r="F1172" s="831">
        <v>1</v>
      </c>
      <c r="G1172" s="831">
        <v>267</v>
      </c>
      <c r="H1172" s="831"/>
      <c r="I1172" s="831">
        <v>267</v>
      </c>
      <c r="J1172" s="831"/>
      <c r="K1172" s="831"/>
      <c r="L1172" s="831"/>
      <c r="M1172" s="831"/>
      <c r="N1172" s="831"/>
      <c r="O1172" s="831"/>
      <c r="P1172" s="827"/>
      <c r="Q1172" s="832"/>
    </row>
    <row r="1173" spans="1:17" ht="14.45" customHeight="1" x14ac:dyDescent="0.2">
      <c r="A1173" s="821" t="s">
        <v>7152</v>
      </c>
      <c r="B1173" s="822" t="s">
        <v>6024</v>
      </c>
      <c r="C1173" s="822" t="s">
        <v>5989</v>
      </c>
      <c r="D1173" s="822" t="s">
        <v>6115</v>
      </c>
      <c r="E1173" s="822" t="s">
        <v>6116</v>
      </c>
      <c r="F1173" s="831">
        <v>1</v>
      </c>
      <c r="G1173" s="831">
        <v>0</v>
      </c>
      <c r="H1173" s="831"/>
      <c r="I1173" s="831">
        <v>0</v>
      </c>
      <c r="J1173" s="831"/>
      <c r="K1173" s="831"/>
      <c r="L1173" s="831"/>
      <c r="M1173" s="831"/>
      <c r="N1173" s="831"/>
      <c r="O1173" s="831"/>
      <c r="P1173" s="827"/>
      <c r="Q1173" s="832"/>
    </row>
    <row r="1174" spans="1:17" ht="14.45" customHeight="1" x14ac:dyDescent="0.2">
      <c r="A1174" s="821" t="s">
        <v>7152</v>
      </c>
      <c r="B1174" s="822" t="s">
        <v>6024</v>
      </c>
      <c r="C1174" s="822" t="s">
        <v>5989</v>
      </c>
      <c r="D1174" s="822" t="s">
        <v>6125</v>
      </c>
      <c r="E1174" s="822" t="s">
        <v>6126</v>
      </c>
      <c r="F1174" s="831">
        <v>1</v>
      </c>
      <c r="G1174" s="831">
        <v>87</v>
      </c>
      <c r="H1174" s="831"/>
      <c r="I1174" s="831">
        <v>87</v>
      </c>
      <c r="J1174" s="831"/>
      <c r="K1174" s="831"/>
      <c r="L1174" s="831"/>
      <c r="M1174" s="831"/>
      <c r="N1174" s="831"/>
      <c r="O1174" s="831"/>
      <c r="P1174" s="827"/>
      <c r="Q1174" s="832"/>
    </row>
    <row r="1175" spans="1:17" ht="14.45" customHeight="1" x14ac:dyDescent="0.2">
      <c r="A1175" s="821" t="s">
        <v>7152</v>
      </c>
      <c r="B1175" s="822" t="s">
        <v>6024</v>
      </c>
      <c r="C1175" s="822" t="s">
        <v>5989</v>
      </c>
      <c r="D1175" s="822" t="s">
        <v>6129</v>
      </c>
      <c r="E1175" s="822" t="s">
        <v>6130</v>
      </c>
      <c r="F1175" s="831"/>
      <c r="G1175" s="831"/>
      <c r="H1175" s="831"/>
      <c r="I1175" s="831"/>
      <c r="J1175" s="831">
        <v>1</v>
      </c>
      <c r="K1175" s="831">
        <v>2022</v>
      </c>
      <c r="L1175" s="831"/>
      <c r="M1175" s="831">
        <v>2022</v>
      </c>
      <c r="N1175" s="831"/>
      <c r="O1175" s="831"/>
      <c r="P1175" s="827"/>
      <c r="Q1175" s="832"/>
    </row>
    <row r="1176" spans="1:17" ht="14.45" customHeight="1" x14ac:dyDescent="0.2">
      <c r="A1176" s="821" t="s">
        <v>7152</v>
      </c>
      <c r="B1176" s="822" t="s">
        <v>6024</v>
      </c>
      <c r="C1176" s="822" t="s">
        <v>5989</v>
      </c>
      <c r="D1176" s="822" t="s">
        <v>6333</v>
      </c>
      <c r="E1176" s="822" t="s">
        <v>6334</v>
      </c>
      <c r="F1176" s="831">
        <v>2</v>
      </c>
      <c r="G1176" s="831">
        <v>20130</v>
      </c>
      <c r="H1176" s="831"/>
      <c r="I1176" s="831">
        <v>10065</v>
      </c>
      <c r="J1176" s="831"/>
      <c r="K1176" s="831"/>
      <c r="L1176" s="831"/>
      <c r="M1176" s="831"/>
      <c r="N1176" s="831"/>
      <c r="O1176" s="831"/>
      <c r="P1176" s="827"/>
      <c r="Q1176" s="832"/>
    </row>
    <row r="1177" spans="1:17" ht="14.45" customHeight="1" x14ac:dyDescent="0.2">
      <c r="A1177" s="821" t="s">
        <v>7152</v>
      </c>
      <c r="B1177" s="822" t="s">
        <v>6024</v>
      </c>
      <c r="C1177" s="822" t="s">
        <v>5989</v>
      </c>
      <c r="D1177" s="822" t="s">
        <v>5994</v>
      </c>
      <c r="E1177" s="822" t="s">
        <v>5995</v>
      </c>
      <c r="F1177" s="831">
        <v>50</v>
      </c>
      <c r="G1177" s="831">
        <v>17900</v>
      </c>
      <c r="H1177" s="831"/>
      <c r="I1177" s="831">
        <v>358</v>
      </c>
      <c r="J1177" s="831">
        <v>15</v>
      </c>
      <c r="K1177" s="831">
        <v>5400</v>
      </c>
      <c r="L1177" s="831"/>
      <c r="M1177" s="831">
        <v>360</v>
      </c>
      <c r="N1177" s="831">
        <v>10</v>
      </c>
      <c r="O1177" s="831">
        <v>3880</v>
      </c>
      <c r="P1177" s="827"/>
      <c r="Q1177" s="832">
        <v>388</v>
      </c>
    </row>
    <row r="1178" spans="1:17" ht="14.45" customHeight="1" x14ac:dyDescent="0.2">
      <c r="A1178" s="821" t="s">
        <v>7152</v>
      </c>
      <c r="B1178" s="822" t="s">
        <v>6024</v>
      </c>
      <c r="C1178" s="822" t="s">
        <v>5989</v>
      </c>
      <c r="D1178" s="822" t="s">
        <v>6145</v>
      </c>
      <c r="E1178" s="822" t="s">
        <v>6146</v>
      </c>
      <c r="F1178" s="831">
        <v>1</v>
      </c>
      <c r="G1178" s="831">
        <v>179</v>
      </c>
      <c r="H1178" s="831"/>
      <c r="I1178" s="831">
        <v>179</v>
      </c>
      <c r="J1178" s="831">
        <v>2</v>
      </c>
      <c r="K1178" s="831">
        <v>360</v>
      </c>
      <c r="L1178" s="831"/>
      <c r="M1178" s="831">
        <v>180</v>
      </c>
      <c r="N1178" s="831">
        <v>2</v>
      </c>
      <c r="O1178" s="831">
        <v>388</v>
      </c>
      <c r="P1178" s="827"/>
      <c r="Q1178" s="832">
        <v>194</v>
      </c>
    </row>
    <row r="1179" spans="1:17" ht="14.45" customHeight="1" x14ac:dyDescent="0.2">
      <c r="A1179" s="821" t="s">
        <v>7152</v>
      </c>
      <c r="B1179" s="822" t="s">
        <v>6024</v>
      </c>
      <c r="C1179" s="822" t="s">
        <v>5989</v>
      </c>
      <c r="D1179" s="822" t="s">
        <v>6147</v>
      </c>
      <c r="E1179" s="822" t="s">
        <v>6148</v>
      </c>
      <c r="F1179" s="831">
        <v>42</v>
      </c>
      <c r="G1179" s="831">
        <v>29064</v>
      </c>
      <c r="H1179" s="831"/>
      <c r="I1179" s="831">
        <v>692</v>
      </c>
      <c r="J1179" s="831">
        <v>36</v>
      </c>
      <c r="K1179" s="831">
        <v>25056</v>
      </c>
      <c r="L1179" s="831"/>
      <c r="M1179" s="831">
        <v>696</v>
      </c>
      <c r="N1179" s="831">
        <v>3</v>
      </c>
      <c r="O1179" s="831">
        <v>2202</v>
      </c>
      <c r="P1179" s="827"/>
      <c r="Q1179" s="832">
        <v>734</v>
      </c>
    </row>
    <row r="1180" spans="1:17" ht="14.45" customHeight="1" x14ac:dyDescent="0.2">
      <c r="A1180" s="821" t="s">
        <v>7152</v>
      </c>
      <c r="B1180" s="822" t="s">
        <v>6024</v>
      </c>
      <c r="C1180" s="822" t="s">
        <v>5989</v>
      </c>
      <c r="D1180" s="822" t="s">
        <v>6152</v>
      </c>
      <c r="E1180" s="822" t="s">
        <v>6153</v>
      </c>
      <c r="F1180" s="831"/>
      <c r="G1180" s="831"/>
      <c r="H1180" s="831"/>
      <c r="I1180" s="831"/>
      <c r="J1180" s="831">
        <v>1</v>
      </c>
      <c r="K1180" s="831">
        <v>404</v>
      </c>
      <c r="L1180" s="831"/>
      <c r="M1180" s="831">
        <v>404</v>
      </c>
      <c r="N1180" s="831">
        <v>1</v>
      </c>
      <c r="O1180" s="831">
        <v>423</v>
      </c>
      <c r="P1180" s="827"/>
      <c r="Q1180" s="832">
        <v>423</v>
      </c>
    </row>
    <row r="1181" spans="1:17" ht="14.45" customHeight="1" x14ac:dyDescent="0.2">
      <c r="A1181" s="821" t="s">
        <v>7152</v>
      </c>
      <c r="B1181" s="822" t="s">
        <v>6024</v>
      </c>
      <c r="C1181" s="822" t="s">
        <v>5989</v>
      </c>
      <c r="D1181" s="822" t="s">
        <v>6180</v>
      </c>
      <c r="E1181" s="822" t="s">
        <v>6181</v>
      </c>
      <c r="F1181" s="831">
        <v>1</v>
      </c>
      <c r="G1181" s="831">
        <v>0</v>
      </c>
      <c r="H1181" s="831"/>
      <c r="I1181" s="831">
        <v>0</v>
      </c>
      <c r="J1181" s="831"/>
      <c r="K1181" s="831"/>
      <c r="L1181" s="831"/>
      <c r="M1181" s="831"/>
      <c r="N1181" s="831">
        <v>1</v>
      </c>
      <c r="O1181" s="831">
        <v>0</v>
      </c>
      <c r="P1181" s="827"/>
      <c r="Q1181" s="832">
        <v>0</v>
      </c>
    </row>
    <row r="1182" spans="1:17" ht="14.45" customHeight="1" x14ac:dyDescent="0.2">
      <c r="A1182" s="821" t="s">
        <v>7153</v>
      </c>
      <c r="B1182" s="822" t="s">
        <v>6024</v>
      </c>
      <c r="C1182" s="822" t="s">
        <v>5989</v>
      </c>
      <c r="D1182" s="822" t="s">
        <v>6005</v>
      </c>
      <c r="E1182" s="822" t="s">
        <v>6006</v>
      </c>
      <c r="F1182" s="831">
        <v>1</v>
      </c>
      <c r="G1182" s="831">
        <v>38</v>
      </c>
      <c r="H1182" s="831"/>
      <c r="I1182" s="831">
        <v>38</v>
      </c>
      <c r="J1182" s="831">
        <v>6</v>
      </c>
      <c r="K1182" s="831">
        <v>228</v>
      </c>
      <c r="L1182" s="831"/>
      <c r="M1182" s="831">
        <v>38</v>
      </c>
      <c r="N1182" s="831">
        <v>6</v>
      </c>
      <c r="O1182" s="831">
        <v>240</v>
      </c>
      <c r="P1182" s="827"/>
      <c r="Q1182" s="832">
        <v>40</v>
      </c>
    </row>
    <row r="1183" spans="1:17" ht="14.45" customHeight="1" x14ac:dyDescent="0.2">
      <c r="A1183" s="821" t="s">
        <v>7153</v>
      </c>
      <c r="B1183" s="822" t="s">
        <v>6024</v>
      </c>
      <c r="C1183" s="822" t="s">
        <v>5989</v>
      </c>
      <c r="D1183" s="822" t="s">
        <v>6087</v>
      </c>
      <c r="E1183" s="822" t="s">
        <v>6088</v>
      </c>
      <c r="F1183" s="831"/>
      <c r="G1183" s="831"/>
      <c r="H1183" s="831"/>
      <c r="I1183" s="831"/>
      <c r="J1183" s="831">
        <v>1</v>
      </c>
      <c r="K1183" s="831">
        <v>711</v>
      </c>
      <c r="L1183" s="831"/>
      <c r="M1183" s="831">
        <v>711</v>
      </c>
      <c r="N1183" s="831"/>
      <c r="O1183" s="831"/>
      <c r="P1183" s="827"/>
      <c r="Q1183" s="832"/>
    </row>
    <row r="1184" spans="1:17" ht="14.45" customHeight="1" x14ac:dyDescent="0.2">
      <c r="A1184" s="821" t="s">
        <v>7153</v>
      </c>
      <c r="B1184" s="822" t="s">
        <v>6024</v>
      </c>
      <c r="C1184" s="822" t="s">
        <v>5989</v>
      </c>
      <c r="D1184" s="822" t="s">
        <v>6095</v>
      </c>
      <c r="E1184" s="822" t="s">
        <v>6096</v>
      </c>
      <c r="F1184" s="831">
        <v>3</v>
      </c>
      <c r="G1184" s="831">
        <v>2889</v>
      </c>
      <c r="H1184" s="831"/>
      <c r="I1184" s="831">
        <v>963</v>
      </c>
      <c r="J1184" s="831">
        <v>3</v>
      </c>
      <c r="K1184" s="831">
        <v>2901</v>
      </c>
      <c r="L1184" s="831"/>
      <c r="M1184" s="831">
        <v>967</v>
      </c>
      <c r="N1184" s="831">
        <v>1</v>
      </c>
      <c r="O1184" s="831">
        <v>982</v>
      </c>
      <c r="P1184" s="827"/>
      <c r="Q1184" s="832">
        <v>982</v>
      </c>
    </row>
    <row r="1185" spans="1:17" ht="14.45" customHeight="1" x14ac:dyDescent="0.2">
      <c r="A1185" s="821" t="s">
        <v>7153</v>
      </c>
      <c r="B1185" s="822" t="s">
        <v>6024</v>
      </c>
      <c r="C1185" s="822" t="s">
        <v>5989</v>
      </c>
      <c r="D1185" s="822" t="s">
        <v>6097</v>
      </c>
      <c r="E1185" s="822" t="s">
        <v>6098</v>
      </c>
      <c r="F1185" s="831">
        <v>2</v>
      </c>
      <c r="G1185" s="831">
        <v>870</v>
      </c>
      <c r="H1185" s="831"/>
      <c r="I1185" s="831">
        <v>435</v>
      </c>
      <c r="J1185" s="831">
        <v>3</v>
      </c>
      <c r="K1185" s="831">
        <v>1311</v>
      </c>
      <c r="L1185" s="831"/>
      <c r="M1185" s="831">
        <v>437</v>
      </c>
      <c r="N1185" s="831">
        <v>2</v>
      </c>
      <c r="O1185" s="831">
        <v>912</v>
      </c>
      <c r="P1185" s="827"/>
      <c r="Q1185" s="832">
        <v>456</v>
      </c>
    </row>
    <row r="1186" spans="1:17" ht="14.45" customHeight="1" x14ac:dyDescent="0.2">
      <c r="A1186" s="821" t="s">
        <v>7153</v>
      </c>
      <c r="B1186" s="822" t="s">
        <v>6024</v>
      </c>
      <c r="C1186" s="822" t="s">
        <v>5989</v>
      </c>
      <c r="D1186" s="822" t="s">
        <v>6101</v>
      </c>
      <c r="E1186" s="822" t="s">
        <v>6102</v>
      </c>
      <c r="F1186" s="831">
        <v>15</v>
      </c>
      <c r="G1186" s="831">
        <v>28110</v>
      </c>
      <c r="H1186" s="831"/>
      <c r="I1186" s="831">
        <v>1874</v>
      </c>
      <c r="J1186" s="831">
        <v>6</v>
      </c>
      <c r="K1186" s="831">
        <v>11268</v>
      </c>
      <c r="L1186" s="831"/>
      <c r="M1186" s="831">
        <v>1878</v>
      </c>
      <c r="N1186" s="831">
        <v>2</v>
      </c>
      <c r="O1186" s="831">
        <v>3844</v>
      </c>
      <c r="P1186" s="827"/>
      <c r="Q1186" s="832">
        <v>1922</v>
      </c>
    </row>
    <row r="1187" spans="1:17" ht="14.45" customHeight="1" x14ac:dyDescent="0.2">
      <c r="A1187" s="821" t="s">
        <v>7153</v>
      </c>
      <c r="B1187" s="822" t="s">
        <v>6024</v>
      </c>
      <c r="C1187" s="822" t="s">
        <v>5989</v>
      </c>
      <c r="D1187" s="822" t="s">
        <v>6105</v>
      </c>
      <c r="E1187" s="822" t="s">
        <v>6106</v>
      </c>
      <c r="F1187" s="831">
        <v>14</v>
      </c>
      <c r="G1187" s="831">
        <v>14966</v>
      </c>
      <c r="H1187" s="831"/>
      <c r="I1187" s="831">
        <v>1069</v>
      </c>
      <c r="J1187" s="831">
        <v>4</v>
      </c>
      <c r="K1187" s="831">
        <v>4292</v>
      </c>
      <c r="L1187" s="831"/>
      <c r="M1187" s="831">
        <v>1073</v>
      </c>
      <c r="N1187" s="831">
        <v>1</v>
      </c>
      <c r="O1187" s="831">
        <v>1107</v>
      </c>
      <c r="P1187" s="827"/>
      <c r="Q1187" s="832">
        <v>1107</v>
      </c>
    </row>
    <row r="1188" spans="1:17" ht="14.45" customHeight="1" x14ac:dyDescent="0.2">
      <c r="A1188" s="821" t="s">
        <v>7153</v>
      </c>
      <c r="B1188" s="822" t="s">
        <v>6024</v>
      </c>
      <c r="C1188" s="822" t="s">
        <v>5989</v>
      </c>
      <c r="D1188" s="822" t="s">
        <v>6109</v>
      </c>
      <c r="E1188" s="822" t="s">
        <v>6110</v>
      </c>
      <c r="F1188" s="831">
        <v>3</v>
      </c>
      <c r="G1188" s="831">
        <v>2787</v>
      </c>
      <c r="H1188" s="831"/>
      <c r="I1188" s="831">
        <v>929</v>
      </c>
      <c r="J1188" s="831">
        <v>8</v>
      </c>
      <c r="K1188" s="831">
        <v>7464</v>
      </c>
      <c r="L1188" s="831"/>
      <c r="M1188" s="831">
        <v>933</v>
      </c>
      <c r="N1188" s="831"/>
      <c r="O1188" s="831"/>
      <c r="P1188" s="827"/>
      <c r="Q1188" s="832"/>
    </row>
    <row r="1189" spans="1:17" ht="14.45" customHeight="1" x14ac:dyDescent="0.2">
      <c r="A1189" s="821" t="s">
        <v>7153</v>
      </c>
      <c r="B1189" s="822" t="s">
        <v>6024</v>
      </c>
      <c r="C1189" s="822" t="s">
        <v>5989</v>
      </c>
      <c r="D1189" s="822" t="s">
        <v>6129</v>
      </c>
      <c r="E1189" s="822" t="s">
        <v>6130</v>
      </c>
      <c r="F1189" s="831">
        <v>3</v>
      </c>
      <c r="G1189" s="831">
        <v>6057</v>
      </c>
      <c r="H1189" s="831"/>
      <c r="I1189" s="831">
        <v>2019</v>
      </c>
      <c r="J1189" s="831"/>
      <c r="K1189" s="831"/>
      <c r="L1189" s="831"/>
      <c r="M1189" s="831"/>
      <c r="N1189" s="831">
        <v>1</v>
      </c>
      <c r="O1189" s="831">
        <v>2052</v>
      </c>
      <c r="P1189" s="827"/>
      <c r="Q1189" s="832">
        <v>2052</v>
      </c>
    </row>
    <row r="1190" spans="1:17" ht="14.45" customHeight="1" x14ac:dyDescent="0.2">
      <c r="A1190" s="821" t="s">
        <v>7153</v>
      </c>
      <c r="B1190" s="822" t="s">
        <v>6024</v>
      </c>
      <c r="C1190" s="822" t="s">
        <v>5989</v>
      </c>
      <c r="D1190" s="822" t="s">
        <v>5994</v>
      </c>
      <c r="E1190" s="822" t="s">
        <v>5995</v>
      </c>
      <c r="F1190" s="831">
        <v>15</v>
      </c>
      <c r="G1190" s="831">
        <v>5370</v>
      </c>
      <c r="H1190" s="831"/>
      <c r="I1190" s="831">
        <v>358</v>
      </c>
      <c r="J1190" s="831">
        <v>18</v>
      </c>
      <c r="K1190" s="831">
        <v>6480</v>
      </c>
      <c r="L1190" s="831"/>
      <c r="M1190" s="831">
        <v>360</v>
      </c>
      <c r="N1190" s="831">
        <v>1</v>
      </c>
      <c r="O1190" s="831">
        <v>388</v>
      </c>
      <c r="P1190" s="827"/>
      <c r="Q1190" s="832">
        <v>388</v>
      </c>
    </row>
    <row r="1191" spans="1:17" ht="14.45" customHeight="1" x14ac:dyDescent="0.2">
      <c r="A1191" s="821" t="s">
        <v>7153</v>
      </c>
      <c r="B1191" s="822" t="s">
        <v>6024</v>
      </c>
      <c r="C1191" s="822" t="s">
        <v>5989</v>
      </c>
      <c r="D1191" s="822" t="s">
        <v>6145</v>
      </c>
      <c r="E1191" s="822" t="s">
        <v>6146</v>
      </c>
      <c r="F1191" s="831">
        <v>5</v>
      </c>
      <c r="G1191" s="831">
        <v>895</v>
      </c>
      <c r="H1191" s="831"/>
      <c r="I1191" s="831">
        <v>179</v>
      </c>
      <c r="J1191" s="831"/>
      <c r="K1191" s="831"/>
      <c r="L1191" s="831"/>
      <c r="M1191" s="831"/>
      <c r="N1191" s="831">
        <v>1</v>
      </c>
      <c r="O1191" s="831">
        <v>194</v>
      </c>
      <c r="P1191" s="827"/>
      <c r="Q1191" s="832">
        <v>194</v>
      </c>
    </row>
    <row r="1192" spans="1:17" ht="14.45" customHeight="1" x14ac:dyDescent="0.2">
      <c r="A1192" s="821" t="s">
        <v>7153</v>
      </c>
      <c r="B1192" s="822" t="s">
        <v>6024</v>
      </c>
      <c r="C1192" s="822" t="s">
        <v>5989</v>
      </c>
      <c r="D1192" s="822" t="s">
        <v>6147</v>
      </c>
      <c r="E1192" s="822" t="s">
        <v>6148</v>
      </c>
      <c r="F1192" s="831">
        <v>42</v>
      </c>
      <c r="G1192" s="831">
        <v>29064</v>
      </c>
      <c r="H1192" s="831"/>
      <c r="I1192" s="831">
        <v>692</v>
      </c>
      <c r="J1192" s="831">
        <v>26</v>
      </c>
      <c r="K1192" s="831">
        <v>18096</v>
      </c>
      <c r="L1192" s="831"/>
      <c r="M1192" s="831">
        <v>696</v>
      </c>
      <c r="N1192" s="831"/>
      <c r="O1192" s="831"/>
      <c r="P1192" s="827"/>
      <c r="Q1192" s="832"/>
    </row>
    <row r="1193" spans="1:17" ht="14.45" customHeight="1" x14ac:dyDescent="0.2">
      <c r="A1193" s="821" t="s">
        <v>7153</v>
      </c>
      <c r="B1193" s="822" t="s">
        <v>6024</v>
      </c>
      <c r="C1193" s="822" t="s">
        <v>5989</v>
      </c>
      <c r="D1193" s="822" t="s">
        <v>6150</v>
      </c>
      <c r="E1193" s="822" t="s">
        <v>6151</v>
      </c>
      <c r="F1193" s="831">
        <v>1</v>
      </c>
      <c r="G1193" s="831">
        <v>500</v>
      </c>
      <c r="H1193" s="831"/>
      <c r="I1193" s="831">
        <v>500</v>
      </c>
      <c r="J1193" s="831"/>
      <c r="K1193" s="831"/>
      <c r="L1193" s="831"/>
      <c r="M1193" s="831"/>
      <c r="N1193" s="831">
        <v>1</v>
      </c>
      <c r="O1193" s="831">
        <v>513</v>
      </c>
      <c r="P1193" s="827"/>
      <c r="Q1193" s="832">
        <v>513</v>
      </c>
    </row>
    <row r="1194" spans="1:17" ht="14.45" customHeight="1" x14ac:dyDescent="0.2">
      <c r="A1194" s="821" t="s">
        <v>7153</v>
      </c>
      <c r="B1194" s="822" t="s">
        <v>6024</v>
      </c>
      <c r="C1194" s="822" t="s">
        <v>5989</v>
      </c>
      <c r="D1194" s="822" t="s">
        <v>6152</v>
      </c>
      <c r="E1194" s="822" t="s">
        <v>6153</v>
      </c>
      <c r="F1194" s="831"/>
      <c r="G1194" s="831"/>
      <c r="H1194" s="831"/>
      <c r="I1194" s="831"/>
      <c r="J1194" s="831">
        <v>2</v>
      </c>
      <c r="K1194" s="831">
        <v>808</v>
      </c>
      <c r="L1194" s="831"/>
      <c r="M1194" s="831">
        <v>404</v>
      </c>
      <c r="N1194" s="831"/>
      <c r="O1194" s="831"/>
      <c r="P1194" s="827"/>
      <c r="Q1194" s="832"/>
    </row>
    <row r="1195" spans="1:17" ht="14.45" customHeight="1" x14ac:dyDescent="0.2">
      <c r="A1195" s="821" t="s">
        <v>5996</v>
      </c>
      <c r="B1195" s="822" t="s">
        <v>6024</v>
      </c>
      <c r="C1195" s="822" t="s">
        <v>5989</v>
      </c>
      <c r="D1195" s="822" t="s">
        <v>6005</v>
      </c>
      <c r="E1195" s="822" t="s">
        <v>6006</v>
      </c>
      <c r="F1195" s="831">
        <v>1</v>
      </c>
      <c r="G1195" s="831">
        <v>38</v>
      </c>
      <c r="H1195" s="831"/>
      <c r="I1195" s="831">
        <v>38</v>
      </c>
      <c r="J1195" s="831">
        <v>1</v>
      </c>
      <c r="K1195" s="831">
        <v>38</v>
      </c>
      <c r="L1195" s="831"/>
      <c r="M1195" s="831">
        <v>38</v>
      </c>
      <c r="N1195" s="831">
        <v>3</v>
      </c>
      <c r="O1195" s="831">
        <v>120</v>
      </c>
      <c r="P1195" s="827"/>
      <c r="Q1195" s="832">
        <v>40</v>
      </c>
    </row>
    <row r="1196" spans="1:17" ht="14.45" customHeight="1" x14ac:dyDescent="0.2">
      <c r="A1196" s="821" t="s">
        <v>5996</v>
      </c>
      <c r="B1196" s="822" t="s">
        <v>6024</v>
      </c>
      <c r="C1196" s="822" t="s">
        <v>5989</v>
      </c>
      <c r="D1196" s="822" t="s">
        <v>6087</v>
      </c>
      <c r="E1196" s="822" t="s">
        <v>6088</v>
      </c>
      <c r="F1196" s="831"/>
      <c r="G1196" s="831"/>
      <c r="H1196" s="831"/>
      <c r="I1196" s="831"/>
      <c r="J1196" s="831"/>
      <c r="K1196" s="831"/>
      <c r="L1196" s="831"/>
      <c r="M1196" s="831"/>
      <c r="N1196" s="831">
        <v>0</v>
      </c>
      <c r="O1196" s="831">
        <v>0</v>
      </c>
      <c r="P1196" s="827"/>
      <c r="Q1196" s="832"/>
    </row>
    <row r="1197" spans="1:17" ht="14.45" customHeight="1" x14ac:dyDescent="0.2">
      <c r="A1197" s="821" t="s">
        <v>5996</v>
      </c>
      <c r="B1197" s="822" t="s">
        <v>6024</v>
      </c>
      <c r="C1197" s="822" t="s">
        <v>5989</v>
      </c>
      <c r="D1197" s="822" t="s">
        <v>2493</v>
      </c>
      <c r="E1197" s="822" t="s">
        <v>6309</v>
      </c>
      <c r="F1197" s="831">
        <v>1</v>
      </c>
      <c r="G1197" s="831">
        <v>1695</v>
      </c>
      <c r="H1197" s="831"/>
      <c r="I1197" s="831">
        <v>1695</v>
      </c>
      <c r="J1197" s="831"/>
      <c r="K1197" s="831"/>
      <c r="L1197" s="831"/>
      <c r="M1197" s="831"/>
      <c r="N1197" s="831"/>
      <c r="O1197" s="831"/>
      <c r="P1197" s="827"/>
      <c r="Q1197" s="832"/>
    </row>
    <row r="1198" spans="1:17" ht="14.45" customHeight="1" x14ac:dyDescent="0.2">
      <c r="A1198" s="821" t="s">
        <v>5996</v>
      </c>
      <c r="B1198" s="822" t="s">
        <v>6024</v>
      </c>
      <c r="C1198" s="822" t="s">
        <v>5989</v>
      </c>
      <c r="D1198" s="822" t="s">
        <v>6095</v>
      </c>
      <c r="E1198" s="822" t="s">
        <v>6096</v>
      </c>
      <c r="F1198" s="831">
        <v>1</v>
      </c>
      <c r="G1198" s="831">
        <v>963</v>
      </c>
      <c r="H1198" s="831"/>
      <c r="I1198" s="831">
        <v>963</v>
      </c>
      <c r="J1198" s="831">
        <v>2</v>
      </c>
      <c r="K1198" s="831">
        <v>1934</v>
      </c>
      <c r="L1198" s="831"/>
      <c r="M1198" s="831">
        <v>967</v>
      </c>
      <c r="N1198" s="831"/>
      <c r="O1198" s="831"/>
      <c r="P1198" s="827"/>
      <c r="Q1198" s="832"/>
    </row>
    <row r="1199" spans="1:17" ht="14.45" customHeight="1" x14ac:dyDescent="0.2">
      <c r="A1199" s="821" t="s">
        <v>5996</v>
      </c>
      <c r="B1199" s="822" t="s">
        <v>6024</v>
      </c>
      <c r="C1199" s="822" t="s">
        <v>5989</v>
      </c>
      <c r="D1199" s="822" t="s">
        <v>6097</v>
      </c>
      <c r="E1199" s="822" t="s">
        <v>6098</v>
      </c>
      <c r="F1199" s="831">
        <v>2</v>
      </c>
      <c r="G1199" s="831">
        <v>870</v>
      </c>
      <c r="H1199" s="831"/>
      <c r="I1199" s="831">
        <v>435</v>
      </c>
      <c r="J1199" s="831"/>
      <c r="K1199" s="831"/>
      <c r="L1199" s="831"/>
      <c r="M1199" s="831"/>
      <c r="N1199" s="831">
        <v>1</v>
      </c>
      <c r="O1199" s="831">
        <v>456</v>
      </c>
      <c r="P1199" s="827"/>
      <c r="Q1199" s="832">
        <v>456</v>
      </c>
    </row>
    <row r="1200" spans="1:17" ht="14.45" customHeight="1" x14ac:dyDescent="0.2">
      <c r="A1200" s="821" t="s">
        <v>5996</v>
      </c>
      <c r="B1200" s="822" t="s">
        <v>6024</v>
      </c>
      <c r="C1200" s="822" t="s">
        <v>5989</v>
      </c>
      <c r="D1200" s="822" t="s">
        <v>6101</v>
      </c>
      <c r="E1200" s="822" t="s">
        <v>6102</v>
      </c>
      <c r="F1200" s="831">
        <v>9</v>
      </c>
      <c r="G1200" s="831">
        <v>16866</v>
      </c>
      <c r="H1200" s="831"/>
      <c r="I1200" s="831">
        <v>1874</v>
      </c>
      <c r="J1200" s="831">
        <v>7</v>
      </c>
      <c r="K1200" s="831">
        <v>13146</v>
      </c>
      <c r="L1200" s="831"/>
      <c r="M1200" s="831">
        <v>1878</v>
      </c>
      <c r="N1200" s="831"/>
      <c r="O1200" s="831"/>
      <c r="P1200" s="827"/>
      <c r="Q1200" s="832"/>
    </row>
    <row r="1201" spans="1:17" ht="14.45" customHeight="1" x14ac:dyDescent="0.2">
      <c r="A1201" s="821" t="s">
        <v>5996</v>
      </c>
      <c r="B1201" s="822" t="s">
        <v>6024</v>
      </c>
      <c r="C1201" s="822" t="s">
        <v>5989</v>
      </c>
      <c r="D1201" s="822" t="s">
        <v>6105</v>
      </c>
      <c r="E1201" s="822" t="s">
        <v>6106</v>
      </c>
      <c r="F1201" s="831">
        <v>8</v>
      </c>
      <c r="G1201" s="831">
        <v>8552</v>
      </c>
      <c r="H1201" s="831"/>
      <c r="I1201" s="831">
        <v>1069</v>
      </c>
      <c r="J1201" s="831">
        <v>7</v>
      </c>
      <c r="K1201" s="831">
        <v>7511</v>
      </c>
      <c r="L1201" s="831"/>
      <c r="M1201" s="831">
        <v>1073</v>
      </c>
      <c r="N1201" s="831"/>
      <c r="O1201" s="831"/>
      <c r="P1201" s="827"/>
      <c r="Q1201" s="832"/>
    </row>
    <row r="1202" spans="1:17" ht="14.45" customHeight="1" x14ac:dyDescent="0.2">
      <c r="A1202" s="821" t="s">
        <v>5996</v>
      </c>
      <c r="B1202" s="822" t="s">
        <v>6024</v>
      </c>
      <c r="C1202" s="822" t="s">
        <v>5989</v>
      </c>
      <c r="D1202" s="822" t="s">
        <v>6109</v>
      </c>
      <c r="E1202" s="822" t="s">
        <v>6110</v>
      </c>
      <c r="F1202" s="831">
        <v>5</v>
      </c>
      <c r="G1202" s="831">
        <v>4645</v>
      </c>
      <c r="H1202" s="831"/>
      <c r="I1202" s="831">
        <v>929</v>
      </c>
      <c r="J1202" s="831">
        <v>2</v>
      </c>
      <c r="K1202" s="831">
        <v>1866</v>
      </c>
      <c r="L1202" s="831"/>
      <c r="M1202" s="831">
        <v>933</v>
      </c>
      <c r="N1202" s="831"/>
      <c r="O1202" s="831"/>
      <c r="P1202" s="827"/>
      <c r="Q1202" s="832"/>
    </row>
    <row r="1203" spans="1:17" ht="14.45" customHeight="1" x14ac:dyDescent="0.2">
      <c r="A1203" s="821" t="s">
        <v>5996</v>
      </c>
      <c r="B1203" s="822" t="s">
        <v>6024</v>
      </c>
      <c r="C1203" s="822" t="s">
        <v>5989</v>
      </c>
      <c r="D1203" s="822" t="s">
        <v>6326</v>
      </c>
      <c r="E1203" s="822" t="s">
        <v>6327</v>
      </c>
      <c r="F1203" s="831">
        <v>0</v>
      </c>
      <c r="G1203" s="831">
        <v>0</v>
      </c>
      <c r="H1203" s="831"/>
      <c r="I1203" s="831"/>
      <c r="J1203" s="831"/>
      <c r="K1203" s="831"/>
      <c r="L1203" s="831"/>
      <c r="M1203" s="831"/>
      <c r="N1203" s="831"/>
      <c r="O1203" s="831"/>
      <c r="P1203" s="827"/>
      <c r="Q1203" s="832"/>
    </row>
    <row r="1204" spans="1:17" ht="14.45" customHeight="1" x14ac:dyDescent="0.2">
      <c r="A1204" s="821" t="s">
        <v>5996</v>
      </c>
      <c r="B1204" s="822" t="s">
        <v>6024</v>
      </c>
      <c r="C1204" s="822" t="s">
        <v>5989</v>
      </c>
      <c r="D1204" s="822" t="s">
        <v>6125</v>
      </c>
      <c r="E1204" s="822" t="s">
        <v>6126</v>
      </c>
      <c r="F1204" s="831">
        <v>1</v>
      </c>
      <c r="G1204" s="831">
        <v>87</v>
      </c>
      <c r="H1204" s="831"/>
      <c r="I1204" s="831">
        <v>87</v>
      </c>
      <c r="J1204" s="831"/>
      <c r="K1204" s="831"/>
      <c r="L1204" s="831"/>
      <c r="M1204" s="831"/>
      <c r="N1204" s="831"/>
      <c r="O1204" s="831"/>
      <c r="P1204" s="827"/>
      <c r="Q1204" s="832"/>
    </row>
    <row r="1205" spans="1:17" ht="14.45" customHeight="1" x14ac:dyDescent="0.2">
      <c r="A1205" s="821" t="s">
        <v>5996</v>
      </c>
      <c r="B1205" s="822" t="s">
        <v>6024</v>
      </c>
      <c r="C1205" s="822" t="s">
        <v>5989</v>
      </c>
      <c r="D1205" s="822" t="s">
        <v>6129</v>
      </c>
      <c r="E1205" s="822" t="s">
        <v>6130</v>
      </c>
      <c r="F1205" s="831">
        <v>1</v>
      </c>
      <c r="G1205" s="831">
        <v>2019</v>
      </c>
      <c r="H1205" s="831"/>
      <c r="I1205" s="831">
        <v>2019</v>
      </c>
      <c r="J1205" s="831">
        <v>1</v>
      </c>
      <c r="K1205" s="831">
        <v>2022</v>
      </c>
      <c r="L1205" s="831"/>
      <c r="M1205" s="831">
        <v>2022</v>
      </c>
      <c r="N1205" s="831"/>
      <c r="O1205" s="831"/>
      <c r="P1205" s="827"/>
      <c r="Q1205" s="832"/>
    </row>
    <row r="1206" spans="1:17" ht="14.45" customHeight="1" x14ac:dyDescent="0.2">
      <c r="A1206" s="821" t="s">
        <v>5996</v>
      </c>
      <c r="B1206" s="822" t="s">
        <v>6024</v>
      </c>
      <c r="C1206" s="822" t="s">
        <v>5989</v>
      </c>
      <c r="D1206" s="822" t="s">
        <v>6333</v>
      </c>
      <c r="E1206" s="822" t="s">
        <v>6334</v>
      </c>
      <c r="F1206" s="831">
        <v>1</v>
      </c>
      <c r="G1206" s="831">
        <v>10065</v>
      </c>
      <c r="H1206" s="831"/>
      <c r="I1206" s="831">
        <v>10065</v>
      </c>
      <c r="J1206" s="831"/>
      <c r="K1206" s="831"/>
      <c r="L1206" s="831"/>
      <c r="M1206" s="831"/>
      <c r="N1206" s="831"/>
      <c r="O1206" s="831"/>
      <c r="P1206" s="827"/>
      <c r="Q1206" s="832"/>
    </row>
    <row r="1207" spans="1:17" ht="14.45" customHeight="1" x14ac:dyDescent="0.2">
      <c r="A1207" s="821" t="s">
        <v>5996</v>
      </c>
      <c r="B1207" s="822" t="s">
        <v>6024</v>
      </c>
      <c r="C1207" s="822" t="s">
        <v>5989</v>
      </c>
      <c r="D1207" s="822" t="s">
        <v>5994</v>
      </c>
      <c r="E1207" s="822" t="s">
        <v>5995</v>
      </c>
      <c r="F1207" s="831">
        <v>7</v>
      </c>
      <c r="G1207" s="831">
        <v>2506</v>
      </c>
      <c r="H1207" s="831"/>
      <c r="I1207" s="831">
        <v>358</v>
      </c>
      <c r="J1207" s="831">
        <v>11</v>
      </c>
      <c r="K1207" s="831">
        <v>3960</v>
      </c>
      <c r="L1207" s="831"/>
      <c r="M1207" s="831">
        <v>360</v>
      </c>
      <c r="N1207" s="831">
        <v>6</v>
      </c>
      <c r="O1207" s="831">
        <v>2328</v>
      </c>
      <c r="P1207" s="827"/>
      <c r="Q1207" s="832">
        <v>388</v>
      </c>
    </row>
    <row r="1208" spans="1:17" ht="14.45" customHeight="1" x14ac:dyDescent="0.2">
      <c r="A1208" s="821" t="s">
        <v>5996</v>
      </c>
      <c r="B1208" s="822" t="s">
        <v>6024</v>
      </c>
      <c r="C1208" s="822" t="s">
        <v>5989</v>
      </c>
      <c r="D1208" s="822" t="s">
        <v>6145</v>
      </c>
      <c r="E1208" s="822" t="s">
        <v>6146</v>
      </c>
      <c r="F1208" s="831"/>
      <c r="G1208" s="831"/>
      <c r="H1208" s="831"/>
      <c r="I1208" s="831"/>
      <c r="J1208" s="831">
        <v>1</v>
      </c>
      <c r="K1208" s="831">
        <v>180</v>
      </c>
      <c r="L1208" s="831"/>
      <c r="M1208" s="831">
        <v>180</v>
      </c>
      <c r="N1208" s="831"/>
      <c r="O1208" s="831"/>
      <c r="P1208" s="827"/>
      <c r="Q1208" s="832"/>
    </row>
    <row r="1209" spans="1:17" ht="14.45" customHeight="1" x14ac:dyDescent="0.2">
      <c r="A1209" s="821" t="s">
        <v>5996</v>
      </c>
      <c r="B1209" s="822" t="s">
        <v>6024</v>
      </c>
      <c r="C1209" s="822" t="s">
        <v>5989</v>
      </c>
      <c r="D1209" s="822" t="s">
        <v>6147</v>
      </c>
      <c r="E1209" s="822" t="s">
        <v>6148</v>
      </c>
      <c r="F1209" s="831">
        <v>13</v>
      </c>
      <c r="G1209" s="831">
        <v>8996</v>
      </c>
      <c r="H1209" s="831"/>
      <c r="I1209" s="831">
        <v>692</v>
      </c>
      <c r="J1209" s="831">
        <v>16</v>
      </c>
      <c r="K1209" s="831">
        <v>11136</v>
      </c>
      <c r="L1209" s="831"/>
      <c r="M1209" s="831">
        <v>696</v>
      </c>
      <c r="N1209" s="831">
        <v>2</v>
      </c>
      <c r="O1209" s="831">
        <v>1468</v>
      </c>
      <c r="P1209" s="827"/>
      <c r="Q1209" s="832">
        <v>734</v>
      </c>
    </row>
    <row r="1210" spans="1:17" ht="14.45" customHeight="1" x14ac:dyDescent="0.2">
      <c r="A1210" s="821" t="s">
        <v>7154</v>
      </c>
      <c r="B1210" s="822" t="s">
        <v>6024</v>
      </c>
      <c r="C1210" s="822" t="s">
        <v>2679</v>
      </c>
      <c r="D1210" s="822" t="s">
        <v>6037</v>
      </c>
      <c r="E1210" s="822" t="s">
        <v>6036</v>
      </c>
      <c r="F1210" s="831">
        <v>6</v>
      </c>
      <c r="G1210" s="831">
        <v>1652236.98</v>
      </c>
      <c r="H1210" s="831"/>
      <c r="I1210" s="831">
        <v>275372.83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7154</v>
      </c>
      <c r="B1211" s="822" t="s">
        <v>6024</v>
      </c>
      <c r="C1211" s="822" t="s">
        <v>2679</v>
      </c>
      <c r="D1211" s="822" t="s">
        <v>7155</v>
      </c>
      <c r="E1211" s="822" t="s">
        <v>2019</v>
      </c>
      <c r="F1211" s="831"/>
      <c r="G1211" s="831"/>
      <c r="H1211" s="831"/>
      <c r="I1211" s="831"/>
      <c r="J1211" s="831">
        <v>20</v>
      </c>
      <c r="K1211" s="831">
        <v>10308</v>
      </c>
      <c r="L1211" s="831"/>
      <c r="M1211" s="831">
        <v>515.4</v>
      </c>
      <c r="N1211" s="831"/>
      <c r="O1211" s="831"/>
      <c r="P1211" s="827"/>
      <c r="Q1211" s="832"/>
    </row>
    <row r="1212" spans="1:17" ht="14.45" customHeight="1" x14ac:dyDescent="0.2">
      <c r="A1212" s="821" t="s">
        <v>7154</v>
      </c>
      <c r="B1212" s="822" t="s">
        <v>6024</v>
      </c>
      <c r="C1212" s="822" t="s">
        <v>2679</v>
      </c>
      <c r="D1212" s="822" t="s">
        <v>7155</v>
      </c>
      <c r="E1212" s="822" t="s">
        <v>6248</v>
      </c>
      <c r="F1212" s="831"/>
      <c r="G1212" s="831"/>
      <c r="H1212" s="831"/>
      <c r="I1212" s="831"/>
      <c r="J1212" s="831">
        <v>0</v>
      </c>
      <c r="K1212" s="831">
        <v>0</v>
      </c>
      <c r="L1212" s="831"/>
      <c r="M1212" s="831"/>
      <c r="N1212" s="831"/>
      <c r="O1212" s="831"/>
      <c r="P1212" s="827"/>
      <c r="Q1212" s="832"/>
    </row>
    <row r="1213" spans="1:17" ht="14.45" customHeight="1" x14ac:dyDescent="0.2">
      <c r="A1213" s="821" t="s">
        <v>7154</v>
      </c>
      <c r="B1213" s="822" t="s">
        <v>6024</v>
      </c>
      <c r="C1213" s="822" t="s">
        <v>2679</v>
      </c>
      <c r="D1213" s="822" t="s">
        <v>6053</v>
      </c>
      <c r="E1213" s="822" t="s">
        <v>2019</v>
      </c>
      <c r="F1213" s="831"/>
      <c r="G1213" s="831"/>
      <c r="H1213" s="831"/>
      <c r="I1213" s="831"/>
      <c r="J1213" s="831">
        <v>100</v>
      </c>
      <c r="K1213" s="831">
        <v>154620</v>
      </c>
      <c r="L1213" s="831"/>
      <c r="M1213" s="831">
        <v>1546.2</v>
      </c>
      <c r="N1213" s="831"/>
      <c r="O1213" s="831"/>
      <c r="P1213" s="827"/>
      <c r="Q1213" s="832"/>
    </row>
    <row r="1214" spans="1:17" ht="14.45" customHeight="1" x14ac:dyDescent="0.2">
      <c r="A1214" s="821" t="s">
        <v>7154</v>
      </c>
      <c r="B1214" s="822" t="s">
        <v>6024</v>
      </c>
      <c r="C1214" s="822" t="s">
        <v>2679</v>
      </c>
      <c r="D1214" s="822" t="s">
        <v>6053</v>
      </c>
      <c r="E1214" s="822" t="s">
        <v>6248</v>
      </c>
      <c r="F1214" s="831"/>
      <c r="G1214" s="831"/>
      <c r="H1214" s="831"/>
      <c r="I1214" s="831"/>
      <c r="J1214" s="831">
        <v>0</v>
      </c>
      <c r="K1214" s="831">
        <v>0</v>
      </c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7154</v>
      </c>
      <c r="B1215" s="822" t="s">
        <v>6024</v>
      </c>
      <c r="C1215" s="822" t="s">
        <v>2679</v>
      </c>
      <c r="D1215" s="822" t="s">
        <v>6182</v>
      </c>
      <c r="E1215" s="822" t="s">
        <v>6183</v>
      </c>
      <c r="F1215" s="831">
        <v>7</v>
      </c>
      <c r="G1215" s="831">
        <v>4588.6400000000003</v>
      </c>
      <c r="H1215" s="831"/>
      <c r="I1215" s="831">
        <v>655.5200000000001</v>
      </c>
      <c r="J1215" s="831">
        <v>2</v>
      </c>
      <c r="K1215" s="831">
        <v>1311.04</v>
      </c>
      <c r="L1215" s="831"/>
      <c r="M1215" s="831">
        <v>655.52</v>
      </c>
      <c r="N1215" s="831"/>
      <c r="O1215" s="831"/>
      <c r="P1215" s="827"/>
      <c r="Q1215" s="832"/>
    </row>
    <row r="1216" spans="1:17" ht="14.45" customHeight="1" x14ac:dyDescent="0.2">
      <c r="A1216" s="821" t="s">
        <v>7154</v>
      </c>
      <c r="B1216" s="822" t="s">
        <v>6024</v>
      </c>
      <c r="C1216" s="822" t="s">
        <v>2679</v>
      </c>
      <c r="D1216" s="822" t="s">
        <v>6182</v>
      </c>
      <c r="E1216" s="822" t="s">
        <v>6184</v>
      </c>
      <c r="F1216" s="831">
        <v>8.75</v>
      </c>
      <c r="G1216" s="831">
        <v>5735.8</v>
      </c>
      <c r="H1216" s="831"/>
      <c r="I1216" s="831">
        <v>655.52</v>
      </c>
      <c r="J1216" s="831">
        <v>6.25</v>
      </c>
      <c r="K1216" s="831">
        <v>4969.6399999999994</v>
      </c>
      <c r="L1216" s="831"/>
      <c r="M1216" s="831">
        <v>795.14239999999995</v>
      </c>
      <c r="N1216" s="831"/>
      <c r="O1216" s="831"/>
      <c r="P1216" s="827"/>
      <c r="Q1216" s="832"/>
    </row>
    <row r="1217" spans="1:17" ht="14.45" customHeight="1" x14ac:dyDescent="0.2">
      <c r="A1217" s="821" t="s">
        <v>7154</v>
      </c>
      <c r="B1217" s="822" t="s">
        <v>6024</v>
      </c>
      <c r="C1217" s="822" t="s">
        <v>2679</v>
      </c>
      <c r="D1217" s="822" t="s">
        <v>6001</v>
      </c>
      <c r="E1217" s="822" t="s">
        <v>6245</v>
      </c>
      <c r="F1217" s="831">
        <v>0</v>
      </c>
      <c r="G1217" s="831">
        <v>0</v>
      </c>
      <c r="H1217" s="831"/>
      <c r="I1217" s="831"/>
      <c r="J1217" s="831"/>
      <c r="K1217" s="831"/>
      <c r="L1217" s="831"/>
      <c r="M1217" s="831"/>
      <c r="N1217" s="831"/>
      <c r="O1217" s="831"/>
      <c r="P1217" s="827"/>
      <c r="Q1217" s="832"/>
    </row>
    <row r="1218" spans="1:17" ht="14.45" customHeight="1" x14ac:dyDescent="0.2">
      <c r="A1218" s="821" t="s">
        <v>7154</v>
      </c>
      <c r="B1218" s="822" t="s">
        <v>6024</v>
      </c>
      <c r="C1218" s="822" t="s">
        <v>2679</v>
      </c>
      <c r="D1218" s="822" t="s">
        <v>6001</v>
      </c>
      <c r="E1218" s="822" t="s">
        <v>6002</v>
      </c>
      <c r="F1218" s="831">
        <v>2</v>
      </c>
      <c r="G1218" s="831">
        <v>54104.6</v>
      </c>
      <c r="H1218" s="831"/>
      <c r="I1218" s="831">
        <v>27052.3</v>
      </c>
      <c r="J1218" s="831"/>
      <c r="K1218" s="831"/>
      <c r="L1218" s="831"/>
      <c r="M1218" s="831"/>
      <c r="N1218" s="831"/>
      <c r="O1218" s="831"/>
      <c r="P1218" s="827"/>
      <c r="Q1218" s="832"/>
    </row>
    <row r="1219" spans="1:17" ht="14.45" customHeight="1" x14ac:dyDescent="0.2">
      <c r="A1219" s="821" t="s">
        <v>7154</v>
      </c>
      <c r="B1219" s="822" t="s">
        <v>6024</v>
      </c>
      <c r="C1219" s="822" t="s">
        <v>6078</v>
      </c>
      <c r="D1219" s="822" t="s">
        <v>6185</v>
      </c>
      <c r="E1219" s="822" t="s">
        <v>6186</v>
      </c>
      <c r="F1219" s="831">
        <v>7</v>
      </c>
      <c r="G1219" s="831">
        <v>6159.4400000000005</v>
      </c>
      <c r="H1219" s="831"/>
      <c r="I1219" s="831">
        <v>879.92000000000007</v>
      </c>
      <c r="J1219" s="831">
        <v>3</v>
      </c>
      <c r="K1219" s="831">
        <v>2639.7599999999998</v>
      </c>
      <c r="L1219" s="831"/>
      <c r="M1219" s="831">
        <v>879.92</v>
      </c>
      <c r="N1219" s="831"/>
      <c r="O1219" s="831"/>
      <c r="P1219" s="827"/>
      <c r="Q1219" s="832"/>
    </row>
    <row r="1220" spans="1:17" ht="14.45" customHeight="1" x14ac:dyDescent="0.2">
      <c r="A1220" s="821" t="s">
        <v>7154</v>
      </c>
      <c r="B1220" s="822" t="s">
        <v>6024</v>
      </c>
      <c r="C1220" s="822" t="s">
        <v>6078</v>
      </c>
      <c r="D1220" s="822" t="s">
        <v>6191</v>
      </c>
      <c r="E1220" s="822" t="s">
        <v>6192</v>
      </c>
      <c r="F1220" s="831">
        <v>7</v>
      </c>
      <c r="G1220" s="831">
        <v>10428.35</v>
      </c>
      <c r="H1220" s="831"/>
      <c r="I1220" s="831">
        <v>1489.7642857142857</v>
      </c>
      <c r="J1220" s="831">
        <v>1</v>
      </c>
      <c r="K1220" s="831">
        <v>1449.29</v>
      </c>
      <c r="L1220" s="831"/>
      <c r="M1220" s="831">
        <v>1449.29</v>
      </c>
      <c r="N1220" s="831"/>
      <c r="O1220" s="831"/>
      <c r="P1220" s="827"/>
      <c r="Q1220" s="832"/>
    </row>
    <row r="1221" spans="1:17" ht="14.45" customHeight="1" x14ac:dyDescent="0.2">
      <c r="A1221" s="821" t="s">
        <v>7154</v>
      </c>
      <c r="B1221" s="822" t="s">
        <v>6024</v>
      </c>
      <c r="C1221" s="822" t="s">
        <v>6078</v>
      </c>
      <c r="D1221" s="822" t="s">
        <v>6193</v>
      </c>
      <c r="E1221" s="822" t="s">
        <v>6194</v>
      </c>
      <c r="F1221" s="831">
        <v>5</v>
      </c>
      <c r="G1221" s="831">
        <v>6352.5</v>
      </c>
      <c r="H1221" s="831"/>
      <c r="I1221" s="831">
        <v>1270.5</v>
      </c>
      <c r="J1221" s="831">
        <v>10</v>
      </c>
      <c r="K1221" s="831">
        <v>13733.86</v>
      </c>
      <c r="L1221" s="831"/>
      <c r="M1221" s="831">
        <v>1373.386</v>
      </c>
      <c r="N1221" s="831">
        <v>1</v>
      </c>
      <c r="O1221" s="831">
        <v>1452</v>
      </c>
      <c r="P1221" s="827"/>
      <c r="Q1221" s="832">
        <v>1452</v>
      </c>
    </row>
    <row r="1222" spans="1:17" ht="14.45" customHeight="1" x14ac:dyDescent="0.2">
      <c r="A1222" s="821" t="s">
        <v>7154</v>
      </c>
      <c r="B1222" s="822" t="s">
        <v>6024</v>
      </c>
      <c r="C1222" s="822" t="s">
        <v>6078</v>
      </c>
      <c r="D1222" s="822" t="s">
        <v>6197</v>
      </c>
      <c r="E1222" s="822" t="s">
        <v>6198</v>
      </c>
      <c r="F1222" s="831">
        <v>4</v>
      </c>
      <c r="G1222" s="831">
        <v>4200</v>
      </c>
      <c r="H1222" s="831"/>
      <c r="I1222" s="831">
        <v>1050</v>
      </c>
      <c r="J1222" s="831">
        <v>6</v>
      </c>
      <c r="K1222" s="831">
        <v>6300</v>
      </c>
      <c r="L1222" s="831"/>
      <c r="M1222" s="831">
        <v>1050</v>
      </c>
      <c r="N1222" s="831">
        <v>1</v>
      </c>
      <c r="O1222" s="831">
        <v>1050</v>
      </c>
      <c r="P1222" s="827"/>
      <c r="Q1222" s="832">
        <v>1050</v>
      </c>
    </row>
    <row r="1223" spans="1:17" ht="14.45" customHeight="1" x14ac:dyDescent="0.2">
      <c r="A1223" s="821" t="s">
        <v>7154</v>
      </c>
      <c r="B1223" s="822" t="s">
        <v>6024</v>
      </c>
      <c r="C1223" s="822" t="s">
        <v>6078</v>
      </c>
      <c r="D1223" s="822" t="s">
        <v>6199</v>
      </c>
      <c r="E1223" s="822" t="s">
        <v>6200</v>
      </c>
      <c r="F1223" s="831">
        <v>5</v>
      </c>
      <c r="G1223" s="831">
        <v>7740.6799999999994</v>
      </c>
      <c r="H1223" s="831"/>
      <c r="I1223" s="831">
        <v>1548.136</v>
      </c>
      <c r="J1223" s="831">
        <v>6</v>
      </c>
      <c r="K1223" s="831">
        <v>9345.48</v>
      </c>
      <c r="L1223" s="831"/>
      <c r="M1223" s="831">
        <v>1557.58</v>
      </c>
      <c r="N1223" s="831"/>
      <c r="O1223" s="831"/>
      <c r="P1223" s="827"/>
      <c r="Q1223" s="832"/>
    </row>
    <row r="1224" spans="1:17" ht="14.45" customHeight="1" x14ac:dyDescent="0.2">
      <c r="A1224" s="821" t="s">
        <v>7154</v>
      </c>
      <c r="B1224" s="822" t="s">
        <v>6024</v>
      </c>
      <c r="C1224" s="822" t="s">
        <v>6078</v>
      </c>
      <c r="D1224" s="822" t="s">
        <v>6201</v>
      </c>
      <c r="E1224" s="822" t="s">
        <v>6202</v>
      </c>
      <c r="F1224" s="831">
        <v>9</v>
      </c>
      <c r="G1224" s="831">
        <v>58708.100000000006</v>
      </c>
      <c r="H1224" s="831"/>
      <c r="I1224" s="831">
        <v>6523.1222222222232</v>
      </c>
      <c r="J1224" s="831"/>
      <c r="K1224" s="831"/>
      <c r="L1224" s="831"/>
      <c r="M1224" s="831"/>
      <c r="N1224" s="831"/>
      <c r="O1224" s="831"/>
      <c r="P1224" s="827"/>
      <c r="Q1224" s="832"/>
    </row>
    <row r="1225" spans="1:17" ht="14.45" customHeight="1" x14ac:dyDescent="0.2">
      <c r="A1225" s="821" t="s">
        <v>7154</v>
      </c>
      <c r="B1225" s="822" t="s">
        <v>6024</v>
      </c>
      <c r="C1225" s="822" t="s">
        <v>6078</v>
      </c>
      <c r="D1225" s="822" t="s">
        <v>6205</v>
      </c>
      <c r="E1225" s="822" t="s">
        <v>6206</v>
      </c>
      <c r="F1225" s="831">
        <v>1</v>
      </c>
      <c r="G1225" s="831">
        <v>14950</v>
      </c>
      <c r="H1225" s="831"/>
      <c r="I1225" s="831">
        <v>14950</v>
      </c>
      <c r="J1225" s="831"/>
      <c r="K1225" s="831"/>
      <c r="L1225" s="831"/>
      <c r="M1225" s="831"/>
      <c r="N1225" s="831"/>
      <c r="O1225" s="831"/>
      <c r="P1225" s="827"/>
      <c r="Q1225" s="832"/>
    </row>
    <row r="1226" spans="1:17" ht="14.45" customHeight="1" x14ac:dyDescent="0.2">
      <c r="A1226" s="821" t="s">
        <v>7154</v>
      </c>
      <c r="B1226" s="822" t="s">
        <v>6024</v>
      </c>
      <c r="C1226" s="822" t="s">
        <v>6078</v>
      </c>
      <c r="D1226" s="822" t="s">
        <v>6205</v>
      </c>
      <c r="E1226" s="822" t="s">
        <v>6207</v>
      </c>
      <c r="F1226" s="831">
        <v>3</v>
      </c>
      <c r="G1226" s="831">
        <v>44850</v>
      </c>
      <c r="H1226" s="831"/>
      <c r="I1226" s="831">
        <v>14950</v>
      </c>
      <c r="J1226" s="831">
        <v>5</v>
      </c>
      <c r="K1226" s="831">
        <v>76189.100000000006</v>
      </c>
      <c r="L1226" s="831"/>
      <c r="M1226" s="831">
        <v>15237.820000000002</v>
      </c>
      <c r="N1226" s="831"/>
      <c r="O1226" s="831"/>
      <c r="P1226" s="827"/>
      <c r="Q1226" s="832"/>
    </row>
    <row r="1227" spans="1:17" ht="14.45" customHeight="1" x14ac:dyDescent="0.2">
      <c r="A1227" s="821" t="s">
        <v>7154</v>
      </c>
      <c r="B1227" s="822" t="s">
        <v>6024</v>
      </c>
      <c r="C1227" s="822" t="s">
        <v>6078</v>
      </c>
      <c r="D1227" s="822" t="s">
        <v>6597</v>
      </c>
      <c r="E1227" s="822" t="s">
        <v>6598</v>
      </c>
      <c r="F1227" s="831">
        <v>1</v>
      </c>
      <c r="G1227" s="831">
        <v>18002.400000000001</v>
      </c>
      <c r="H1227" s="831"/>
      <c r="I1227" s="831">
        <v>18002.400000000001</v>
      </c>
      <c r="J1227" s="831"/>
      <c r="K1227" s="831"/>
      <c r="L1227" s="831"/>
      <c r="M1227" s="831"/>
      <c r="N1227" s="831"/>
      <c r="O1227" s="831"/>
      <c r="P1227" s="827"/>
      <c r="Q1227" s="832"/>
    </row>
    <row r="1228" spans="1:17" ht="14.45" customHeight="1" x14ac:dyDescent="0.2">
      <c r="A1228" s="821" t="s">
        <v>7154</v>
      </c>
      <c r="B1228" s="822" t="s">
        <v>6024</v>
      </c>
      <c r="C1228" s="822" t="s">
        <v>6078</v>
      </c>
      <c r="D1228" s="822" t="s">
        <v>6599</v>
      </c>
      <c r="E1228" s="822" t="s">
        <v>6600</v>
      </c>
      <c r="F1228" s="831"/>
      <c r="G1228" s="831"/>
      <c r="H1228" s="831"/>
      <c r="I1228" s="831"/>
      <c r="J1228" s="831">
        <v>2</v>
      </c>
      <c r="K1228" s="831">
        <v>4032.9</v>
      </c>
      <c r="L1228" s="831"/>
      <c r="M1228" s="831">
        <v>2016.45</v>
      </c>
      <c r="N1228" s="831"/>
      <c r="O1228" s="831"/>
      <c r="P1228" s="827"/>
      <c r="Q1228" s="832"/>
    </row>
    <row r="1229" spans="1:17" ht="14.45" customHeight="1" x14ac:dyDescent="0.2">
      <c r="A1229" s="821" t="s">
        <v>7154</v>
      </c>
      <c r="B1229" s="822" t="s">
        <v>6024</v>
      </c>
      <c r="C1229" s="822" t="s">
        <v>6078</v>
      </c>
      <c r="D1229" s="822" t="s">
        <v>6611</v>
      </c>
      <c r="E1229" s="822" t="s">
        <v>6612</v>
      </c>
      <c r="F1229" s="831">
        <v>2</v>
      </c>
      <c r="G1229" s="831">
        <v>29900</v>
      </c>
      <c r="H1229" s="831"/>
      <c r="I1229" s="831">
        <v>14950</v>
      </c>
      <c r="J1229" s="831"/>
      <c r="K1229" s="831"/>
      <c r="L1229" s="831"/>
      <c r="M1229" s="831"/>
      <c r="N1229" s="831"/>
      <c r="O1229" s="831"/>
      <c r="P1229" s="827"/>
      <c r="Q1229" s="832"/>
    </row>
    <row r="1230" spans="1:17" ht="14.45" customHeight="1" x14ac:dyDescent="0.2">
      <c r="A1230" s="821" t="s">
        <v>7154</v>
      </c>
      <c r="B1230" s="822" t="s">
        <v>6024</v>
      </c>
      <c r="C1230" s="822" t="s">
        <v>6078</v>
      </c>
      <c r="D1230" s="822" t="s">
        <v>6208</v>
      </c>
      <c r="E1230" s="822" t="s">
        <v>6209</v>
      </c>
      <c r="F1230" s="831">
        <v>5</v>
      </c>
      <c r="G1230" s="831">
        <v>69977.5</v>
      </c>
      <c r="H1230" s="831"/>
      <c r="I1230" s="831">
        <v>13995.5</v>
      </c>
      <c r="J1230" s="831">
        <v>6</v>
      </c>
      <c r="K1230" s="831">
        <v>83661</v>
      </c>
      <c r="L1230" s="831"/>
      <c r="M1230" s="831">
        <v>13943.5</v>
      </c>
      <c r="N1230" s="831"/>
      <c r="O1230" s="831"/>
      <c r="P1230" s="827"/>
      <c r="Q1230" s="832"/>
    </row>
    <row r="1231" spans="1:17" ht="14.45" customHeight="1" x14ac:dyDescent="0.2">
      <c r="A1231" s="821" t="s">
        <v>7154</v>
      </c>
      <c r="B1231" s="822" t="s">
        <v>6024</v>
      </c>
      <c r="C1231" s="822" t="s">
        <v>6078</v>
      </c>
      <c r="D1231" s="822" t="s">
        <v>6648</v>
      </c>
      <c r="E1231" s="822" t="s">
        <v>6649</v>
      </c>
      <c r="F1231" s="831">
        <v>1</v>
      </c>
      <c r="G1231" s="831">
        <v>3571</v>
      </c>
      <c r="H1231" s="831"/>
      <c r="I1231" s="831">
        <v>3571</v>
      </c>
      <c r="J1231" s="831"/>
      <c r="K1231" s="831"/>
      <c r="L1231" s="831"/>
      <c r="M1231" s="831"/>
      <c r="N1231" s="831"/>
      <c r="O1231" s="831"/>
      <c r="P1231" s="827"/>
      <c r="Q1231" s="832"/>
    </row>
    <row r="1232" spans="1:17" ht="14.45" customHeight="1" x14ac:dyDescent="0.2">
      <c r="A1232" s="821" t="s">
        <v>7154</v>
      </c>
      <c r="B1232" s="822" t="s">
        <v>6024</v>
      </c>
      <c r="C1232" s="822" t="s">
        <v>6078</v>
      </c>
      <c r="D1232" s="822" t="s">
        <v>6650</v>
      </c>
      <c r="E1232" s="822" t="s">
        <v>6651</v>
      </c>
      <c r="F1232" s="831">
        <v>1</v>
      </c>
      <c r="G1232" s="831">
        <v>5108.51</v>
      </c>
      <c r="H1232" s="831"/>
      <c r="I1232" s="831">
        <v>5108.51</v>
      </c>
      <c r="J1232" s="831"/>
      <c r="K1232" s="831"/>
      <c r="L1232" s="831"/>
      <c r="M1232" s="831"/>
      <c r="N1232" s="831"/>
      <c r="O1232" s="831"/>
      <c r="P1232" s="827"/>
      <c r="Q1232" s="832"/>
    </row>
    <row r="1233" spans="1:17" ht="14.45" customHeight="1" x14ac:dyDescent="0.2">
      <c r="A1233" s="821" t="s">
        <v>7154</v>
      </c>
      <c r="B1233" s="822" t="s">
        <v>6024</v>
      </c>
      <c r="C1233" s="822" t="s">
        <v>6078</v>
      </c>
      <c r="D1233" s="822" t="s">
        <v>6212</v>
      </c>
      <c r="E1233" s="822" t="s">
        <v>6213</v>
      </c>
      <c r="F1233" s="831">
        <v>3</v>
      </c>
      <c r="G1233" s="831">
        <v>8805.25</v>
      </c>
      <c r="H1233" s="831"/>
      <c r="I1233" s="831">
        <v>2935.0833333333335</v>
      </c>
      <c r="J1233" s="831"/>
      <c r="K1233" s="831"/>
      <c r="L1233" s="831"/>
      <c r="M1233" s="831"/>
      <c r="N1233" s="831"/>
      <c r="O1233" s="831"/>
      <c r="P1233" s="827"/>
      <c r="Q1233" s="832"/>
    </row>
    <row r="1234" spans="1:17" ht="14.45" customHeight="1" x14ac:dyDescent="0.2">
      <c r="A1234" s="821" t="s">
        <v>7154</v>
      </c>
      <c r="B1234" s="822" t="s">
        <v>6024</v>
      </c>
      <c r="C1234" s="822" t="s">
        <v>6078</v>
      </c>
      <c r="D1234" s="822" t="s">
        <v>6214</v>
      </c>
      <c r="E1234" s="822" t="s">
        <v>6215</v>
      </c>
      <c r="F1234" s="831">
        <v>10</v>
      </c>
      <c r="G1234" s="831">
        <v>16821.48</v>
      </c>
      <c r="H1234" s="831"/>
      <c r="I1234" s="831">
        <v>1682.1479999999999</v>
      </c>
      <c r="J1234" s="831"/>
      <c r="K1234" s="831"/>
      <c r="L1234" s="831"/>
      <c r="M1234" s="831"/>
      <c r="N1234" s="831"/>
      <c r="O1234" s="831"/>
      <c r="P1234" s="827"/>
      <c r="Q1234" s="832"/>
    </row>
    <row r="1235" spans="1:17" ht="14.45" customHeight="1" x14ac:dyDescent="0.2">
      <c r="A1235" s="821" t="s">
        <v>7154</v>
      </c>
      <c r="B1235" s="822" t="s">
        <v>6024</v>
      </c>
      <c r="C1235" s="822" t="s">
        <v>6078</v>
      </c>
      <c r="D1235" s="822" t="s">
        <v>6690</v>
      </c>
      <c r="E1235" s="822" t="s">
        <v>6691</v>
      </c>
      <c r="F1235" s="831">
        <v>2</v>
      </c>
      <c r="G1235" s="831">
        <v>17073.099999999999</v>
      </c>
      <c r="H1235" s="831"/>
      <c r="I1235" s="831">
        <v>8536.5499999999993</v>
      </c>
      <c r="J1235" s="831"/>
      <c r="K1235" s="831"/>
      <c r="L1235" s="831"/>
      <c r="M1235" s="831"/>
      <c r="N1235" s="831"/>
      <c r="O1235" s="831"/>
      <c r="P1235" s="827"/>
      <c r="Q1235" s="832"/>
    </row>
    <row r="1236" spans="1:17" ht="14.45" customHeight="1" x14ac:dyDescent="0.2">
      <c r="A1236" s="821" t="s">
        <v>7154</v>
      </c>
      <c r="B1236" s="822" t="s">
        <v>6024</v>
      </c>
      <c r="C1236" s="822" t="s">
        <v>6078</v>
      </c>
      <c r="D1236" s="822" t="s">
        <v>6714</v>
      </c>
      <c r="E1236" s="822" t="s">
        <v>6715</v>
      </c>
      <c r="F1236" s="831">
        <v>7</v>
      </c>
      <c r="G1236" s="831">
        <v>2812.81</v>
      </c>
      <c r="H1236" s="831"/>
      <c r="I1236" s="831">
        <v>401.83</v>
      </c>
      <c r="J1236" s="831"/>
      <c r="K1236" s="831"/>
      <c r="L1236" s="831"/>
      <c r="M1236" s="831"/>
      <c r="N1236" s="831"/>
      <c r="O1236" s="831"/>
      <c r="P1236" s="827"/>
      <c r="Q1236" s="832"/>
    </row>
    <row r="1237" spans="1:17" ht="14.45" customHeight="1" x14ac:dyDescent="0.2">
      <c r="A1237" s="821" t="s">
        <v>7154</v>
      </c>
      <c r="B1237" s="822" t="s">
        <v>6024</v>
      </c>
      <c r="C1237" s="822" t="s">
        <v>6078</v>
      </c>
      <c r="D1237" s="822" t="s">
        <v>6718</v>
      </c>
      <c r="E1237" s="822" t="s">
        <v>6719</v>
      </c>
      <c r="F1237" s="831">
        <v>2</v>
      </c>
      <c r="G1237" s="831">
        <v>8349</v>
      </c>
      <c r="H1237" s="831"/>
      <c r="I1237" s="831">
        <v>4174.5</v>
      </c>
      <c r="J1237" s="831"/>
      <c r="K1237" s="831"/>
      <c r="L1237" s="831"/>
      <c r="M1237" s="831"/>
      <c r="N1237" s="831"/>
      <c r="O1237" s="831"/>
      <c r="P1237" s="827"/>
      <c r="Q1237" s="832"/>
    </row>
    <row r="1238" spans="1:17" ht="14.45" customHeight="1" x14ac:dyDescent="0.2">
      <c r="A1238" s="821" t="s">
        <v>7154</v>
      </c>
      <c r="B1238" s="822" t="s">
        <v>6024</v>
      </c>
      <c r="C1238" s="822" t="s">
        <v>6078</v>
      </c>
      <c r="D1238" s="822" t="s">
        <v>6218</v>
      </c>
      <c r="E1238" s="822" t="s">
        <v>6219</v>
      </c>
      <c r="F1238" s="831">
        <v>6</v>
      </c>
      <c r="G1238" s="831">
        <v>35400</v>
      </c>
      <c r="H1238" s="831"/>
      <c r="I1238" s="831">
        <v>5900</v>
      </c>
      <c r="J1238" s="831"/>
      <c r="K1238" s="831"/>
      <c r="L1238" s="831"/>
      <c r="M1238" s="831"/>
      <c r="N1238" s="831"/>
      <c r="O1238" s="831"/>
      <c r="P1238" s="827"/>
      <c r="Q1238" s="832"/>
    </row>
    <row r="1239" spans="1:17" ht="14.45" customHeight="1" x14ac:dyDescent="0.2">
      <c r="A1239" s="821" t="s">
        <v>7154</v>
      </c>
      <c r="B1239" s="822" t="s">
        <v>6024</v>
      </c>
      <c r="C1239" s="822" t="s">
        <v>6078</v>
      </c>
      <c r="D1239" s="822" t="s">
        <v>6301</v>
      </c>
      <c r="E1239" s="822" t="s">
        <v>6302</v>
      </c>
      <c r="F1239" s="831">
        <v>1</v>
      </c>
      <c r="G1239" s="831">
        <v>3509</v>
      </c>
      <c r="H1239" s="831"/>
      <c r="I1239" s="831">
        <v>3509</v>
      </c>
      <c r="J1239" s="831"/>
      <c r="K1239" s="831"/>
      <c r="L1239" s="831"/>
      <c r="M1239" s="831"/>
      <c r="N1239" s="831"/>
      <c r="O1239" s="831"/>
      <c r="P1239" s="827"/>
      <c r="Q1239" s="832"/>
    </row>
    <row r="1240" spans="1:17" ht="14.45" customHeight="1" x14ac:dyDescent="0.2">
      <c r="A1240" s="821" t="s">
        <v>7154</v>
      </c>
      <c r="B1240" s="822" t="s">
        <v>6024</v>
      </c>
      <c r="C1240" s="822" t="s">
        <v>6078</v>
      </c>
      <c r="D1240" s="822" t="s">
        <v>6220</v>
      </c>
      <c r="E1240" s="822" t="s">
        <v>6221</v>
      </c>
      <c r="F1240" s="831">
        <v>1</v>
      </c>
      <c r="G1240" s="831">
        <v>3509</v>
      </c>
      <c r="H1240" s="831"/>
      <c r="I1240" s="831">
        <v>3509</v>
      </c>
      <c r="J1240" s="831"/>
      <c r="K1240" s="831"/>
      <c r="L1240" s="831"/>
      <c r="M1240" s="831"/>
      <c r="N1240" s="831"/>
      <c r="O1240" s="831"/>
      <c r="P1240" s="827"/>
      <c r="Q1240" s="832"/>
    </row>
    <row r="1241" spans="1:17" ht="14.45" customHeight="1" x14ac:dyDescent="0.2">
      <c r="A1241" s="821" t="s">
        <v>7154</v>
      </c>
      <c r="B1241" s="822" t="s">
        <v>6024</v>
      </c>
      <c r="C1241" s="822" t="s">
        <v>6078</v>
      </c>
      <c r="D1241" s="822" t="s">
        <v>6222</v>
      </c>
      <c r="E1241" s="822" t="s">
        <v>6223</v>
      </c>
      <c r="F1241" s="831">
        <v>2</v>
      </c>
      <c r="G1241" s="831">
        <v>785.7</v>
      </c>
      <c r="H1241" s="831"/>
      <c r="I1241" s="831">
        <v>392.85</v>
      </c>
      <c r="J1241" s="831">
        <v>8</v>
      </c>
      <c r="K1241" s="831">
        <v>3142.8</v>
      </c>
      <c r="L1241" s="831"/>
      <c r="M1241" s="831">
        <v>392.85</v>
      </c>
      <c r="N1241" s="831"/>
      <c r="O1241" s="831"/>
      <c r="P1241" s="827"/>
      <c r="Q1241" s="832"/>
    </row>
    <row r="1242" spans="1:17" ht="14.45" customHeight="1" x14ac:dyDescent="0.2">
      <c r="A1242" s="821" t="s">
        <v>7154</v>
      </c>
      <c r="B1242" s="822" t="s">
        <v>6024</v>
      </c>
      <c r="C1242" s="822" t="s">
        <v>6078</v>
      </c>
      <c r="D1242" s="822" t="s">
        <v>6226</v>
      </c>
      <c r="E1242" s="822" t="s">
        <v>6227</v>
      </c>
      <c r="F1242" s="831">
        <v>1</v>
      </c>
      <c r="G1242" s="831">
        <v>1743</v>
      </c>
      <c r="H1242" s="831"/>
      <c r="I1242" s="831">
        <v>1743</v>
      </c>
      <c r="J1242" s="831">
        <v>5</v>
      </c>
      <c r="K1242" s="831">
        <v>8715</v>
      </c>
      <c r="L1242" s="831"/>
      <c r="M1242" s="831">
        <v>1743</v>
      </c>
      <c r="N1242" s="831"/>
      <c r="O1242" s="831"/>
      <c r="P1242" s="827"/>
      <c r="Q1242" s="832"/>
    </row>
    <row r="1243" spans="1:17" ht="14.45" customHeight="1" x14ac:dyDescent="0.2">
      <c r="A1243" s="821" t="s">
        <v>7154</v>
      </c>
      <c r="B1243" s="822" t="s">
        <v>6024</v>
      </c>
      <c r="C1243" s="822" t="s">
        <v>5989</v>
      </c>
      <c r="D1243" s="822" t="s">
        <v>6005</v>
      </c>
      <c r="E1243" s="822" t="s">
        <v>6006</v>
      </c>
      <c r="F1243" s="831">
        <v>7</v>
      </c>
      <c r="G1243" s="831">
        <v>266</v>
      </c>
      <c r="H1243" s="831"/>
      <c r="I1243" s="831">
        <v>38</v>
      </c>
      <c r="J1243" s="831">
        <v>7</v>
      </c>
      <c r="K1243" s="831">
        <v>266</v>
      </c>
      <c r="L1243" s="831"/>
      <c r="M1243" s="831">
        <v>38</v>
      </c>
      <c r="N1243" s="831">
        <v>2</v>
      </c>
      <c r="O1243" s="831">
        <v>80</v>
      </c>
      <c r="P1243" s="827"/>
      <c r="Q1243" s="832">
        <v>40</v>
      </c>
    </row>
    <row r="1244" spans="1:17" ht="14.45" customHeight="1" x14ac:dyDescent="0.2">
      <c r="A1244" s="821" t="s">
        <v>7154</v>
      </c>
      <c r="B1244" s="822" t="s">
        <v>6024</v>
      </c>
      <c r="C1244" s="822" t="s">
        <v>5989</v>
      </c>
      <c r="D1244" s="822" t="s">
        <v>6087</v>
      </c>
      <c r="E1244" s="822" t="s">
        <v>6088</v>
      </c>
      <c r="F1244" s="831">
        <v>1</v>
      </c>
      <c r="G1244" s="831">
        <v>707</v>
      </c>
      <c r="H1244" s="831"/>
      <c r="I1244" s="831">
        <v>707</v>
      </c>
      <c r="J1244" s="831">
        <v>2</v>
      </c>
      <c r="K1244" s="831">
        <v>1422</v>
      </c>
      <c r="L1244" s="831"/>
      <c r="M1244" s="831">
        <v>711</v>
      </c>
      <c r="N1244" s="831"/>
      <c r="O1244" s="831"/>
      <c r="P1244" s="827"/>
      <c r="Q1244" s="832"/>
    </row>
    <row r="1245" spans="1:17" ht="14.45" customHeight="1" x14ac:dyDescent="0.2">
      <c r="A1245" s="821" t="s">
        <v>7154</v>
      </c>
      <c r="B1245" s="822" t="s">
        <v>6024</v>
      </c>
      <c r="C1245" s="822" t="s">
        <v>5989</v>
      </c>
      <c r="D1245" s="822" t="s">
        <v>6095</v>
      </c>
      <c r="E1245" s="822" t="s">
        <v>6096</v>
      </c>
      <c r="F1245" s="831">
        <v>2</v>
      </c>
      <c r="G1245" s="831">
        <v>1926</v>
      </c>
      <c r="H1245" s="831"/>
      <c r="I1245" s="831">
        <v>963</v>
      </c>
      <c r="J1245" s="831"/>
      <c r="K1245" s="831"/>
      <c r="L1245" s="831"/>
      <c r="M1245" s="831"/>
      <c r="N1245" s="831"/>
      <c r="O1245" s="831"/>
      <c r="P1245" s="827"/>
      <c r="Q1245" s="832"/>
    </row>
    <row r="1246" spans="1:17" ht="14.45" customHeight="1" x14ac:dyDescent="0.2">
      <c r="A1246" s="821" t="s">
        <v>7154</v>
      </c>
      <c r="B1246" s="822" t="s">
        <v>6024</v>
      </c>
      <c r="C1246" s="822" t="s">
        <v>5989</v>
      </c>
      <c r="D1246" s="822" t="s">
        <v>6097</v>
      </c>
      <c r="E1246" s="822" t="s">
        <v>6098</v>
      </c>
      <c r="F1246" s="831">
        <v>31</v>
      </c>
      <c r="G1246" s="831">
        <v>13485</v>
      </c>
      <c r="H1246" s="831"/>
      <c r="I1246" s="831">
        <v>435</v>
      </c>
      <c r="J1246" s="831">
        <v>34</v>
      </c>
      <c r="K1246" s="831">
        <v>14858</v>
      </c>
      <c r="L1246" s="831"/>
      <c r="M1246" s="831">
        <v>437</v>
      </c>
      <c r="N1246" s="831">
        <v>2</v>
      </c>
      <c r="O1246" s="831">
        <v>912</v>
      </c>
      <c r="P1246" s="827"/>
      <c r="Q1246" s="832">
        <v>456</v>
      </c>
    </row>
    <row r="1247" spans="1:17" ht="14.45" customHeight="1" x14ac:dyDescent="0.2">
      <c r="A1247" s="821" t="s">
        <v>7154</v>
      </c>
      <c r="B1247" s="822" t="s">
        <v>6024</v>
      </c>
      <c r="C1247" s="822" t="s">
        <v>5989</v>
      </c>
      <c r="D1247" s="822" t="s">
        <v>6099</v>
      </c>
      <c r="E1247" s="822" t="s">
        <v>6100</v>
      </c>
      <c r="F1247" s="831">
        <v>21</v>
      </c>
      <c r="G1247" s="831">
        <v>21273</v>
      </c>
      <c r="H1247" s="831"/>
      <c r="I1247" s="831">
        <v>1013</v>
      </c>
      <c r="J1247" s="831">
        <v>12</v>
      </c>
      <c r="K1247" s="831">
        <v>12192</v>
      </c>
      <c r="L1247" s="831"/>
      <c r="M1247" s="831">
        <v>1016</v>
      </c>
      <c r="N1247" s="831">
        <v>3</v>
      </c>
      <c r="O1247" s="831">
        <v>3135</v>
      </c>
      <c r="P1247" s="827"/>
      <c r="Q1247" s="832">
        <v>1045</v>
      </c>
    </row>
    <row r="1248" spans="1:17" ht="14.45" customHeight="1" x14ac:dyDescent="0.2">
      <c r="A1248" s="821" t="s">
        <v>7154</v>
      </c>
      <c r="B1248" s="822" t="s">
        <v>6024</v>
      </c>
      <c r="C1248" s="822" t="s">
        <v>5989</v>
      </c>
      <c r="D1248" s="822" t="s">
        <v>6101</v>
      </c>
      <c r="E1248" s="822" t="s">
        <v>6102</v>
      </c>
      <c r="F1248" s="831">
        <v>50</v>
      </c>
      <c r="G1248" s="831">
        <v>93700</v>
      </c>
      <c r="H1248" s="831"/>
      <c r="I1248" s="831">
        <v>1874</v>
      </c>
      <c r="J1248" s="831">
        <v>27</v>
      </c>
      <c r="K1248" s="831">
        <v>50706</v>
      </c>
      <c r="L1248" s="831"/>
      <c r="M1248" s="831">
        <v>1878</v>
      </c>
      <c r="N1248" s="831">
        <v>1</v>
      </c>
      <c r="O1248" s="831">
        <v>1922</v>
      </c>
      <c r="P1248" s="827"/>
      <c r="Q1248" s="832">
        <v>1922</v>
      </c>
    </row>
    <row r="1249" spans="1:17" ht="14.45" customHeight="1" x14ac:dyDescent="0.2">
      <c r="A1249" s="821" t="s">
        <v>7154</v>
      </c>
      <c r="B1249" s="822" t="s">
        <v>6024</v>
      </c>
      <c r="C1249" s="822" t="s">
        <v>5989</v>
      </c>
      <c r="D1249" s="822" t="s">
        <v>6105</v>
      </c>
      <c r="E1249" s="822" t="s">
        <v>6106</v>
      </c>
      <c r="F1249" s="831">
        <v>39</v>
      </c>
      <c r="G1249" s="831">
        <v>41691</v>
      </c>
      <c r="H1249" s="831"/>
      <c r="I1249" s="831">
        <v>1069</v>
      </c>
      <c r="J1249" s="831">
        <v>11</v>
      </c>
      <c r="K1249" s="831">
        <v>11803</v>
      </c>
      <c r="L1249" s="831"/>
      <c r="M1249" s="831">
        <v>1073</v>
      </c>
      <c r="N1249" s="831"/>
      <c r="O1249" s="831"/>
      <c r="P1249" s="827"/>
      <c r="Q1249" s="832"/>
    </row>
    <row r="1250" spans="1:17" ht="14.45" customHeight="1" x14ac:dyDescent="0.2">
      <c r="A1250" s="821" t="s">
        <v>7154</v>
      </c>
      <c r="B1250" s="822" t="s">
        <v>6024</v>
      </c>
      <c r="C1250" s="822" t="s">
        <v>5989</v>
      </c>
      <c r="D1250" s="822" t="s">
        <v>5998</v>
      </c>
      <c r="E1250" s="822" t="s">
        <v>5999</v>
      </c>
      <c r="F1250" s="831">
        <v>1</v>
      </c>
      <c r="G1250" s="831">
        <v>5787</v>
      </c>
      <c r="H1250" s="831"/>
      <c r="I1250" s="831">
        <v>5787</v>
      </c>
      <c r="J1250" s="831"/>
      <c r="K1250" s="831"/>
      <c r="L1250" s="831"/>
      <c r="M1250" s="831"/>
      <c r="N1250" s="831"/>
      <c r="O1250" s="831"/>
      <c r="P1250" s="827"/>
      <c r="Q1250" s="832"/>
    </row>
    <row r="1251" spans="1:17" ht="14.45" customHeight="1" x14ac:dyDescent="0.2">
      <c r="A1251" s="821" t="s">
        <v>7154</v>
      </c>
      <c r="B1251" s="822" t="s">
        <v>6024</v>
      </c>
      <c r="C1251" s="822" t="s">
        <v>5989</v>
      </c>
      <c r="D1251" s="822" t="s">
        <v>6228</v>
      </c>
      <c r="E1251" s="822" t="s">
        <v>6229</v>
      </c>
      <c r="F1251" s="831">
        <v>19</v>
      </c>
      <c r="G1251" s="831">
        <v>167523</v>
      </c>
      <c r="H1251" s="831"/>
      <c r="I1251" s="831">
        <v>8817</v>
      </c>
      <c r="J1251" s="831">
        <v>14</v>
      </c>
      <c r="K1251" s="831">
        <v>123522</v>
      </c>
      <c r="L1251" s="831"/>
      <c r="M1251" s="831">
        <v>8823</v>
      </c>
      <c r="N1251" s="831">
        <v>1</v>
      </c>
      <c r="O1251" s="831">
        <v>8882</v>
      </c>
      <c r="P1251" s="827"/>
      <c r="Q1251" s="832">
        <v>8882</v>
      </c>
    </row>
    <row r="1252" spans="1:17" ht="14.45" customHeight="1" x14ac:dyDescent="0.2">
      <c r="A1252" s="821" t="s">
        <v>7154</v>
      </c>
      <c r="B1252" s="822" t="s">
        <v>6024</v>
      </c>
      <c r="C1252" s="822" t="s">
        <v>5989</v>
      </c>
      <c r="D1252" s="822" t="s">
        <v>6328</v>
      </c>
      <c r="E1252" s="822" t="s">
        <v>6329</v>
      </c>
      <c r="F1252" s="831"/>
      <c r="G1252" s="831"/>
      <c r="H1252" s="831"/>
      <c r="I1252" s="831"/>
      <c r="J1252" s="831">
        <v>1</v>
      </c>
      <c r="K1252" s="831">
        <v>3729</v>
      </c>
      <c r="L1252" s="831"/>
      <c r="M1252" s="831">
        <v>3729</v>
      </c>
      <c r="N1252" s="831"/>
      <c r="O1252" s="831"/>
      <c r="P1252" s="827"/>
      <c r="Q1252" s="832"/>
    </row>
    <row r="1253" spans="1:17" ht="14.45" customHeight="1" x14ac:dyDescent="0.2">
      <c r="A1253" s="821" t="s">
        <v>7154</v>
      </c>
      <c r="B1253" s="822" t="s">
        <v>6024</v>
      </c>
      <c r="C1253" s="822" t="s">
        <v>5989</v>
      </c>
      <c r="D1253" s="822" t="s">
        <v>6230</v>
      </c>
      <c r="E1253" s="822" t="s">
        <v>6231</v>
      </c>
      <c r="F1253" s="831">
        <v>7</v>
      </c>
      <c r="G1253" s="831">
        <v>0</v>
      </c>
      <c r="H1253" s="831"/>
      <c r="I1253" s="831">
        <v>0</v>
      </c>
      <c r="J1253" s="831">
        <v>7</v>
      </c>
      <c r="K1253" s="831">
        <v>0</v>
      </c>
      <c r="L1253" s="831"/>
      <c r="M1253" s="831">
        <v>0</v>
      </c>
      <c r="N1253" s="831"/>
      <c r="O1253" s="831"/>
      <c r="P1253" s="827"/>
      <c r="Q1253" s="832"/>
    </row>
    <row r="1254" spans="1:17" ht="14.45" customHeight="1" x14ac:dyDescent="0.2">
      <c r="A1254" s="821" t="s">
        <v>7154</v>
      </c>
      <c r="B1254" s="822" t="s">
        <v>6024</v>
      </c>
      <c r="C1254" s="822" t="s">
        <v>5989</v>
      </c>
      <c r="D1254" s="822" t="s">
        <v>6331</v>
      </c>
      <c r="E1254" s="822" t="s">
        <v>6231</v>
      </c>
      <c r="F1254" s="831">
        <v>3</v>
      </c>
      <c r="G1254" s="831">
        <v>0</v>
      </c>
      <c r="H1254" s="831"/>
      <c r="I1254" s="831">
        <v>0</v>
      </c>
      <c r="J1254" s="831"/>
      <c r="K1254" s="831"/>
      <c r="L1254" s="831"/>
      <c r="M1254" s="831"/>
      <c r="N1254" s="831"/>
      <c r="O1254" s="831"/>
      <c r="P1254" s="827"/>
      <c r="Q1254" s="832"/>
    </row>
    <row r="1255" spans="1:17" ht="14.45" customHeight="1" x14ac:dyDescent="0.2">
      <c r="A1255" s="821" t="s">
        <v>7154</v>
      </c>
      <c r="B1255" s="822" t="s">
        <v>6024</v>
      </c>
      <c r="C1255" s="822" t="s">
        <v>5989</v>
      </c>
      <c r="D1255" s="822" t="s">
        <v>6115</v>
      </c>
      <c r="E1255" s="822" t="s">
        <v>6116</v>
      </c>
      <c r="F1255" s="831">
        <v>2</v>
      </c>
      <c r="G1255" s="831">
        <v>0</v>
      </c>
      <c r="H1255" s="831"/>
      <c r="I1255" s="831">
        <v>0</v>
      </c>
      <c r="J1255" s="831">
        <v>2</v>
      </c>
      <c r="K1255" s="831">
        <v>0</v>
      </c>
      <c r="L1255" s="831"/>
      <c r="M1255" s="831">
        <v>0</v>
      </c>
      <c r="N1255" s="831"/>
      <c r="O1255" s="831"/>
      <c r="P1255" s="827"/>
      <c r="Q1255" s="832"/>
    </row>
    <row r="1256" spans="1:17" ht="14.45" customHeight="1" x14ac:dyDescent="0.2">
      <c r="A1256" s="821" t="s">
        <v>7154</v>
      </c>
      <c r="B1256" s="822" t="s">
        <v>6024</v>
      </c>
      <c r="C1256" s="822" t="s">
        <v>5989</v>
      </c>
      <c r="D1256" s="822" t="s">
        <v>6129</v>
      </c>
      <c r="E1256" s="822" t="s">
        <v>6130</v>
      </c>
      <c r="F1256" s="831">
        <v>8</v>
      </c>
      <c r="G1256" s="831">
        <v>16152</v>
      </c>
      <c r="H1256" s="831"/>
      <c r="I1256" s="831">
        <v>2019</v>
      </c>
      <c r="J1256" s="831">
        <v>2</v>
      </c>
      <c r="K1256" s="831">
        <v>4044</v>
      </c>
      <c r="L1256" s="831"/>
      <c r="M1256" s="831">
        <v>2022</v>
      </c>
      <c r="N1256" s="831"/>
      <c r="O1256" s="831"/>
      <c r="P1256" s="827"/>
      <c r="Q1256" s="832"/>
    </row>
    <row r="1257" spans="1:17" ht="14.45" customHeight="1" x14ac:dyDescent="0.2">
      <c r="A1257" s="821" t="s">
        <v>7154</v>
      </c>
      <c r="B1257" s="822" t="s">
        <v>6024</v>
      </c>
      <c r="C1257" s="822" t="s">
        <v>5989</v>
      </c>
      <c r="D1257" s="822" t="s">
        <v>5994</v>
      </c>
      <c r="E1257" s="822" t="s">
        <v>5995</v>
      </c>
      <c r="F1257" s="831">
        <v>39</v>
      </c>
      <c r="G1257" s="831">
        <v>13962</v>
      </c>
      <c r="H1257" s="831"/>
      <c r="I1257" s="831">
        <v>358</v>
      </c>
      <c r="J1257" s="831">
        <v>29</v>
      </c>
      <c r="K1257" s="831">
        <v>10440</v>
      </c>
      <c r="L1257" s="831"/>
      <c r="M1257" s="831">
        <v>360</v>
      </c>
      <c r="N1257" s="831">
        <v>2</v>
      </c>
      <c r="O1257" s="831">
        <v>776</v>
      </c>
      <c r="P1257" s="827"/>
      <c r="Q1257" s="832">
        <v>388</v>
      </c>
    </row>
    <row r="1258" spans="1:17" ht="14.45" customHeight="1" x14ac:dyDescent="0.2">
      <c r="A1258" s="821" t="s">
        <v>7154</v>
      </c>
      <c r="B1258" s="822" t="s">
        <v>6024</v>
      </c>
      <c r="C1258" s="822" t="s">
        <v>5989</v>
      </c>
      <c r="D1258" s="822" t="s">
        <v>6145</v>
      </c>
      <c r="E1258" s="822" t="s">
        <v>6146</v>
      </c>
      <c r="F1258" s="831">
        <v>3</v>
      </c>
      <c r="G1258" s="831">
        <v>537</v>
      </c>
      <c r="H1258" s="831"/>
      <c r="I1258" s="831">
        <v>179</v>
      </c>
      <c r="J1258" s="831">
        <v>3</v>
      </c>
      <c r="K1258" s="831">
        <v>540</v>
      </c>
      <c r="L1258" s="831"/>
      <c r="M1258" s="831">
        <v>180</v>
      </c>
      <c r="N1258" s="831"/>
      <c r="O1258" s="831"/>
      <c r="P1258" s="827"/>
      <c r="Q1258" s="832"/>
    </row>
    <row r="1259" spans="1:17" ht="14.45" customHeight="1" x14ac:dyDescent="0.2">
      <c r="A1259" s="821" t="s">
        <v>7154</v>
      </c>
      <c r="B1259" s="822" t="s">
        <v>6024</v>
      </c>
      <c r="C1259" s="822" t="s">
        <v>5989</v>
      </c>
      <c r="D1259" s="822" t="s">
        <v>6147</v>
      </c>
      <c r="E1259" s="822" t="s">
        <v>6148</v>
      </c>
      <c r="F1259" s="831">
        <v>3</v>
      </c>
      <c r="G1259" s="831">
        <v>2076</v>
      </c>
      <c r="H1259" s="831"/>
      <c r="I1259" s="831">
        <v>692</v>
      </c>
      <c r="J1259" s="831">
        <v>3</v>
      </c>
      <c r="K1259" s="831">
        <v>2088</v>
      </c>
      <c r="L1259" s="831"/>
      <c r="M1259" s="831">
        <v>696</v>
      </c>
      <c r="N1259" s="831"/>
      <c r="O1259" s="831"/>
      <c r="P1259" s="827"/>
      <c r="Q1259" s="832"/>
    </row>
    <row r="1260" spans="1:17" ht="14.45" customHeight="1" x14ac:dyDescent="0.2">
      <c r="A1260" s="821" t="s">
        <v>7154</v>
      </c>
      <c r="B1260" s="822" t="s">
        <v>6024</v>
      </c>
      <c r="C1260" s="822" t="s">
        <v>5989</v>
      </c>
      <c r="D1260" s="822" t="s">
        <v>6234</v>
      </c>
      <c r="E1260" s="822" t="s">
        <v>6235</v>
      </c>
      <c r="F1260" s="831">
        <v>1</v>
      </c>
      <c r="G1260" s="831">
        <v>0</v>
      </c>
      <c r="H1260" s="831"/>
      <c r="I1260" s="831">
        <v>0</v>
      </c>
      <c r="J1260" s="831"/>
      <c r="K1260" s="831"/>
      <c r="L1260" s="831"/>
      <c r="M1260" s="831"/>
      <c r="N1260" s="831"/>
      <c r="O1260" s="831"/>
      <c r="P1260" s="827"/>
      <c r="Q1260" s="832"/>
    </row>
    <row r="1261" spans="1:17" ht="14.45" customHeight="1" x14ac:dyDescent="0.2">
      <c r="A1261" s="821" t="s">
        <v>7154</v>
      </c>
      <c r="B1261" s="822" t="s">
        <v>6024</v>
      </c>
      <c r="C1261" s="822" t="s">
        <v>5989</v>
      </c>
      <c r="D1261" s="822" t="s">
        <v>6236</v>
      </c>
      <c r="E1261" s="822" t="s">
        <v>6237</v>
      </c>
      <c r="F1261" s="831">
        <v>11</v>
      </c>
      <c r="G1261" s="831">
        <v>109890</v>
      </c>
      <c r="H1261" s="831"/>
      <c r="I1261" s="831">
        <v>9990</v>
      </c>
      <c r="J1261" s="831">
        <v>5</v>
      </c>
      <c r="K1261" s="831">
        <v>49995</v>
      </c>
      <c r="L1261" s="831"/>
      <c r="M1261" s="831">
        <v>9999</v>
      </c>
      <c r="N1261" s="831"/>
      <c r="O1261" s="831"/>
      <c r="P1261" s="827"/>
      <c r="Q1261" s="832"/>
    </row>
    <row r="1262" spans="1:17" ht="14.45" customHeight="1" x14ac:dyDescent="0.2">
      <c r="A1262" s="821" t="s">
        <v>7154</v>
      </c>
      <c r="B1262" s="822" t="s">
        <v>6024</v>
      </c>
      <c r="C1262" s="822" t="s">
        <v>5989</v>
      </c>
      <c r="D1262" s="822" t="s">
        <v>6238</v>
      </c>
      <c r="E1262" s="822" t="s">
        <v>6239</v>
      </c>
      <c r="F1262" s="831">
        <v>10</v>
      </c>
      <c r="G1262" s="831">
        <v>19660</v>
      </c>
      <c r="H1262" s="831"/>
      <c r="I1262" s="831">
        <v>1966</v>
      </c>
      <c r="J1262" s="831">
        <v>7</v>
      </c>
      <c r="K1262" s="831">
        <v>13783</v>
      </c>
      <c r="L1262" s="831"/>
      <c r="M1262" s="831">
        <v>1969</v>
      </c>
      <c r="N1262" s="831"/>
      <c r="O1262" s="831"/>
      <c r="P1262" s="827"/>
      <c r="Q1262" s="832"/>
    </row>
    <row r="1263" spans="1:17" ht="14.45" customHeight="1" x14ac:dyDescent="0.2">
      <c r="A1263" s="821" t="s">
        <v>7156</v>
      </c>
      <c r="B1263" s="822" t="s">
        <v>6024</v>
      </c>
      <c r="C1263" s="822" t="s">
        <v>5989</v>
      </c>
      <c r="D1263" s="822" t="s">
        <v>6005</v>
      </c>
      <c r="E1263" s="822" t="s">
        <v>6006</v>
      </c>
      <c r="F1263" s="831">
        <v>1</v>
      </c>
      <c r="G1263" s="831">
        <v>38</v>
      </c>
      <c r="H1263" s="831"/>
      <c r="I1263" s="831">
        <v>38</v>
      </c>
      <c r="J1263" s="831">
        <v>3</v>
      </c>
      <c r="K1263" s="831">
        <v>114</v>
      </c>
      <c r="L1263" s="831"/>
      <c r="M1263" s="831">
        <v>38</v>
      </c>
      <c r="N1263" s="831"/>
      <c r="O1263" s="831"/>
      <c r="P1263" s="827"/>
      <c r="Q1263" s="832"/>
    </row>
    <row r="1264" spans="1:17" ht="14.45" customHeight="1" x14ac:dyDescent="0.2">
      <c r="A1264" s="821" t="s">
        <v>7156</v>
      </c>
      <c r="B1264" s="822" t="s">
        <v>6024</v>
      </c>
      <c r="C1264" s="822" t="s">
        <v>5989</v>
      </c>
      <c r="D1264" s="822" t="s">
        <v>6087</v>
      </c>
      <c r="E1264" s="822" t="s">
        <v>6088</v>
      </c>
      <c r="F1264" s="831">
        <v>2</v>
      </c>
      <c r="G1264" s="831">
        <v>1414</v>
      </c>
      <c r="H1264" s="831"/>
      <c r="I1264" s="831">
        <v>707</v>
      </c>
      <c r="J1264" s="831"/>
      <c r="K1264" s="831"/>
      <c r="L1264" s="831"/>
      <c r="M1264" s="831"/>
      <c r="N1264" s="831"/>
      <c r="O1264" s="831"/>
      <c r="P1264" s="827"/>
      <c r="Q1264" s="832"/>
    </row>
    <row r="1265" spans="1:17" ht="14.45" customHeight="1" x14ac:dyDescent="0.2">
      <c r="A1265" s="821" t="s">
        <v>7156</v>
      </c>
      <c r="B1265" s="822" t="s">
        <v>6024</v>
      </c>
      <c r="C1265" s="822" t="s">
        <v>5989</v>
      </c>
      <c r="D1265" s="822" t="s">
        <v>6095</v>
      </c>
      <c r="E1265" s="822" t="s">
        <v>6096</v>
      </c>
      <c r="F1265" s="831">
        <v>4</v>
      </c>
      <c r="G1265" s="831">
        <v>3852</v>
      </c>
      <c r="H1265" s="831"/>
      <c r="I1265" s="831">
        <v>963</v>
      </c>
      <c r="J1265" s="831"/>
      <c r="K1265" s="831"/>
      <c r="L1265" s="831"/>
      <c r="M1265" s="831"/>
      <c r="N1265" s="831"/>
      <c r="O1265" s="831"/>
      <c r="P1265" s="827"/>
      <c r="Q1265" s="832"/>
    </row>
    <row r="1266" spans="1:17" ht="14.45" customHeight="1" x14ac:dyDescent="0.2">
      <c r="A1266" s="821" t="s">
        <v>7156</v>
      </c>
      <c r="B1266" s="822" t="s">
        <v>6024</v>
      </c>
      <c r="C1266" s="822" t="s">
        <v>5989</v>
      </c>
      <c r="D1266" s="822" t="s">
        <v>6099</v>
      </c>
      <c r="E1266" s="822" t="s">
        <v>6100</v>
      </c>
      <c r="F1266" s="831">
        <v>2</v>
      </c>
      <c r="G1266" s="831">
        <v>2026</v>
      </c>
      <c r="H1266" s="831"/>
      <c r="I1266" s="831">
        <v>1013</v>
      </c>
      <c r="J1266" s="831"/>
      <c r="K1266" s="831"/>
      <c r="L1266" s="831"/>
      <c r="M1266" s="831"/>
      <c r="N1266" s="831"/>
      <c r="O1266" s="831"/>
      <c r="P1266" s="827"/>
      <c r="Q1266" s="832"/>
    </row>
    <row r="1267" spans="1:17" ht="14.45" customHeight="1" x14ac:dyDescent="0.2">
      <c r="A1267" s="821" t="s">
        <v>7156</v>
      </c>
      <c r="B1267" s="822" t="s">
        <v>6024</v>
      </c>
      <c r="C1267" s="822" t="s">
        <v>5989</v>
      </c>
      <c r="D1267" s="822" t="s">
        <v>6101</v>
      </c>
      <c r="E1267" s="822" t="s">
        <v>6102</v>
      </c>
      <c r="F1267" s="831">
        <v>15</v>
      </c>
      <c r="G1267" s="831">
        <v>28110</v>
      </c>
      <c r="H1267" s="831"/>
      <c r="I1267" s="831">
        <v>1874</v>
      </c>
      <c r="J1267" s="831">
        <v>8</v>
      </c>
      <c r="K1267" s="831">
        <v>15024</v>
      </c>
      <c r="L1267" s="831"/>
      <c r="M1267" s="831">
        <v>1878</v>
      </c>
      <c r="N1267" s="831"/>
      <c r="O1267" s="831"/>
      <c r="P1267" s="827"/>
      <c r="Q1267" s="832"/>
    </row>
    <row r="1268" spans="1:17" ht="14.45" customHeight="1" x14ac:dyDescent="0.2">
      <c r="A1268" s="821" t="s">
        <v>7156</v>
      </c>
      <c r="B1268" s="822" t="s">
        <v>6024</v>
      </c>
      <c r="C1268" s="822" t="s">
        <v>5989</v>
      </c>
      <c r="D1268" s="822" t="s">
        <v>6105</v>
      </c>
      <c r="E1268" s="822" t="s">
        <v>6106</v>
      </c>
      <c r="F1268" s="831">
        <v>15</v>
      </c>
      <c r="G1268" s="831">
        <v>16035</v>
      </c>
      <c r="H1268" s="831"/>
      <c r="I1268" s="831">
        <v>1069</v>
      </c>
      <c r="J1268" s="831">
        <v>8</v>
      </c>
      <c r="K1268" s="831">
        <v>8584</v>
      </c>
      <c r="L1268" s="831"/>
      <c r="M1268" s="831">
        <v>1073</v>
      </c>
      <c r="N1268" s="831"/>
      <c r="O1268" s="831"/>
      <c r="P1268" s="827"/>
      <c r="Q1268" s="832"/>
    </row>
    <row r="1269" spans="1:17" ht="14.45" customHeight="1" x14ac:dyDescent="0.2">
      <c r="A1269" s="821" t="s">
        <v>7156</v>
      </c>
      <c r="B1269" s="822" t="s">
        <v>6024</v>
      </c>
      <c r="C1269" s="822" t="s">
        <v>5989</v>
      </c>
      <c r="D1269" s="822" t="s">
        <v>5994</v>
      </c>
      <c r="E1269" s="822" t="s">
        <v>5995</v>
      </c>
      <c r="F1269" s="831">
        <v>11</v>
      </c>
      <c r="G1269" s="831">
        <v>3938</v>
      </c>
      <c r="H1269" s="831"/>
      <c r="I1269" s="831">
        <v>358</v>
      </c>
      <c r="J1269" s="831">
        <v>7</v>
      </c>
      <c r="K1269" s="831">
        <v>2520</v>
      </c>
      <c r="L1269" s="831"/>
      <c r="M1269" s="831">
        <v>360</v>
      </c>
      <c r="N1269" s="831">
        <v>1</v>
      </c>
      <c r="O1269" s="831">
        <v>388</v>
      </c>
      <c r="P1269" s="827"/>
      <c r="Q1269" s="832">
        <v>388</v>
      </c>
    </row>
    <row r="1270" spans="1:17" ht="14.45" customHeight="1" x14ac:dyDescent="0.2">
      <c r="A1270" s="821" t="s">
        <v>7156</v>
      </c>
      <c r="B1270" s="822" t="s">
        <v>6024</v>
      </c>
      <c r="C1270" s="822" t="s">
        <v>5989</v>
      </c>
      <c r="D1270" s="822" t="s">
        <v>6145</v>
      </c>
      <c r="E1270" s="822" t="s">
        <v>6146</v>
      </c>
      <c r="F1270" s="831">
        <v>2</v>
      </c>
      <c r="G1270" s="831">
        <v>358</v>
      </c>
      <c r="H1270" s="831"/>
      <c r="I1270" s="831">
        <v>179</v>
      </c>
      <c r="J1270" s="831">
        <v>7</v>
      </c>
      <c r="K1270" s="831">
        <v>1260</v>
      </c>
      <c r="L1270" s="831"/>
      <c r="M1270" s="831">
        <v>180</v>
      </c>
      <c r="N1270" s="831">
        <v>1</v>
      </c>
      <c r="O1270" s="831">
        <v>194</v>
      </c>
      <c r="P1270" s="827"/>
      <c r="Q1270" s="832">
        <v>194</v>
      </c>
    </row>
    <row r="1271" spans="1:17" ht="14.45" customHeight="1" x14ac:dyDescent="0.2">
      <c r="A1271" s="821" t="s">
        <v>7156</v>
      </c>
      <c r="B1271" s="822" t="s">
        <v>6024</v>
      </c>
      <c r="C1271" s="822" t="s">
        <v>5989</v>
      </c>
      <c r="D1271" s="822" t="s">
        <v>6147</v>
      </c>
      <c r="E1271" s="822" t="s">
        <v>6148</v>
      </c>
      <c r="F1271" s="831">
        <v>4</v>
      </c>
      <c r="G1271" s="831">
        <v>2768</v>
      </c>
      <c r="H1271" s="831"/>
      <c r="I1271" s="831">
        <v>692</v>
      </c>
      <c r="J1271" s="831">
        <v>6</v>
      </c>
      <c r="K1271" s="831">
        <v>4176</v>
      </c>
      <c r="L1271" s="831"/>
      <c r="M1271" s="831">
        <v>696</v>
      </c>
      <c r="N1271" s="831">
        <v>1</v>
      </c>
      <c r="O1271" s="831">
        <v>734</v>
      </c>
      <c r="P1271" s="827"/>
      <c r="Q1271" s="832">
        <v>734</v>
      </c>
    </row>
    <row r="1272" spans="1:17" ht="14.45" customHeight="1" x14ac:dyDescent="0.2">
      <c r="A1272" s="821" t="s">
        <v>7156</v>
      </c>
      <c r="B1272" s="822" t="s">
        <v>6024</v>
      </c>
      <c r="C1272" s="822" t="s">
        <v>5989</v>
      </c>
      <c r="D1272" s="822" t="s">
        <v>6152</v>
      </c>
      <c r="E1272" s="822" t="s">
        <v>6153</v>
      </c>
      <c r="F1272" s="831"/>
      <c r="G1272" s="831"/>
      <c r="H1272" s="831"/>
      <c r="I1272" s="831"/>
      <c r="J1272" s="831">
        <v>1</v>
      </c>
      <c r="K1272" s="831">
        <v>404</v>
      </c>
      <c r="L1272" s="831"/>
      <c r="M1272" s="831">
        <v>404</v>
      </c>
      <c r="N1272" s="831"/>
      <c r="O1272" s="831"/>
      <c r="P1272" s="827"/>
      <c r="Q1272" s="832"/>
    </row>
    <row r="1273" spans="1:17" ht="14.45" customHeight="1" x14ac:dyDescent="0.2">
      <c r="A1273" s="821" t="s">
        <v>7157</v>
      </c>
      <c r="B1273" s="822" t="s">
        <v>6024</v>
      </c>
      <c r="C1273" s="822" t="s">
        <v>5989</v>
      </c>
      <c r="D1273" s="822" t="s">
        <v>6005</v>
      </c>
      <c r="E1273" s="822" t="s">
        <v>6006</v>
      </c>
      <c r="F1273" s="831">
        <v>5</v>
      </c>
      <c r="G1273" s="831">
        <v>190</v>
      </c>
      <c r="H1273" s="831"/>
      <c r="I1273" s="831">
        <v>38</v>
      </c>
      <c r="J1273" s="831"/>
      <c r="K1273" s="831"/>
      <c r="L1273" s="831"/>
      <c r="M1273" s="831"/>
      <c r="N1273" s="831"/>
      <c r="O1273" s="831"/>
      <c r="P1273" s="827"/>
      <c r="Q1273" s="832"/>
    </row>
    <row r="1274" spans="1:17" ht="14.45" customHeight="1" x14ac:dyDescent="0.2">
      <c r="A1274" s="821" t="s">
        <v>7157</v>
      </c>
      <c r="B1274" s="822" t="s">
        <v>6024</v>
      </c>
      <c r="C1274" s="822" t="s">
        <v>5989</v>
      </c>
      <c r="D1274" s="822" t="s">
        <v>6087</v>
      </c>
      <c r="E1274" s="822" t="s">
        <v>6088</v>
      </c>
      <c r="F1274" s="831">
        <v>3</v>
      </c>
      <c r="G1274" s="831">
        <v>2121</v>
      </c>
      <c r="H1274" s="831"/>
      <c r="I1274" s="831">
        <v>707</v>
      </c>
      <c r="J1274" s="831"/>
      <c r="K1274" s="831"/>
      <c r="L1274" s="831"/>
      <c r="M1274" s="831"/>
      <c r="N1274" s="831"/>
      <c r="O1274" s="831"/>
      <c r="P1274" s="827"/>
      <c r="Q1274" s="832"/>
    </row>
    <row r="1275" spans="1:17" ht="14.45" customHeight="1" x14ac:dyDescent="0.2">
      <c r="A1275" s="821" t="s">
        <v>7157</v>
      </c>
      <c r="B1275" s="822" t="s">
        <v>6024</v>
      </c>
      <c r="C1275" s="822" t="s">
        <v>5989</v>
      </c>
      <c r="D1275" s="822" t="s">
        <v>5994</v>
      </c>
      <c r="E1275" s="822" t="s">
        <v>5995</v>
      </c>
      <c r="F1275" s="831">
        <v>1</v>
      </c>
      <c r="G1275" s="831">
        <v>358</v>
      </c>
      <c r="H1275" s="831"/>
      <c r="I1275" s="831">
        <v>358</v>
      </c>
      <c r="J1275" s="831">
        <v>1</v>
      </c>
      <c r="K1275" s="831">
        <v>360</v>
      </c>
      <c r="L1275" s="831"/>
      <c r="M1275" s="831">
        <v>360</v>
      </c>
      <c r="N1275" s="831"/>
      <c r="O1275" s="831"/>
      <c r="P1275" s="827"/>
      <c r="Q1275" s="832"/>
    </row>
    <row r="1276" spans="1:17" ht="14.45" customHeight="1" x14ac:dyDescent="0.2">
      <c r="A1276" s="821" t="s">
        <v>7158</v>
      </c>
      <c r="B1276" s="822" t="s">
        <v>6024</v>
      </c>
      <c r="C1276" s="822" t="s">
        <v>2679</v>
      </c>
      <c r="D1276" s="822" t="s">
        <v>6182</v>
      </c>
      <c r="E1276" s="822" t="s">
        <v>6183</v>
      </c>
      <c r="F1276" s="831"/>
      <c r="G1276" s="831"/>
      <c r="H1276" s="831"/>
      <c r="I1276" s="831"/>
      <c r="J1276" s="831">
        <v>0.5</v>
      </c>
      <c r="K1276" s="831">
        <v>327.76</v>
      </c>
      <c r="L1276" s="831"/>
      <c r="M1276" s="831">
        <v>655.52</v>
      </c>
      <c r="N1276" s="831"/>
      <c r="O1276" s="831"/>
      <c r="P1276" s="827"/>
      <c r="Q1276" s="832"/>
    </row>
    <row r="1277" spans="1:17" ht="14.45" customHeight="1" x14ac:dyDescent="0.2">
      <c r="A1277" s="821" t="s">
        <v>7158</v>
      </c>
      <c r="B1277" s="822" t="s">
        <v>6024</v>
      </c>
      <c r="C1277" s="822" t="s">
        <v>2679</v>
      </c>
      <c r="D1277" s="822" t="s">
        <v>6182</v>
      </c>
      <c r="E1277" s="822" t="s">
        <v>6184</v>
      </c>
      <c r="F1277" s="831"/>
      <c r="G1277" s="831"/>
      <c r="H1277" s="831"/>
      <c r="I1277" s="831"/>
      <c r="J1277" s="831">
        <v>0.5</v>
      </c>
      <c r="K1277" s="831">
        <v>327.76</v>
      </c>
      <c r="L1277" s="831"/>
      <c r="M1277" s="831">
        <v>655.52</v>
      </c>
      <c r="N1277" s="831"/>
      <c r="O1277" s="831"/>
      <c r="P1277" s="827"/>
      <c r="Q1277" s="832"/>
    </row>
    <row r="1278" spans="1:17" ht="14.45" customHeight="1" x14ac:dyDescent="0.2">
      <c r="A1278" s="821" t="s">
        <v>7158</v>
      </c>
      <c r="B1278" s="822" t="s">
        <v>6024</v>
      </c>
      <c r="C1278" s="822" t="s">
        <v>5989</v>
      </c>
      <c r="D1278" s="822" t="s">
        <v>6005</v>
      </c>
      <c r="E1278" s="822" t="s">
        <v>6006</v>
      </c>
      <c r="F1278" s="831">
        <v>3</v>
      </c>
      <c r="G1278" s="831">
        <v>114</v>
      </c>
      <c r="H1278" s="831"/>
      <c r="I1278" s="831">
        <v>38</v>
      </c>
      <c r="J1278" s="831">
        <v>3</v>
      </c>
      <c r="K1278" s="831">
        <v>114</v>
      </c>
      <c r="L1278" s="831"/>
      <c r="M1278" s="831">
        <v>38</v>
      </c>
      <c r="N1278" s="831"/>
      <c r="O1278" s="831"/>
      <c r="P1278" s="827"/>
      <c r="Q1278" s="832"/>
    </row>
    <row r="1279" spans="1:17" ht="14.45" customHeight="1" x14ac:dyDescent="0.2">
      <c r="A1279" s="821" t="s">
        <v>7158</v>
      </c>
      <c r="B1279" s="822" t="s">
        <v>6024</v>
      </c>
      <c r="C1279" s="822" t="s">
        <v>5989</v>
      </c>
      <c r="D1279" s="822" t="s">
        <v>6087</v>
      </c>
      <c r="E1279" s="822" t="s">
        <v>6088</v>
      </c>
      <c r="F1279" s="831"/>
      <c r="G1279" s="831"/>
      <c r="H1279" s="831"/>
      <c r="I1279" s="831"/>
      <c r="J1279" s="831">
        <v>2</v>
      </c>
      <c r="K1279" s="831">
        <v>1422</v>
      </c>
      <c r="L1279" s="831"/>
      <c r="M1279" s="831">
        <v>711</v>
      </c>
      <c r="N1279" s="831"/>
      <c r="O1279" s="831"/>
      <c r="P1279" s="827"/>
      <c r="Q1279" s="832"/>
    </row>
    <row r="1280" spans="1:17" ht="14.45" customHeight="1" x14ac:dyDescent="0.2">
      <c r="A1280" s="821" t="s">
        <v>7158</v>
      </c>
      <c r="B1280" s="822" t="s">
        <v>6024</v>
      </c>
      <c r="C1280" s="822" t="s">
        <v>5989</v>
      </c>
      <c r="D1280" s="822" t="s">
        <v>6095</v>
      </c>
      <c r="E1280" s="822" t="s">
        <v>6096</v>
      </c>
      <c r="F1280" s="831"/>
      <c r="G1280" s="831"/>
      <c r="H1280" s="831"/>
      <c r="I1280" s="831"/>
      <c r="J1280" s="831">
        <v>1</v>
      </c>
      <c r="K1280" s="831">
        <v>967</v>
      </c>
      <c r="L1280" s="831"/>
      <c r="M1280" s="831">
        <v>967</v>
      </c>
      <c r="N1280" s="831"/>
      <c r="O1280" s="831"/>
      <c r="P1280" s="827"/>
      <c r="Q1280" s="832"/>
    </row>
    <row r="1281" spans="1:17" ht="14.45" customHeight="1" x14ac:dyDescent="0.2">
      <c r="A1281" s="821" t="s">
        <v>7158</v>
      </c>
      <c r="B1281" s="822" t="s">
        <v>6024</v>
      </c>
      <c r="C1281" s="822" t="s">
        <v>5989</v>
      </c>
      <c r="D1281" s="822" t="s">
        <v>6099</v>
      </c>
      <c r="E1281" s="822" t="s">
        <v>6100</v>
      </c>
      <c r="F1281" s="831"/>
      <c r="G1281" s="831"/>
      <c r="H1281" s="831"/>
      <c r="I1281" s="831"/>
      <c r="J1281" s="831">
        <v>2</v>
      </c>
      <c r="K1281" s="831">
        <v>2032</v>
      </c>
      <c r="L1281" s="831"/>
      <c r="M1281" s="831">
        <v>1016</v>
      </c>
      <c r="N1281" s="831"/>
      <c r="O1281" s="831"/>
      <c r="P1281" s="827"/>
      <c r="Q1281" s="832"/>
    </row>
    <row r="1282" spans="1:17" ht="14.45" customHeight="1" x14ac:dyDescent="0.2">
      <c r="A1282" s="821" t="s">
        <v>7158</v>
      </c>
      <c r="B1282" s="822" t="s">
        <v>6024</v>
      </c>
      <c r="C1282" s="822" t="s">
        <v>5989</v>
      </c>
      <c r="D1282" s="822" t="s">
        <v>6101</v>
      </c>
      <c r="E1282" s="822" t="s">
        <v>6102</v>
      </c>
      <c r="F1282" s="831"/>
      <c r="G1282" s="831"/>
      <c r="H1282" s="831"/>
      <c r="I1282" s="831"/>
      <c r="J1282" s="831">
        <v>5</v>
      </c>
      <c r="K1282" s="831">
        <v>9390</v>
      </c>
      <c r="L1282" s="831"/>
      <c r="M1282" s="831">
        <v>1878</v>
      </c>
      <c r="N1282" s="831"/>
      <c r="O1282" s="831"/>
      <c r="P1282" s="827"/>
      <c r="Q1282" s="832"/>
    </row>
    <row r="1283" spans="1:17" ht="14.45" customHeight="1" x14ac:dyDescent="0.2">
      <c r="A1283" s="821" t="s">
        <v>7158</v>
      </c>
      <c r="B1283" s="822" t="s">
        <v>6024</v>
      </c>
      <c r="C1283" s="822" t="s">
        <v>5989</v>
      </c>
      <c r="D1283" s="822" t="s">
        <v>6105</v>
      </c>
      <c r="E1283" s="822" t="s">
        <v>6106</v>
      </c>
      <c r="F1283" s="831"/>
      <c r="G1283" s="831"/>
      <c r="H1283" s="831"/>
      <c r="I1283" s="831"/>
      <c r="J1283" s="831">
        <v>5</v>
      </c>
      <c r="K1283" s="831">
        <v>5365</v>
      </c>
      <c r="L1283" s="831"/>
      <c r="M1283" s="831">
        <v>1073</v>
      </c>
      <c r="N1283" s="831"/>
      <c r="O1283" s="831"/>
      <c r="P1283" s="827"/>
      <c r="Q1283" s="832"/>
    </row>
    <row r="1284" spans="1:17" ht="14.45" customHeight="1" x14ac:dyDescent="0.2">
      <c r="A1284" s="821" t="s">
        <v>7158</v>
      </c>
      <c r="B1284" s="822" t="s">
        <v>6024</v>
      </c>
      <c r="C1284" s="822" t="s">
        <v>5989</v>
      </c>
      <c r="D1284" s="822" t="s">
        <v>6228</v>
      </c>
      <c r="E1284" s="822" t="s">
        <v>6229</v>
      </c>
      <c r="F1284" s="831"/>
      <c r="G1284" s="831"/>
      <c r="H1284" s="831"/>
      <c r="I1284" s="831"/>
      <c r="J1284" s="831">
        <v>2</v>
      </c>
      <c r="K1284" s="831">
        <v>17646</v>
      </c>
      <c r="L1284" s="831"/>
      <c r="M1284" s="831">
        <v>8823</v>
      </c>
      <c r="N1284" s="831"/>
      <c r="O1284" s="831"/>
      <c r="P1284" s="827"/>
      <c r="Q1284" s="832"/>
    </row>
    <row r="1285" spans="1:17" ht="14.45" customHeight="1" x14ac:dyDescent="0.2">
      <c r="A1285" s="821" t="s">
        <v>7158</v>
      </c>
      <c r="B1285" s="822" t="s">
        <v>6024</v>
      </c>
      <c r="C1285" s="822" t="s">
        <v>5989</v>
      </c>
      <c r="D1285" s="822" t="s">
        <v>5994</v>
      </c>
      <c r="E1285" s="822" t="s">
        <v>5995</v>
      </c>
      <c r="F1285" s="831">
        <v>9</v>
      </c>
      <c r="G1285" s="831">
        <v>3222</v>
      </c>
      <c r="H1285" s="831"/>
      <c r="I1285" s="831">
        <v>358</v>
      </c>
      <c r="J1285" s="831">
        <v>3</v>
      </c>
      <c r="K1285" s="831">
        <v>1080</v>
      </c>
      <c r="L1285" s="831"/>
      <c r="M1285" s="831">
        <v>360</v>
      </c>
      <c r="N1285" s="831"/>
      <c r="O1285" s="831"/>
      <c r="P1285" s="827"/>
      <c r="Q1285" s="832"/>
    </row>
    <row r="1286" spans="1:17" ht="14.45" customHeight="1" x14ac:dyDescent="0.2">
      <c r="A1286" s="821" t="s">
        <v>7159</v>
      </c>
      <c r="B1286" s="822" t="s">
        <v>6024</v>
      </c>
      <c r="C1286" s="822" t="s">
        <v>5989</v>
      </c>
      <c r="D1286" s="822" t="s">
        <v>6005</v>
      </c>
      <c r="E1286" s="822" t="s">
        <v>6006</v>
      </c>
      <c r="F1286" s="831">
        <v>5</v>
      </c>
      <c r="G1286" s="831">
        <v>190</v>
      </c>
      <c r="H1286" s="831"/>
      <c r="I1286" s="831">
        <v>38</v>
      </c>
      <c r="J1286" s="831">
        <v>7</v>
      </c>
      <c r="K1286" s="831">
        <v>266</v>
      </c>
      <c r="L1286" s="831"/>
      <c r="M1286" s="831">
        <v>38</v>
      </c>
      <c r="N1286" s="831"/>
      <c r="O1286" s="831"/>
      <c r="P1286" s="827"/>
      <c r="Q1286" s="832"/>
    </row>
    <row r="1287" spans="1:17" ht="14.45" customHeight="1" x14ac:dyDescent="0.2">
      <c r="A1287" s="821" t="s">
        <v>7159</v>
      </c>
      <c r="B1287" s="822" t="s">
        <v>6024</v>
      </c>
      <c r="C1287" s="822" t="s">
        <v>5989</v>
      </c>
      <c r="D1287" s="822" t="s">
        <v>6087</v>
      </c>
      <c r="E1287" s="822" t="s">
        <v>6088</v>
      </c>
      <c r="F1287" s="831"/>
      <c r="G1287" s="831"/>
      <c r="H1287" s="831"/>
      <c r="I1287" s="831"/>
      <c r="J1287" s="831">
        <v>3</v>
      </c>
      <c r="K1287" s="831">
        <v>2133</v>
      </c>
      <c r="L1287" s="831"/>
      <c r="M1287" s="831">
        <v>711</v>
      </c>
      <c r="N1287" s="831"/>
      <c r="O1287" s="831"/>
      <c r="P1287" s="827"/>
      <c r="Q1287" s="832"/>
    </row>
    <row r="1288" spans="1:17" ht="14.45" customHeight="1" x14ac:dyDescent="0.2">
      <c r="A1288" s="821" t="s">
        <v>7159</v>
      </c>
      <c r="B1288" s="822" t="s">
        <v>6024</v>
      </c>
      <c r="C1288" s="822" t="s">
        <v>5989</v>
      </c>
      <c r="D1288" s="822" t="s">
        <v>6091</v>
      </c>
      <c r="E1288" s="822" t="s">
        <v>6092</v>
      </c>
      <c r="F1288" s="831"/>
      <c r="G1288" s="831"/>
      <c r="H1288" s="831"/>
      <c r="I1288" s="831"/>
      <c r="J1288" s="831">
        <v>1</v>
      </c>
      <c r="K1288" s="831">
        <v>632</v>
      </c>
      <c r="L1288" s="831"/>
      <c r="M1288" s="831">
        <v>632</v>
      </c>
      <c r="N1288" s="831"/>
      <c r="O1288" s="831"/>
      <c r="P1288" s="827"/>
      <c r="Q1288" s="832"/>
    </row>
    <row r="1289" spans="1:17" ht="14.45" customHeight="1" x14ac:dyDescent="0.2">
      <c r="A1289" s="821" t="s">
        <v>7159</v>
      </c>
      <c r="B1289" s="822" t="s">
        <v>6024</v>
      </c>
      <c r="C1289" s="822" t="s">
        <v>5989</v>
      </c>
      <c r="D1289" s="822" t="s">
        <v>6095</v>
      </c>
      <c r="E1289" s="822" t="s">
        <v>6096</v>
      </c>
      <c r="F1289" s="831"/>
      <c r="G1289" s="831"/>
      <c r="H1289" s="831"/>
      <c r="I1289" s="831"/>
      <c r="J1289" s="831"/>
      <c r="K1289" s="831"/>
      <c r="L1289" s="831"/>
      <c r="M1289" s="831"/>
      <c r="N1289" s="831">
        <v>1</v>
      </c>
      <c r="O1289" s="831">
        <v>982</v>
      </c>
      <c r="P1289" s="827"/>
      <c r="Q1289" s="832">
        <v>982</v>
      </c>
    </row>
    <row r="1290" spans="1:17" ht="14.45" customHeight="1" x14ac:dyDescent="0.2">
      <c r="A1290" s="821" t="s">
        <v>7159</v>
      </c>
      <c r="B1290" s="822" t="s">
        <v>6024</v>
      </c>
      <c r="C1290" s="822" t="s">
        <v>5989</v>
      </c>
      <c r="D1290" s="822" t="s">
        <v>6097</v>
      </c>
      <c r="E1290" s="822" t="s">
        <v>6098</v>
      </c>
      <c r="F1290" s="831">
        <v>1</v>
      </c>
      <c r="G1290" s="831">
        <v>435</v>
      </c>
      <c r="H1290" s="831"/>
      <c r="I1290" s="831">
        <v>435</v>
      </c>
      <c r="J1290" s="831">
        <v>1</v>
      </c>
      <c r="K1290" s="831">
        <v>437</v>
      </c>
      <c r="L1290" s="831"/>
      <c r="M1290" s="831">
        <v>437</v>
      </c>
      <c r="N1290" s="831"/>
      <c r="O1290" s="831"/>
      <c r="P1290" s="827"/>
      <c r="Q1290" s="832"/>
    </row>
    <row r="1291" spans="1:17" ht="14.45" customHeight="1" x14ac:dyDescent="0.2">
      <c r="A1291" s="821" t="s">
        <v>7159</v>
      </c>
      <c r="B1291" s="822" t="s">
        <v>6024</v>
      </c>
      <c r="C1291" s="822" t="s">
        <v>5989</v>
      </c>
      <c r="D1291" s="822" t="s">
        <v>6101</v>
      </c>
      <c r="E1291" s="822" t="s">
        <v>6102</v>
      </c>
      <c r="F1291" s="831">
        <v>12</v>
      </c>
      <c r="G1291" s="831">
        <v>22488</v>
      </c>
      <c r="H1291" s="831"/>
      <c r="I1291" s="831">
        <v>1874</v>
      </c>
      <c r="J1291" s="831">
        <v>4</v>
      </c>
      <c r="K1291" s="831">
        <v>7512</v>
      </c>
      <c r="L1291" s="831"/>
      <c r="M1291" s="831">
        <v>1878</v>
      </c>
      <c r="N1291" s="831"/>
      <c r="O1291" s="831"/>
      <c r="P1291" s="827"/>
      <c r="Q1291" s="832"/>
    </row>
    <row r="1292" spans="1:17" ht="14.45" customHeight="1" x14ac:dyDescent="0.2">
      <c r="A1292" s="821" t="s">
        <v>7159</v>
      </c>
      <c r="B1292" s="822" t="s">
        <v>6024</v>
      </c>
      <c r="C1292" s="822" t="s">
        <v>5989</v>
      </c>
      <c r="D1292" s="822" t="s">
        <v>6105</v>
      </c>
      <c r="E1292" s="822" t="s">
        <v>6106</v>
      </c>
      <c r="F1292" s="831">
        <v>11</v>
      </c>
      <c r="G1292" s="831">
        <v>11759</v>
      </c>
      <c r="H1292" s="831"/>
      <c r="I1292" s="831">
        <v>1069</v>
      </c>
      <c r="J1292" s="831">
        <v>3</v>
      </c>
      <c r="K1292" s="831">
        <v>3219</v>
      </c>
      <c r="L1292" s="831"/>
      <c r="M1292" s="831">
        <v>1073</v>
      </c>
      <c r="N1292" s="831"/>
      <c r="O1292" s="831"/>
      <c r="P1292" s="827"/>
      <c r="Q1292" s="832"/>
    </row>
    <row r="1293" spans="1:17" ht="14.45" customHeight="1" x14ac:dyDescent="0.2">
      <c r="A1293" s="821" t="s">
        <v>7159</v>
      </c>
      <c r="B1293" s="822" t="s">
        <v>6024</v>
      </c>
      <c r="C1293" s="822" t="s">
        <v>5989</v>
      </c>
      <c r="D1293" s="822" t="s">
        <v>6109</v>
      </c>
      <c r="E1293" s="822" t="s">
        <v>6110</v>
      </c>
      <c r="F1293" s="831">
        <v>4</v>
      </c>
      <c r="G1293" s="831">
        <v>3716</v>
      </c>
      <c r="H1293" s="831"/>
      <c r="I1293" s="831">
        <v>929</v>
      </c>
      <c r="J1293" s="831"/>
      <c r="K1293" s="831"/>
      <c r="L1293" s="831"/>
      <c r="M1293" s="831"/>
      <c r="N1293" s="831">
        <v>1</v>
      </c>
      <c r="O1293" s="831">
        <v>990</v>
      </c>
      <c r="P1293" s="827"/>
      <c r="Q1293" s="832">
        <v>990</v>
      </c>
    </row>
    <row r="1294" spans="1:17" ht="14.45" customHeight="1" x14ac:dyDescent="0.2">
      <c r="A1294" s="821" t="s">
        <v>7159</v>
      </c>
      <c r="B1294" s="822" t="s">
        <v>6024</v>
      </c>
      <c r="C1294" s="822" t="s">
        <v>5989</v>
      </c>
      <c r="D1294" s="822" t="s">
        <v>6111</v>
      </c>
      <c r="E1294" s="822" t="s">
        <v>6112</v>
      </c>
      <c r="F1294" s="831">
        <v>1</v>
      </c>
      <c r="G1294" s="831">
        <v>322</v>
      </c>
      <c r="H1294" s="831"/>
      <c r="I1294" s="831">
        <v>322</v>
      </c>
      <c r="J1294" s="831">
        <v>1</v>
      </c>
      <c r="K1294" s="831">
        <v>324</v>
      </c>
      <c r="L1294" s="831"/>
      <c r="M1294" s="831">
        <v>324</v>
      </c>
      <c r="N1294" s="831"/>
      <c r="O1294" s="831"/>
      <c r="P1294" s="827"/>
      <c r="Q1294" s="832"/>
    </row>
    <row r="1295" spans="1:17" ht="14.45" customHeight="1" x14ac:dyDescent="0.2">
      <c r="A1295" s="821" t="s">
        <v>7159</v>
      </c>
      <c r="B1295" s="822" t="s">
        <v>6024</v>
      </c>
      <c r="C1295" s="822" t="s">
        <v>5989</v>
      </c>
      <c r="D1295" s="822" t="s">
        <v>6129</v>
      </c>
      <c r="E1295" s="822" t="s">
        <v>6130</v>
      </c>
      <c r="F1295" s="831"/>
      <c r="G1295" s="831"/>
      <c r="H1295" s="831"/>
      <c r="I1295" s="831"/>
      <c r="J1295" s="831">
        <v>1</v>
      </c>
      <c r="K1295" s="831">
        <v>2022</v>
      </c>
      <c r="L1295" s="831"/>
      <c r="M1295" s="831">
        <v>2022</v>
      </c>
      <c r="N1295" s="831"/>
      <c r="O1295" s="831"/>
      <c r="P1295" s="827"/>
      <c r="Q1295" s="832"/>
    </row>
    <row r="1296" spans="1:17" ht="14.45" customHeight="1" x14ac:dyDescent="0.2">
      <c r="A1296" s="821" t="s">
        <v>7159</v>
      </c>
      <c r="B1296" s="822" t="s">
        <v>6024</v>
      </c>
      <c r="C1296" s="822" t="s">
        <v>5989</v>
      </c>
      <c r="D1296" s="822" t="s">
        <v>5994</v>
      </c>
      <c r="E1296" s="822" t="s">
        <v>5995</v>
      </c>
      <c r="F1296" s="831">
        <v>25</v>
      </c>
      <c r="G1296" s="831">
        <v>8950</v>
      </c>
      <c r="H1296" s="831"/>
      <c r="I1296" s="831">
        <v>358</v>
      </c>
      <c r="J1296" s="831">
        <v>5</v>
      </c>
      <c r="K1296" s="831">
        <v>1800</v>
      </c>
      <c r="L1296" s="831"/>
      <c r="M1296" s="831">
        <v>360</v>
      </c>
      <c r="N1296" s="831"/>
      <c r="O1296" s="831"/>
      <c r="P1296" s="827"/>
      <c r="Q1296" s="832"/>
    </row>
    <row r="1297" spans="1:17" ht="14.45" customHeight="1" x14ac:dyDescent="0.2">
      <c r="A1297" s="821" t="s">
        <v>7159</v>
      </c>
      <c r="B1297" s="822" t="s">
        <v>6024</v>
      </c>
      <c r="C1297" s="822" t="s">
        <v>5989</v>
      </c>
      <c r="D1297" s="822" t="s">
        <v>6145</v>
      </c>
      <c r="E1297" s="822" t="s">
        <v>6146</v>
      </c>
      <c r="F1297" s="831">
        <v>2</v>
      </c>
      <c r="G1297" s="831">
        <v>358</v>
      </c>
      <c r="H1297" s="831"/>
      <c r="I1297" s="831">
        <v>179</v>
      </c>
      <c r="J1297" s="831">
        <v>1</v>
      </c>
      <c r="K1297" s="831">
        <v>180</v>
      </c>
      <c r="L1297" s="831"/>
      <c r="M1297" s="831">
        <v>180</v>
      </c>
      <c r="N1297" s="831"/>
      <c r="O1297" s="831"/>
      <c r="P1297" s="827"/>
      <c r="Q1297" s="832"/>
    </row>
    <row r="1298" spans="1:17" ht="14.45" customHeight="1" x14ac:dyDescent="0.2">
      <c r="A1298" s="821" t="s">
        <v>7159</v>
      </c>
      <c r="B1298" s="822" t="s">
        <v>6024</v>
      </c>
      <c r="C1298" s="822" t="s">
        <v>5989</v>
      </c>
      <c r="D1298" s="822" t="s">
        <v>6147</v>
      </c>
      <c r="E1298" s="822" t="s">
        <v>6148</v>
      </c>
      <c r="F1298" s="831">
        <v>19</v>
      </c>
      <c r="G1298" s="831">
        <v>13148</v>
      </c>
      <c r="H1298" s="831"/>
      <c r="I1298" s="831">
        <v>692</v>
      </c>
      <c r="J1298" s="831">
        <v>37</v>
      </c>
      <c r="K1298" s="831">
        <v>25752</v>
      </c>
      <c r="L1298" s="831"/>
      <c r="M1298" s="831">
        <v>696</v>
      </c>
      <c r="N1298" s="831">
        <v>3</v>
      </c>
      <c r="O1298" s="831">
        <v>2202</v>
      </c>
      <c r="P1298" s="827"/>
      <c r="Q1298" s="832">
        <v>734</v>
      </c>
    </row>
    <row r="1299" spans="1:17" ht="14.45" customHeight="1" x14ac:dyDescent="0.2">
      <c r="A1299" s="821" t="s">
        <v>7160</v>
      </c>
      <c r="B1299" s="822" t="s">
        <v>6024</v>
      </c>
      <c r="C1299" s="822" t="s">
        <v>5989</v>
      </c>
      <c r="D1299" s="822" t="s">
        <v>6005</v>
      </c>
      <c r="E1299" s="822" t="s">
        <v>6006</v>
      </c>
      <c r="F1299" s="831">
        <v>2</v>
      </c>
      <c r="G1299" s="831">
        <v>76</v>
      </c>
      <c r="H1299" s="831"/>
      <c r="I1299" s="831">
        <v>38</v>
      </c>
      <c r="J1299" s="831">
        <v>8</v>
      </c>
      <c r="K1299" s="831">
        <v>304</v>
      </c>
      <c r="L1299" s="831"/>
      <c r="M1299" s="831">
        <v>38</v>
      </c>
      <c r="N1299" s="831">
        <v>2</v>
      </c>
      <c r="O1299" s="831">
        <v>80</v>
      </c>
      <c r="P1299" s="827"/>
      <c r="Q1299" s="832">
        <v>40</v>
      </c>
    </row>
    <row r="1300" spans="1:17" ht="14.45" customHeight="1" x14ac:dyDescent="0.2">
      <c r="A1300" s="821" t="s">
        <v>7160</v>
      </c>
      <c r="B1300" s="822" t="s">
        <v>6024</v>
      </c>
      <c r="C1300" s="822" t="s">
        <v>5989</v>
      </c>
      <c r="D1300" s="822" t="s">
        <v>6087</v>
      </c>
      <c r="E1300" s="822" t="s">
        <v>6088</v>
      </c>
      <c r="F1300" s="831">
        <v>45</v>
      </c>
      <c r="G1300" s="831">
        <v>31815</v>
      </c>
      <c r="H1300" s="831"/>
      <c r="I1300" s="831">
        <v>707</v>
      </c>
      <c r="J1300" s="831">
        <v>17</v>
      </c>
      <c r="K1300" s="831">
        <v>12087</v>
      </c>
      <c r="L1300" s="831"/>
      <c r="M1300" s="831">
        <v>711</v>
      </c>
      <c r="N1300" s="831">
        <v>1</v>
      </c>
      <c r="O1300" s="831">
        <v>768</v>
      </c>
      <c r="P1300" s="827"/>
      <c r="Q1300" s="832">
        <v>768</v>
      </c>
    </row>
    <row r="1301" spans="1:17" ht="14.45" customHeight="1" x14ac:dyDescent="0.2">
      <c r="A1301" s="821" t="s">
        <v>7160</v>
      </c>
      <c r="B1301" s="822" t="s">
        <v>6024</v>
      </c>
      <c r="C1301" s="822" t="s">
        <v>5989</v>
      </c>
      <c r="D1301" s="822" t="s">
        <v>6097</v>
      </c>
      <c r="E1301" s="822" t="s">
        <v>6098</v>
      </c>
      <c r="F1301" s="831">
        <v>1</v>
      </c>
      <c r="G1301" s="831">
        <v>435</v>
      </c>
      <c r="H1301" s="831"/>
      <c r="I1301" s="831">
        <v>435</v>
      </c>
      <c r="J1301" s="831"/>
      <c r="K1301" s="831"/>
      <c r="L1301" s="831"/>
      <c r="M1301" s="831"/>
      <c r="N1301" s="831"/>
      <c r="O1301" s="831"/>
      <c r="P1301" s="827"/>
      <c r="Q1301" s="832"/>
    </row>
    <row r="1302" spans="1:17" ht="14.45" customHeight="1" x14ac:dyDescent="0.2">
      <c r="A1302" s="821" t="s">
        <v>7160</v>
      </c>
      <c r="B1302" s="822" t="s">
        <v>6024</v>
      </c>
      <c r="C1302" s="822" t="s">
        <v>5989</v>
      </c>
      <c r="D1302" s="822" t="s">
        <v>6101</v>
      </c>
      <c r="E1302" s="822" t="s">
        <v>6102</v>
      </c>
      <c r="F1302" s="831">
        <v>19</v>
      </c>
      <c r="G1302" s="831">
        <v>35606</v>
      </c>
      <c r="H1302" s="831"/>
      <c r="I1302" s="831">
        <v>1874</v>
      </c>
      <c r="J1302" s="831">
        <v>3</v>
      </c>
      <c r="K1302" s="831">
        <v>5634</v>
      </c>
      <c r="L1302" s="831"/>
      <c r="M1302" s="831">
        <v>1878</v>
      </c>
      <c r="N1302" s="831">
        <v>5</v>
      </c>
      <c r="O1302" s="831">
        <v>9610</v>
      </c>
      <c r="P1302" s="827"/>
      <c r="Q1302" s="832">
        <v>1922</v>
      </c>
    </row>
    <row r="1303" spans="1:17" ht="14.45" customHeight="1" x14ac:dyDescent="0.2">
      <c r="A1303" s="821" t="s">
        <v>7160</v>
      </c>
      <c r="B1303" s="822" t="s">
        <v>6024</v>
      </c>
      <c r="C1303" s="822" t="s">
        <v>5989</v>
      </c>
      <c r="D1303" s="822" t="s">
        <v>6105</v>
      </c>
      <c r="E1303" s="822" t="s">
        <v>6106</v>
      </c>
      <c r="F1303" s="831">
        <v>19</v>
      </c>
      <c r="G1303" s="831">
        <v>20311</v>
      </c>
      <c r="H1303" s="831"/>
      <c r="I1303" s="831">
        <v>1069</v>
      </c>
      <c r="J1303" s="831">
        <v>3</v>
      </c>
      <c r="K1303" s="831">
        <v>3219</v>
      </c>
      <c r="L1303" s="831"/>
      <c r="M1303" s="831">
        <v>1073</v>
      </c>
      <c r="N1303" s="831">
        <v>5</v>
      </c>
      <c r="O1303" s="831">
        <v>5535</v>
      </c>
      <c r="P1303" s="827"/>
      <c r="Q1303" s="832">
        <v>1107</v>
      </c>
    </row>
    <row r="1304" spans="1:17" ht="14.45" customHeight="1" x14ac:dyDescent="0.2">
      <c r="A1304" s="821" t="s">
        <v>7160</v>
      </c>
      <c r="B1304" s="822" t="s">
        <v>6024</v>
      </c>
      <c r="C1304" s="822" t="s">
        <v>5989</v>
      </c>
      <c r="D1304" s="822" t="s">
        <v>6109</v>
      </c>
      <c r="E1304" s="822" t="s">
        <v>6110</v>
      </c>
      <c r="F1304" s="831">
        <v>6</v>
      </c>
      <c r="G1304" s="831">
        <v>5574</v>
      </c>
      <c r="H1304" s="831"/>
      <c r="I1304" s="831">
        <v>929</v>
      </c>
      <c r="J1304" s="831">
        <v>10</v>
      </c>
      <c r="K1304" s="831">
        <v>9330</v>
      </c>
      <c r="L1304" s="831"/>
      <c r="M1304" s="831">
        <v>933</v>
      </c>
      <c r="N1304" s="831"/>
      <c r="O1304" s="831"/>
      <c r="P1304" s="827"/>
      <c r="Q1304" s="832"/>
    </row>
    <row r="1305" spans="1:17" ht="14.45" customHeight="1" x14ac:dyDescent="0.2">
      <c r="A1305" s="821" t="s">
        <v>7160</v>
      </c>
      <c r="B1305" s="822" t="s">
        <v>6024</v>
      </c>
      <c r="C1305" s="822" t="s">
        <v>5989</v>
      </c>
      <c r="D1305" s="822" t="s">
        <v>6129</v>
      </c>
      <c r="E1305" s="822" t="s">
        <v>6130</v>
      </c>
      <c r="F1305" s="831">
        <v>1</v>
      </c>
      <c r="G1305" s="831">
        <v>2019</v>
      </c>
      <c r="H1305" s="831"/>
      <c r="I1305" s="831">
        <v>2019</v>
      </c>
      <c r="J1305" s="831"/>
      <c r="K1305" s="831"/>
      <c r="L1305" s="831"/>
      <c r="M1305" s="831"/>
      <c r="N1305" s="831">
        <v>1</v>
      </c>
      <c r="O1305" s="831">
        <v>2052</v>
      </c>
      <c r="P1305" s="827"/>
      <c r="Q1305" s="832">
        <v>2052</v>
      </c>
    </row>
    <row r="1306" spans="1:17" ht="14.45" customHeight="1" x14ac:dyDescent="0.2">
      <c r="A1306" s="821" t="s">
        <v>7160</v>
      </c>
      <c r="B1306" s="822" t="s">
        <v>6024</v>
      </c>
      <c r="C1306" s="822" t="s">
        <v>5989</v>
      </c>
      <c r="D1306" s="822" t="s">
        <v>5994</v>
      </c>
      <c r="E1306" s="822" t="s">
        <v>5995</v>
      </c>
      <c r="F1306" s="831">
        <v>68</v>
      </c>
      <c r="G1306" s="831">
        <v>24344</v>
      </c>
      <c r="H1306" s="831"/>
      <c r="I1306" s="831">
        <v>358</v>
      </c>
      <c r="J1306" s="831">
        <v>46</v>
      </c>
      <c r="K1306" s="831">
        <v>16560</v>
      </c>
      <c r="L1306" s="831"/>
      <c r="M1306" s="831">
        <v>360</v>
      </c>
      <c r="N1306" s="831">
        <v>11</v>
      </c>
      <c r="O1306" s="831">
        <v>4268</v>
      </c>
      <c r="P1306" s="827"/>
      <c r="Q1306" s="832">
        <v>388</v>
      </c>
    </row>
    <row r="1307" spans="1:17" ht="14.45" customHeight="1" x14ac:dyDescent="0.2">
      <c r="A1307" s="821" t="s">
        <v>7160</v>
      </c>
      <c r="B1307" s="822" t="s">
        <v>6024</v>
      </c>
      <c r="C1307" s="822" t="s">
        <v>5989</v>
      </c>
      <c r="D1307" s="822" t="s">
        <v>6145</v>
      </c>
      <c r="E1307" s="822" t="s">
        <v>6146</v>
      </c>
      <c r="F1307" s="831">
        <v>9</v>
      </c>
      <c r="G1307" s="831">
        <v>1611</v>
      </c>
      <c r="H1307" s="831"/>
      <c r="I1307" s="831">
        <v>179</v>
      </c>
      <c r="J1307" s="831">
        <v>1</v>
      </c>
      <c r="K1307" s="831">
        <v>180</v>
      </c>
      <c r="L1307" s="831"/>
      <c r="M1307" s="831">
        <v>180</v>
      </c>
      <c r="N1307" s="831"/>
      <c r="O1307" s="831"/>
      <c r="P1307" s="827"/>
      <c r="Q1307" s="832"/>
    </row>
    <row r="1308" spans="1:17" ht="14.45" customHeight="1" x14ac:dyDescent="0.2">
      <c r="A1308" s="821" t="s">
        <v>7160</v>
      </c>
      <c r="B1308" s="822" t="s">
        <v>6024</v>
      </c>
      <c r="C1308" s="822" t="s">
        <v>5989</v>
      </c>
      <c r="D1308" s="822" t="s">
        <v>6147</v>
      </c>
      <c r="E1308" s="822" t="s">
        <v>6148</v>
      </c>
      <c r="F1308" s="831">
        <v>44</v>
      </c>
      <c r="G1308" s="831">
        <v>30448</v>
      </c>
      <c r="H1308" s="831"/>
      <c r="I1308" s="831">
        <v>692</v>
      </c>
      <c r="J1308" s="831">
        <v>43</v>
      </c>
      <c r="K1308" s="831">
        <v>29928</v>
      </c>
      <c r="L1308" s="831"/>
      <c r="M1308" s="831">
        <v>696</v>
      </c>
      <c r="N1308" s="831">
        <v>7</v>
      </c>
      <c r="O1308" s="831">
        <v>5138</v>
      </c>
      <c r="P1308" s="827"/>
      <c r="Q1308" s="832">
        <v>734</v>
      </c>
    </row>
    <row r="1309" spans="1:17" ht="14.45" customHeight="1" x14ac:dyDescent="0.2">
      <c r="A1309" s="821" t="s">
        <v>7160</v>
      </c>
      <c r="B1309" s="822" t="s">
        <v>6024</v>
      </c>
      <c r="C1309" s="822" t="s">
        <v>5989</v>
      </c>
      <c r="D1309" s="822" t="s">
        <v>6152</v>
      </c>
      <c r="E1309" s="822" t="s">
        <v>6153</v>
      </c>
      <c r="F1309" s="831"/>
      <c r="G1309" s="831"/>
      <c r="H1309" s="831"/>
      <c r="I1309" s="831"/>
      <c r="J1309" s="831">
        <v>1</v>
      </c>
      <c r="K1309" s="831">
        <v>404</v>
      </c>
      <c r="L1309" s="831"/>
      <c r="M1309" s="831">
        <v>404</v>
      </c>
      <c r="N1309" s="831"/>
      <c r="O1309" s="831"/>
      <c r="P1309" s="827"/>
      <c r="Q1309" s="832"/>
    </row>
    <row r="1310" spans="1:17" ht="14.45" customHeight="1" x14ac:dyDescent="0.2">
      <c r="A1310" s="821" t="s">
        <v>7161</v>
      </c>
      <c r="B1310" s="822" t="s">
        <v>6024</v>
      </c>
      <c r="C1310" s="822" t="s">
        <v>5989</v>
      </c>
      <c r="D1310" s="822" t="s">
        <v>6005</v>
      </c>
      <c r="E1310" s="822" t="s">
        <v>6006</v>
      </c>
      <c r="F1310" s="831">
        <v>2</v>
      </c>
      <c r="G1310" s="831">
        <v>76</v>
      </c>
      <c r="H1310" s="831"/>
      <c r="I1310" s="831">
        <v>38</v>
      </c>
      <c r="J1310" s="831"/>
      <c r="K1310" s="831"/>
      <c r="L1310" s="831"/>
      <c r="M1310" s="831"/>
      <c r="N1310" s="831"/>
      <c r="O1310" s="831"/>
      <c r="P1310" s="827"/>
      <c r="Q1310" s="832"/>
    </row>
    <row r="1311" spans="1:17" ht="14.45" customHeight="1" x14ac:dyDescent="0.2">
      <c r="A1311" s="821" t="s">
        <v>7161</v>
      </c>
      <c r="B1311" s="822" t="s">
        <v>6024</v>
      </c>
      <c r="C1311" s="822" t="s">
        <v>5989</v>
      </c>
      <c r="D1311" s="822" t="s">
        <v>6101</v>
      </c>
      <c r="E1311" s="822" t="s">
        <v>6102</v>
      </c>
      <c r="F1311" s="831">
        <v>2</v>
      </c>
      <c r="G1311" s="831">
        <v>3748</v>
      </c>
      <c r="H1311" s="831"/>
      <c r="I1311" s="831">
        <v>1874</v>
      </c>
      <c r="J1311" s="831">
        <v>2</v>
      </c>
      <c r="K1311" s="831">
        <v>3756</v>
      </c>
      <c r="L1311" s="831"/>
      <c r="M1311" s="831">
        <v>1878</v>
      </c>
      <c r="N1311" s="831"/>
      <c r="O1311" s="831"/>
      <c r="P1311" s="827"/>
      <c r="Q1311" s="832"/>
    </row>
    <row r="1312" spans="1:17" ht="14.45" customHeight="1" x14ac:dyDescent="0.2">
      <c r="A1312" s="821" t="s">
        <v>7161</v>
      </c>
      <c r="B1312" s="822" t="s">
        <v>6024</v>
      </c>
      <c r="C1312" s="822" t="s">
        <v>5989</v>
      </c>
      <c r="D1312" s="822" t="s">
        <v>6105</v>
      </c>
      <c r="E1312" s="822" t="s">
        <v>6106</v>
      </c>
      <c r="F1312" s="831">
        <v>2</v>
      </c>
      <c r="G1312" s="831">
        <v>2138</v>
      </c>
      <c r="H1312" s="831"/>
      <c r="I1312" s="831">
        <v>1069</v>
      </c>
      <c r="J1312" s="831">
        <v>2</v>
      </c>
      <c r="K1312" s="831">
        <v>2146</v>
      </c>
      <c r="L1312" s="831"/>
      <c r="M1312" s="831">
        <v>1073</v>
      </c>
      <c r="N1312" s="831"/>
      <c r="O1312" s="831"/>
      <c r="P1312" s="827"/>
      <c r="Q1312" s="832"/>
    </row>
    <row r="1313" spans="1:17" ht="14.45" customHeight="1" x14ac:dyDescent="0.2">
      <c r="A1313" s="821" t="s">
        <v>7161</v>
      </c>
      <c r="B1313" s="822" t="s">
        <v>6024</v>
      </c>
      <c r="C1313" s="822" t="s">
        <v>5989</v>
      </c>
      <c r="D1313" s="822" t="s">
        <v>6109</v>
      </c>
      <c r="E1313" s="822" t="s">
        <v>6110</v>
      </c>
      <c r="F1313" s="831">
        <v>3</v>
      </c>
      <c r="G1313" s="831">
        <v>2787</v>
      </c>
      <c r="H1313" s="831"/>
      <c r="I1313" s="831">
        <v>929</v>
      </c>
      <c r="J1313" s="831">
        <v>2</v>
      </c>
      <c r="K1313" s="831">
        <v>1866</v>
      </c>
      <c r="L1313" s="831"/>
      <c r="M1313" s="831">
        <v>933</v>
      </c>
      <c r="N1313" s="831"/>
      <c r="O1313" s="831"/>
      <c r="P1313" s="827"/>
      <c r="Q1313" s="832"/>
    </row>
    <row r="1314" spans="1:17" ht="14.45" customHeight="1" x14ac:dyDescent="0.2">
      <c r="A1314" s="821" t="s">
        <v>7161</v>
      </c>
      <c r="B1314" s="822" t="s">
        <v>6024</v>
      </c>
      <c r="C1314" s="822" t="s">
        <v>5989</v>
      </c>
      <c r="D1314" s="822" t="s">
        <v>5994</v>
      </c>
      <c r="E1314" s="822" t="s">
        <v>5995</v>
      </c>
      <c r="F1314" s="831">
        <v>1</v>
      </c>
      <c r="G1314" s="831">
        <v>358</v>
      </c>
      <c r="H1314" s="831"/>
      <c r="I1314" s="831">
        <v>358</v>
      </c>
      <c r="J1314" s="831">
        <v>2</v>
      </c>
      <c r="K1314" s="831">
        <v>720</v>
      </c>
      <c r="L1314" s="831"/>
      <c r="M1314" s="831">
        <v>360</v>
      </c>
      <c r="N1314" s="831"/>
      <c r="O1314" s="831"/>
      <c r="P1314" s="827"/>
      <c r="Q1314" s="832"/>
    </row>
    <row r="1315" spans="1:17" ht="14.45" customHeight="1" x14ac:dyDescent="0.2">
      <c r="A1315" s="821" t="s">
        <v>7161</v>
      </c>
      <c r="B1315" s="822" t="s">
        <v>6024</v>
      </c>
      <c r="C1315" s="822" t="s">
        <v>5989</v>
      </c>
      <c r="D1315" s="822" t="s">
        <v>6145</v>
      </c>
      <c r="E1315" s="822" t="s">
        <v>6146</v>
      </c>
      <c r="F1315" s="831">
        <v>1</v>
      </c>
      <c r="G1315" s="831">
        <v>179</v>
      </c>
      <c r="H1315" s="831"/>
      <c r="I1315" s="831">
        <v>179</v>
      </c>
      <c r="J1315" s="831">
        <v>2</v>
      </c>
      <c r="K1315" s="831">
        <v>360</v>
      </c>
      <c r="L1315" s="831"/>
      <c r="M1315" s="831">
        <v>180</v>
      </c>
      <c r="N1315" s="831"/>
      <c r="O1315" s="831"/>
      <c r="P1315" s="827"/>
      <c r="Q1315" s="832"/>
    </row>
    <row r="1316" spans="1:17" ht="14.45" customHeight="1" x14ac:dyDescent="0.2">
      <c r="A1316" s="821" t="s">
        <v>7161</v>
      </c>
      <c r="B1316" s="822" t="s">
        <v>6024</v>
      </c>
      <c r="C1316" s="822" t="s">
        <v>5989</v>
      </c>
      <c r="D1316" s="822" t="s">
        <v>6147</v>
      </c>
      <c r="E1316" s="822" t="s">
        <v>6148</v>
      </c>
      <c r="F1316" s="831">
        <v>17</v>
      </c>
      <c r="G1316" s="831">
        <v>11764</v>
      </c>
      <c r="H1316" s="831"/>
      <c r="I1316" s="831">
        <v>692</v>
      </c>
      <c r="J1316" s="831">
        <v>10</v>
      </c>
      <c r="K1316" s="831">
        <v>6960</v>
      </c>
      <c r="L1316" s="831"/>
      <c r="M1316" s="831">
        <v>696</v>
      </c>
      <c r="N1316" s="831"/>
      <c r="O1316" s="831"/>
      <c r="P1316" s="827"/>
      <c r="Q1316" s="832"/>
    </row>
    <row r="1317" spans="1:17" ht="14.45" customHeight="1" x14ac:dyDescent="0.2">
      <c r="A1317" s="821" t="s">
        <v>7162</v>
      </c>
      <c r="B1317" s="822" t="s">
        <v>6024</v>
      </c>
      <c r="C1317" s="822" t="s">
        <v>5989</v>
      </c>
      <c r="D1317" s="822" t="s">
        <v>6095</v>
      </c>
      <c r="E1317" s="822" t="s">
        <v>6096</v>
      </c>
      <c r="F1317" s="831"/>
      <c r="G1317" s="831"/>
      <c r="H1317" s="831"/>
      <c r="I1317" s="831"/>
      <c r="J1317" s="831"/>
      <c r="K1317" s="831"/>
      <c r="L1317" s="831"/>
      <c r="M1317" s="831"/>
      <c r="N1317" s="831">
        <v>1</v>
      </c>
      <c r="O1317" s="831">
        <v>982</v>
      </c>
      <c r="P1317" s="827"/>
      <c r="Q1317" s="832">
        <v>982</v>
      </c>
    </row>
    <row r="1318" spans="1:17" ht="14.45" customHeight="1" x14ac:dyDescent="0.2">
      <c r="A1318" s="821" t="s">
        <v>7162</v>
      </c>
      <c r="B1318" s="822" t="s">
        <v>6024</v>
      </c>
      <c r="C1318" s="822" t="s">
        <v>5989</v>
      </c>
      <c r="D1318" s="822" t="s">
        <v>6101</v>
      </c>
      <c r="E1318" s="822" t="s">
        <v>6102</v>
      </c>
      <c r="F1318" s="831">
        <v>2</v>
      </c>
      <c r="G1318" s="831">
        <v>3748</v>
      </c>
      <c r="H1318" s="831"/>
      <c r="I1318" s="831">
        <v>1874</v>
      </c>
      <c r="J1318" s="831">
        <v>2</v>
      </c>
      <c r="K1318" s="831">
        <v>3756</v>
      </c>
      <c r="L1318" s="831"/>
      <c r="M1318" s="831">
        <v>1878</v>
      </c>
      <c r="N1318" s="831"/>
      <c r="O1318" s="831"/>
      <c r="P1318" s="827"/>
      <c r="Q1318" s="832"/>
    </row>
    <row r="1319" spans="1:17" ht="14.45" customHeight="1" x14ac:dyDescent="0.2">
      <c r="A1319" s="821" t="s">
        <v>7162</v>
      </c>
      <c r="B1319" s="822" t="s">
        <v>6024</v>
      </c>
      <c r="C1319" s="822" t="s">
        <v>5989</v>
      </c>
      <c r="D1319" s="822" t="s">
        <v>6105</v>
      </c>
      <c r="E1319" s="822" t="s">
        <v>6106</v>
      </c>
      <c r="F1319" s="831">
        <v>2</v>
      </c>
      <c r="G1319" s="831">
        <v>2138</v>
      </c>
      <c r="H1319" s="831"/>
      <c r="I1319" s="831">
        <v>1069</v>
      </c>
      <c r="J1319" s="831">
        <v>2</v>
      </c>
      <c r="K1319" s="831">
        <v>2146</v>
      </c>
      <c r="L1319" s="831"/>
      <c r="M1319" s="831">
        <v>1073</v>
      </c>
      <c r="N1319" s="831"/>
      <c r="O1319" s="831"/>
      <c r="P1319" s="827"/>
      <c r="Q1319" s="832"/>
    </row>
    <row r="1320" spans="1:17" ht="14.45" customHeight="1" x14ac:dyDescent="0.2">
      <c r="A1320" s="821" t="s">
        <v>7162</v>
      </c>
      <c r="B1320" s="822" t="s">
        <v>6024</v>
      </c>
      <c r="C1320" s="822" t="s">
        <v>5989</v>
      </c>
      <c r="D1320" s="822" t="s">
        <v>6129</v>
      </c>
      <c r="E1320" s="822" t="s">
        <v>6130</v>
      </c>
      <c r="F1320" s="831">
        <v>1</v>
      </c>
      <c r="G1320" s="831">
        <v>2019</v>
      </c>
      <c r="H1320" s="831"/>
      <c r="I1320" s="831">
        <v>2019</v>
      </c>
      <c r="J1320" s="831">
        <v>2</v>
      </c>
      <c r="K1320" s="831">
        <v>4044</v>
      </c>
      <c r="L1320" s="831"/>
      <c r="M1320" s="831">
        <v>2022</v>
      </c>
      <c r="N1320" s="831"/>
      <c r="O1320" s="831"/>
      <c r="P1320" s="827"/>
      <c r="Q1320" s="832"/>
    </row>
    <row r="1321" spans="1:17" ht="14.45" customHeight="1" x14ac:dyDescent="0.2">
      <c r="A1321" s="821" t="s">
        <v>7162</v>
      </c>
      <c r="B1321" s="822" t="s">
        <v>6024</v>
      </c>
      <c r="C1321" s="822" t="s">
        <v>5989</v>
      </c>
      <c r="D1321" s="822" t="s">
        <v>5994</v>
      </c>
      <c r="E1321" s="822" t="s">
        <v>5995</v>
      </c>
      <c r="F1321" s="831">
        <v>3</v>
      </c>
      <c r="G1321" s="831">
        <v>1074</v>
      </c>
      <c r="H1321" s="831"/>
      <c r="I1321" s="831">
        <v>358</v>
      </c>
      <c r="J1321" s="831">
        <v>2</v>
      </c>
      <c r="K1321" s="831">
        <v>720</v>
      </c>
      <c r="L1321" s="831"/>
      <c r="M1321" s="831">
        <v>360</v>
      </c>
      <c r="N1321" s="831">
        <v>1</v>
      </c>
      <c r="O1321" s="831">
        <v>388</v>
      </c>
      <c r="P1321" s="827"/>
      <c r="Q1321" s="832">
        <v>388</v>
      </c>
    </row>
    <row r="1322" spans="1:17" ht="14.45" customHeight="1" x14ac:dyDescent="0.2">
      <c r="A1322" s="821" t="s">
        <v>7162</v>
      </c>
      <c r="B1322" s="822" t="s">
        <v>6024</v>
      </c>
      <c r="C1322" s="822" t="s">
        <v>5989</v>
      </c>
      <c r="D1322" s="822" t="s">
        <v>6147</v>
      </c>
      <c r="E1322" s="822" t="s">
        <v>6148</v>
      </c>
      <c r="F1322" s="831">
        <v>2</v>
      </c>
      <c r="G1322" s="831">
        <v>1384</v>
      </c>
      <c r="H1322" s="831"/>
      <c r="I1322" s="831">
        <v>692</v>
      </c>
      <c r="J1322" s="831">
        <v>2</v>
      </c>
      <c r="K1322" s="831">
        <v>1392</v>
      </c>
      <c r="L1322" s="831"/>
      <c r="M1322" s="831">
        <v>696</v>
      </c>
      <c r="N1322" s="831"/>
      <c r="O1322" s="831"/>
      <c r="P1322" s="827"/>
      <c r="Q1322" s="832"/>
    </row>
    <row r="1323" spans="1:17" ht="14.45" customHeight="1" x14ac:dyDescent="0.2">
      <c r="A1323" s="821" t="s">
        <v>7162</v>
      </c>
      <c r="B1323" s="822" t="s">
        <v>6024</v>
      </c>
      <c r="C1323" s="822" t="s">
        <v>5989</v>
      </c>
      <c r="D1323" s="822" t="s">
        <v>6150</v>
      </c>
      <c r="E1323" s="822" t="s">
        <v>6151</v>
      </c>
      <c r="F1323" s="831"/>
      <c r="G1323" s="831"/>
      <c r="H1323" s="831"/>
      <c r="I1323" s="831"/>
      <c r="J1323" s="831">
        <v>2</v>
      </c>
      <c r="K1323" s="831">
        <v>1004</v>
      </c>
      <c r="L1323" s="831"/>
      <c r="M1323" s="831">
        <v>502</v>
      </c>
      <c r="N1323" s="831"/>
      <c r="O1323" s="831"/>
      <c r="P1323" s="827"/>
      <c r="Q1323" s="832"/>
    </row>
    <row r="1324" spans="1:17" ht="14.45" customHeight="1" x14ac:dyDescent="0.2">
      <c r="A1324" s="821" t="s">
        <v>7163</v>
      </c>
      <c r="B1324" s="822" t="s">
        <v>6024</v>
      </c>
      <c r="C1324" s="822" t="s">
        <v>2679</v>
      </c>
      <c r="D1324" s="822" t="s">
        <v>6037</v>
      </c>
      <c r="E1324" s="822" t="s">
        <v>6242</v>
      </c>
      <c r="F1324" s="831">
        <v>0</v>
      </c>
      <c r="G1324" s="831">
        <v>0</v>
      </c>
      <c r="H1324" s="831"/>
      <c r="I1324" s="831"/>
      <c r="J1324" s="831"/>
      <c r="K1324" s="831"/>
      <c r="L1324" s="831"/>
      <c r="M1324" s="831"/>
      <c r="N1324" s="831"/>
      <c r="O1324" s="831"/>
      <c r="P1324" s="827"/>
      <c r="Q1324" s="832"/>
    </row>
    <row r="1325" spans="1:17" ht="14.45" customHeight="1" x14ac:dyDescent="0.2">
      <c r="A1325" s="821" t="s">
        <v>7163</v>
      </c>
      <c r="B1325" s="822" t="s">
        <v>6024</v>
      </c>
      <c r="C1325" s="822" t="s">
        <v>2679</v>
      </c>
      <c r="D1325" s="822" t="s">
        <v>6037</v>
      </c>
      <c r="E1325" s="822" t="s">
        <v>6036</v>
      </c>
      <c r="F1325" s="831">
        <v>2</v>
      </c>
      <c r="G1325" s="831">
        <v>507954</v>
      </c>
      <c r="H1325" s="831"/>
      <c r="I1325" s="831">
        <v>253977</v>
      </c>
      <c r="J1325" s="831"/>
      <c r="K1325" s="831"/>
      <c r="L1325" s="831"/>
      <c r="M1325" s="831"/>
      <c r="N1325" s="831"/>
      <c r="O1325" s="831"/>
      <c r="P1325" s="827"/>
      <c r="Q1325" s="832"/>
    </row>
    <row r="1326" spans="1:17" ht="14.45" customHeight="1" x14ac:dyDescent="0.2">
      <c r="A1326" s="821" t="s">
        <v>7163</v>
      </c>
      <c r="B1326" s="822" t="s">
        <v>6024</v>
      </c>
      <c r="C1326" s="822" t="s">
        <v>2679</v>
      </c>
      <c r="D1326" s="822" t="s">
        <v>6039</v>
      </c>
      <c r="E1326" s="822" t="s">
        <v>6243</v>
      </c>
      <c r="F1326" s="831"/>
      <c r="G1326" s="831"/>
      <c r="H1326" s="831"/>
      <c r="I1326" s="831"/>
      <c r="J1326" s="831">
        <v>0</v>
      </c>
      <c r="K1326" s="831">
        <v>0</v>
      </c>
      <c r="L1326" s="831"/>
      <c r="M1326" s="831"/>
      <c r="N1326" s="831"/>
      <c r="O1326" s="831"/>
      <c r="P1326" s="827"/>
      <c r="Q1326" s="832"/>
    </row>
    <row r="1327" spans="1:17" ht="14.45" customHeight="1" x14ac:dyDescent="0.2">
      <c r="A1327" s="821" t="s">
        <v>7163</v>
      </c>
      <c r="B1327" s="822" t="s">
        <v>6024</v>
      </c>
      <c r="C1327" s="822" t="s">
        <v>2679</v>
      </c>
      <c r="D1327" s="822" t="s">
        <v>6039</v>
      </c>
      <c r="E1327" s="822" t="s">
        <v>6040</v>
      </c>
      <c r="F1327" s="831"/>
      <c r="G1327" s="831"/>
      <c r="H1327" s="831"/>
      <c r="I1327" s="831"/>
      <c r="J1327" s="831">
        <v>2</v>
      </c>
      <c r="K1327" s="831">
        <v>35790.6</v>
      </c>
      <c r="L1327" s="831"/>
      <c r="M1327" s="831">
        <v>17895.3</v>
      </c>
      <c r="N1327" s="831"/>
      <c r="O1327" s="831"/>
      <c r="P1327" s="827"/>
      <c r="Q1327" s="832"/>
    </row>
    <row r="1328" spans="1:17" ht="14.45" customHeight="1" x14ac:dyDescent="0.2">
      <c r="A1328" s="821" t="s">
        <v>7163</v>
      </c>
      <c r="B1328" s="822" t="s">
        <v>6024</v>
      </c>
      <c r="C1328" s="822" t="s">
        <v>2679</v>
      </c>
      <c r="D1328" s="822" t="s">
        <v>6053</v>
      </c>
      <c r="E1328" s="822" t="s">
        <v>2019</v>
      </c>
      <c r="F1328" s="831">
        <v>150</v>
      </c>
      <c r="G1328" s="831">
        <v>231930</v>
      </c>
      <c r="H1328" s="831"/>
      <c r="I1328" s="831">
        <v>1546.2</v>
      </c>
      <c r="J1328" s="831"/>
      <c r="K1328" s="831"/>
      <c r="L1328" s="831"/>
      <c r="M1328" s="831"/>
      <c r="N1328" s="831"/>
      <c r="O1328" s="831"/>
      <c r="P1328" s="827"/>
      <c r="Q1328" s="832"/>
    </row>
    <row r="1329" spans="1:17" ht="14.45" customHeight="1" x14ac:dyDescent="0.2">
      <c r="A1329" s="821" t="s">
        <v>7163</v>
      </c>
      <c r="B1329" s="822" t="s">
        <v>6024</v>
      </c>
      <c r="C1329" s="822" t="s">
        <v>2679</v>
      </c>
      <c r="D1329" s="822" t="s">
        <v>6053</v>
      </c>
      <c r="E1329" s="822" t="s">
        <v>6248</v>
      </c>
      <c r="F1329" s="831">
        <v>0</v>
      </c>
      <c r="G1329" s="831">
        <v>0</v>
      </c>
      <c r="H1329" s="831"/>
      <c r="I1329" s="831"/>
      <c r="J1329" s="831"/>
      <c r="K1329" s="831"/>
      <c r="L1329" s="831"/>
      <c r="M1329" s="831"/>
      <c r="N1329" s="831"/>
      <c r="O1329" s="831"/>
      <c r="P1329" s="827"/>
      <c r="Q1329" s="832"/>
    </row>
    <row r="1330" spans="1:17" ht="14.45" customHeight="1" x14ac:dyDescent="0.2">
      <c r="A1330" s="821" t="s">
        <v>7163</v>
      </c>
      <c r="B1330" s="822" t="s">
        <v>6024</v>
      </c>
      <c r="C1330" s="822" t="s">
        <v>2679</v>
      </c>
      <c r="D1330" s="822" t="s">
        <v>6182</v>
      </c>
      <c r="E1330" s="822" t="s">
        <v>6184</v>
      </c>
      <c r="F1330" s="831"/>
      <c r="G1330" s="831"/>
      <c r="H1330" s="831"/>
      <c r="I1330" s="831"/>
      <c r="J1330" s="831">
        <v>0.75</v>
      </c>
      <c r="K1330" s="831">
        <v>491.64</v>
      </c>
      <c r="L1330" s="831"/>
      <c r="M1330" s="831">
        <v>655.52</v>
      </c>
      <c r="N1330" s="831"/>
      <c r="O1330" s="831"/>
      <c r="P1330" s="827"/>
      <c r="Q1330" s="832"/>
    </row>
    <row r="1331" spans="1:17" ht="14.45" customHeight="1" x14ac:dyDescent="0.2">
      <c r="A1331" s="821" t="s">
        <v>7163</v>
      </c>
      <c r="B1331" s="822" t="s">
        <v>6024</v>
      </c>
      <c r="C1331" s="822" t="s">
        <v>2679</v>
      </c>
      <c r="D1331" s="822" t="s">
        <v>6001</v>
      </c>
      <c r="E1331" s="822" t="s">
        <v>6245</v>
      </c>
      <c r="F1331" s="831"/>
      <c r="G1331" s="831"/>
      <c r="H1331" s="831"/>
      <c r="I1331" s="831"/>
      <c r="J1331" s="831">
        <v>0</v>
      </c>
      <c r="K1331" s="831">
        <v>0</v>
      </c>
      <c r="L1331" s="831"/>
      <c r="M1331" s="831"/>
      <c r="N1331" s="831"/>
      <c r="O1331" s="831"/>
      <c r="P1331" s="827"/>
      <c r="Q1331" s="832"/>
    </row>
    <row r="1332" spans="1:17" ht="14.45" customHeight="1" x14ac:dyDescent="0.2">
      <c r="A1332" s="821" t="s">
        <v>7163</v>
      </c>
      <c r="B1332" s="822" t="s">
        <v>6024</v>
      </c>
      <c r="C1332" s="822" t="s">
        <v>2679</v>
      </c>
      <c r="D1332" s="822" t="s">
        <v>6001</v>
      </c>
      <c r="E1332" s="822" t="s">
        <v>6002</v>
      </c>
      <c r="F1332" s="831"/>
      <c r="G1332" s="831"/>
      <c r="H1332" s="831"/>
      <c r="I1332" s="831"/>
      <c r="J1332" s="831">
        <v>3</v>
      </c>
      <c r="K1332" s="831">
        <v>6695.82</v>
      </c>
      <c r="L1332" s="831"/>
      <c r="M1332" s="831">
        <v>2231.94</v>
      </c>
      <c r="N1332" s="831"/>
      <c r="O1332" s="831"/>
      <c r="P1332" s="827"/>
      <c r="Q1332" s="832"/>
    </row>
    <row r="1333" spans="1:17" ht="14.45" customHeight="1" x14ac:dyDescent="0.2">
      <c r="A1333" s="821" t="s">
        <v>7163</v>
      </c>
      <c r="B1333" s="822" t="s">
        <v>6024</v>
      </c>
      <c r="C1333" s="822" t="s">
        <v>2679</v>
      </c>
      <c r="D1333" s="822" t="s">
        <v>6063</v>
      </c>
      <c r="E1333" s="822" t="s">
        <v>2000</v>
      </c>
      <c r="F1333" s="831">
        <v>4</v>
      </c>
      <c r="G1333" s="831">
        <v>3972.12</v>
      </c>
      <c r="H1333" s="831"/>
      <c r="I1333" s="831">
        <v>993.03</v>
      </c>
      <c r="J1333" s="831">
        <v>3</v>
      </c>
      <c r="K1333" s="831">
        <v>2979.36</v>
      </c>
      <c r="L1333" s="831"/>
      <c r="M1333" s="831">
        <v>993.12</v>
      </c>
      <c r="N1333" s="831"/>
      <c r="O1333" s="831"/>
      <c r="P1333" s="827"/>
      <c r="Q1333" s="832"/>
    </row>
    <row r="1334" spans="1:17" ht="14.45" customHeight="1" x14ac:dyDescent="0.2">
      <c r="A1334" s="821" t="s">
        <v>7163</v>
      </c>
      <c r="B1334" s="822" t="s">
        <v>6024</v>
      </c>
      <c r="C1334" s="822" t="s">
        <v>2679</v>
      </c>
      <c r="D1334" s="822" t="s">
        <v>6063</v>
      </c>
      <c r="E1334" s="822" t="s">
        <v>6251</v>
      </c>
      <c r="F1334" s="831"/>
      <c r="G1334" s="831"/>
      <c r="H1334" s="831"/>
      <c r="I1334" s="831"/>
      <c r="J1334" s="831">
        <v>0</v>
      </c>
      <c r="K1334" s="831">
        <v>0</v>
      </c>
      <c r="L1334" s="831"/>
      <c r="M1334" s="831"/>
      <c r="N1334" s="831"/>
      <c r="O1334" s="831"/>
      <c r="P1334" s="827"/>
      <c r="Q1334" s="832"/>
    </row>
    <row r="1335" spans="1:17" ht="14.45" customHeight="1" x14ac:dyDescent="0.2">
      <c r="A1335" s="821" t="s">
        <v>7163</v>
      </c>
      <c r="B1335" s="822" t="s">
        <v>6024</v>
      </c>
      <c r="C1335" s="822" t="s">
        <v>2679</v>
      </c>
      <c r="D1335" s="822" t="s">
        <v>6065</v>
      </c>
      <c r="E1335" s="822" t="s">
        <v>2657</v>
      </c>
      <c r="F1335" s="831"/>
      <c r="G1335" s="831"/>
      <c r="H1335" s="831"/>
      <c r="I1335" s="831"/>
      <c r="J1335" s="831">
        <v>3</v>
      </c>
      <c r="K1335" s="831">
        <v>278395.2</v>
      </c>
      <c r="L1335" s="831"/>
      <c r="M1335" s="831">
        <v>92798.400000000009</v>
      </c>
      <c r="N1335" s="831"/>
      <c r="O1335" s="831"/>
      <c r="P1335" s="827"/>
      <c r="Q1335" s="832"/>
    </row>
    <row r="1336" spans="1:17" ht="14.45" customHeight="1" x14ac:dyDescent="0.2">
      <c r="A1336" s="821" t="s">
        <v>7163</v>
      </c>
      <c r="B1336" s="822" t="s">
        <v>6024</v>
      </c>
      <c r="C1336" s="822" t="s">
        <v>6078</v>
      </c>
      <c r="D1336" s="822" t="s">
        <v>6185</v>
      </c>
      <c r="E1336" s="822" t="s">
        <v>6186</v>
      </c>
      <c r="F1336" s="831"/>
      <c r="G1336" s="831"/>
      <c r="H1336" s="831"/>
      <c r="I1336" s="831"/>
      <c r="J1336" s="831">
        <v>1</v>
      </c>
      <c r="K1336" s="831">
        <v>879.92</v>
      </c>
      <c r="L1336" s="831"/>
      <c r="M1336" s="831">
        <v>879.92</v>
      </c>
      <c r="N1336" s="831"/>
      <c r="O1336" s="831"/>
      <c r="P1336" s="827"/>
      <c r="Q1336" s="832"/>
    </row>
    <row r="1337" spans="1:17" ht="14.45" customHeight="1" x14ac:dyDescent="0.2">
      <c r="A1337" s="821" t="s">
        <v>7163</v>
      </c>
      <c r="B1337" s="822" t="s">
        <v>6024</v>
      </c>
      <c r="C1337" s="822" t="s">
        <v>6078</v>
      </c>
      <c r="D1337" s="822" t="s">
        <v>6187</v>
      </c>
      <c r="E1337" s="822" t="s">
        <v>6188</v>
      </c>
      <c r="F1337" s="831"/>
      <c r="G1337" s="831"/>
      <c r="H1337" s="831"/>
      <c r="I1337" s="831"/>
      <c r="J1337" s="831"/>
      <c r="K1337" s="831"/>
      <c r="L1337" s="831"/>
      <c r="M1337" s="831"/>
      <c r="N1337" s="831">
        <v>1</v>
      </c>
      <c r="O1337" s="831">
        <v>2491.94</v>
      </c>
      <c r="P1337" s="827"/>
      <c r="Q1337" s="832">
        <v>2491.94</v>
      </c>
    </row>
    <row r="1338" spans="1:17" ht="14.45" customHeight="1" x14ac:dyDescent="0.2">
      <c r="A1338" s="821" t="s">
        <v>7163</v>
      </c>
      <c r="B1338" s="822" t="s">
        <v>6024</v>
      </c>
      <c r="C1338" s="822" t="s">
        <v>6078</v>
      </c>
      <c r="D1338" s="822" t="s">
        <v>6191</v>
      </c>
      <c r="E1338" s="822" t="s">
        <v>6192</v>
      </c>
      <c r="F1338" s="831"/>
      <c r="G1338" s="831"/>
      <c r="H1338" s="831"/>
      <c r="I1338" s="831"/>
      <c r="J1338" s="831">
        <v>1</v>
      </c>
      <c r="K1338" s="831">
        <v>1428.94</v>
      </c>
      <c r="L1338" s="831"/>
      <c r="M1338" s="831">
        <v>1428.94</v>
      </c>
      <c r="N1338" s="831"/>
      <c r="O1338" s="831"/>
      <c r="P1338" s="827"/>
      <c r="Q1338" s="832"/>
    </row>
    <row r="1339" spans="1:17" ht="14.45" customHeight="1" x14ac:dyDescent="0.2">
      <c r="A1339" s="821" t="s">
        <v>7163</v>
      </c>
      <c r="B1339" s="822" t="s">
        <v>6024</v>
      </c>
      <c r="C1339" s="822" t="s">
        <v>6078</v>
      </c>
      <c r="D1339" s="822" t="s">
        <v>6193</v>
      </c>
      <c r="E1339" s="822" t="s">
        <v>6194</v>
      </c>
      <c r="F1339" s="831"/>
      <c r="G1339" s="831"/>
      <c r="H1339" s="831"/>
      <c r="I1339" s="831"/>
      <c r="J1339" s="831">
        <v>1</v>
      </c>
      <c r="K1339" s="831">
        <v>1270.5</v>
      </c>
      <c r="L1339" s="831"/>
      <c r="M1339" s="831">
        <v>1270.5</v>
      </c>
      <c r="N1339" s="831"/>
      <c r="O1339" s="831"/>
      <c r="P1339" s="827"/>
      <c r="Q1339" s="832"/>
    </row>
    <row r="1340" spans="1:17" ht="14.45" customHeight="1" x14ac:dyDescent="0.2">
      <c r="A1340" s="821" t="s">
        <v>7163</v>
      </c>
      <c r="B1340" s="822" t="s">
        <v>6024</v>
      </c>
      <c r="C1340" s="822" t="s">
        <v>6078</v>
      </c>
      <c r="D1340" s="822" t="s">
        <v>6197</v>
      </c>
      <c r="E1340" s="822" t="s">
        <v>6198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1</v>
      </c>
      <c r="O1340" s="831">
        <v>1050</v>
      </c>
      <c r="P1340" s="827"/>
      <c r="Q1340" s="832">
        <v>1050</v>
      </c>
    </row>
    <row r="1341" spans="1:17" ht="14.45" customHeight="1" x14ac:dyDescent="0.2">
      <c r="A1341" s="821" t="s">
        <v>7163</v>
      </c>
      <c r="B1341" s="822" t="s">
        <v>6024</v>
      </c>
      <c r="C1341" s="822" t="s">
        <v>6078</v>
      </c>
      <c r="D1341" s="822" t="s">
        <v>6199</v>
      </c>
      <c r="E1341" s="822" t="s">
        <v>6200</v>
      </c>
      <c r="F1341" s="831"/>
      <c r="G1341" s="831"/>
      <c r="H1341" s="831"/>
      <c r="I1341" s="831"/>
      <c r="J1341" s="831">
        <v>1</v>
      </c>
      <c r="K1341" s="831">
        <v>1566.19</v>
      </c>
      <c r="L1341" s="831"/>
      <c r="M1341" s="831">
        <v>1566.19</v>
      </c>
      <c r="N1341" s="831"/>
      <c r="O1341" s="831"/>
      <c r="P1341" s="827"/>
      <c r="Q1341" s="832"/>
    </row>
    <row r="1342" spans="1:17" ht="14.45" customHeight="1" x14ac:dyDescent="0.2">
      <c r="A1342" s="821" t="s">
        <v>7163</v>
      </c>
      <c r="B1342" s="822" t="s">
        <v>6024</v>
      </c>
      <c r="C1342" s="822" t="s">
        <v>6078</v>
      </c>
      <c r="D1342" s="822" t="s">
        <v>6201</v>
      </c>
      <c r="E1342" s="822" t="s">
        <v>6202</v>
      </c>
      <c r="F1342" s="831"/>
      <c r="G1342" s="831"/>
      <c r="H1342" s="831"/>
      <c r="I1342" s="831"/>
      <c r="J1342" s="831">
        <v>1</v>
      </c>
      <c r="K1342" s="831">
        <v>7918.02</v>
      </c>
      <c r="L1342" s="831"/>
      <c r="M1342" s="831">
        <v>7918.02</v>
      </c>
      <c r="N1342" s="831"/>
      <c r="O1342" s="831"/>
      <c r="P1342" s="827"/>
      <c r="Q1342" s="832"/>
    </row>
    <row r="1343" spans="1:17" ht="14.45" customHeight="1" x14ac:dyDescent="0.2">
      <c r="A1343" s="821" t="s">
        <v>7163</v>
      </c>
      <c r="B1343" s="822" t="s">
        <v>6024</v>
      </c>
      <c r="C1343" s="822" t="s">
        <v>6078</v>
      </c>
      <c r="D1343" s="822" t="s">
        <v>6290</v>
      </c>
      <c r="E1343" s="822" t="s">
        <v>6291</v>
      </c>
      <c r="F1343" s="831"/>
      <c r="G1343" s="831"/>
      <c r="H1343" s="831"/>
      <c r="I1343" s="831"/>
      <c r="J1343" s="831">
        <v>1</v>
      </c>
      <c r="K1343" s="831">
        <v>15540</v>
      </c>
      <c r="L1343" s="831"/>
      <c r="M1343" s="831">
        <v>15540</v>
      </c>
      <c r="N1343" s="831"/>
      <c r="O1343" s="831"/>
      <c r="P1343" s="827"/>
      <c r="Q1343" s="832"/>
    </row>
    <row r="1344" spans="1:17" ht="14.45" customHeight="1" x14ac:dyDescent="0.2">
      <c r="A1344" s="821" t="s">
        <v>7163</v>
      </c>
      <c r="B1344" s="822" t="s">
        <v>6024</v>
      </c>
      <c r="C1344" s="822" t="s">
        <v>6078</v>
      </c>
      <c r="D1344" s="822" t="s">
        <v>6619</v>
      </c>
      <c r="E1344" s="822" t="s">
        <v>6620</v>
      </c>
      <c r="F1344" s="831"/>
      <c r="G1344" s="831"/>
      <c r="H1344" s="831"/>
      <c r="I1344" s="831"/>
      <c r="J1344" s="831">
        <v>1</v>
      </c>
      <c r="K1344" s="831">
        <v>8740</v>
      </c>
      <c r="L1344" s="831"/>
      <c r="M1344" s="831">
        <v>8740</v>
      </c>
      <c r="N1344" s="831"/>
      <c r="O1344" s="831"/>
      <c r="P1344" s="827"/>
      <c r="Q1344" s="832"/>
    </row>
    <row r="1345" spans="1:17" ht="14.45" customHeight="1" x14ac:dyDescent="0.2">
      <c r="A1345" s="821" t="s">
        <v>7163</v>
      </c>
      <c r="B1345" s="822" t="s">
        <v>6024</v>
      </c>
      <c r="C1345" s="822" t="s">
        <v>6078</v>
      </c>
      <c r="D1345" s="822" t="s">
        <v>6079</v>
      </c>
      <c r="E1345" s="822" t="s">
        <v>6080</v>
      </c>
      <c r="F1345" s="831">
        <v>48</v>
      </c>
      <c r="G1345" s="831">
        <v>11524.8</v>
      </c>
      <c r="H1345" s="831"/>
      <c r="I1345" s="831">
        <v>240.1</v>
      </c>
      <c r="J1345" s="831"/>
      <c r="K1345" s="831"/>
      <c r="L1345" s="831"/>
      <c r="M1345" s="831"/>
      <c r="N1345" s="831"/>
      <c r="O1345" s="831"/>
      <c r="P1345" s="827"/>
      <c r="Q1345" s="832"/>
    </row>
    <row r="1346" spans="1:17" ht="14.45" customHeight="1" x14ac:dyDescent="0.2">
      <c r="A1346" s="821" t="s">
        <v>7163</v>
      </c>
      <c r="B1346" s="822" t="s">
        <v>6024</v>
      </c>
      <c r="C1346" s="822" t="s">
        <v>6078</v>
      </c>
      <c r="D1346" s="822" t="s">
        <v>6776</v>
      </c>
      <c r="E1346" s="822" t="s">
        <v>6777</v>
      </c>
      <c r="F1346" s="831"/>
      <c r="G1346" s="831"/>
      <c r="H1346" s="831"/>
      <c r="I1346" s="831"/>
      <c r="J1346" s="831">
        <v>1</v>
      </c>
      <c r="K1346" s="831">
        <v>9689.7999999999993</v>
      </c>
      <c r="L1346" s="831"/>
      <c r="M1346" s="831">
        <v>9689.7999999999993</v>
      </c>
      <c r="N1346" s="831"/>
      <c r="O1346" s="831"/>
      <c r="P1346" s="827"/>
      <c r="Q1346" s="832"/>
    </row>
    <row r="1347" spans="1:17" ht="14.45" customHeight="1" x14ac:dyDescent="0.2">
      <c r="A1347" s="821" t="s">
        <v>7163</v>
      </c>
      <c r="B1347" s="822" t="s">
        <v>6024</v>
      </c>
      <c r="C1347" s="822" t="s">
        <v>6078</v>
      </c>
      <c r="D1347" s="822" t="s">
        <v>6222</v>
      </c>
      <c r="E1347" s="822" t="s">
        <v>6223</v>
      </c>
      <c r="F1347" s="831"/>
      <c r="G1347" s="831"/>
      <c r="H1347" s="831"/>
      <c r="I1347" s="831"/>
      <c r="J1347" s="831">
        <v>1</v>
      </c>
      <c r="K1347" s="831">
        <v>392.85</v>
      </c>
      <c r="L1347" s="831"/>
      <c r="M1347" s="831">
        <v>392.85</v>
      </c>
      <c r="N1347" s="831"/>
      <c r="O1347" s="831"/>
      <c r="P1347" s="827"/>
      <c r="Q1347" s="832"/>
    </row>
    <row r="1348" spans="1:17" ht="14.45" customHeight="1" x14ac:dyDescent="0.2">
      <c r="A1348" s="821" t="s">
        <v>7163</v>
      </c>
      <c r="B1348" s="822" t="s">
        <v>6024</v>
      </c>
      <c r="C1348" s="822" t="s">
        <v>6078</v>
      </c>
      <c r="D1348" s="822" t="s">
        <v>6226</v>
      </c>
      <c r="E1348" s="822" t="s">
        <v>6227</v>
      </c>
      <c r="F1348" s="831"/>
      <c r="G1348" s="831"/>
      <c r="H1348" s="831"/>
      <c r="I1348" s="831"/>
      <c r="J1348" s="831">
        <v>1</v>
      </c>
      <c r="K1348" s="831">
        <v>1743</v>
      </c>
      <c r="L1348" s="831"/>
      <c r="M1348" s="831">
        <v>1743</v>
      </c>
      <c r="N1348" s="831"/>
      <c r="O1348" s="831"/>
      <c r="P1348" s="827"/>
      <c r="Q1348" s="832"/>
    </row>
    <row r="1349" spans="1:17" ht="14.45" customHeight="1" x14ac:dyDescent="0.2">
      <c r="A1349" s="821" t="s">
        <v>7163</v>
      </c>
      <c r="B1349" s="822" t="s">
        <v>6024</v>
      </c>
      <c r="C1349" s="822" t="s">
        <v>5989</v>
      </c>
      <c r="D1349" s="822" t="s">
        <v>6005</v>
      </c>
      <c r="E1349" s="822" t="s">
        <v>6006</v>
      </c>
      <c r="F1349" s="831">
        <v>16</v>
      </c>
      <c r="G1349" s="831">
        <v>608</v>
      </c>
      <c r="H1349" s="831"/>
      <c r="I1349" s="831">
        <v>38</v>
      </c>
      <c r="J1349" s="831">
        <v>12</v>
      </c>
      <c r="K1349" s="831">
        <v>456</v>
      </c>
      <c r="L1349" s="831"/>
      <c r="M1349" s="831">
        <v>38</v>
      </c>
      <c r="N1349" s="831">
        <v>3</v>
      </c>
      <c r="O1349" s="831">
        <v>120</v>
      </c>
      <c r="P1349" s="827"/>
      <c r="Q1349" s="832">
        <v>40</v>
      </c>
    </row>
    <row r="1350" spans="1:17" ht="14.45" customHeight="1" x14ac:dyDescent="0.2">
      <c r="A1350" s="821" t="s">
        <v>7163</v>
      </c>
      <c r="B1350" s="822" t="s">
        <v>6024</v>
      </c>
      <c r="C1350" s="822" t="s">
        <v>5989</v>
      </c>
      <c r="D1350" s="822" t="s">
        <v>6087</v>
      </c>
      <c r="E1350" s="822" t="s">
        <v>6088</v>
      </c>
      <c r="F1350" s="831">
        <v>2</v>
      </c>
      <c r="G1350" s="831">
        <v>1414</v>
      </c>
      <c r="H1350" s="831"/>
      <c r="I1350" s="831">
        <v>707</v>
      </c>
      <c r="J1350" s="831">
        <v>1</v>
      </c>
      <c r="K1350" s="831">
        <v>711</v>
      </c>
      <c r="L1350" s="831"/>
      <c r="M1350" s="831">
        <v>711</v>
      </c>
      <c r="N1350" s="831">
        <v>2</v>
      </c>
      <c r="O1350" s="831">
        <v>1536</v>
      </c>
      <c r="P1350" s="827"/>
      <c r="Q1350" s="832">
        <v>768</v>
      </c>
    </row>
    <row r="1351" spans="1:17" ht="14.45" customHeight="1" x14ac:dyDescent="0.2">
      <c r="A1351" s="821" t="s">
        <v>7163</v>
      </c>
      <c r="B1351" s="822" t="s">
        <v>6024</v>
      </c>
      <c r="C1351" s="822" t="s">
        <v>5989</v>
      </c>
      <c r="D1351" s="822" t="s">
        <v>6091</v>
      </c>
      <c r="E1351" s="822" t="s">
        <v>6092</v>
      </c>
      <c r="F1351" s="831"/>
      <c r="G1351" s="831"/>
      <c r="H1351" s="831"/>
      <c r="I1351" s="831"/>
      <c r="J1351" s="831"/>
      <c r="K1351" s="831"/>
      <c r="L1351" s="831"/>
      <c r="M1351" s="831"/>
      <c r="N1351" s="831">
        <v>1</v>
      </c>
      <c r="O1351" s="831">
        <v>674</v>
      </c>
      <c r="P1351" s="827"/>
      <c r="Q1351" s="832">
        <v>674</v>
      </c>
    </row>
    <row r="1352" spans="1:17" ht="14.45" customHeight="1" x14ac:dyDescent="0.2">
      <c r="A1352" s="821" t="s">
        <v>7163</v>
      </c>
      <c r="B1352" s="822" t="s">
        <v>6024</v>
      </c>
      <c r="C1352" s="822" t="s">
        <v>5989</v>
      </c>
      <c r="D1352" s="822" t="s">
        <v>6095</v>
      </c>
      <c r="E1352" s="822" t="s">
        <v>6096</v>
      </c>
      <c r="F1352" s="831">
        <v>3</v>
      </c>
      <c r="G1352" s="831">
        <v>2889</v>
      </c>
      <c r="H1352" s="831"/>
      <c r="I1352" s="831">
        <v>963</v>
      </c>
      <c r="J1352" s="831">
        <v>6</v>
      </c>
      <c r="K1352" s="831">
        <v>5802</v>
      </c>
      <c r="L1352" s="831"/>
      <c r="M1352" s="831">
        <v>967</v>
      </c>
      <c r="N1352" s="831">
        <v>1</v>
      </c>
      <c r="O1352" s="831">
        <v>982</v>
      </c>
      <c r="P1352" s="827"/>
      <c r="Q1352" s="832">
        <v>982</v>
      </c>
    </row>
    <row r="1353" spans="1:17" ht="14.45" customHeight="1" x14ac:dyDescent="0.2">
      <c r="A1353" s="821" t="s">
        <v>7163</v>
      </c>
      <c r="B1353" s="822" t="s">
        <v>6024</v>
      </c>
      <c r="C1353" s="822" t="s">
        <v>5989</v>
      </c>
      <c r="D1353" s="822" t="s">
        <v>6097</v>
      </c>
      <c r="E1353" s="822" t="s">
        <v>6098</v>
      </c>
      <c r="F1353" s="831">
        <v>7</v>
      </c>
      <c r="G1353" s="831">
        <v>3045</v>
      </c>
      <c r="H1353" s="831"/>
      <c r="I1353" s="831">
        <v>435</v>
      </c>
      <c r="J1353" s="831">
        <v>10</v>
      </c>
      <c r="K1353" s="831">
        <v>4370</v>
      </c>
      <c r="L1353" s="831"/>
      <c r="M1353" s="831">
        <v>437</v>
      </c>
      <c r="N1353" s="831">
        <v>5</v>
      </c>
      <c r="O1353" s="831">
        <v>2280</v>
      </c>
      <c r="P1353" s="827"/>
      <c r="Q1353" s="832">
        <v>456</v>
      </c>
    </row>
    <row r="1354" spans="1:17" ht="14.45" customHeight="1" x14ac:dyDescent="0.2">
      <c r="A1354" s="821" t="s">
        <v>7163</v>
      </c>
      <c r="B1354" s="822" t="s">
        <v>6024</v>
      </c>
      <c r="C1354" s="822" t="s">
        <v>5989</v>
      </c>
      <c r="D1354" s="822" t="s">
        <v>6099</v>
      </c>
      <c r="E1354" s="822" t="s">
        <v>6100</v>
      </c>
      <c r="F1354" s="831">
        <v>1</v>
      </c>
      <c r="G1354" s="831">
        <v>1013</v>
      </c>
      <c r="H1354" s="831"/>
      <c r="I1354" s="831">
        <v>1013</v>
      </c>
      <c r="J1354" s="831"/>
      <c r="K1354" s="831"/>
      <c r="L1354" s="831"/>
      <c r="M1354" s="831"/>
      <c r="N1354" s="831">
        <v>1</v>
      </c>
      <c r="O1354" s="831">
        <v>1045</v>
      </c>
      <c r="P1354" s="827"/>
      <c r="Q1354" s="832">
        <v>1045</v>
      </c>
    </row>
    <row r="1355" spans="1:17" ht="14.45" customHeight="1" x14ac:dyDescent="0.2">
      <c r="A1355" s="821" t="s">
        <v>7163</v>
      </c>
      <c r="B1355" s="822" t="s">
        <v>6024</v>
      </c>
      <c r="C1355" s="822" t="s">
        <v>5989</v>
      </c>
      <c r="D1355" s="822" t="s">
        <v>6101</v>
      </c>
      <c r="E1355" s="822" t="s">
        <v>6102</v>
      </c>
      <c r="F1355" s="831">
        <v>181</v>
      </c>
      <c r="G1355" s="831">
        <v>339194</v>
      </c>
      <c r="H1355" s="831"/>
      <c r="I1355" s="831">
        <v>1874</v>
      </c>
      <c r="J1355" s="831">
        <v>126</v>
      </c>
      <c r="K1355" s="831">
        <v>236628</v>
      </c>
      <c r="L1355" s="831"/>
      <c r="M1355" s="831">
        <v>1878</v>
      </c>
      <c r="N1355" s="831">
        <v>21</v>
      </c>
      <c r="O1355" s="831">
        <v>40362</v>
      </c>
      <c r="P1355" s="827"/>
      <c r="Q1355" s="832">
        <v>1922</v>
      </c>
    </row>
    <row r="1356" spans="1:17" ht="14.45" customHeight="1" x14ac:dyDescent="0.2">
      <c r="A1356" s="821" t="s">
        <v>7163</v>
      </c>
      <c r="B1356" s="822" t="s">
        <v>6024</v>
      </c>
      <c r="C1356" s="822" t="s">
        <v>5989</v>
      </c>
      <c r="D1356" s="822" t="s">
        <v>6105</v>
      </c>
      <c r="E1356" s="822" t="s">
        <v>6106</v>
      </c>
      <c r="F1356" s="831">
        <v>179</v>
      </c>
      <c r="G1356" s="831">
        <v>191351</v>
      </c>
      <c r="H1356" s="831"/>
      <c r="I1356" s="831">
        <v>1069</v>
      </c>
      <c r="J1356" s="831">
        <v>117</v>
      </c>
      <c r="K1356" s="831">
        <v>125541</v>
      </c>
      <c r="L1356" s="831"/>
      <c r="M1356" s="831">
        <v>1073</v>
      </c>
      <c r="N1356" s="831">
        <v>17</v>
      </c>
      <c r="O1356" s="831">
        <v>18819</v>
      </c>
      <c r="P1356" s="827"/>
      <c r="Q1356" s="832">
        <v>1107</v>
      </c>
    </row>
    <row r="1357" spans="1:17" ht="14.45" customHeight="1" x14ac:dyDescent="0.2">
      <c r="A1357" s="821" t="s">
        <v>7163</v>
      </c>
      <c r="B1357" s="822" t="s">
        <v>6024</v>
      </c>
      <c r="C1357" s="822" t="s">
        <v>5989</v>
      </c>
      <c r="D1357" s="822" t="s">
        <v>6109</v>
      </c>
      <c r="E1357" s="822" t="s">
        <v>6110</v>
      </c>
      <c r="F1357" s="831">
        <v>5</v>
      </c>
      <c r="G1357" s="831">
        <v>4645</v>
      </c>
      <c r="H1357" s="831"/>
      <c r="I1357" s="831">
        <v>929</v>
      </c>
      <c r="J1357" s="831">
        <v>4</v>
      </c>
      <c r="K1357" s="831">
        <v>3732</v>
      </c>
      <c r="L1357" s="831"/>
      <c r="M1357" s="831">
        <v>933</v>
      </c>
      <c r="N1357" s="831">
        <v>2</v>
      </c>
      <c r="O1357" s="831">
        <v>1980</v>
      </c>
      <c r="P1357" s="827"/>
      <c r="Q1357" s="832">
        <v>990</v>
      </c>
    </row>
    <row r="1358" spans="1:17" ht="14.45" customHeight="1" x14ac:dyDescent="0.2">
      <c r="A1358" s="821" t="s">
        <v>7163</v>
      </c>
      <c r="B1358" s="822" t="s">
        <v>6024</v>
      </c>
      <c r="C1358" s="822" t="s">
        <v>5989</v>
      </c>
      <c r="D1358" s="822" t="s">
        <v>5998</v>
      </c>
      <c r="E1358" s="822" t="s">
        <v>5999</v>
      </c>
      <c r="F1358" s="831">
        <v>1</v>
      </c>
      <c r="G1358" s="831">
        <v>5787</v>
      </c>
      <c r="H1358" s="831"/>
      <c r="I1358" s="831">
        <v>5787</v>
      </c>
      <c r="J1358" s="831">
        <v>2</v>
      </c>
      <c r="K1358" s="831">
        <v>11586</v>
      </c>
      <c r="L1358" s="831"/>
      <c r="M1358" s="831">
        <v>5793</v>
      </c>
      <c r="N1358" s="831">
        <v>1</v>
      </c>
      <c r="O1358" s="831">
        <v>5852</v>
      </c>
      <c r="P1358" s="827"/>
      <c r="Q1358" s="832">
        <v>5852</v>
      </c>
    </row>
    <row r="1359" spans="1:17" ht="14.45" customHeight="1" x14ac:dyDescent="0.2">
      <c r="A1359" s="821" t="s">
        <v>7163</v>
      </c>
      <c r="B1359" s="822" t="s">
        <v>6024</v>
      </c>
      <c r="C1359" s="822" t="s">
        <v>5989</v>
      </c>
      <c r="D1359" s="822" t="s">
        <v>6111</v>
      </c>
      <c r="E1359" s="822" t="s">
        <v>6112</v>
      </c>
      <c r="F1359" s="831">
        <v>1</v>
      </c>
      <c r="G1359" s="831">
        <v>322</v>
      </c>
      <c r="H1359" s="831"/>
      <c r="I1359" s="831">
        <v>322</v>
      </c>
      <c r="J1359" s="831">
        <v>1</v>
      </c>
      <c r="K1359" s="831">
        <v>324</v>
      </c>
      <c r="L1359" s="831"/>
      <c r="M1359" s="831">
        <v>324</v>
      </c>
      <c r="N1359" s="831"/>
      <c r="O1359" s="831"/>
      <c r="P1359" s="827"/>
      <c r="Q1359" s="832"/>
    </row>
    <row r="1360" spans="1:17" ht="14.45" customHeight="1" x14ac:dyDescent="0.2">
      <c r="A1360" s="821" t="s">
        <v>7163</v>
      </c>
      <c r="B1360" s="822" t="s">
        <v>6024</v>
      </c>
      <c r="C1360" s="822" t="s">
        <v>5989</v>
      </c>
      <c r="D1360" s="822" t="s">
        <v>6228</v>
      </c>
      <c r="E1360" s="822" t="s">
        <v>6229</v>
      </c>
      <c r="F1360" s="831"/>
      <c r="G1360" s="831"/>
      <c r="H1360" s="831"/>
      <c r="I1360" s="831"/>
      <c r="J1360" s="831">
        <v>1</v>
      </c>
      <c r="K1360" s="831">
        <v>8823</v>
      </c>
      <c r="L1360" s="831"/>
      <c r="M1360" s="831">
        <v>8823</v>
      </c>
      <c r="N1360" s="831"/>
      <c r="O1360" s="831"/>
      <c r="P1360" s="827"/>
      <c r="Q1360" s="832"/>
    </row>
    <row r="1361" spans="1:17" ht="14.45" customHeight="1" x14ac:dyDescent="0.2">
      <c r="A1361" s="821" t="s">
        <v>7163</v>
      </c>
      <c r="B1361" s="822" t="s">
        <v>6024</v>
      </c>
      <c r="C1361" s="822" t="s">
        <v>5989</v>
      </c>
      <c r="D1361" s="822" t="s">
        <v>6230</v>
      </c>
      <c r="E1361" s="822" t="s">
        <v>6231</v>
      </c>
      <c r="F1361" s="831"/>
      <c r="G1361" s="831"/>
      <c r="H1361" s="831"/>
      <c r="I1361" s="831"/>
      <c r="J1361" s="831">
        <v>1</v>
      </c>
      <c r="K1361" s="831">
        <v>0</v>
      </c>
      <c r="L1361" s="831"/>
      <c r="M1361" s="831">
        <v>0</v>
      </c>
      <c r="N1361" s="831"/>
      <c r="O1361" s="831"/>
      <c r="P1361" s="827"/>
      <c r="Q1361" s="832"/>
    </row>
    <row r="1362" spans="1:17" ht="14.45" customHeight="1" x14ac:dyDescent="0.2">
      <c r="A1362" s="821" t="s">
        <v>7163</v>
      </c>
      <c r="B1362" s="822" t="s">
        <v>6024</v>
      </c>
      <c r="C1362" s="822" t="s">
        <v>5989</v>
      </c>
      <c r="D1362" s="822" t="s">
        <v>6115</v>
      </c>
      <c r="E1362" s="822" t="s">
        <v>6116</v>
      </c>
      <c r="F1362" s="831">
        <v>2</v>
      </c>
      <c r="G1362" s="831">
        <v>0</v>
      </c>
      <c r="H1362" s="831"/>
      <c r="I1362" s="831">
        <v>0</v>
      </c>
      <c r="J1362" s="831">
        <v>3</v>
      </c>
      <c r="K1362" s="831">
        <v>0</v>
      </c>
      <c r="L1362" s="831"/>
      <c r="M1362" s="831">
        <v>0</v>
      </c>
      <c r="N1362" s="831"/>
      <c r="O1362" s="831"/>
      <c r="P1362" s="827"/>
      <c r="Q1362" s="832"/>
    </row>
    <row r="1363" spans="1:17" ht="14.45" customHeight="1" x14ac:dyDescent="0.2">
      <c r="A1363" s="821" t="s">
        <v>7163</v>
      </c>
      <c r="B1363" s="822" t="s">
        <v>6024</v>
      </c>
      <c r="C1363" s="822" t="s">
        <v>5989</v>
      </c>
      <c r="D1363" s="822" t="s">
        <v>6117</v>
      </c>
      <c r="E1363" s="822" t="s">
        <v>6118</v>
      </c>
      <c r="F1363" s="831">
        <v>1</v>
      </c>
      <c r="G1363" s="831">
        <v>0</v>
      </c>
      <c r="H1363" s="831"/>
      <c r="I1363" s="831">
        <v>0</v>
      </c>
      <c r="J1363" s="831"/>
      <c r="K1363" s="831"/>
      <c r="L1363" s="831"/>
      <c r="M1363" s="831"/>
      <c r="N1363" s="831"/>
      <c r="O1363" s="831"/>
      <c r="P1363" s="827"/>
      <c r="Q1363" s="832"/>
    </row>
    <row r="1364" spans="1:17" ht="14.45" customHeight="1" x14ac:dyDescent="0.2">
      <c r="A1364" s="821" t="s">
        <v>7163</v>
      </c>
      <c r="B1364" s="822" t="s">
        <v>6024</v>
      </c>
      <c r="C1364" s="822" t="s">
        <v>5989</v>
      </c>
      <c r="D1364" s="822" t="s">
        <v>6119</v>
      </c>
      <c r="E1364" s="822" t="s">
        <v>6120</v>
      </c>
      <c r="F1364" s="831">
        <v>0</v>
      </c>
      <c r="G1364" s="831">
        <v>0</v>
      </c>
      <c r="H1364" s="831"/>
      <c r="I1364" s="831"/>
      <c r="J1364" s="831">
        <v>0</v>
      </c>
      <c r="K1364" s="831">
        <v>0</v>
      </c>
      <c r="L1364" s="831"/>
      <c r="M1364" s="831"/>
      <c r="N1364" s="831"/>
      <c r="O1364" s="831"/>
      <c r="P1364" s="827"/>
      <c r="Q1364" s="832"/>
    </row>
    <row r="1365" spans="1:17" ht="14.45" customHeight="1" x14ac:dyDescent="0.2">
      <c r="A1365" s="821" t="s">
        <v>7163</v>
      </c>
      <c r="B1365" s="822" t="s">
        <v>6024</v>
      </c>
      <c r="C1365" s="822" t="s">
        <v>5989</v>
      </c>
      <c r="D1365" s="822" t="s">
        <v>6125</v>
      </c>
      <c r="E1365" s="822" t="s">
        <v>6126</v>
      </c>
      <c r="F1365" s="831">
        <v>0</v>
      </c>
      <c r="G1365" s="831">
        <v>0</v>
      </c>
      <c r="H1365" s="831"/>
      <c r="I1365" s="831"/>
      <c r="J1365" s="831">
        <v>1</v>
      </c>
      <c r="K1365" s="831">
        <v>88</v>
      </c>
      <c r="L1365" s="831"/>
      <c r="M1365" s="831">
        <v>88</v>
      </c>
      <c r="N1365" s="831"/>
      <c r="O1365" s="831"/>
      <c r="P1365" s="827"/>
      <c r="Q1365" s="832"/>
    </row>
    <row r="1366" spans="1:17" ht="14.45" customHeight="1" x14ac:dyDescent="0.2">
      <c r="A1366" s="821" t="s">
        <v>7163</v>
      </c>
      <c r="B1366" s="822" t="s">
        <v>6024</v>
      </c>
      <c r="C1366" s="822" t="s">
        <v>5989</v>
      </c>
      <c r="D1366" s="822" t="s">
        <v>6129</v>
      </c>
      <c r="E1366" s="822" t="s">
        <v>6130</v>
      </c>
      <c r="F1366" s="831">
        <v>6</v>
      </c>
      <c r="G1366" s="831">
        <v>12114</v>
      </c>
      <c r="H1366" s="831"/>
      <c r="I1366" s="831">
        <v>2019</v>
      </c>
      <c r="J1366" s="831">
        <v>4</v>
      </c>
      <c r="K1366" s="831">
        <v>8088</v>
      </c>
      <c r="L1366" s="831"/>
      <c r="M1366" s="831">
        <v>2022</v>
      </c>
      <c r="N1366" s="831">
        <v>1</v>
      </c>
      <c r="O1366" s="831">
        <v>2052</v>
      </c>
      <c r="P1366" s="827"/>
      <c r="Q1366" s="832">
        <v>2052</v>
      </c>
    </row>
    <row r="1367" spans="1:17" ht="14.45" customHeight="1" x14ac:dyDescent="0.2">
      <c r="A1367" s="821" t="s">
        <v>7163</v>
      </c>
      <c r="B1367" s="822" t="s">
        <v>6024</v>
      </c>
      <c r="C1367" s="822" t="s">
        <v>5989</v>
      </c>
      <c r="D1367" s="822" t="s">
        <v>6333</v>
      </c>
      <c r="E1367" s="822" t="s">
        <v>6334</v>
      </c>
      <c r="F1367" s="831"/>
      <c r="G1367" s="831"/>
      <c r="H1367" s="831"/>
      <c r="I1367" s="831"/>
      <c r="J1367" s="831">
        <v>1</v>
      </c>
      <c r="K1367" s="831">
        <v>10069</v>
      </c>
      <c r="L1367" s="831"/>
      <c r="M1367" s="831">
        <v>10069</v>
      </c>
      <c r="N1367" s="831"/>
      <c r="O1367" s="831"/>
      <c r="P1367" s="827"/>
      <c r="Q1367" s="832"/>
    </row>
    <row r="1368" spans="1:17" ht="14.45" customHeight="1" x14ac:dyDescent="0.2">
      <c r="A1368" s="821" t="s">
        <v>7163</v>
      </c>
      <c r="B1368" s="822" t="s">
        <v>6024</v>
      </c>
      <c r="C1368" s="822" t="s">
        <v>5989</v>
      </c>
      <c r="D1368" s="822" t="s">
        <v>5994</v>
      </c>
      <c r="E1368" s="822" t="s">
        <v>5995</v>
      </c>
      <c r="F1368" s="831">
        <v>22</v>
      </c>
      <c r="G1368" s="831">
        <v>7876</v>
      </c>
      <c r="H1368" s="831"/>
      <c r="I1368" s="831">
        <v>358</v>
      </c>
      <c r="J1368" s="831">
        <v>19</v>
      </c>
      <c r="K1368" s="831">
        <v>6840</v>
      </c>
      <c r="L1368" s="831"/>
      <c r="M1368" s="831">
        <v>360</v>
      </c>
      <c r="N1368" s="831">
        <v>1</v>
      </c>
      <c r="O1368" s="831">
        <v>388</v>
      </c>
      <c r="P1368" s="827"/>
      <c r="Q1368" s="832">
        <v>388</v>
      </c>
    </row>
    <row r="1369" spans="1:17" ht="14.45" customHeight="1" x14ac:dyDescent="0.2">
      <c r="A1369" s="821" t="s">
        <v>7163</v>
      </c>
      <c r="B1369" s="822" t="s">
        <v>6024</v>
      </c>
      <c r="C1369" s="822" t="s">
        <v>5989</v>
      </c>
      <c r="D1369" s="822" t="s">
        <v>6145</v>
      </c>
      <c r="E1369" s="822" t="s">
        <v>6146</v>
      </c>
      <c r="F1369" s="831">
        <v>4</v>
      </c>
      <c r="G1369" s="831">
        <v>716</v>
      </c>
      <c r="H1369" s="831"/>
      <c r="I1369" s="831">
        <v>179</v>
      </c>
      <c r="J1369" s="831">
        <v>2</v>
      </c>
      <c r="K1369" s="831">
        <v>360</v>
      </c>
      <c r="L1369" s="831"/>
      <c r="M1369" s="831">
        <v>180</v>
      </c>
      <c r="N1369" s="831"/>
      <c r="O1369" s="831"/>
      <c r="P1369" s="827"/>
      <c r="Q1369" s="832"/>
    </row>
    <row r="1370" spans="1:17" ht="14.45" customHeight="1" x14ac:dyDescent="0.2">
      <c r="A1370" s="821" t="s">
        <v>7163</v>
      </c>
      <c r="B1370" s="822" t="s">
        <v>6024</v>
      </c>
      <c r="C1370" s="822" t="s">
        <v>5989</v>
      </c>
      <c r="D1370" s="822" t="s">
        <v>6147</v>
      </c>
      <c r="E1370" s="822" t="s">
        <v>6148</v>
      </c>
      <c r="F1370" s="831">
        <v>9</v>
      </c>
      <c r="G1370" s="831">
        <v>6228</v>
      </c>
      <c r="H1370" s="831"/>
      <c r="I1370" s="831">
        <v>692</v>
      </c>
      <c r="J1370" s="831">
        <v>3</v>
      </c>
      <c r="K1370" s="831">
        <v>2088</v>
      </c>
      <c r="L1370" s="831"/>
      <c r="M1370" s="831">
        <v>696</v>
      </c>
      <c r="N1370" s="831"/>
      <c r="O1370" s="831"/>
      <c r="P1370" s="827"/>
      <c r="Q1370" s="832"/>
    </row>
    <row r="1371" spans="1:17" ht="14.45" customHeight="1" x14ac:dyDescent="0.2">
      <c r="A1371" s="821" t="s">
        <v>7163</v>
      </c>
      <c r="B1371" s="822" t="s">
        <v>6024</v>
      </c>
      <c r="C1371" s="822" t="s">
        <v>5989</v>
      </c>
      <c r="D1371" s="822" t="s">
        <v>6149</v>
      </c>
      <c r="E1371" s="822" t="s">
        <v>6114</v>
      </c>
      <c r="F1371" s="831">
        <v>1</v>
      </c>
      <c r="G1371" s="831">
        <v>355</v>
      </c>
      <c r="H1371" s="831"/>
      <c r="I1371" s="831">
        <v>355</v>
      </c>
      <c r="J1371" s="831"/>
      <c r="K1371" s="831"/>
      <c r="L1371" s="831"/>
      <c r="M1371" s="831"/>
      <c r="N1371" s="831"/>
      <c r="O1371" s="831"/>
      <c r="P1371" s="827"/>
      <c r="Q1371" s="832"/>
    </row>
    <row r="1372" spans="1:17" ht="14.45" customHeight="1" x14ac:dyDescent="0.2">
      <c r="A1372" s="821" t="s">
        <v>7163</v>
      </c>
      <c r="B1372" s="822" t="s">
        <v>6024</v>
      </c>
      <c r="C1372" s="822" t="s">
        <v>5989</v>
      </c>
      <c r="D1372" s="822" t="s">
        <v>6236</v>
      </c>
      <c r="E1372" s="822" t="s">
        <v>6237</v>
      </c>
      <c r="F1372" s="831"/>
      <c r="G1372" s="831"/>
      <c r="H1372" s="831"/>
      <c r="I1372" s="831"/>
      <c r="J1372" s="831">
        <v>1</v>
      </c>
      <c r="K1372" s="831">
        <v>9999</v>
      </c>
      <c r="L1372" s="831"/>
      <c r="M1372" s="831">
        <v>9999</v>
      </c>
      <c r="N1372" s="831"/>
      <c r="O1372" s="831"/>
      <c r="P1372" s="827"/>
      <c r="Q1372" s="832"/>
    </row>
    <row r="1373" spans="1:17" ht="14.45" customHeight="1" x14ac:dyDescent="0.2">
      <c r="A1373" s="821" t="s">
        <v>7163</v>
      </c>
      <c r="B1373" s="822" t="s">
        <v>6024</v>
      </c>
      <c r="C1373" s="822" t="s">
        <v>5989</v>
      </c>
      <c r="D1373" s="822" t="s">
        <v>6238</v>
      </c>
      <c r="E1373" s="822" t="s">
        <v>6239</v>
      </c>
      <c r="F1373" s="831"/>
      <c r="G1373" s="831"/>
      <c r="H1373" s="831"/>
      <c r="I1373" s="831"/>
      <c r="J1373" s="831">
        <v>1</v>
      </c>
      <c r="K1373" s="831">
        <v>1969</v>
      </c>
      <c r="L1373" s="831"/>
      <c r="M1373" s="831">
        <v>1969</v>
      </c>
      <c r="N1373" s="831"/>
      <c r="O1373" s="831"/>
      <c r="P1373" s="827"/>
      <c r="Q1373" s="832"/>
    </row>
    <row r="1374" spans="1:17" ht="14.45" customHeight="1" x14ac:dyDescent="0.2">
      <c r="A1374" s="821" t="s">
        <v>7163</v>
      </c>
      <c r="B1374" s="822" t="s">
        <v>6024</v>
      </c>
      <c r="C1374" s="822" t="s">
        <v>5989</v>
      </c>
      <c r="D1374" s="822" t="s">
        <v>6370</v>
      </c>
      <c r="E1374" s="822" t="s">
        <v>6371</v>
      </c>
      <c r="F1374" s="831"/>
      <c r="G1374" s="831"/>
      <c r="H1374" s="831"/>
      <c r="I1374" s="831"/>
      <c r="J1374" s="831">
        <v>1</v>
      </c>
      <c r="K1374" s="831">
        <v>4787</v>
      </c>
      <c r="L1374" s="831"/>
      <c r="M1374" s="831">
        <v>4787</v>
      </c>
      <c r="N1374" s="831"/>
      <c r="O1374" s="831"/>
      <c r="P1374" s="827"/>
      <c r="Q1374" s="832"/>
    </row>
    <row r="1375" spans="1:17" ht="14.45" customHeight="1" x14ac:dyDescent="0.2">
      <c r="A1375" s="821" t="s">
        <v>7164</v>
      </c>
      <c r="B1375" s="822" t="s">
        <v>6024</v>
      </c>
      <c r="C1375" s="822" t="s">
        <v>2679</v>
      </c>
      <c r="D1375" s="822" t="s">
        <v>6057</v>
      </c>
      <c r="E1375" s="822" t="s">
        <v>6058</v>
      </c>
      <c r="F1375" s="831"/>
      <c r="G1375" s="831"/>
      <c r="H1375" s="831"/>
      <c r="I1375" s="831"/>
      <c r="J1375" s="831">
        <v>9</v>
      </c>
      <c r="K1375" s="831">
        <v>75465</v>
      </c>
      <c r="L1375" s="831"/>
      <c r="M1375" s="831">
        <v>8385</v>
      </c>
      <c r="N1375" s="831">
        <v>3</v>
      </c>
      <c r="O1375" s="831">
        <v>25155</v>
      </c>
      <c r="P1375" s="827"/>
      <c r="Q1375" s="832">
        <v>8385</v>
      </c>
    </row>
    <row r="1376" spans="1:17" ht="14.45" customHeight="1" x14ac:dyDescent="0.2">
      <c r="A1376" s="821" t="s">
        <v>7164</v>
      </c>
      <c r="B1376" s="822" t="s">
        <v>6024</v>
      </c>
      <c r="C1376" s="822" t="s">
        <v>2679</v>
      </c>
      <c r="D1376" s="822" t="s">
        <v>6057</v>
      </c>
      <c r="E1376" s="822" t="s">
        <v>6249</v>
      </c>
      <c r="F1376" s="831"/>
      <c r="G1376" s="831"/>
      <c r="H1376" s="831"/>
      <c r="I1376" s="831"/>
      <c r="J1376" s="831"/>
      <c r="K1376" s="831"/>
      <c r="L1376" s="831"/>
      <c r="M1376" s="831"/>
      <c r="N1376" s="831">
        <v>0</v>
      </c>
      <c r="O1376" s="831">
        <v>0</v>
      </c>
      <c r="P1376" s="827"/>
      <c r="Q1376" s="832"/>
    </row>
    <row r="1377" spans="1:17" ht="14.45" customHeight="1" x14ac:dyDescent="0.2">
      <c r="A1377" s="821" t="s">
        <v>7164</v>
      </c>
      <c r="B1377" s="822" t="s">
        <v>6024</v>
      </c>
      <c r="C1377" s="822" t="s">
        <v>6078</v>
      </c>
      <c r="D1377" s="822" t="s">
        <v>6166</v>
      </c>
      <c r="E1377" s="822" t="s">
        <v>6167</v>
      </c>
      <c r="F1377" s="831"/>
      <c r="G1377" s="831"/>
      <c r="H1377" s="831"/>
      <c r="I1377" s="831"/>
      <c r="J1377" s="831">
        <v>10</v>
      </c>
      <c r="K1377" s="831">
        <v>11140</v>
      </c>
      <c r="L1377" s="831"/>
      <c r="M1377" s="831">
        <v>1114</v>
      </c>
      <c r="N1377" s="831"/>
      <c r="O1377" s="831"/>
      <c r="P1377" s="827"/>
      <c r="Q1377" s="832"/>
    </row>
    <row r="1378" spans="1:17" ht="14.45" customHeight="1" x14ac:dyDescent="0.2">
      <c r="A1378" s="821" t="s">
        <v>7164</v>
      </c>
      <c r="B1378" s="822" t="s">
        <v>6024</v>
      </c>
      <c r="C1378" s="822" t="s">
        <v>6078</v>
      </c>
      <c r="D1378" s="822" t="s">
        <v>6168</v>
      </c>
      <c r="E1378" s="822" t="s">
        <v>6169</v>
      </c>
      <c r="F1378" s="831"/>
      <c r="G1378" s="831"/>
      <c r="H1378" s="831"/>
      <c r="I1378" s="831"/>
      <c r="J1378" s="831">
        <v>5</v>
      </c>
      <c r="K1378" s="831">
        <v>260130</v>
      </c>
      <c r="L1378" s="831"/>
      <c r="M1378" s="831">
        <v>52026</v>
      </c>
      <c r="N1378" s="831"/>
      <c r="O1378" s="831"/>
      <c r="P1378" s="827"/>
      <c r="Q1378" s="832"/>
    </row>
    <row r="1379" spans="1:17" ht="14.45" customHeight="1" x14ac:dyDescent="0.2">
      <c r="A1379" s="821" t="s">
        <v>7164</v>
      </c>
      <c r="B1379" s="822" t="s">
        <v>6024</v>
      </c>
      <c r="C1379" s="822" t="s">
        <v>5989</v>
      </c>
      <c r="D1379" s="822" t="s">
        <v>6005</v>
      </c>
      <c r="E1379" s="822" t="s">
        <v>6006</v>
      </c>
      <c r="F1379" s="831">
        <v>20</v>
      </c>
      <c r="G1379" s="831">
        <v>760</v>
      </c>
      <c r="H1379" s="831"/>
      <c r="I1379" s="831">
        <v>38</v>
      </c>
      <c r="J1379" s="831">
        <v>19</v>
      </c>
      <c r="K1379" s="831">
        <v>722</v>
      </c>
      <c r="L1379" s="831"/>
      <c r="M1379" s="831">
        <v>38</v>
      </c>
      <c r="N1379" s="831">
        <v>4</v>
      </c>
      <c r="O1379" s="831">
        <v>160</v>
      </c>
      <c r="P1379" s="827"/>
      <c r="Q1379" s="832">
        <v>40</v>
      </c>
    </row>
    <row r="1380" spans="1:17" ht="14.45" customHeight="1" x14ac:dyDescent="0.2">
      <c r="A1380" s="821" t="s">
        <v>7164</v>
      </c>
      <c r="B1380" s="822" t="s">
        <v>6024</v>
      </c>
      <c r="C1380" s="822" t="s">
        <v>5989</v>
      </c>
      <c r="D1380" s="822" t="s">
        <v>6087</v>
      </c>
      <c r="E1380" s="822" t="s">
        <v>6088</v>
      </c>
      <c r="F1380" s="831">
        <v>2</v>
      </c>
      <c r="G1380" s="831">
        <v>1414</v>
      </c>
      <c r="H1380" s="831"/>
      <c r="I1380" s="831">
        <v>707</v>
      </c>
      <c r="J1380" s="831">
        <v>5</v>
      </c>
      <c r="K1380" s="831">
        <v>3555</v>
      </c>
      <c r="L1380" s="831"/>
      <c r="M1380" s="831">
        <v>711</v>
      </c>
      <c r="N1380" s="831"/>
      <c r="O1380" s="831"/>
      <c r="P1380" s="827"/>
      <c r="Q1380" s="832"/>
    </row>
    <row r="1381" spans="1:17" ht="14.45" customHeight="1" x14ac:dyDescent="0.2">
      <c r="A1381" s="821" t="s">
        <v>7164</v>
      </c>
      <c r="B1381" s="822" t="s">
        <v>6024</v>
      </c>
      <c r="C1381" s="822" t="s">
        <v>5989</v>
      </c>
      <c r="D1381" s="822" t="s">
        <v>6091</v>
      </c>
      <c r="E1381" s="822" t="s">
        <v>6092</v>
      </c>
      <c r="F1381" s="831">
        <v>2</v>
      </c>
      <c r="G1381" s="831">
        <v>1256</v>
      </c>
      <c r="H1381" s="831"/>
      <c r="I1381" s="831">
        <v>628</v>
      </c>
      <c r="J1381" s="831">
        <v>2</v>
      </c>
      <c r="K1381" s="831">
        <v>1264</v>
      </c>
      <c r="L1381" s="831"/>
      <c r="M1381" s="831">
        <v>632</v>
      </c>
      <c r="N1381" s="831"/>
      <c r="O1381" s="831"/>
      <c r="P1381" s="827"/>
      <c r="Q1381" s="832"/>
    </row>
    <row r="1382" spans="1:17" ht="14.45" customHeight="1" x14ac:dyDescent="0.2">
      <c r="A1382" s="821" t="s">
        <v>7164</v>
      </c>
      <c r="B1382" s="822" t="s">
        <v>6024</v>
      </c>
      <c r="C1382" s="822" t="s">
        <v>5989</v>
      </c>
      <c r="D1382" s="822" t="s">
        <v>6093</v>
      </c>
      <c r="E1382" s="822" t="s">
        <v>6094</v>
      </c>
      <c r="F1382" s="831">
        <v>11</v>
      </c>
      <c r="G1382" s="831">
        <v>7469</v>
      </c>
      <c r="H1382" s="831"/>
      <c r="I1382" s="831">
        <v>679</v>
      </c>
      <c r="J1382" s="831">
        <v>13</v>
      </c>
      <c r="K1382" s="831">
        <v>8879</v>
      </c>
      <c r="L1382" s="831"/>
      <c r="M1382" s="831">
        <v>683</v>
      </c>
      <c r="N1382" s="831"/>
      <c r="O1382" s="831"/>
      <c r="P1382" s="827"/>
      <c r="Q1382" s="832"/>
    </row>
    <row r="1383" spans="1:17" ht="14.45" customHeight="1" x14ac:dyDescent="0.2">
      <c r="A1383" s="821" t="s">
        <v>7164</v>
      </c>
      <c r="B1383" s="822" t="s">
        <v>6024</v>
      </c>
      <c r="C1383" s="822" t="s">
        <v>5989</v>
      </c>
      <c r="D1383" s="822" t="s">
        <v>6095</v>
      </c>
      <c r="E1383" s="822" t="s">
        <v>6096</v>
      </c>
      <c r="F1383" s="831">
        <v>561</v>
      </c>
      <c r="G1383" s="831">
        <v>540243</v>
      </c>
      <c r="H1383" s="831"/>
      <c r="I1383" s="831">
        <v>963</v>
      </c>
      <c r="J1383" s="831">
        <v>568</v>
      </c>
      <c r="K1383" s="831">
        <v>549256</v>
      </c>
      <c r="L1383" s="831"/>
      <c r="M1383" s="831">
        <v>967</v>
      </c>
      <c r="N1383" s="831">
        <v>80</v>
      </c>
      <c r="O1383" s="831">
        <v>78560</v>
      </c>
      <c r="P1383" s="827"/>
      <c r="Q1383" s="832">
        <v>982</v>
      </c>
    </row>
    <row r="1384" spans="1:17" ht="14.45" customHeight="1" x14ac:dyDescent="0.2">
      <c r="A1384" s="821" t="s">
        <v>7164</v>
      </c>
      <c r="B1384" s="822" t="s">
        <v>6024</v>
      </c>
      <c r="C1384" s="822" t="s">
        <v>5989</v>
      </c>
      <c r="D1384" s="822" t="s">
        <v>6097</v>
      </c>
      <c r="E1384" s="822" t="s">
        <v>6098</v>
      </c>
      <c r="F1384" s="831">
        <v>4</v>
      </c>
      <c r="G1384" s="831">
        <v>1740</v>
      </c>
      <c r="H1384" s="831"/>
      <c r="I1384" s="831">
        <v>435</v>
      </c>
      <c r="J1384" s="831"/>
      <c r="K1384" s="831"/>
      <c r="L1384" s="831"/>
      <c r="M1384" s="831"/>
      <c r="N1384" s="831">
        <v>2</v>
      </c>
      <c r="O1384" s="831">
        <v>912</v>
      </c>
      <c r="P1384" s="827"/>
      <c r="Q1384" s="832">
        <v>456</v>
      </c>
    </row>
    <row r="1385" spans="1:17" ht="14.45" customHeight="1" x14ac:dyDescent="0.2">
      <c r="A1385" s="821" t="s">
        <v>7164</v>
      </c>
      <c r="B1385" s="822" t="s">
        <v>6024</v>
      </c>
      <c r="C1385" s="822" t="s">
        <v>5989</v>
      </c>
      <c r="D1385" s="822" t="s">
        <v>6101</v>
      </c>
      <c r="E1385" s="822" t="s">
        <v>6102</v>
      </c>
      <c r="F1385" s="831">
        <v>224</v>
      </c>
      <c r="G1385" s="831">
        <v>419776</v>
      </c>
      <c r="H1385" s="831"/>
      <c r="I1385" s="831">
        <v>1874</v>
      </c>
      <c r="J1385" s="831">
        <v>176</v>
      </c>
      <c r="K1385" s="831">
        <v>330528</v>
      </c>
      <c r="L1385" s="831"/>
      <c r="M1385" s="831">
        <v>1878</v>
      </c>
      <c r="N1385" s="831">
        <v>23</v>
      </c>
      <c r="O1385" s="831">
        <v>44206</v>
      </c>
      <c r="P1385" s="827"/>
      <c r="Q1385" s="832">
        <v>1922</v>
      </c>
    </row>
    <row r="1386" spans="1:17" ht="14.45" customHeight="1" x14ac:dyDescent="0.2">
      <c r="A1386" s="821" t="s">
        <v>7164</v>
      </c>
      <c r="B1386" s="822" t="s">
        <v>6024</v>
      </c>
      <c r="C1386" s="822" t="s">
        <v>5989</v>
      </c>
      <c r="D1386" s="822" t="s">
        <v>6105</v>
      </c>
      <c r="E1386" s="822" t="s">
        <v>6106</v>
      </c>
      <c r="F1386" s="831">
        <v>222</v>
      </c>
      <c r="G1386" s="831">
        <v>237318</v>
      </c>
      <c r="H1386" s="831"/>
      <c r="I1386" s="831">
        <v>1069</v>
      </c>
      <c r="J1386" s="831">
        <v>178</v>
      </c>
      <c r="K1386" s="831">
        <v>190994</v>
      </c>
      <c r="L1386" s="831"/>
      <c r="M1386" s="831">
        <v>1073</v>
      </c>
      <c r="N1386" s="831">
        <v>22</v>
      </c>
      <c r="O1386" s="831">
        <v>24354</v>
      </c>
      <c r="P1386" s="827"/>
      <c r="Q1386" s="832">
        <v>1107</v>
      </c>
    </row>
    <row r="1387" spans="1:17" ht="14.45" customHeight="1" x14ac:dyDescent="0.2">
      <c r="A1387" s="821" t="s">
        <v>7164</v>
      </c>
      <c r="B1387" s="822" t="s">
        <v>6024</v>
      </c>
      <c r="C1387" s="822" t="s">
        <v>5989</v>
      </c>
      <c r="D1387" s="822" t="s">
        <v>6109</v>
      </c>
      <c r="E1387" s="822" t="s">
        <v>6110</v>
      </c>
      <c r="F1387" s="831">
        <v>4</v>
      </c>
      <c r="G1387" s="831">
        <v>3716</v>
      </c>
      <c r="H1387" s="831"/>
      <c r="I1387" s="831">
        <v>929</v>
      </c>
      <c r="J1387" s="831">
        <v>2</v>
      </c>
      <c r="K1387" s="831">
        <v>1866</v>
      </c>
      <c r="L1387" s="831"/>
      <c r="M1387" s="831">
        <v>933</v>
      </c>
      <c r="N1387" s="831">
        <v>1</v>
      </c>
      <c r="O1387" s="831">
        <v>990</v>
      </c>
      <c r="P1387" s="827"/>
      <c r="Q1387" s="832">
        <v>990</v>
      </c>
    </row>
    <row r="1388" spans="1:17" ht="14.45" customHeight="1" x14ac:dyDescent="0.2">
      <c r="A1388" s="821" t="s">
        <v>7164</v>
      </c>
      <c r="B1388" s="822" t="s">
        <v>6024</v>
      </c>
      <c r="C1388" s="822" t="s">
        <v>5989</v>
      </c>
      <c r="D1388" s="822" t="s">
        <v>6174</v>
      </c>
      <c r="E1388" s="822" t="s">
        <v>6175</v>
      </c>
      <c r="F1388" s="831"/>
      <c r="G1388" s="831"/>
      <c r="H1388" s="831"/>
      <c r="I1388" s="831"/>
      <c r="J1388" s="831">
        <v>3</v>
      </c>
      <c r="K1388" s="831">
        <v>28728</v>
      </c>
      <c r="L1388" s="831"/>
      <c r="M1388" s="831">
        <v>9576</v>
      </c>
      <c r="N1388" s="831"/>
      <c r="O1388" s="831"/>
      <c r="P1388" s="827"/>
      <c r="Q1388" s="832"/>
    </row>
    <row r="1389" spans="1:17" ht="14.45" customHeight="1" x14ac:dyDescent="0.2">
      <c r="A1389" s="821" t="s">
        <v>7164</v>
      </c>
      <c r="B1389" s="822" t="s">
        <v>6024</v>
      </c>
      <c r="C1389" s="822" t="s">
        <v>5989</v>
      </c>
      <c r="D1389" s="822" t="s">
        <v>6176</v>
      </c>
      <c r="E1389" s="822" t="s">
        <v>6177</v>
      </c>
      <c r="F1389" s="831"/>
      <c r="G1389" s="831"/>
      <c r="H1389" s="831"/>
      <c r="I1389" s="831"/>
      <c r="J1389" s="831">
        <v>2</v>
      </c>
      <c r="K1389" s="831">
        <v>10176</v>
      </c>
      <c r="L1389" s="831"/>
      <c r="M1389" s="831">
        <v>5088</v>
      </c>
      <c r="N1389" s="831"/>
      <c r="O1389" s="831"/>
      <c r="P1389" s="827"/>
      <c r="Q1389" s="832"/>
    </row>
    <row r="1390" spans="1:17" ht="14.45" customHeight="1" x14ac:dyDescent="0.2">
      <c r="A1390" s="821" t="s">
        <v>7164</v>
      </c>
      <c r="B1390" s="822" t="s">
        <v>6024</v>
      </c>
      <c r="C1390" s="822" t="s">
        <v>5989</v>
      </c>
      <c r="D1390" s="822" t="s">
        <v>6115</v>
      </c>
      <c r="E1390" s="822" t="s">
        <v>6116</v>
      </c>
      <c r="F1390" s="831"/>
      <c r="G1390" s="831"/>
      <c r="H1390" s="831"/>
      <c r="I1390" s="831"/>
      <c r="J1390" s="831">
        <v>2</v>
      </c>
      <c r="K1390" s="831">
        <v>0</v>
      </c>
      <c r="L1390" s="831"/>
      <c r="M1390" s="831">
        <v>0</v>
      </c>
      <c r="N1390" s="831">
        <v>1</v>
      </c>
      <c r="O1390" s="831">
        <v>0</v>
      </c>
      <c r="P1390" s="827"/>
      <c r="Q1390" s="832">
        <v>0</v>
      </c>
    </row>
    <row r="1391" spans="1:17" ht="14.45" customHeight="1" x14ac:dyDescent="0.2">
      <c r="A1391" s="821" t="s">
        <v>7164</v>
      </c>
      <c r="B1391" s="822" t="s">
        <v>6024</v>
      </c>
      <c r="C1391" s="822" t="s">
        <v>5989</v>
      </c>
      <c r="D1391" s="822" t="s">
        <v>6117</v>
      </c>
      <c r="E1391" s="822" t="s">
        <v>6118</v>
      </c>
      <c r="F1391" s="831"/>
      <c r="G1391" s="831"/>
      <c r="H1391" s="831"/>
      <c r="I1391" s="831"/>
      <c r="J1391" s="831">
        <v>1</v>
      </c>
      <c r="K1391" s="831">
        <v>0</v>
      </c>
      <c r="L1391" s="831"/>
      <c r="M1391" s="831">
        <v>0</v>
      </c>
      <c r="N1391" s="831">
        <v>1</v>
      </c>
      <c r="O1391" s="831">
        <v>0</v>
      </c>
      <c r="P1391" s="827"/>
      <c r="Q1391" s="832">
        <v>0</v>
      </c>
    </row>
    <row r="1392" spans="1:17" ht="14.45" customHeight="1" x14ac:dyDescent="0.2">
      <c r="A1392" s="821" t="s">
        <v>7164</v>
      </c>
      <c r="B1392" s="822" t="s">
        <v>6024</v>
      </c>
      <c r="C1392" s="822" t="s">
        <v>5989</v>
      </c>
      <c r="D1392" s="822" t="s">
        <v>6125</v>
      </c>
      <c r="E1392" s="822" t="s">
        <v>6126</v>
      </c>
      <c r="F1392" s="831">
        <v>49</v>
      </c>
      <c r="G1392" s="831">
        <v>4263</v>
      </c>
      <c r="H1392" s="831"/>
      <c r="I1392" s="831">
        <v>87</v>
      </c>
      <c r="J1392" s="831"/>
      <c r="K1392" s="831"/>
      <c r="L1392" s="831"/>
      <c r="M1392" s="831"/>
      <c r="N1392" s="831"/>
      <c r="O1392" s="831"/>
      <c r="P1392" s="827"/>
      <c r="Q1392" s="832"/>
    </row>
    <row r="1393" spans="1:17" ht="14.45" customHeight="1" x14ac:dyDescent="0.2">
      <c r="A1393" s="821" t="s">
        <v>7164</v>
      </c>
      <c r="B1393" s="822" t="s">
        <v>6024</v>
      </c>
      <c r="C1393" s="822" t="s">
        <v>5989</v>
      </c>
      <c r="D1393" s="822" t="s">
        <v>6129</v>
      </c>
      <c r="E1393" s="822" t="s">
        <v>6130</v>
      </c>
      <c r="F1393" s="831">
        <v>116</v>
      </c>
      <c r="G1393" s="831">
        <v>234204</v>
      </c>
      <c r="H1393" s="831"/>
      <c r="I1393" s="831">
        <v>2019</v>
      </c>
      <c r="J1393" s="831">
        <v>87</v>
      </c>
      <c r="K1393" s="831">
        <v>175914</v>
      </c>
      <c r="L1393" s="831"/>
      <c r="M1393" s="831">
        <v>2022</v>
      </c>
      <c r="N1393" s="831">
        <v>13</v>
      </c>
      <c r="O1393" s="831">
        <v>26676</v>
      </c>
      <c r="P1393" s="827"/>
      <c r="Q1393" s="832">
        <v>2052</v>
      </c>
    </row>
    <row r="1394" spans="1:17" ht="14.45" customHeight="1" x14ac:dyDescent="0.2">
      <c r="A1394" s="821" t="s">
        <v>7164</v>
      </c>
      <c r="B1394" s="822" t="s">
        <v>6024</v>
      </c>
      <c r="C1394" s="822" t="s">
        <v>5989</v>
      </c>
      <c r="D1394" s="822" t="s">
        <v>5994</v>
      </c>
      <c r="E1394" s="822" t="s">
        <v>5995</v>
      </c>
      <c r="F1394" s="831">
        <v>23</v>
      </c>
      <c r="G1394" s="831">
        <v>8234</v>
      </c>
      <c r="H1394" s="831"/>
      <c r="I1394" s="831">
        <v>358</v>
      </c>
      <c r="J1394" s="831">
        <v>25</v>
      </c>
      <c r="K1394" s="831">
        <v>9000</v>
      </c>
      <c r="L1394" s="831"/>
      <c r="M1394" s="831">
        <v>360</v>
      </c>
      <c r="N1394" s="831">
        <v>4</v>
      </c>
      <c r="O1394" s="831">
        <v>1552</v>
      </c>
      <c r="P1394" s="827"/>
      <c r="Q1394" s="832">
        <v>388</v>
      </c>
    </row>
    <row r="1395" spans="1:17" ht="14.45" customHeight="1" x14ac:dyDescent="0.2">
      <c r="A1395" s="821" t="s">
        <v>7164</v>
      </c>
      <c r="B1395" s="822" t="s">
        <v>6024</v>
      </c>
      <c r="C1395" s="822" t="s">
        <v>5989</v>
      </c>
      <c r="D1395" s="822" t="s">
        <v>6145</v>
      </c>
      <c r="E1395" s="822" t="s">
        <v>6146</v>
      </c>
      <c r="F1395" s="831">
        <v>5</v>
      </c>
      <c r="G1395" s="831">
        <v>895</v>
      </c>
      <c r="H1395" s="831"/>
      <c r="I1395" s="831">
        <v>179</v>
      </c>
      <c r="J1395" s="831">
        <v>5</v>
      </c>
      <c r="K1395" s="831">
        <v>900</v>
      </c>
      <c r="L1395" s="831"/>
      <c r="M1395" s="831">
        <v>180</v>
      </c>
      <c r="N1395" s="831">
        <v>1</v>
      </c>
      <c r="O1395" s="831">
        <v>194</v>
      </c>
      <c r="P1395" s="827"/>
      <c r="Q1395" s="832">
        <v>194</v>
      </c>
    </row>
    <row r="1396" spans="1:17" ht="14.45" customHeight="1" x14ac:dyDescent="0.2">
      <c r="A1396" s="821" t="s">
        <v>7164</v>
      </c>
      <c r="B1396" s="822" t="s">
        <v>6024</v>
      </c>
      <c r="C1396" s="822" t="s">
        <v>5989</v>
      </c>
      <c r="D1396" s="822" t="s">
        <v>6147</v>
      </c>
      <c r="E1396" s="822" t="s">
        <v>6148</v>
      </c>
      <c r="F1396" s="831">
        <v>11</v>
      </c>
      <c r="G1396" s="831">
        <v>7612</v>
      </c>
      <c r="H1396" s="831"/>
      <c r="I1396" s="831">
        <v>692</v>
      </c>
      <c r="J1396" s="831">
        <v>15</v>
      </c>
      <c r="K1396" s="831">
        <v>10440</v>
      </c>
      <c r="L1396" s="831"/>
      <c r="M1396" s="831">
        <v>696</v>
      </c>
      <c r="N1396" s="831">
        <v>2</v>
      </c>
      <c r="O1396" s="831">
        <v>1468</v>
      </c>
      <c r="P1396" s="827"/>
      <c r="Q1396" s="832">
        <v>734</v>
      </c>
    </row>
    <row r="1397" spans="1:17" ht="14.45" customHeight="1" x14ac:dyDescent="0.2">
      <c r="A1397" s="821" t="s">
        <v>7164</v>
      </c>
      <c r="B1397" s="822" t="s">
        <v>6024</v>
      </c>
      <c r="C1397" s="822" t="s">
        <v>5989</v>
      </c>
      <c r="D1397" s="822" t="s">
        <v>6150</v>
      </c>
      <c r="E1397" s="822" t="s">
        <v>6151</v>
      </c>
      <c r="F1397" s="831">
        <v>40</v>
      </c>
      <c r="G1397" s="831">
        <v>20000</v>
      </c>
      <c r="H1397" s="831"/>
      <c r="I1397" s="831">
        <v>500</v>
      </c>
      <c r="J1397" s="831">
        <v>39</v>
      </c>
      <c r="K1397" s="831">
        <v>19578</v>
      </c>
      <c r="L1397" s="831"/>
      <c r="M1397" s="831">
        <v>502</v>
      </c>
      <c r="N1397" s="831">
        <v>6</v>
      </c>
      <c r="O1397" s="831">
        <v>3078</v>
      </c>
      <c r="P1397" s="827"/>
      <c r="Q1397" s="832">
        <v>513</v>
      </c>
    </row>
    <row r="1398" spans="1:17" ht="14.45" customHeight="1" x14ac:dyDescent="0.2">
      <c r="A1398" s="821" t="s">
        <v>7164</v>
      </c>
      <c r="B1398" s="822" t="s">
        <v>6024</v>
      </c>
      <c r="C1398" s="822" t="s">
        <v>5989</v>
      </c>
      <c r="D1398" s="822" t="s">
        <v>6180</v>
      </c>
      <c r="E1398" s="822" t="s">
        <v>6181</v>
      </c>
      <c r="F1398" s="831"/>
      <c r="G1398" s="831"/>
      <c r="H1398" s="831"/>
      <c r="I1398" s="831"/>
      <c r="J1398" s="831">
        <v>5</v>
      </c>
      <c r="K1398" s="831">
        <v>0</v>
      </c>
      <c r="L1398" s="831"/>
      <c r="M1398" s="831">
        <v>0</v>
      </c>
      <c r="N1398" s="831"/>
      <c r="O1398" s="831"/>
      <c r="P1398" s="827"/>
      <c r="Q1398" s="832"/>
    </row>
    <row r="1399" spans="1:17" ht="14.45" customHeight="1" x14ac:dyDescent="0.2">
      <c r="A1399" s="821" t="s">
        <v>7165</v>
      </c>
      <c r="B1399" s="822" t="s">
        <v>6024</v>
      </c>
      <c r="C1399" s="822" t="s">
        <v>5989</v>
      </c>
      <c r="D1399" s="822" t="s">
        <v>6005</v>
      </c>
      <c r="E1399" s="822" t="s">
        <v>6006</v>
      </c>
      <c r="F1399" s="831"/>
      <c r="G1399" s="831"/>
      <c r="H1399" s="831"/>
      <c r="I1399" s="831"/>
      <c r="J1399" s="831">
        <v>2</v>
      </c>
      <c r="K1399" s="831">
        <v>76</v>
      </c>
      <c r="L1399" s="831"/>
      <c r="M1399" s="831">
        <v>38</v>
      </c>
      <c r="N1399" s="831">
        <v>2</v>
      </c>
      <c r="O1399" s="831">
        <v>80</v>
      </c>
      <c r="P1399" s="827"/>
      <c r="Q1399" s="832">
        <v>40</v>
      </c>
    </row>
    <row r="1400" spans="1:17" ht="14.45" customHeight="1" x14ac:dyDescent="0.2">
      <c r="A1400" s="821" t="s">
        <v>7165</v>
      </c>
      <c r="B1400" s="822" t="s">
        <v>6024</v>
      </c>
      <c r="C1400" s="822" t="s">
        <v>5989</v>
      </c>
      <c r="D1400" s="822" t="s">
        <v>6087</v>
      </c>
      <c r="E1400" s="822" t="s">
        <v>6088</v>
      </c>
      <c r="F1400" s="831">
        <v>1</v>
      </c>
      <c r="G1400" s="831">
        <v>707</v>
      </c>
      <c r="H1400" s="831"/>
      <c r="I1400" s="831">
        <v>707</v>
      </c>
      <c r="J1400" s="831"/>
      <c r="K1400" s="831"/>
      <c r="L1400" s="831"/>
      <c r="M1400" s="831"/>
      <c r="N1400" s="831"/>
      <c r="O1400" s="831"/>
      <c r="P1400" s="827"/>
      <c r="Q1400" s="832"/>
    </row>
    <row r="1401" spans="1:17" ht="14.45" customHeight="1" x14ac:dyDescent="0.2">
      <c r="A1401" s="821" t="s">
        <v>7165</v>
      </c>
      <c r="B1401" s="822" t="s">
        <v>6024</v>
      </c>
      <c r="C1401" s="822" t="s">
        <v>5989</v>
      </c>
      <c r="D1401" s="822" t="s">
        <v>6093</v>
      </c>
      <c r="E1401" s="822" t="s">
        <v>6094</v>
      </c>
      <c r="F1401" s="831"/>
      <c r="G1401" s="831"/>
      <c r="H1401" s="831"/>
      <c r="I1401" s="831"/>
      <c r="J1401" s="831">
        <v>2</v>
      </c>
      <c r="K1401" s="831">
        <v>1366</v>
      </c>
      <c r="L1401" s="831"/>
      <c r="M1401" s="831">
        <v>683</v>
      </c>
      <c r="N1401" s="831">
        <v>1</v>
      </c>
      <c r="O1401" s="831">
        <v>715</v>
      </c>
      <c r="P1401" s="827"/>
      <c r="Q1401" s="832">
        <v>715</v>
      </c>
    </row>
    <row r="1402" spans="1:17" ht="14.45" customHeight="1" x14ac:dyDescent="0.2">
      <c r="A1402" s="821" t="s">
        <v>7165</v>
      </c>
      <c r="B1402" s="822" t="s">
        <v>6024</v>
      </c>
      <c r="C1402" s="822" t="s">
        <v>5989</v>
      </c>
      <c r="D1402" s="822" t="s">
        <v>6095</v>
      </c>
      <c r="E1402" s="822" t="s">
        <v>6096</v>
      </c>
      <c r="F1402" s="831"/>
      <c r="G1402" s="831"/>
      <c r="H1402" s="831"/>
      <c r="I1402" s="831"/>
      <c r="J1402" s="831">
        <v>2</v>
      </c>
      <c r="K1402" s="831">
        <v>1934</v>
      </c>
      <c r="L1402" s="831"/>
      <c r="M1402" s="831">
        <v>967</v>
      </c>
      <c r="N1402" s="831">
        <v>3</v>
      </c>
      <c r="O1402" s="831">
        <v>2946</v>
      </c>
      <c r="P1402" s="827"/>
      <c r="Q1402" s="832">
        <v>982</v>
      </c>
    </row>
    <row r="1403" spans="1:17" ht="14.45" customHeight="1" x14ac:dyDescent="0.2">
      <c r="A1403" s="821" t="s">
        <v>7165</v>
      </c>
      <c r="B1403" s="822" t="s">
        <v>6024</v>
      </c>
      <c r="C1403" s="822" t="s">
        <v>5989</v>
      </c>
      <c r="D1403" s="822" t="s">
        <v>6101</v>
      </c>
      <c r="E1403" s="822" t="s">
        <v>6102</v>
      </c>
      <c r="F1403" s="831">
        <v>1</v>
      </c>
      <c r="G1403" s="831">
        <v>1874</v>
      </c>
      <c r="H1403" s="831"/>
      <c r="I1403" s="831">
        <v>1874</v>
      </c>
      <c r="J1403" s="831"/>
      <c r="K1403" s="831"/>
      <c r="L1403" s="831"/>
      <c r="M1403" s="831"/>
      <c r="N1403" s="831"/>
      <c r="O1403" s="831"/>
      <c r="P1403" s="827"/>
      <c r="Q1403" s="832"/>
    </row>
    <row r="1404" spans="1:17" ht="14.45" customHeight="1" x14ac:dyDescent="0.2">
      <c r="A1404" s="821" t="s">
        <v>7165</v>
      </c>
      <c r="B1404" s="822" t="s">
        <v>6024</v>
      </c>
      <c r="C1404" s="822" t="s">
        <v>5989</v>
      </c>
      <c r="D1404" s="822" t="s">
        <v>6105</v>
      </c>
      <c r="E1404" s="822" t="s">
        <v>6106</v>
      </c>
      <c r="F1404" s="831">
        <v>1</v>
      </c>
      <c r="G1404" s="831">
        <v>1069</v>
      </c>
      <c r="H1404" s="831"/>
      <c r="I1404" s="831">
        <v>1069</v>
      </c>
      <c r="J1404" s="831"/>
      <c r="K1404" s="831"/>
      <c r="L1404" s="831"/>
      <c r="M1404" s="831"/>
      <c r="N1404" s="831"/>
      <c r="O1404" s="831"/>
      <c r="P1404" s="827"/>
      <c r="Q1404" s="832"/>
    </row>
    <row r="1405" spans="1:17" ht="14.45" customHeight="1" x14ac:dyDescent="0.2">
      <c r="A1405" s="821" t="s">
        <v>7165</v>
      </c>
      <c r="B1405" s="822" t="s">
        <v>6024</v>
      </c>
      <c r="C1405" s="822" t="s">
        <v>5989</v>
      </c>
      <c r="D1405" s="822" t="s">
        <v>5994</v>
      </c>
      <c r="E1405" s="822" t="s">
        <v>5995</v>
      </c>
      <c r="F1405" s="831">
        <v>4</v>
      </c>
      <c r="G1405" s="831">
        <v>1432</v>
      </c>
      <c r="H1405" s="831"/>
      <c r="I1405" s="831">
        <v>358</v>
      </c>
      <c r="J1405" s="831">
        <v>8</v>
      </c>
      <c r="K1405" s="831">
        <v>2880</v>
      </c>
      <c r="L1405" s="831"/>
      <c r="M1405" s="831">
        <v>360</v>
      </c>
      <c r="N1405" s="831">
        <v>6</v>
      </c>
      <c r="O1405" s="831">
        <v>2328</v>
      </c>
      <c r="P1405" s="827"/>
      <c r="Q1405" s="832">
        <v>388</v>
      </c>
    </row>
    <row r="1406" spans="1:17" ht="14.45" customHeight="1" x14ac:dyDescent="0.2">
      <c r="A1406" s="821" t="s">
        <v>7165</v>
      </c>
      <c r="B1406" s="822" t="s">
        <v>6024</v>
      </c>
      <c r="C1406" s="822" t="s">
        <v>5989</v>
      </c>
      <c r="D1406" s="822" t="s">
        <v>6147</v>
      </c>
      <c r="E1406" s="822" t="s">
        <v>6148</v>
      </c>
      <c r="F1406" s="831"/>
      <c r="G1406" s="831"/>
      <c r="H1406" s="831"/>
      <c r="I1406" s="831"/>
      <c r="J1406" s="831">
        <v>2</v>
      </c>
      <c r="K1406" s="831">
        <v>1392</v>
      </c>
      <c r="L1406" s="831"/>
      <c r="M1406" s="831">
        <v>696</v>
      </c>
      <c r="N1406" s="831"/>
      <c r="O1406" s="831"/>
      <c r="P1406" s="827"/>
      <c r="Q1406" s="832"/>
    </row>
    <row r="1407" spans="1:17" ht="14.45" customHeight="1" x14ac:dyDescent="0.2">
      <c r="A1407" s="821" t="s">
        <v>7166</v>
      </c>
      <c r="B1407" s="822" t="s">
        <v>6024</v>
      </c>
      <c r="C1407" s="822" t="s">
        <v>5989</v>
      </c>
      <c r="D1407" s="822" t="s">
        <v>5994</v>
      </c>
      <c r="E1407" s="822" t="s">
        <v>5995</v>
      </c>
      <c r="F1407" s="831">
        <v>0</v>
      </c>
      <c r="G1407" s="831">
        <v>0</v>
      </c>
      <c r="H1407" s="831"/>
      <c r="I1407" s="831"/>
      <c r="J1407" s="831"/>
      <c r="K1407" s="831"/>
      <c r="L1407" s="831"/>
      <c r="M1407" s="831"/>
      <c r="N1407" s="831"/>
      <c r="O1407" s="831"/>
      <c r="P1407" s="827"/>
      <c r="Q1407" s="832"/>
    </row>
    <row r="1408" spans="1:17" ht="14.45" customHeight="1" x14ac:dyDescent="0.2">
      <c r="A1408" s="821" t="s">
        <v>7166</v>
      </c>
      <c r="B1408" s="822" t="s">
        <v>6024</v>
      </c>
      <c r="C1408" s="822" t="s">
        <v>5989</v>
      </c>
      <c r="D1408" s="822" t="s">
        <v>6145</v>
      </c>
      <c r="E1408" s="822" t="s">
        <v>6146</v>
      </c>
      <c r="F1408" s="831">
        <v>1</v>
      </c>
      <c r="G1408" s="831">
        <v>179</v>
      </c>
      <c r="H1408" s="831"/>
      <c r="I1408" s="831">
        <v>179</v>
      </c>
      <c r="J1408" s="831"/>
      <c r="K1408" s="831"/>
      <c r="L1408" s="831"/>
      <c r="M1408" s="831"/>
      <c r="N1408" s="831"/>
      <c r="O1408" s="831"/>
      <c r="P1408" s="827"/>
      <c r="Q1408" s="832"/>
    </row>
    <row r="1409" spans="1:17" ht="14.45" customHeight="1" x14ac:dyDescent="0.2">
      <c r="A1409" s="821" t="s">
        <v>7167</v>
      </c>
      <c r="B1409" s="822" t="s">
        <v>6024</v>
      </c>
      <c r="C1409" s="822" t="s">
        <v>5989</v>
      </c>
      <c r="D1409" s="822" t="s">
        <v>6087</v>
      </c>
      <c r="E1409" s="822" t="s">
        <v>6088</v>
      </c>
      <c r="F1409" s="831"/>
      <c r="G1409" s="831"/>
      <c r="H1409" s="831"/>
      <c r="I1409" s="831"/>
      <c r="J1409" s="831">
        <v>1</v>
      </c>
      <c r="K1409" s="831">
        <v>711</v>
      </c>
      <c r="L1409" s="831"/>
      <c r="M1409" s="831">
        <v>711</v>
      </c>
      <c r="N1409" s="831"/>
      <c r="O1409" s="831"/>
      <c r="P1409" s="827"/>
      <c r="Q1409" s="832"/>
    </row>
    <row r="1410" spans="1:17" ht="14.45" customHeight="1" x14ac:dyDescent="0.2">
      <c r="A1410" s="821" t="s">
        <v>7167</v>
      </c>
      <c r="B1410" s="822" t="s">
        <v>6024</v>
      </c>
      <c r="C1410" s="822" t="s">
        <v>5989</v>
      </c>
      <c r="D1410" s="822" t="s">
        <v>6095</v>
      </c>
      <c r="E1410" s="822" t="s">
        <v>6096</v>
      </c>
      <c r="F1410" s="831">
        <v>3</v>
      </c>
      <c r="G1410" s="831">
        <v>2889</v>
      </c>
      <c r="H1410" s="831"/>
      <c r="I1410" s="831">
        <v>963</v>
      </c>
      <c r="J1410" s="831"/>
      <c r="K1410" s="831"/>
      <c r="L1410" s="831"/>
      <c r="M1410" s="831"/>
      <c r="N1410" s="831"/>
      <c r="O1410" s="831"/>
      <c r="P1410" s="827"/>
      <c r="Q1410" s="832"/>
    </row>
    <row r="1411" spans="1:17" ht="14.45" customHeight="1" x14ac:dyDescent="0.2">
      <c r="A1411" s="821" t="s">
        <v>7167</v>
      </c>
      <c r="B1411" s="822" t="s">
        <v>6024</v>
      </c>
      <c r="C1411" s="822" t="s">
        <v>5989</v>
      </c>
      <c r="D1411" s="822" t="s">
        <v>6101</v>
      </c>
      <c r="E1411" s="822" t="s">
        <v>6102</v>
      </c>
      <c r="F1411" s="831">
        <v>6</v>
      </c>
      <c r="G1411" s="831">
        <v>11244</v>
      </c>
      <c r="H1411" s="831"/>
      <c r="I1411" s="831">
        <v>1874</v>
      </c>
      <c r="J1411" s="831">
        <v>2</v>
      </c>
      <c r="K1411" s="831">
        <v>3756</v>
      </c>
      <c r="L1411" s="831"/>
      <c r="M1411" s="831">
        <v>1878</v>
      </c>
      <c r="N1411" s="831">
        <v>1</v>
      </c>
      <c r="O1411" s="831">
        <v>1922</v>
      </c>
      <c r="P1411" s="827"/>
      <c r="Q1411" s="832">
        <v>1922</v>
      </c>
    </row>
    <row r="1412" spans="1:17" ht="14.45" customHeight="1" x14ac:dyDescent="0.2">
      <c r="A1412" s="821" t="s">
        <v>7167</v>
      </c>
      <c r="B1412" s="822" t="s">
        <v>6024</v>
      </c>
      <c r="C1412" s="822" t="s">
        <v>5989</v>
      </c>
      <c r="D1412" s="822" t="s">
        <v>6105</v>
      </c>
      <c r="E1412" s="822" t="s">
        <v>6106</v>
      </c>
      <c r="F1412" s="831">
        <v>6</v>
      </c>
      <c r="G1412" s="831">
        <v>6414</v>
      </c>
      <c r="H1412" s="831"/>
      <c r="I1412" s="831">
        <v>1069</v>
      </c>
      <c r="J1412" s="831">
        <v>2</v>
      </c>
      <c r="K1412" s="831">
        <v>2146</v>
      </c>
      <c r="L1412" s="831"/>
      <c r="M1412" s="831">
        <v>1073</v>
      </c>
      <c r="N1412" s="831">
        <v>1</v>
      </c>
      <c r="O1412" s="831">
        <v>1107</v>
      </c>
      <c r="P1412" s="827"/>
      <c r="Q1412" s="832">
        <v>1107</v>
      </c>
    </row>
    <row r="1413" spans="1:17" ht="14.45" customHeight="1" x14ac:dyDescent="0.2">
      <c r="A1413" s="821" t="s">
        <v>7167</v>
      </c>
      <c r="B1413" s="822" t="s">
        <v>6024</v>
      </c>
      <c r="C1413" s="822" t="s">
        <v>5989</v>
      </c>
      <c r="D1413" s="822" t="s">
        <v>6109</v>
      </c>
      <c r="E1413" s="822" t="s">
        <v>6110</v>
      </c>
      <c r="F1413" s="831"/>
      <c r="G1413" s="831"/>
      <c r="H1413" s="831"/>
      <c r="I1413" s="831"/>
      <c r="J1413" s="831">
        <v>2</v>
      </c>
      <c r="K1413" s="831">
        <v>1866</v>
      </c>
      <c r="L1413" s="831"/>
      <c r="M1413" s="831">
        <v>933</v>
      </c>
      <c r="N1413" s="831"/>
      <c r="O1413" s="831"/>
      <c r="P1413" s="827"/>
      <c r="Q1413" s="832"/>
    </row>
    <row r="1414" spans="1:17" ht="14.45" customHeight="1" x14ac:dyDescent="0.2">
      <c r="A1414" s="821" t="s">
        <v>7167</v>
      </c>
      <c r="B1414" s="822" t="s">
        <v>6024</v>
      </c>
      <c r="C1414" s="822" t="s">
        <v>5989</v>
      </c>
      <c r="D1414" s="822" t="s">
        <v>5994</v>
      </c>
      <c r="E1414" s="822" t="s">
        <v>5995</v>
      </c>
      <c r="F1414" s="831">
        <v>6</v>
      </c>
      <c r="G1414" s="831">
        <v>2148</v>
      </c>
      <c r="H1414" s="831"/>
      <c r="I1414" s="831">
        <v>358</v>
      </c>
      <c r="J1414" s="831">
        <v>3</v>
      </c>
      <c r="K1414" s="831">
        <v>1080</v>
      </c>
      <c r="L1414" s="831"/>
      <c r="M1414" s="831">
        <v>360</v>
      </c>
      <c r="N1414" s="831"/>
      <c r="O1414" s="831"/>
      <c r="P1414" s="827"/>
      <c r="Q1414" s="832"/>
    </row>
    <row r="1415" spans="1:17" ht="14.45" customHeight="1" x14ac:dyDescent="0.2">
      <c r="A1415" s="821" t="s">
        <v>7167</v>
      </c>
      <c r="B1415" s="822" t="s">
        <v>6024</v>
      </c>
      <c r="C1415" s="822" t="s">
        <v>5989</v>
      </c>
      <c r="D1415" s="822" t="s">
        <v>6147</v>
      </c>
      <c r="E1415" s="822" t="s">
        <v>6148</v>
      </c>
      <c r="F1415" s="831">
        <v>1</v>
      </c>
      <c r="G1415" s="831">
        <v>692</v>
      </c>
      <c r="H1415" s="831"/>
      <c r="I1415" s="831">
        <v>692</v>
      </c>
      <c r="J1415" s="831"/>
      <c r="K1415" s="831"/>
      <c r="L1415" s="831"/>
      <c r="M1415" s="831"/>
      <c r="N1415" s="831"/>
      <c r="O1415" s="831"/>
      <c r="P1415" s="827"/>
      <c r="Q1415" s="832"/>
    </row>
    <row r="1416" spans="1:17" ht="14.45" customHeight="1" x14ac:dyDescent="0.2">
      <c r="A1416" s="821" t="s">
        <v>7168</v>
      </c>
      <c r="B1416" s="822" t="s">
        <v>6024</v>
      </c>
      <c r="C1416" s="822" t="s">
        <v>2679</v>
      </c>
      <c r="D1416" s="822" t="s">
        <v>6074</v>
      </c>
      <c r="E1416" s="822" t="s">
        <v>1739</v>
      </c>
      <c r="F1416" s="831"/>
      <c r="G1416" s="831"/>
      <c r="H1416" s="831"/>
      <c r="I1416" s="831"/>
      <c r="J1416" s="831">
        <v>3</v>
      </c>
      <c r="K1416" s="831">
        <v>5035.1099999999997</v>
      </c>
      <c r="L1416" s="831"/>
      <c r="M1416" s="831">
        <v>1678.37</v>
      </c>
      <c r="N1416" s="831"/>
      <c r="O1416" s="831"/>
      <c r="P1416" s="827"/>
      <c r="Q1416" s="832"/>
    </row>
    <row r="1417" spans="1:17" ht="14.45" customHeight="1" x14ac:dyDescent="0.2">
      <c r="A1417" s="821" t="s">
        <v>7168</v>
      </c>
      <c r="B1417" s="822" t="s">
        <v>6024</v>
      </c>
      <c r="C1417" s="822" t="s">
        <v>5989</v>
      </c>
      <c r="D1417" s="822" t="s">
        <v>6005</v>
      </c>
      <c r="E1417" s="822" t="s">
        <v>6006</v>
      </c>
      <c r="F1417" s="831">
        <v>7</v>
      </c>
      <c r="G1417" s="831">
        <v>266</v>
      </c>
      <c r="H1417" s="831"/>
      <c r="I1417" s="831">
        <v>38</v>
      </c>
      <c r="J1417" s="831">
        <v>2</v>
      </c>
      <c r="K1417" s="831">
        <v>76</v>
      </c>
      <c r="L1417" s="831"/>
      <c r="M1417" s="831">
        <v>38</v>
      </c>
      <c r="N1417" s="831">
        <v>1</v>
      </c>
      <c r="O1417" s="831">
        <v>40</v>
      </c>
      <c r="P1417" s="827"/>
      <c r="Q1417" s="832">
        <v>40</v>
      </c>
    </row>
    <row r="1418" spans="1:17" ht="14.45" customHeight="1" x14ac:dyDescent="0.2">
      <c r="A1418" s="821" t="s">
        <v>7168</v>
      </c>
      <c r="B1418" s="822" t="s">
        <v>6024</v>
      </c>
      <c r="C1418" s="822" t="s">
        <v>5989</v>
      </c>
      <c r="D1418" s="822" t="s">
        <v>6087</v>
      </c>
      <c r="E1418" s="822" t="s">
        <v>6088</v>
      </c>
      <c r="F1418" s="831">
        <v>3</v>
      </c>
      <c r="G1418" s="831">
        <v>2121</v>
      </c>
      <c r="H1418" s="831"/>
      <c r="I1418" s="831">
        <v>707</v>
      </c>
      <c r="J1418" s="831"/>
      <c r="K1418" s="831"/>
      <c r="L1418" s="831"/>
      <c r="M1418" s="831"/>
      <c r="N1418" s="831"/>
      <c r="O1418" s="831"/>
      <c r="P1418" s="827"/>
      <c r="Q1418" s="832"/>
    </row>
    <row r="1419" spans="1:17" ht="14.45" customHeight="1" x14ac:dyDescent="0.2">
      <c r="A1419" s="821" t="s">
        <v>7168</v>
      </c>
      <c r="B1419" s="822" t="s">
        <v>6024</v>
      </c>
      <c r="C1419" s="822" t="s">
        <v>5989</v>
      </c>
      <c r="D1419" s="822" t="s">
        <v>6093</v>
      </c>
      <c r="E1419" s="822" t="s">
        <v>6094</v>
      </c>
      <c r="F1419" s="831"/>
      <c r="G1419" s="831"/>
      <c r="H1419" s="831"/>
      <c r="I1419" s="831"/>
      <c r="J1419" s="831">
        <v>2</v>
      </c>
      <c r="K1419" s="831">
        <v>1366</v>
      </c>
      <c r="L1419" s="831"/>
      <c r="M1419" s="831">
        <v>683</v>
      </c>
      <c r="N1419" s="831"/>
      <c r="O1419" s="831"/>
      <c r="P1419" s="827"/>
      <c r="Q1419" s="832"/>
    </row>
    <row r="1420" spans="1:17" ht="14.45" customHeight="1" x14ac:dyDescent="0.2">
      <c r="A1420" s="821" t="s">
        <v>7168</v>
      </c>
      <c r="B1420" s="822" t="s">
        <v>6024</v>
      </c>
      <c r="C1420" s="822" t="s">
        <v>5989</v>
      </c>
      <c r="D1420" s="822" t="s">
        <v>6095</v>
      </c>
      <c r="E1420" s="822" t="s">
        <v>6096</v>
      </c>
      <c r="F1420" s="831">
        <v>5</v>
      </c>
      <c r="G1420" s="831">
        <v>4815</v>
      </c>
      <c r="H1420" s="831"/>
      <c r="I1420" s="831">
        <v>963</v>
      </c>
      <c r="J1420" s="831">
        <v>2</v>
      </c>
      <c r="K1420" s="831">
        <v>1934</v>
      </c>
      <c r="L1420" s="831"/>
      <c r="M1420" s="831">
        <v>967</v>
      </c>
      <c r="N1420" s="831"/>
      <c r="O1420" s="831"/>
      <c r="P1420" s="827"/>
      <c r="Q1420" s="832"/>
    </row>
    <row r="1421" spans="1:17" ht="14.45" customHeight="1" x14ac:dyDescent="0.2">
      <c r="A1421" s="821" t="s">
        <v>7168</v>
      </c>
      <c r="B1421" s="822" t="s">
        <v>6024</v>
      </c>
      <c r="C1421" s="822" t="s">
        <v>5989</v>
      </c>
      <c r="D1421" s="822" t="s">
        <v>6097</v>
      </c>
      <c r="E1421" s="822" t="s">
        <v>6098</v>
      </c>
      <c r="F1421" s="831">
        <v>3</v>
      </c>
      <c r="G1421" s="831">
        <v>1305</v>
      </c>
      <c r="H1421" s="831"/>
      <c r="I1421" s="831">
        <v>435</v>
      </c>
      <c r="J1421" s="831">
        <v>4</v>
      </c>
      <c r="K1421" s="831">
        <v>1748</v>
      </c>
      <c r="L1421" s="831"/>
      <c r="M1421" s="831">
        <v>437</v>
      </c>
      <c r="N1421" s="831">
        <v>1</v>
      </c>
      <c r="O1421" s="831">
        <v>456</v>
      </c>
      <c r="P1421" s="827"/>
      <c r="Q1421" s="832">
        <v>456</v>
      </c>
    </row>
    <row r="1422" spans="1:17" ht="14.45" customHeight="1" x14ac:dyDescent="0.2">
      <c r="A1422" s="821" t="s">
        <v>7168</v>
      </c>
      <c r="B1422" s="822" t="s">
        <v>6024</v>
      </c>
      <c r="C1422" s="822" t="s">
        <v>5989</v>
      </c>
      <c r="D1422" s="822" t="s">
        <v>6099</v>
      </c>
      <c r="E1422" s="822" t="s">
        <v>6100</v>
      </c>
      <c r="F1422" s="831">
        <v>1</v>
      </c>
      <c r="G1422" s="831">
        <v>1013</v>
      </c>
      <c r="H1422" s="831"/>
      <c r="I1422" s="831">
        <v>1013</v>
      </c>
      <c r="J1422" s="831"/>
      <c r="K1422" s="831"/>
      <c r="L1422" s="831"/>
      <c r="M1422" s="831"/>
      <c r="N1422" s="831"/>
      <c r="O1422" s="831"/>
      <c r="P1422" s="827"/>
      <c r="Q1422" s="832"/>
    </row>
    <row r="1423" spans="1:17" ht="14.45" customHeight="1" x14ac:dyDescent="0.2">
      <c r="A1423" s="821" t="s">
        <v>7168</v>
      </c>
      <c r="B1423" s="822" t="s">
        <v>6024</v>
      </c>
      <c r="C1423" s="822" t="s">
        <v>5989</v>
      </c>
      <c r="D1423" s="822" t="s">
        <v>6101</v>
      </c>
      <c r="E1423" s="822" t="s">
        <v>6102</v>
      </c>
      <c r="F1423" s="831">
        <v>56</v>
      </c>
      <c r="G1423" s="831">
        <v>104944</v>
      </c>
      <c r="H1423" s="831"/>
      <c r="I1423" s="831">
        <v>1874</v>
      </c>
      <c r="J1423" s="831">
        <v>50</v>
      </c>
      <c r="K1423" s="831">
        <v>93900</v>
      </c>
      <c r="L1423" s="831"/>
      <c r="M1423" s="831">
        <v>1878</v>
      </c>
      <c r="N1423" s="831">
        <v>8</v>
      </c>
      <c r="O1423" s="831">
        <v>15376</v>
      </c>
      <c r="P1423" s="827"/>
      <c r="Q1423" s="832">
        <v>1922</v>
      </c>
    </row>
    <row r="1424" spans="1:17" ht="14.45" customHeight="1" x14ac:dyDescent="0.2">
      <c r="A1424" s="821" t="s">
        <v>7168</v>
      </c>
      <c r="B1424" s="822" t="s">
        <v>6024</v>
      </c>
      <c r="C1424" s="822" t="s">
        <v>5989</v>
      </c>
      <c r="D1424" s="822" t="s">
        <v>6105</v>
      </c>
      <c r="E1424" s="822" t="s">
        <v>6106</v>
      </c>
      <c r="F1424" s="831">
        <v>54</v>
      </c>
      <c r="G1424" s="831">
        <v>57726</v>
      </c>
      <c r="H1424" s="831"/>
      <c r="I1424" s="831">
        <v>1069</v>
      </c>
      <c r="J1424" s="831">
        <v>50</v>
      </c>
      <c r="K1424" s="831">
        <v>53650</v>
      </c>
      <c r="L1424" s="831"/>
      <c r="M1424" s="831">
        <v>1073</v>
      </c>
      <c r="N1424" s="831">
        <v>8</v>
      </c>
      <c r="O1424" s="831">
        <v>8856</v>
      </c>
      <c r="P1424" s="827"/>
      <c r="Q1424" s="832">
        <v>1107</v>
      </c>
    </row>
    <row r="1425" spans="1:17" ht="14.45" customHeight="1" x14ac:dyDescent="0.2">
      <c r="A1425" s="821" t="s">
        <v>7168</v>
      </c>
      <c r="B1425" s="822" t="s">
        <v>6024</v>
      </c>
      <c r="C1425" s="822" t="s">
        <v>5989</v>
      </c>
      <c r="D1425" s="822" t="s">
        <v>6129</v>
      </c>
      <c r="E1425" s="822" t="s">
        <v>6130</v>
      </c>
      <c r="F1425" s="831">
        <v>1</v>
      </c>
      <c r="G1425" s="831">
        <v>2019</v>
      </c>
      <c r="H1425" s="831"/>
      <c r="I1425" s="831">
        <v>2019</v>
      </c>
      <c r="J1425" s="831"/>
      <c r="K1425" s="831"/>
      <c r="L1425" s="831"/>
      <c r="M1425" s="831"/>
      <c r="N1425" s="831"/>
      <c r="O1425" s="831"/>
      <c r="P1425" s="827"/>
      <c r="Q1425" s="832"/>
    </row>
    <row r="1426" spans="1:17" ht="14.45" customHeight="1" x14ac:dyDescent="0.2">
      <c r="A1426" s="821" t="s">
        <v>7168</v>
      </c>
      <c r="B1426" s="822" t="s">
        <v>6024</v>
      </c>
      <c r="C1426" s="822" t="s">
        <v>5989</v>
      </c>
      <c r="D1426" s="822" t="s">
        <v>5994</v>
      </c>
      <c r="E1426" s="822" t="s">
        <v>5995</v>
      </c>
      <c r="F1426" s="831">
        <v>9</v>
      </c>
      <c r="G1426" s="831">
        <v>3222</v>
      </c>
      <c r="H1426" s="831"/>
      <c r="I1426" s="831">
        <v>358</v>
      </c>
      <c r="J1426" s="831">
        <v>3</v>
      </c>
      <c r="K1426" s="831">
        <v>1080</v>
      </c>
      <c r="L1426" s="831"/>
      <c r="M1426" s="831">
        <v>360</v>
      </c>
      <c r="N1426" s="831"/>
      <c r="O1426" s="831"/>
      <c r="P1426" s="827"/>
      <c r="Q1426" s="832"/>
    </row>
    <row r="1427" spans="1:17" ht="14.45" customHeight="1" x14ac:dyDescent="0.2">
      <c r="A1427" s="821" t="s">
        <v>7168</v>
      </c>
      <c r="B1427" s="822" t="s">
        <v>6024</v>
      </c>
      <c r="C1427" s="822" t="s">
        <v>5989</v>
      </c>
      <c r="D1427" s="822" t="s">
        <v>6145</v>
      </c>
      <c r="E1427" s="822" t="s">
        <v>6146</v>
      </c>
      <c r="F1427" s="831">
        <v>2</v>
      </c>
      <c r="G1427" s="831">
        <v>358</v>
      </c>
      <c r="H1427" s="831"/>
      <c r="I1427" s="831">
        <v>179</v>
      </c>
      <c r="J1427" s="831"/>
      <c r="K1427" s="831"/>
      <c r="L1427" s="831"/>
      <c r="M1427" s="831"/>
      <c r="N1427" s="831"/>
      <c r="O1427" s="831"/>
      <c r="P1427" s="827"/>
      <c r="Q1427" s="832"/>
    </row>
    <row r="1428" spans="1:17" ht="14.45" customHeight="1" x14ac:dyDescent="0.2">
      <c r="A1428" s="821" t="s">
        <v>7168</v>
      </c>
      <c r="B1428" s="822" t="s">
        <v>6024</v>
      </c>
      <c r="C1428" s="822" t="s">
        <v>5989</v>
      </c>
      <c r="D1428" s="822" t="s">
        <v>6147</v>
      </c>
      <c r="E1428" s="822" t="s">
        <v>6148</v>
      </c>
      <c r="F1428" s="831">
        <v>1</v>
      </c>
      <c r="G1428" s="831">
        <v>692</v>
      </c>
      <c r="H1428" s="831"/>
      <c r="I1428" s="831">
        <v>692</v>
      </c>
      <c r="J1428" s="831"/>
      <c r="K1428" s="831"/>
      <c r="L1428" s="831"/>
      <c r="M1428" s="831"/>
      <c r="N1428" s="831">
        <v>1</v>
      </c>
      <c r="O1428" s="831">
        <v>734</v>
      </c>
      <c r="P1428" s="827"/>
      <c r="Q1428" s="832">
        <v>734</v>
      </c>
    </row>
    <row r="1429" spans="1:17" ht="14.45" customHeight="1" x14ac:dyDescent="0.2">
      <c r="A1429" s="821" t="s">
        <v>7169</v>
      </c>
      <c r="B1429" s="822" t="s">
        <v>6024</v>
      </c>
      <c r="C1429" s="822" t="s">
        <v>5989</v>
      </c>
      <c r="D1429" s="822" t="s">
        <v>6005</v>
      </c>
      <c r="E1429" s="822" t="s">
        <v>6006</v>
      </c>
      <c r="F1429" s="831"/>
      <c r="G1429" s="831"/>
      <c r="H1429" s="831"/>
      <c r="I1429" s="831"/>
      <c r="J1429" s="831">
        <v>1</v>
      </c>
      <c r="K1429" s="831">
        <v>38</v>
      </c>
      <c r="L1429" s="831"/>
      <c r="M1429" s="831">
        <v>38</v>
      </c>
      <c r="N1429" s="831">
        <v>2</v>
      </c>
      <c r="O1429" s="831">
        <v>80</v>
      </c>
      <c r="P1429" s="827"/>
      <c r="Q1429" s="832">
        <v>40</v>
      </c>
    </row>
    <row r="1430" spans="1:17" ht="14.45" customHeight="1" x14ac:dyDescent="0.2">
      <c r="A1430" s="821" t="s">
        <v>7169</v>
      </c>
      <c r="B1430" s="822" t="s">
        <v>6024</v>
      </c>
      <c r="C1430" s="822" t="s">
        <v>5989</v>
      </c>
      <c r="D1430" s="822" t="s">
        <v>5994</v>
      </c>
      <c r="E1430" s="822" t="s">
        <v>5995</v>
      </c>
      <c r="F1430" s="831"/>
      <c r="G1430" s="831"/>
      <c r="H1430" s="831"/>
      <c r="I1430" s="831"/>
      <c r="J1430" s="831">
        <v>1</v>
      </c>
      <c r="K1430" s="831">
        <v>360</v>
      </c>
      <c r="L1430" s="831"/>
      <c r="M1430" s="831">
        <v>360</v>
      </c>
      <c r="N1430" s="831"/>
      <c r="O1430" s="831"/>
      <c r="P1430" s="827"/>
      <c r="Q1430" s="832"/>
    </row>
    <row r="1431" spans="1:17" ht="14.45" customHeight="1" x14ac:dyDescent="0.2">
      <c r="A1431" s="821" t="s">
        <v>7170</v>
      </c>
      <c r="B1431" s="822" t="s">
        <v>6024</v>
      </c>
      <c r="C1431" s="822" t="s">
        <v>5989</v>
      </c>
      <c r="D1431" s="822" t="s">
        <v>6087</v>
      </c>
      <c r="E1431" s="822" t="s">
        <v>6088</v>
      </c>
      <c r="F1431" s="831"/>
      <c r="G1431" s="831"/>
      <c r="H1431" s="831"/>
      <c r="I1431" s="831"/>
      <c r="J1431" s="831">
        <v>1</v>
      </c>
      <c r="K1431" s="831">
        <v>711</v>
      </c>
      <c r="L1431" s="831"/>
      <c r="M1431" s="831">
        <v>711</v>
      </c>
      <c r="N1431" s="831"/>
      <c r="O1431" s="831"/>
      <c r="P1431" s="827"/>
      <c r="Q1431" s="832"/>
    </row>
    <row r="1432" spans="1:17" ht="14.45" customHeight="1" x14ac:dyDescent="0.2">
      <c r="A1432" s="821" t="s">
        <v>7170</v>
      </c>
      <c r="B1432" s="822" t="s">
        <v>6024</v>
      </c>
      <c r="C1432" s="822" t="s">
        <v>5989</v>
      </c>
      <c r="D1432" s="822" t="s">
        <v>6095</v>
      </c>
      <c r="E1432" s="822" t="s">
        <v>6096</v>
      </c>
      <c r="F1432" s="831">
        <v>1</v>
      </c>
      <c r="G1432" s="831">
        <v>963</v>
      </c>
      <c r="H1432" s="831"/>
      <c r="I1432" s="831">
        <v>963</v>
      </c>
      <c r="J1432" s="831"/>
      <c r="K1432" s="831"/>
      <c r="L1432" s="831"/>
      <c r="M1432" s="831"/>
      <c r="N1432" s="831"/>
      <c r="O1432" s="831"/>
      <c r="P1432" s="827"/>
      <c r="Q1432" s="832"/>
    </row>
    <row r="1433" spans="1:17" ht="14.45" customHeight="1" x14ac:dyDescent="0.2">
      <c r="A1433" s="821" t="s">
        <v>7170</v>
      </c>
      <c r="B1433" s="822" t="s">
        <v>6024</v>
      </c>
      <c r="C1433" s="822" t="s">
        <v>5989</v>
      </c>
      <c r="D1433" s="822" t="s">
        <v>6099</v>
      </c>
      <c r="E1433" s="822" t="s">
        <v>6100</v>
      </c>
      <c r="F1433" s="831">
        <v>2</v>
      </c>
      <c r="G1433" s="831">
        <v>2026</v>
      </c>
      <c r="H1433" s="831"/>
      <c r="I1433" s="831">
        <v>1013</v>
      </c>
      <c r="J1433" s="831"/>
      <c r="K1433" s="831"/>
      <c r="L1433" s="831"/>
      <c r="M1433" s="831"/>
      <c r="N1433" s="831"/>
      <c r="O1433" s="831"/>
      <c r="P1433" s="827"/>
      <c r="Q1433" s="832"/>
    </row>
    <row r="1434" spans="1:17" ht="14.45" customHeight="1" x14ac:dyDescent="0.2">
      <c r="A1434" s="821" t="s">
        <v>7170</v>
      </c>
      <c r="B1434" s="822" t="s">
        <v>6024</v>
      </c>
      <c r="C1434" s="822" t="s">
        <v>5989</v>
      </c>
      <c r="D1434" s="822" t="s">
        <v>6101</v>
      </c>
      <c r="E1434" s="822" t="s">
        <v>6102</v>
      </c>
      <c r="F1434" s="831">
        <v>2</v>
      </c>
      <c r="G1434" s="831">
        <v>3748</v>
      </c>
      <c r="H1434" s="831"/>
      <c r="I1434" s="831">
        <v>1874</v>
      </c>
      <c r="J1434" s="831">
        <v>2</v>
      </c>
      <c r="K1434" s="831">
        <v>3756</v>
      </c>
      <c r="L1434" s="831"/>
      <c r="M1434" s="831">
        <v>1878</v>
      </c>
      <c r="N1434" s="831"/>
      <c r="O1434" s="831"/>
      <c r="P1434" s="827"/>
      <c r="Q1434" s="832"/>
    </row>
    <row r="1435" spans="1:17" ht="14.45" customHeight="1" x14ac:dyDescent="0.2">
      <c r="A1435" s="821" t="s">
        <v>7170</v>
      </c>
      <c r="B1435" s="822" t="s">
        <v>6024</v>
      </c>
      <c r="C1435" s="822" t="s">
        <v>5989</v>
      </c>
      <c r="D1435" s="822" t="s">
        <v>6105</v>
      </c>
      <c r="E1435" s="822" t="s">
        <v>6106</v>
      </c>
      <c r="F1435" s="831">
        <v>2</v>
      </c>
      <c r="G1435" s="831">
        <v>2138</v>
      </c>
      <c r="H1435" s="831"/>
      <c r="I1435" s="831">
        <v>1069</v>
      </c>
      <c r="J1435" s="831">
        <v>2</v>
      </c>
      <c r="K1435" s="831">
        <v>2146</v>
      </c>
      <c r="L1435" s="831"/>
      <c r="M1435" s="831">
        <v>1073</v>
      </c>
      <c r="N1435" s="831"/>
      <c r="O1435" s="831"/>
      <c r="P1435" s="827"/>
      <c r="Q1435" s="832"/>
    </row>
    <row r="1436" spans="1:17" ht="14.45" customHeight="1" x14ac:dyDescent="0.2">
      <c r="A1436" s="821" t="s">
        <v>7170</v>
      </c>
      <c r="B1436" s="822" t="s">
        <v>6024</v>
      </c>
      <c r="C1436" s="822" t="s">
        <v>5989</v>
      </c>
      <c r="D1436" s="822" t="s">
        <v>5994</v>
      </c>
      <c r="E1436" s="822" t="s">
        <v>5995</v>
      </c>
      <c r="F1436" s="831">
        <v>4</v>
      </c>
      <c r="G1436" s="831">
        <v>1432</v>
      </c>
      <c r="H1436" s="831"/>
      <c r="I1436" s="831">
        <v>358</v>
      </c>
      <c r="J1436" s="831"/>
      <c r="K1436" s="831"/>
      <c r="L1436" s="831"/>
      <c r="M1436" s="831"/>
      <c r="N1436" s="831"/>
      <c r="O1436" s="831"/>
      <c r="P1436" s="827"/>
      <c r="Q1436" s="832"/>
    </row>
    <row r="1437" spans="1:17" ht="14.45" customHeight="1" x14ac:dyDescent="0.2">
      <c r="A1437" s="821" t="s">
        <v>7170</v>
      </c>
      <c r="B1437" s="822" t="s">
        <v>6024</v>
      </c>
      <c r="C1437" s="822" t="s">
        <v>5989</v>
      </c>
      <c r="D1437" s="822" t="s">
        <v>6145</v>
      </c>
      <c r="E1437" s="822" t="s">
        <v>6146</v>
      </c>
      <c r="F1437" s="831">
        <v>1</v>
      </c>
      <c r="G1437" s="831">
        <v>179</v>
      </c>
      <c r="H1437" s="831"/>
      <c r="I1437" s="831">
        <v>179</v>
      </c>
      <c r="J1437" s="831"/>
      <c r="K1437" s="831"/>
      <c r="L1437" s="831"/>
      <c r="M1437" s="831"/>
      <c r="N1437" s="831"/>
      <c r="O1437" s="831"/>
      <c r="P1437" s="827"/>
      <c r="Q1437" s="832"/>
    </row>
    <row r="1438" spans="1:17" ht="14.45" customHeight="1" x14ac:dyDescent="0.2">
      <c r="A1438" s="821" t="s">
        <v>7170</v>
      </c>
      <c r="B1438" s="822" t="s">
        <v>6024</v>
      </c>
      <c r="C1438" s="822" t="s">
        <v>5989</v>
      </c>
      <c r="D1438" s="822" t="s">
        <v>6147</v>
      </c>
      <c r="E1438" s="822" t="s">
        <v>6148</v>
      </c>
      <c r="F1438" s="831">
        <v>2</v>
      </c>
      <c r="G1438" s="831">
        <v>1384</v>
      </c>
      <c r="H1438" s="831"/>
      <c r="I1438" s="831">
        <v>692</v>
      </c>
      <c r="J1438" s="831"/>
      <c r="K1438" s="831"/>
      <c r="L1438" s="831"/>
      <c r="M1438" s="831"/>
      <c r="N1438" s="831"/>
      <c r="O1438" s="831"/>
      <c r="P1438" s="827"/>
      <c r="Q1438" s="832"/>
    </row>
    <row r="1439" spans="1:17" ht="14.45" customHeight="1" x14ac:dyDescent="0.2">
      <c r="A1439" s="821" t="s">
        <v>7171</v>
      </c>
      <c r="B1439" s="822" t="s">
        <v>6024</v>
      </c>
      <c r="C1439" s="822" t="s">
        <v>6078</v>
      </c>
      <c r="D1439" s="822" t="s">
        <v>6660</v>
      </c>
      <c r="E1439" s="822" t="s">
        <v>6661</v>
      </c>
      <c r="F1439" s="831">
        <v>1</v>
      </c>
      <c r="G1439" s="831">
        <v>27313.65</v>
      </c>
      <c r="H1439" s="831"/>
      <c r="I1439" s="831">
        <v>27313.65</v>
      </c>
      <c r="J1439" s="831"/>
      <c r="K1439" s="831"/>
      <c r="L1439" s="831"/>
      <c r="M1439" s="831"/>
      <c r="N1439" s="831"/>
      <c r="O1439" s="831"/>
      <c r="P1439" s="827"/>
      <c r="Q1439" s="832"/>
    </row>
    <row r="1440" spans="1:17" ht="14.45" customHeight="1" x14ac:dyDescent="0.2">
      <c r="A1440" s="821" t="s">
        <v>7171</v>
      </c>
      <c r="B1440" s="822" t="s">
        <v>6024</v>
      </c>
      <c r="C1440" s="822" t="s">
        <v>5989</v>
      </c>
      <c r="D1440" s="822" t="s">
        <v>6005</v>
      </c>
      <c r="E1440" s="822" t="s">
        <v>6006</v>
      </c>
      <c r="F1440" s="831"/>
      <c r="G1440" s="831"/>
      <c r="H1440" s="831"/>
      <c r="I1440" s="831"/>
      <c r="J1440" s="831">
        <v>4</v>
      </c>
      <c r="K1440" s="831">
        <v>152</v>
      </c>
      <c r="L1440" s="831"/>
      <c r="M1440" s="831">
        <v>38</v>
      </c>
      <c r="N1440" s="831">
        <v>1</v>
      </c>
      <c r="O1440" s="831">
        <v>40</v>
      </c>
      <c r="P1440" s="827"/>
      <c r="Q1440" s="832">
        <v>40</v>
      </c>
    </row>
    <row r="1441" spans="1:17" ht="14.45" customHeight="1" x14ac:dyDescent="0.2">
      <c r="A1441" s="821" t="s">
        <v>7171</v>
      </c>
      <c r="B1441" s="822" t="s">
        <v>6024</v>
      </c>
      <c r="C1441" s="822" t="s">
        <v>5989</v>
      </c>
      <c r="D1441" s="822" t="s">
        <v>6087</v>
      </c>
      <c r="E1441" s="822" t="s">
        <v>6088</v>
      </c>
      <c r="F1441" s="831">
        <v>1</v>
      </c>
      <c r="G1441" s="831">
        <v>707</v>
      </c>
      <c r="H1441" s="831"/>
      <c r="I1441" s="831">
        <v>707</v>
      </c>
      <c r="J1441" s="831"/>
      <c r="K1441" s="831"/>
      <c r="L1441" s="831"/>
      <c r="M1441" s="831"/>
      <c r="N1441" s="831"/>
      <c r="O1441" s="831"/>
      <c r="P1441" s="827"/>
      <c r="Q1441" s="832"/>
    </row>
    <row r="1442" spans="1:17" ht="14.45" customHeight="1" x14ac:dyDescent="0.2">
      <c r="A1442" s="821" t="s">
        <v>7171</v>
      </c>
      <c r="B1442" s="822" t="s">
        <v>6024</v>
      </c>
      <c r="C1442" s="822" t="s">
        <v>5989</v>
      </c>
      <c r="D1442" s="822" t="s">
        <v>6091</v>
      </c>
      <c r="E1442" s="822" t="s">
        <v>6092</v>
      </c>
      <c r="F1442" s="831">
        <v>2</v>
      </c>
      <c r="G1442" s="831">
        <v>1256</v>
      </c>
      <c r="H1442" s="831"/>
      <c r="I1442" s="831">
        <v>628</v>
      </c>
      <c r="J1442" s="831">
        <v>2</v>
      </c>
      <c r="K1442" s="831">
        <v>1264</v>
      </c>
      <c r="L1442" s="831"/>
      <c r="M1442" s="831">
        <v>632</v>
      </c>
      <c r="N1442" s="831"/>
      <c r="O1442" s="831"/>
      <c r="P1442" s="827"/>
      <c r="Q1442" s="832"/>
    </row>
    <row r="1443" spans="1:17" ht="14.45" customHeight="1" x14ac:dyDescent="0.2">
      <c r="A1443" s="821" t="s">
        <v>7171</v>
      </c>
      <c r="B1443" s="822" t="s">
        <v>6024</v>
      </c>
      <c r="C1443" s="822" t="s">
        <v>5989</v>
      </c>
      <c r="D1443" s="822" t="s">
        <v>6095</v>
      </c>
      <c r="E1443" s="822" t="s">
        <v>6096</v>
      </c>
      <c r="F1443" s="831">
        <v>19</v>
      </c>
      <c r="G1443" s="831">
        <v>18297</v>
      </c>
      <c r="H1443" s="831"/>
      <c r="I1443" s="831">
        <v>963</v>
      </c>
      <c r="J1443" s="831">
        <v>16</v>
      </c>
      <c r="K1443" s="831">
        <v>15472</v>
      </c>
      <c r="L1443" s="831"/>
      <c r="M1443" s="831">
        <v>967</v>
      </c>
      <c r="N1443" s="831">
        <v>4</v>
      </c>
      <c r="O1443" s="831">
        <v>3928</v>
      </c>
      <c r="P1443" s="827"/>
      <c r="Q1443" s="832">
        <v>982</v>
      </c>
    </row>
    <row r="1444" spans="1:17" ht="14.45" customHeight="1" x14ac:dyDescent="0.2">
      <c r="A1444" s="821" t="s">
        <v>7171</v>
      </c>
      <c r="B1444" s="822" t="s">
        <v>6024</v>
      </c>
      <c r="C1444" s="822" t="s">
        <v>5989</v>
      </c>
      <c r="D1444" s="822" t="s">
        <v>6097</v>
      </c>
      <c r="E1444" s="822" t="s">
        <v>6098</v>
      </c>
      <c r="F1444" s="831">
        <v>2</v>
      </c>
      <c r="G1444" s="831">
        <v>870</v>
      </c>
      <c r="H1444" s="831"/>
      <c r="I1444" s="831">
        <v>435</v>
      </c>
      <c r="J1444" s="831"/>
      <c r="K1444" s="831"/>
      <c r="L1444" s="831"/>
      <c r="M1444" s="831"/>
      <c r="N1444" s="831"/>
      <c r="O1444" s="831"/>
      <c r="P1444" s="827"/>
      <c r="Q1444" s="832"/>
    </row>
    <row r="1445" spans="1:17" ht="14.45" customHeight="1" x14ac:dyDescent="0.2">
      <c r="A1445" s="821" t="s">
        <v>7171</v>
      </c>
      <c r="B1445" s="822" t="s">
        <v>6024</v>
      </c>
      <c r="C1445" s="822" t="s">
        <v>5989</v>
      </c>
      <c r="D1445" s="822" t="s">
        <v>6101</v>
      </c>
      <c r="E1445" s="822" t="s">
        <v>6102</v>
      </c>
      <c r="F1445" s="831">
        <v>45</v>
      </c>
      <c r="G1445" s="831">
        <v>84330</v>
      </c>
      <c r="H1445" s="831"/>
      <c r="I1445" s="831">
        <v>1874</v>
      </c>
      <c r="J1445" s="831">
        <v>16</v>
      </c>
      <c r="K1445" s="831">
        <v>30048</v>
      </c>
      <c r="L1445" s="831"/>
      <c r="M1445" s="831">
        <v>1878</v>
      </c>
      <c r="N1445" s="831">
        <v>5</v>
      </c>
      <c r="O1445" s="831">
        <v>9610</v>
      </c>
      <c r="P1445" s="827"/>
      <c r="Q1445" s="832">
        <v>1922</v>
      </c>
    </row>
    <row r="1446" spans="1:17" ht="14.45" customHeight="1" x14ac:dyDescent="0.2">
      <c r="A1446" s="821" t="s">
        <v>7171</v>
      </c>
      <c r="B1446" s="822" t="s">
        <v>6024</v>
      </c>
      <c r="C1446" s="822" t="s">
        <v>5989</v>
      </c>
      <c r="D1446" s="822" t="s">
        <v>6105</v>
      </c>
      <c r="E1446" s="822" t="s">
        <v>6106</v>
      </c>
      <c r="F1446" s="831">
        <v>43</v>
      </c>
      <c r="G1446" s="831">
        <v>45967</v>
      </c>
      <c r="H1446" s="831"/>
      <c r="I1446" s="831">
        <v>1069</v>
      </c>
      <c r="J1446" s="831">
        <v>16</v>
      </c>
      <c r="K1446" s="831">
        <v>17168</v>
      </c>
      <c r="L1446" s="831"/>
      <c r="M1446" s="831">
        <v>1073</v>
      </c>
      <c r="N1446" s="831">
        <v>5</v>
      </c>
      <c r="O1446" s="831">
        <v>5535</v>
      </c>
      <c r="P1446" s="827"/>
      <c r="Q1446" s="832">
        <v>1107</v>
      </c>
    </row>
    <row r="1447" spans="1:17" ht="14.45" customHeight="1" x14ac:dyDescent="0.2">
      <c r="A1447" s="821" t="s">
        <v>7171</v>
      </c>
      <c r="B1447" s="822" t="s">
        <v>6024</v>
      </c>
      <c r="C1447" s="822" t="s">
        <v>5989</v>
      </c>
      <c r="D1447" s="822" t="s">
        <v>6125</v>
      </c>
      <c r="E1447" s="822" t="s">
        <v>6126</v>
      </c>
      <c r="F1447" s="831">
        <v>7</v>
      </c>
      <c r="G1447" s="831">
        <v>609</v>
      </c>
      <c r="H1447" s="831"/>
      <c r="I1447" s="831">
        <v>87</v>
      </c>
      <c r="J1447" s="831"/>
      <c r="K1447" s="831"/>
      <c r="L1447" s="831"/>
      <c r="M1447" s="831"/>
      <c r="N1447" s="831"/>
      <c r="O1447" s="831"/>
      <c r="P1447" s="827"/>
      <c r="Q1447" s="832"/>
    </row>
    <row r="1448" spans="1:17" ht="14.45" customHeight="1" x14ac:dyDescent="0.2">
      <c r="A1448" s="821" t="s">
        <v>7171</v>
      </c>
      <c r="B1448" s="822" t="s">
        <v>6024</v>
      </c>
      <c r="C1448" s="822" t="s">
        <v>5989</v>
      </c>
      <c r="D1448" s="822" t="s">
        <v>6129</v>
      </c>
      <c r="E1448" s="822" t="s">
        <v>6130</v>
      </c>
      <c r="F1448" s="831">
        <v>24</v>
      </c>
      <c r="G1448" s="831">
        <v>48456</v>
      </c>
      <c r="H1448" s="831"/>
      <c r="I1448" s="831">
        <v>2019</v>
      </c>
      <c r="J1448" s="831">
        <v>12</v>
      </c>
      <c r="K1448" s="831">
        <v>24264</v>
      </c>
      <c r="L1448" s="831"/>
      <c r="M1448" s="831">
        <v>2022</v>
      </c>
      <c r="N1448" s="831">
        <v>2</v>
      </c>
      <c r="O1448" s="831">
        <v>4104</v>
      </c>
      <c r="P1448" s="827"/>
      <c r="Q1448" s="832">
        <v>2052</v>
      </c>
    </row>
    <row r="1449" spans="1:17" ht="14.45" customHeight="1" x14ac:dyDescent="0.2">
      <c r="A1449" s="821" t="s">
        <v>7171</v>
      </c>
      <c r="B1449" s="822" t="s">
        <v>6024</v>
      </c>
      <c r="C1449" s="822" t="s">
        <v>5989</v>
      </c>
      <c r="D1449" s="822" t="s">
        <v>5994</v>
      </c>
      <c r="E1449" s="822" t="s">
        <v>5995</v>
      </c>
      <c r="F1449" s="831">
        <v>10</v>
      </c>
      <c r="G1449" s="831">
        <v>3580</v>
      </c>
      <c r="H1449" s="831"/>
      <c r="I1449" s="831">
        <v>358</v>
      </c>
      <c r="J1449" s="831">
        <v>10</v>
      </c>
      <c r="K1449" s="831">
        <v>3600</v>
      </c>
      <c r="L1449" s="831"/>
      <c r="M1449" s="831">
        <v>360</v>
      </c>
      <c r="N1449" s="831">
        <v>3</v>
      </c>
      <c r="O1449" s="831">
        <v>1164</v>
      </c>
      <c r="P1449" s="827"/>
      <c r="Q1449" s="832">
        <v>388</v>
      </c>
    </row>
    <row r="1450" spans="1:17" ht="14.45" customHeight="1" x14ac:dyDescent="0.2">
      <c r="A1450" s="821" t="s">
        <v>7171</v>
      </c>
      <c r="B1450" s="822" t="s">
        <v>6024</v>
      </c>
      <c r="C1450" s="822" t="s">
        <v>5989</v>
      </c>
      <c r="D1450" s="822" t="s">
        <v>6145</v>
      </c>
      <c r="E1450" s="822" t="s">
        <v>6146</v>
      </c>
      <c r="F1450" s="831"/>
      <c r="G1450" s="831"/>
      <c r="H1450" s="831"/>
      <c r="I1450" s="831"/>
      <c r="J1450" s="831">
        <v>4</v>
      </c>
      <c r="K1450" s="831">
        <v>720</v>
      </c>
      <c r="L1450" s="831"/>
      <c r="M1450" s="831">
        <v>180</v>
      </c>
      <c r="N1450" s="831"/>
      <c r="O1450" s="831"/>
      <c r="P1450" s="827"/>
      <c r="Q1450" s="832"/>
    </row>
    <row r="1451" spans="1:17" ht="14.45" customHeight="1" x14ac:dyDescent="0.2">
      <c r="A1451" s="821" t="s">
        <v>7171</v>
      </c>
      <c r="B1451" s="822" t="s">
        <v>6024</v>
      </c>
      <c r="C1451" s="822" t="s">
        <v>5989</v>
      </c>
      <c r="D1451" s="822" t="s">
        <v>6147</v>
      </c>
      <c r="E1451" s="822" t="s">
        <v>6148</v>
      </c>
      <c r="F1451" s="831">
        <v>2</v>
      </c>
      <c r="G1451" s="831">
        <v>1384</v>
      </c>
      <c r="H1451" s="831"/>
      <c r="I1451" s="831">
        <v>692</v>
      </c>
      <c r="J1451" s="831">
        <v>2</v>
      </c>
      <c r="K1451" s="831">
        <v>1392</v>
      </c>
      <c r="L1451" s="831"/>
      <c r="M1451" s="831">
        <v>696</v>
      </c>
      <c r="N1451" s="831"/>
      <c r="O1451" s="831"/>
      <c r="P1451" s="827"/>
      <c r="Q1451" s="832"/>
    </row>
    <row r="1452" spans="1:17" ht="14.45" customHeight="1" x14ac:dyDescent="0.2">
      <c r="A1452" s="821" t="s">
        <v>7171</v>
      </c>
      <c r="B1452" s="822" t="s">
        <v>6024</v>
      </c>
      <c r="C1452" s="822" t="s">
        <v>5989</v>
      </c>
      <c r="D1452" s="822" t="s">
        <v>6150</v>
      </c>
      <c r="E1452" s="822" t="s">
        <v>6151</v>
      </c>
      <c r="F1452" s="831">
        <v>16</v>
      </c>
      <c r="G1452" s="831">
        <v>8000</v>
      </c>
      <c r="H1452" s="831"/>
      <c r="I1452" s="831">
        <v>500</v>
      </c>
      <c r="J1452" s="831">
        <v>9</v>
      </c>
      <c r="K1452" s="831">
        <v>4518</v>
      </c>
      <c r="L1452" s="831"/>
      <c r="M1452" s="831">
        <v>502</v>
      </c>
      <c r="N1452" s="831">
        <v>2</v>
      </c>
      <c r="O1452" s="831">
        <v>1026</v>
      </c>
      <c r="P1452" s="827"/>
      <c r="Q1452" s="832">
        <v>513</v>
      </c>
    </row>
    <row r="1453" spans="1:17" ht="14.45" customHeight="1" x14ac:dyDescent="0.2">
      <c r="A1453" s="821" t="s">
        <v>7171</v>
      </c>
      <c r="B1453" s="822" t="s">
        <v>6024</v>
      </c>
      <c r="C1453" s="822" t="s">
        <v>5989</v>
      </c>
      <c r="D1453" s="822" t="s">
        <v>6359</v>
      </c>
      <c r="E1453" s="822" t="s">
        <v>6360</v>
      </c>
      <c r="F1453" s="831">
        <v>1</v>
      </c>
      <c r="G1453" s="831">
        <v>7487</v>
      </c>
      <c r="H1453" s="831"/>
      <c r="I1453" s="831">
        <v>7487</v>
      </c>
      <c r="J1453" s="831"/>
      <c r="K1453" s="831"/>
      <c r="L1453" s="831"/>
      <c r="M1453" s="831"/>
      <c r="N1453" s="831"/>
      <c r="O1453" s="831"/>
      <c r="P1453" s="827"/>
      <c r="Q1453" s="832"/>
    </row>
    <row r="1454" spans="1:17" ht="14.45" customHeight="1" x14ac:dyDescent="0.2">
      <c r="A1454" s="821" t="s">
        <v>7171</v>
      </c>
      <c r="B1454" s="822" t="s">
        <v>6024</v>
      </c>
      <c r="C1454" s="822" t="s">
        <v>5989</v>
      </c>
      <c r="D1454" s="822" t="s">
        <v>6383</v>
      </c>
      <c r="E1454" s="822" t="s">
        <v>6384</v>
      </c>
      <c r="F1454" s="831">
        <v>1</v>
      </c>
      <c r="G1454" s="831">
        <v>0</v>
      </c>
      <c r="H1454" s="831"/>
      <c r="I1454" s="831">
        <v>0</v>
      </c>
      <c r="J1454" s="831"/>
      <c r="K1454" s="831"/>
      <c r="L1454" s="831"/>
      <c r="M1454" s="831"/>
      <c r="N1454" s="831"/>
      <c r="O1454" s="831"/>
      <c r="P1454" s="827"/>
      <c r="Q1454" s="832"/>
    </row>
    <row r="1455" spans="1:17" ht="14.45" customHeight="1" x14ac:dyDescent="0.2">
      <c r="A1455" s="821" t="s">
        <v>7172</v>
      </c>
      <c r="B1455" s="822" t="s">
        <v>6024</v>
      </c>
      <c r="C1455" s="822" t="s">
        <v>2679</v>
      </c>
      <c r="D1455" s="822" t="s">
        <v>6182</v>
      </c>
      <c r="E1455" s="822" t="s">
        <v>6184</v>
      </c>
      <c r="F1455" s="831"/>
      <c r="G1455" s="831"/>
      <c r="H1455" s="831"/>
      <c r="I1455" s="831"/>
      <c r="J1455" s="831">
        <v>0.5</v>
      </c>
      <c r="K1455" s="831">
        <v>327.76</v>
      </c>
      <c r="L1455" s="831"/>
      <c r="M1455" s="831">
        <v>655.52</v>
      </c>
      <c r="N1455" s="831"/>
      <c r="O1455" s="831"/>
      <c r="P1455" s="827"/>
      <c r="Q1455" s="832"/>
    </row>
    <row r="1456" spans="1:17" ht="14.45" customHeight="1" x14ac:dyDescent="0.2">
      <c r="A1456" s="821" t="s">
        <v>7172</v>
      </c>
      <c r="B1456" s="822" t="s">
        <v>6024</v>
      </c>
      <c r="C1456" s="822" t="s">
        <v>6078</v>
      </c>
      <c r="D1456" s="822" t="s">
        <v>6185</v>
      </c>
      <c r="E1456" s="822" t="s">
        <v>6186</v>
      </c>
      <c r="F1456" s="831"/>
      <c r="G1456" s="831"/>
      <c r="H1456" s="831"/>
      <c r="I1456" s="831"/>
      <c r="J1456" s="831">
        <v>1</v>
      </c>
      <c r="K1456" s="831">
        <v>879.92</v>
      </c>
      <c r="L1456" s="831"/>
      <c r="M1456" s="831">
        <v>879.92</v>
      </c>
      <c r="N1456" s="831"/>
      <c r="O1456" s="831"/>
      <c r="P1456" s="827"/>
      <c r="Q1456" s="832"/>
    </row>
    <row r="1457" spans="1:17" ht="14.45" customHeight="1" x14ac:dyDescent="0.2">
      <c r="A1457" s="821" t="s">
        <v>7172</v>
      </c>
      <c r="B1457" s="822" t="s">
        <v>6024</v>
      </c>
      <c r="C1457" s="822" t="s">
        <v>6078</v>
      </c>
      <c r="D1457" s="822" t="s">
        <v>6193</v>
      </c>
      <c r="E1457" s="822" t="s">
        <v>6194</v>
      </c>
      <c r="F1457" s="831"/>
      <c r="G1457" s="831"/>
      <c r="H1457" s="831"/>
      <c r="I1457" s="831"/>
      <c r="J1457" s="831">
        <v>1</v>
      </c>
      <c r="K1457" s="831">
        <v>1270.5</v>
      </c>
      <c r="L1457" s="831"/>
      <c r="M1457" s="831">
        <v>1270.5</v>
      </c>
      <c r="N1457" s="831"/>
      <c r="O1457" s="831"/>
      <c r="P1457" s="827"/>
      <c r="Q1457" s="832"/>
    </row>
    <row r="1458" spans="1:17" ht="14.45" customHeight="1" x14ac:dyDescent="0.2">
      <c r="A1458" s="821" t="s">
        <v>7172</v>
      </c>
      <c r="B1458" s="822" t="s">
        <v>6024</v>
      </c>
      <c r="C1458" s="822" t="s">
        <v>6078</v>
      </c>
      <c r="D1458" s="822" t="s">
        <v>6199</v>
      </c>
      <c r="E1458" s="822" t="s">
        <v>6200</v>
      </c>
      <c r="F1458" s="831"/>
      <c r="G1458" s="831"/>
      <c r="H1458" s="831"/>
      <c r="I1458" s="831"/>
      <c r="J1458" s="831">
        <v>1</v>
      </c>
      <c r="K1458" s="831">
        <v>1531.13</v>
      </c>
      <c r="L1458" s="831"/>
      <c r="M1458" s="831">
        <v>1531.13</v>
      </c>
      <c r="N1458" s="831"/>
      <c r="O1458" s="831"/>
      <c r="P1458" s="827"/>
      <c r="Q1458" s="832"/>
    </row>
    <row r="1459" spans="1:17" ht="14.45" customHeight="1" x14ac:dyDescent="0.2">
      <c r="A1459" s="821" t="s">
        <v>7172</v>
      </c>
      <c r="B1459" s="822" t="s">
        <v>6024</v>
      </c>
      <c r="C1459" s="822" t="s">
        <v>6078</v>
      </c>
      <c r="D1459" s="822" t="s">
        <v>6201</v>
      </c>
      <c r="E1459" s="822" t="s">
        <v>6202</v>
      </c>
      <c r="F1459" s="831"/>
      <c r="G1459" s="831"/>
      <c r="H1459" s="831"/>
      <c r="I1459" s="831"/>
      <c r="J1459" s="831">
        <v>2</v>
      </c>
      <c r="K1459" s="831">
        <v>15836.04</v>
      </c>
      <c r="L1459" s="831"/>
      <c r="M1459" s="831">
        <v>7918.02</v>
      </c>
      <c r="N1459" s="831"/>
      <c r="O1459" s="831"/>
      <c r="P1459" s="827"/>
      <c r="Q1459" s="832"/>
    </row>
    <row r="1460" spans="1:17" ht="14.45" customHeight="1" x14ac:dyDescent="0.2">
      <c r="A1460" s="821" t="s">
        <v>7172</v>
      </c>
      <c r="B1460" s="822" t="s">
        <v>6024</v>
      </c>
      <c r="C1460" s="822" t="s">
        <v>6078</v>
      </c>
      <c r="D1460" s="822" t="s">
        <v>6297</v>
      </c>
      <c r="E1460" s="822" t="s">
        <v>6298</v>
      </c>
      <c r="F1460" s="831"/>
      <c r="G1460" s="831"/>
      <c r="H1460" s="831"/>
      <c r="I1460" s="831"/>
      <c r="J1460" s="831">
        <v>1</v>
      </c>
      <c r="K1460" s="831">
        <v>12429.1</v>
      </c>
      <c r="L1460" s="831"/>
      <c r="M1460" s="831">
        <v>12429.1</v>
      </c>
      <c r="N1460" s="831"/>
      <c r="O1460" s="831"/>
      <c r="P1460" s="827"/>
      <c r="Q1460" s="832"/>
    </row>
    <row r="1461" spans="1:17" ht="14.45" customHeight="1" x14ac:dyDescent="0.2">
      <c r="A1461" s="821" t="s">
        <v>7172</v>
      </c>
      <c r="B1461" s="822" t="s">
        <v>6024</v>
      </c>
      <c r="C1461" s="822" t="s">
        <v>6078</v>
      </c>
      <c r="D1461" s="822" t="s">
        <v>6208</v>
      </c>
      <c r="E1461" s="822" t="s">
        <v>6209</v>
      </c>
      <c r="F1461" s="831"/>
      <c r="G1461" s="831"/>
      <c r="H1461" s="831"/>
      <c r="I1461" s="831"/>
      <c r="J1461" s="831">
        <v>2</v>
      </c>
      <c r="K1461" s="831">
        <v>27991</v>
      </c>
      <c r="L1461" s="831"/>
      <c r="M1461" s="831">
        <v>13995.5</v>
      </c>
      <c r="N1461" s="831"/>
      <c r="O1461" s="831"/>
      <c r="P1461" s="827"/>
      <c r="Q1461" s="832"/>
    </row>
    <row r="1462" spans="1:17" ht="14.45" customHeight="1" x14ac:dyDescent="0.2">
      <c r="A1462" s="821" t="s">
        <v>7172</v>
      </c>
      <c r="B1462" s="822" t="s">
        <v>6024</v>
      </c>
      <c r="C1462" s="822" t="s">
        <v>6078</v>
      </c>
      <c r="D1462" s="822" t="s">
        <v>6172</v>
      </c>
      <c r="E1462" s="822" t="s">
        <v>6173</v>
      </c>
      <c r="F1462" s="831">
        <v>1</v>
      </c>
      <c r="G1462" s="831">
        <v>52026</v>
      </c>
      <c r="H1462" s="831"/>
      <c r="I1462" s="831">
        <v>52026</v>
      </c>
      <c r="J1462" s="831"/>
      <c r="K1462" s="831"/>
      <c r="L1462" s="831"/>
      <c r="M1462" s="831"/>
      <c r="N1462" s="831"/>
      <c r="O1462" s="831"/>
      <c r="P1462" s="827"/>
      <c r="Q1462" s="832"/>
    </row>
    <row r="1463" spans="1:17" ht="14.45" customHeight="1" x14ac:dyDescent="0.2">
      <c r="A1463" s="821" t="s">
        <v>7172</v>
      </c>
      <c r="B1463" s="822" t="s">
        <v>6024</v>
      </c>
      <c r="C1463" s="822" t="s">
        <v>6078</v>
      </c>
      <c r="D1463" s="822" t="s">
        <v>6212</v>
      </c>
      <c r="E1463" s="822" t="s">
        <v>6213</v>
      </c>
      <c r="F1463" s="831"/>
      <c r="G1463" s="831"/>
      <c r="H1463" s="831"/>
      <c r="I1463" s="831"/>
      <c r="J1463" s="831">
        <v>1</v>
      </c>
      <c r="K1463" s="831">
        <v>2296.2800000000002</v>
      </c>
      <c r="L1463" s="831"/>
      <c r="M1463" s="831">
        <v>2296.2800000000002</v>
      </c>
      <c r="N1463" s="831"/>
      <c r="O1463" s="831"/>
      <c r="P1463" s="827"/>
      <c r="Q1463" s="832"/>
    </row>
    <row r="1464" spans="1:17" ht="14.45" customHeight="1" x14ac:dyDescent="0.2">
      <c r="A1464" s="821" t="s">
        <v>7172</v>
      </c>
      <c r="B1464" s="822" t="s">
        <v>6024</v>
      </c>
      <c r="C1464" s="822" t="s">
        <v>6078</v>
      </c>
      <c r="D1464" s="822" t="s">
        <v>6218</v>
      </c>
      <c r="E1464" s="822" t="s">
        <v>6219</v>
      </c>
      <c r="F1464" s="831"/>
      <c r="G1464" s="831"/>
      <c r="H1464" s="831"/>
      <c r="I1464" s="831"/>
      <c r="J1464" s="831">
        <v>1</v>
      </c>
      <c r="K1464" s="831">
        <v>2055.79</v>
      </c>
      <c r="L1464" s="831"/>
      <c r="M1464" s="831">
        <v>2055.79</v>
      </c>
      <c r="N1464" s="831"/>
      <c r="O1464" s="831"/>
      <c r="P1464" s="827"/>
      <c r="Q1464" s="832"/>
    </row>
    <row r="1465" spans="1:17" ht="14.45" customHeight="1" x14ac:dyDescent="0.2">
      <c r="A1465" s="821" t="s">
        <v>7172</v>
      </c>
      <c r="B1465" s="822" t="s">
        <v>6024</v>
      </c>
      <c r="C1465" s="822" t="s">
        <v>6078</v>
      </c>
      <c r="D1465" s="822" t="s">
        <v>6222</v>
      </c>
      <c r="E1465" s="822" t="s">
        <v>6223</v>
      </c>
      <c r="F1465" s="831"/>
      <c r="G1465" s="831"/>
      <c r="H1465" s="831"/>
      <c r="I1465" s="831"/>
      <c r="J1465" s="831">
        <v>1</v>
      </c>
      <c r="K1465" s="831">
        <v>392.85</v>
      </c>
      <c r="L1465" s="831"/>
      <c r="M1465" s="831">
        <v>392.85</v>
      </c>
      <c r="N1465" s="831"/>
      <c r="O1465" s="831"/>
      <c r="P1465" s="827"/>
      <c r="Q1465" s="832"/>
    </row>
    <row r="1466" spans="1:17" ht="14.45" customHeight="1" x14ac:dyDescent="0.2">
      <c r="A1466" s="821" t="s">
        <v>7172</v>
      </c>
      <c r="B1466" s="822" t="s">
        <v>6024</v>
      </c>
      <c r="C1466" s="822" t="s">
        <v>6078</v>
      </c>
      <c r="D1466" s="822" t="s">
        <v>6226</v>
      </c>
      <c r="E1466" s="822" t="s">
        <v>6227</v>
      </c>
      <c r="F1466" s="831"/>
      <c r="G1466" s="831"/>
      <c r="H1466" s="831"/>
      <c r="I1466" s="831"/>
      <c r="J1466" s="831">
        <v>1</v>
      </c>
      <c r="K1466" s="831">
        <v>1743</v>
      </c>
      <c r="L1466" s="831"/>
      <c r="M1466" s="831">
        <v>1743</v>
      </c>
      <c r="N1466" s="831"/>
      <c r="O1466" s="831"/>
      <c r="P1466" s="827"/>
      <c r="Q1466" s="832"/>
    </row>
    <row r="1467" spans="1:17" ht="14.45" customHeight="1" x14ac:dyDescent="0.2">
      <c r="A1467" s="821" t="s">
        <v>7172</v>
      </c>
      <c r="B1467" s="822" t="s">
        <v>6024</v>
      </c>
      <c r="C1467" s="822" t="s">
        <v>5989</v>
      </c>
      <c r="D1467" s="822" t="s">
        <v>6005</v>
      </c>
      <c r="E1467" s="822" t="s">
        <v>6006</v>
      </c>
      <c r="F1467" s="831">
        <v>4</v>
      </c>
      <c r="G1467" s="831">
        <v>152</v>
      </c>
      <c r="H1467" s="831"/>
      <c r="I1467" s="831">
        <v>38</v>
      </c>
      <c r="J1467" s="831">
        <v>4</v>
      </c>
      <c r="K1467" s="831">
        <v>152</v>
      </c>
      <c r="L1467" s="831"/>
      <c r="M1467" s="831">
        <v>38</v>
      </c>
      <c r="N1467" s="831">
        <v>4</v>
      </c>
      <c r="O1467" s="831">
        <v>160</v>
      </c>
      <c r="P1467" s="827"/>
      <c r="Q1467" s="832">
        <v>40</v>
      </c>
    </row>
    <row r="1468" spans="1:17" ht="14.45" customHeight="1" x14ac:dyDescent="0.2">
      <c r="A1468" s="821" t="s">
        <v>7172</v>
      </c>
      <c r="B1468" s="822" t="s">
        <v>6024</v>
      </c>
      <c r="C1468" s="822" t="s">
        <v>5989</v>
      </c>
      <c r="D1468" s="822" t="s">
        <v>6095</v>
      </c>
      <c r="E1468" s="822" t="s">
        <v>6096</v>
      </c>
      <c r="F1468" s="831">
        <v>8</v>
      </c>
      <c r="G1468" s="831">
        <v>7704</v>
      </c>
      <c r="H1468" s="831"/>
      <c r="I1468" s="831">
        <v>963</v>
      </c>
      <c r="J1468" s="831">
        <v>9</v>
      </c>
      <c r="K1468" s="831">
        <v>8703</v>
      </c>
      <c r="L1468" s="831"/>
      <c r="M1468" s="831">
        <v>967</v>
      </c>
      <c r="N1468" s="831"/>
      <c r="O1468" s="831"/>
      <c r="P1468" s="827"/>
      <c r="Q1468" s="832"/>
    </row>
    <row r="1469" spans="1:17" ht="14.45" customHeight="1" x14ac:dyDescent="0.2">
      <c r="A1469" s="821" t="s">
        <v>7172</v>
      </c>
      <c r="B1469" s="822" t="s">
        <v>6024</v>
      </c>
      <c r="C1469" s="822" t="s">
        <v>5989</v>
      </c>
      <c r="D1469" s="822" t="s">
        <v>6097</v>
      </c>
      <c r="E1469" s="822" t="s">
        <v>6098</v>
      </c>
      <c r="F1469" s="831"/>
      <c r="G1469" s="831"/>
      <c r="H1469" s="831"/>
      <c r="I1469" s="831"/>
      <c r="J1469" s="831">
        <v>1</v>
      </c>
      <c r="K1469" s="831">
        <v>437</v>
      </c>
      <c r="L1469" s="831"/>
      <c r="M1469" s="831">
        <v>437</v>
      </c>
      <c r="N1469" s="831"/>
      <c r="O1469" s="831"/>
      <c r="P1469" s="827"/>
      <c r="Q1469" s="832"/>
    </row>
    <row r="1470" spans="1:17" ht="14.45" customHeight="1" x14ac:dyDescent="0.2">
      <c r="A1470" s="821" t="s">
        <v>7172</v>
      </c>
      <c r="B1470" s="822" t="s">
        <v>6024</v>
      </c>
      <c r="C1470" s="822" t="s">
        <v>5989</v>
      </c>
      <c r="D1470" s="822" t="s">
        <v>6101</v>
      </c>
      <c r="E1470" s="822" t="s">
        <v>6102</v>
      </c>
      <c r="F1470" s="831">
        <v>37</v>
      </c>
      <c r="G1470" s="831">
        <v>69338</v>
      </c>
      <c r="H1470" s="831"/>
      <c r="I1470" s="831">
        <v>1874</v>
      </c>
      <c r="J1470" s="831">
        <v>39</v>
      </c>
      <c r="K1470" s="831">
        <v>73242</v>
      </c>
      <c r="L1470" s="831"/>
      <c r="M1470" s="831">
        <v>1878</v>
      </c>
      <c r="N1470" s="831"/>
      <c r="O1470" s="831"/>
      <c r="P1470" s="827"/>
      <c r="Q1470" s="832"/>
    </row>
    <row r="1471" spans="1:17" ht="14.45" customHeight="1" x14ac:dyDescent="0.2">
      <c r="A1471" s="821" t="s">
        <v>7172</v>
      </c>
      <c r="B1471" s="822" t="s">
        <v>6024</v>
      </c>
      <c r="C1471" s="822" t="s">
        <v>5989</v>
      </c>
      <c r="D1471" s="822" t="s">
        <v>6105</v>
      </c>
      <c r="E1471" s="822" t="s">
        <v>6106</v>
      </c>
      <c r="F1471" s="831">
        <v>37</v>
      </c>
      <c r="G1471" s="831">
        <v>39553</v>
      </c>
      <c r="H1471" s="831"/>
      <c r="I1471" s="831">
        <v>1069</v>
      </c>
      <c r="J1471" s="831">
        <v>38</v>
      </c>
      <c r="K1471" s="831">
        <v>40774</v>
      </c>
      <c r="L1471" s="831"/>
      <c r="M1471" s="831">
        <v>1073</v>
      </c>
      <c r="N1471" s="831"/>
      <c r="O1471" s="831"/>
      <c r="P1471" s="827"/>
      <c r="Q1471" s="832"/>
    </row>
    <row r="1472" spans="1:17" ht="14.45" customHeight="1" x14ac:dyDescent="0.2">
      <c r="A1472" s="821" t="s">
        <v>7172</v>
      </c>
      <c r="B1472" s="822" t="s">
        <v>6024</v>
      </c>
      <c r="C1472" s="822" t="s">
        <v>5989</v>
      </c>
      <c r="D1472" s="822" t="s">
        <v>6176</v>
      </c>
      <c r="E1472" s="822" t="s">
        <v>6177</v>
      </c>
      <c r="F1472" s="831">
        <v>1</v>
      </c>
      <c r="G1472" s="831">
        <v>5082</v>
      </c>
      <c r="H1472" s="831"/>
      <c r="I1472" s="831">
        <v>5082</v>
      </c>
      <c r="J1472" s="831"/>
      <c r="K1472" s="831"/>
      <c r="L1472" s="831"/>
      <c r="M1472" s="831"/>
      <c r="N1472" s="831"/>
      <c r="O1472" s="831"/>
      <c r="P1472" s="827"/>
      <c r="Q1472" s="832"/>
    </row>
    <row r="1473" spans="1:17" ht="14.45" customHeight="1" x14ac:dyDescent="0.2">
      <c r="A1473" s="821" t="s">
        <v>7172</v>
      </c>
      <c r="B1473" s="822" t="s">
        <v>6024</v>
      </c>
      <c r="C1473" s="822" t="s">
        <v>5989</v>
      </c>
      <c r="D1473" s="822" t="s">
        <v>6228</v>
      </c>
      <c r="E1473" s="822" t="s">
        <v>6229</v>
      </c>
      <c r="F1473" s="831"/>
      <c r="G1473" s="831"/>
      <c r="H1473" s="831"/>
      <c r="I1473" s="831"/>
      <c r="J1473" s="831">
        <v>1</v>
      </c>
      <c r="K1473" s="831">
        <v>8823</v>
      </c>
      <c r="L1473" s="831"/>
      <c r="M1473" s="831">
        <v>8823</v>
      </c>
      <c r="N1473" s="831"/>
      <c r="O1473" s="831"/>
      <c r="P1473" s="827"/>
      <c r="Q1473" s="832"/>
    </row>
    <row r="1474" spans="1:17" ht="14.45" customHeight="1" x14ac:dyDescent="0.2">
      <c r="A1474" s="821" t="s">
        <v>7172</v>
      </c>
      <c r="B1474" s="822" t="s">
        <v>6024</v>
      </c>
      <c r="C1474" s="822" t="s">
        <v>5989</v>
      </c>
      <c r="D1474" s="822" t="s">
        <v>6230</v>
      </c>
      <c r="E1474" s="822" t="s">
        <v>6231</v>
      </c>
      <c r="F1474" s="831"/>
      <c r="G1474" s="831"/>
      <c r="H1474" s="831"/>
      <c r="I1474" s="831"/>
      <c r="J1474" s="831">
        <v>1</v>
      </c>
      <c r="K1474" s="831">
        <v>0</v>
      </c>
      <c r="L1474" s="831"/>
      <c r="M1474" s="831">
        <v>0</v>
      </c>
      <c r="N1474" s="831"/>
      <c r="O1474" s="831"/>
      <c r="P1474" s="827"/>
      <c r="Q1474" s="832"/>
    </row>
    <row r="1475" spans="1:17" ht="14.45" customHeight="1" x14ac:dyDescent="0.2">
      <c r="A1475" s="821" t="s">
        <v>7172</v>
      </c>
      <c r="B1475" s="822" t="s">
        <v>6024</v>
      </c>
      <c r="C1475" s="822" t="s">
        <v>5989</v>
      </c>
      <c r="D1475" s="822" t="s">
        <v>6129</v>
      </c>
      <c r="E1475" s="822" t="s">
        <v>6130</v>
      </c>
      <c r="F1475" s="831">
        <v>2</v>
      </c>
      <c r="G1475" s="831">
        <v>4038</v>
      </c>
      <c r="H1475" s="831"/>
      <c r="I1475" s="831">
        <v>2019</v>
      </c>
      <c r="J1475" s="831">
        <v>6</v>
      </c>
      <c r="K1475" s="831">
        <v>12132</v>
      </c>
      <c r="L1475" s="831"/>
      <c r="M1475" s="831">
        <v>2022</v>
      </c>
      <c r="N1475" s="831"/>
      <c r="O1475" s="831"/>
      <c r="P1475" s="827"/>
      <c r="Q1475" s="832"/>
    </row>
    <row r="1476" spans="1:17" ht="14.45" customHeight="1" x14ac:dyDescent="0.2">
      <c r="A1476" s="821" t="s">
        <v>7172</v>
      </c>
      <c r="B1476" s="822" t="s">
        <v>6024</v>
      </c>
      <c r="C1476" s="822" t="s">
        <v>5989</v>
      </c>
      <c r="D1476" s="822" t="s">
        <v>5994</v>
      </c>
      <c r="E1476" s="822" t="s">
        <v>5995</v>
      </c>
      <c r="F1476" s="831">
        <v>3</v>
      </c>
      <c r="G1476" s="831">
        <v>1074</v>
      </c>
      <c r="H1476" s="831"/>
      <c r="I1476" s="831">
        <v>358</v>
      </c>
      <c r="J1476" s="831">
        <v>4</v>
      </c>
      <c r="K1476" s="831">
        <v>1440</v>
      </c>
      <c r="L1476" s="831"/>
      <c r="M1476" s="831">
        <v>360</v>
      </c>
      <c r="N1476" s="831"/>
      <c r="O1476" s="831"/>
      <c r="P1476" s="827"/>
      <c r="Q1476" s="832"/>
    </row>
    <row r="1477" spans="1:17" ht="14.45" customHeight="1" x14ac:dyDescent="0.2">
      <c r="A1477" s="821" t="s">
        <v>7172</v>
      </c>
      <c r="B1477" s="822" t="s">
        <v>6024</v>
      </c>
      <c r="C1477" s="822" t="s">
        <v>5989</v>
      </c>
      <c r="D1477" s="822" t="s">
        <v>6145</v>
      </c>
      <c r="E1477" s="822" t="s">
        <v>6146</v>
      </c>
      <c r="F1477" s="831"/>
      <c r="G1477" s="831"/>
      <c r="H1477" s="831"/>
      <c r="I1477" s="831"/>
      <c r="J1477" s="831">
        <v>1</v>
      </c>
      <c r="K1477" s="831">
        <v>180</v>
      </c>
      <c r="L1477" s="831"/>
      <c r="M1477" s="831">
        <v>180</v>
      </c>
      <c r="N1477" s="831"/>
      <c r="O1477" s="831"/>
      <c r="P1477" s="827"/>
      <c r="Q1477" s="832"/>
    </row>
    <row r="1478" spans="1:17" ht="14.45" customHeight="1" x14ac:dyDescent="0.2">
      <c r="A1478" s="821" t="s">
        <v>7172</v>
      </c>
      <c r="B1478" s="822" t="s">
        <v>6024</v>
      </c>
      <c r="C1478" s="822" t="s">
        <v>5989</v>
      </c>
      <c r="D1478" s="822" t="s">
        <v>6147</v>
      </c>
      <c r="E1478" s="822" t="s">
        <v>6148</v>
      </c>
      <c r="F1478" s="831">
        <v>12</v>
      </c>
      <c r="G1478" s="831">
        <v>8304</v>
      </c>
      <c r="H1478" s="831"/>
      <c r="I1478" s="831">
        <v>692</v>
      </c>
      <c r="J1478" s="831">
        <v>8</v>
      </c>
      <c r="K1478" s="831">
        <v>5568</v>
      </c>
      <c r="L1478" s="831"/>
      <c r="M1478" s="831">
        <v>696</v>
      </c>
      <c r="N1478" s="831"/>
      <c r="O1478" s="831"/>
      <c r="P1478" s="827"/>
      <c r="Q1478" s="832"/>
    </row>
    <row r="1479" spans="1:17" ht="14.45" customHeight="1" x14ac:dyDescent="0.2">
      <c r="A1479" s="821" t="s">
        <v>7172</v>
      </c>
      <c r="B1479" s="822" t="s">
        <v>6024</v>
      </c>
      <c r="C1479" s="822" t="s">
        <v>5989</v>
      </c>
      <c r="D1479" s="822" t="s">
        <v>6236</v>
      </c>
      <c r="E1479" s="822" t="s">
        <v>6237</v>
      </c>
      <c r="F1479" s="831"/>
      <c r="G1479" s="831"/>
      <c r="H1479" s="831"/>
      <c r="I1479" s="831"/>
      <c r="J1479" s="831">
        <v>1</v>
      </c>
      <c r="K1479" s="831">
        <v>9999</v>
      </c>
      <c r="L1479" s="831"/>
      <c r="M1479" s="831">
        <v>9999</v>
      </c>
      <c r="N1479" s="831"/>
      <c r="O1479" s="831"/>
      <c r="P1479" s="827"/>
      <c r="Q1479" s="832"/>
    </row>
    <row r="1480" spans="1:17" ht="14.45" customHeight="1" x14ac:dyDescent="0.2">
      <c r="A1480" s="821" t="s">
        <v>7172</v>
      </c>
      <c r="B1480" s="822" t="s">
        <v>6024</v>
      </c>
      <c r="C1480" s="822" t="s">
        <v>5989</v>
      </c>
      <c r="D1480" s="822" t="s">
        <v>6238</v>
      </c>
      <c r="E1480" s="822" t="s">
        <v>6239</v>
      </c>
      <c r="F1480" s="831"/>
      <c r="G1480" s="831"/>
      <c r="H1480" s="831"/>
      <c r="I1480" s="831"/>
      <c r="J1480" s="831">
        <v>1</v>
      </c>
      <c r="K1480" s="831">
        <v>1969</v>
      </c>
      <c r="L1480" s="831"/>
      <c r="M1480" s="831">
        <v>1969</v>
      </c>
      <c r="N1480" s="831"/>
      <c r="O1480" s="831"/>
      <c r="P1480" s="827"/>
      <c r="Q1480" s="832"/>
    </row>
    <row r="1481" spans="1:17" ht="14.45" customHeight="1" x14ac:dyDescent="0.2">
      <c r="A1481" s="821" t="s">
        <v>7172</v>
      </c>
      <c r="B1481" s="822" t="s">
        <v>6024</v>
      </c>
      <c r="C1481" s="822" t="s">
        <v>5989</v>
      </c>
      <c r="D1481" s="822" t="s">
        <v>6180</v>
      </c>
      <c r="E1481" s="822" t="s">
        <v>6181</v>
      </c>
      <c r="F1481" s="831">
        <v>1</v>
      </c>
      <c r="G1481" s="831">
        <v>0</v>
      </c>
      <c r="H1481" s="831"/>
      <c r="I1481" s="831">
        <v>0</v>
      </c>
      <c r="J1481" s="831"/>
      <c r="K1481" s="831"/>
      <c r="L1481" s="831"/>
      <c r="M1481" s="831"/>
      <c r="N1481" s="831"/>
      <c r="O1481" s="831"/>
      <c r="P1481" s="827"/>
      <c r="Q1481" s="832"/>
    </row>
    <row r="1482" spans="1:17" ht="14.45" customHeight="1" x14ac:dyDescent="0.2">
      <c r="A1482" s="821" t="s">
        <v>7172</v>
      </c>
      <c r="B1482" s="822" t="s">
        <v>5988</v>
      </c>
      <c r="C1482" s="822" t="s">
        <v>2679</v>
      </c>
      <c r="D1482" s="822" t="s">
        <v>6487</v>
      </c>
      <c r="E1482" s="822"/>
      <c r="F1482" s="831"/>
      <c r="G1482" s="831"/>
      <c r="H1482" s="831"/>
      <c r="I1482" s="831"/>
      <c r="J1482" s="831"/>
      <c r="K1482" s="831"/>
      <c r="L1482" s="831"/>
      <c r="M1482" s="831"/>
      <c r="N1482" s="831">
        <v>1</v>
      </c>
      <c r="O1482" s="831">
        <v>24477.32</v>
      </c>
      <c r="P1482" s="827"/>
      <c r="Q1482" s="832">
        <v>24477.32</v>
      </c>
    </row>
    <row r="1483" spans="1:17" ht="14.45" customHeight="1" x14ac:dyDescent="0.2">
      <c r="A1483" s="821" t="s">
        <v>7172</v>
      </c>
      <c r="B1483" s="822" t="s">
        <v>5988</v>
      </c>
      <c r="C1483" s="822" t="s">
        <v>5989</v>
      </c>
      <c r="D1483" s="822" t="s">
        <v>6928</v>
      </c>
      <c r="E1483" s="822"/>
      <c r="F1483" s="831"/>
      <c r="G1483" s="831"/>
      <c r="H1483" s="831"/>
      <c r="I1483" s="831"/>
      <c r="J1483" s="831"/>
      <c r="K1483" s="831"/>
      <c r="L1483" s="831"/>
      <c r="M1483" s="831"/>
      <c r="N1483" s="831">
        <v>1</v>
      </c>
      <c r="O1483" s="831">
        <v>830</v>
      </c>
      <c r="P1483" s="827"/>
      <c r="Q1483" s="832">
        <v>830</v>
      </c>
    </row>
    <row r="1484" spans="1:17" ht="14.45" customHeight="1" x14ac:dyDescent="0.2">
      <c r="A1484" s="821" t="s">
        <v>7173</v>
      </c>
      <c r="B1484" s="822" t="s">
        <v>6024</v>
      </c>
      <c r="C1484" s="822" t="s">
        <v>2679</v>
      </c>
      <c r="D1484" s="822" t="s">
        <v>6182</v>
      </c>
      <c r="E1484" s="822" t="s">
        <v>6184</v>
      </c>
      <c r="F1484" s="831">
        <v>0.5</v>
      </c>
      <c r="G1484" s="831">
        <v>327.76</v>
      </c>
      <c r="H1484" s="831"/>
      <c r="I1484" s="831">
        <v>655.52</v>
      </c>
      <c r="J1484" s="831"/>
      <c r="K1484" s="831"/>
      <c r="L1484" s="831"/>
      <c r="M1484" s="831"/>
      <c r="N1484" s="831"/>
      <c r="O1484" s="831"/>
      <c r="P1484" s="827"/>
      <c r="Q1484" s="832"/>
    </row>
    <row r="1485" spans="1:17" ht="14.45" customHeight="1" x14ac:dyDescent="0.2">
      <c r="A1485" s="821" t="s">
        <v>7173</v>
      </c>
      <c r="B1485" s="822" t="s">
        <v>6024</v>
      </c>
      <c r="C1485" s="822" t="s">
        <v>6078</v>
      </c>
      <c r="D1485" s="822" t="s">
        <v>6166</v>
      </c>
      <c r="E1485" s="822" t="s">
        <v>6167</v>
      </c>
      <c r="F1485" s="831">
        <v>2</v>
      </c>
      <c r="G1485" s="831">
        <v>2192.46</v>
      </c>
      <c r="H1485" s="831"/>
      <c r="I1485" s="831">
        <v>1096.23</v>
      </c>
      <c r="J1485" s="831"/>
      <c r="K1485" s="831"/>
      <c r="L1485" s="831"/>
      <c r="M1485" s="831"/>
      <c r="N1485" s="831"/>
      <c r="O1485" s="831"/>
      <c r="P1485" s="827"/>
      <c r="Q1485" s="832"/>
    </row>
    <row r="1486" spans="1:17" ht="14.45" customHeight="1" x14ac:dyDescent="0.2">
      <c r="A1486" s="821" t="s">
        <v>7173</v>
      </c>
      <c r="B1486" s="822" t="s">
        <v>6024</v>
      </c>
      <c r="C1486" s="822" t="s">
        <v>6078</v>
      </c>
      <c r="D1486" s="822" t="s">
        <v>6168</v>
      </c>
      <c r="E1486" s="822" t="s">
        <v>6169</v>
      </c>
      <c r="F1486" s="831">
        <v>1</v>
      </c>
      <c r="G1486" s="831">
        <v>53155.4</v>
      </c>
      <c r="H1486" s="831"/>
      <c r="I1486" s="831">
        <v>53155.4</v>
      </c>
      <c r="J1486" s="831"/>
      <c r="K1486" s="831"/>
      <c r="L1486" s="831"/>
      <c r="M1486" s="831"/>
      <c r="N1486" s="831"/>
      <c r="O1486" s="831"/>
      <c r="P1486" s="827"/>
      <c r="Q1486" s="832"/>
    </row>
    <row r="1487" spans="1:17" ht="14.45" customHeight="1" x14ac:dyDescent="0.2">
      <c r="A1487" s="821" t="s">
        <v>7173</v>
      </c>
      <c r="B1487" s="822" t="s">
        <v>6024</v>
      </c>
      <c r="C1487" s="822" t="s">
        <v>6078</v>
      </c>
      <c r="D1487" s="822" t="s">
        <v>6222</v>
      </c>
      <c r="E1487" s="822" t="s">
        <v>6223</v>
      </c>
      <c r="F1487" s="831">
        <v>1</v>
      </c>
      <c r="G1487" s="831">
        <v>392.85</v>
      </c>
      <c r="H1487" s="831"/>
      <c r="I1487" s="831">
        <v>392.85</v>
      </c>
      <c r="J1487" s="831"/>
      <c r="K1487" s="831"/>
      <c r="L1487" s="831"/>
      <c r="M1487" s="831"/>
      <c r="N1487" s="831"/>
      <c r="O1487" s="831"/>
      <c r="P1487" s="827"/>
      <c r="Q1487" s="832"/>
    </row>
    <row r="1488" spans="1:17" ht="14.45" customHeight="1" x14ac:dyDescent="0.2">
      <c r="A1488" s="821" t="s">
        <v>7173</v>
      </c>
      <c r="B1488" s="822" t="s">
        <v>6024</v>
      </c>
      <c r="C1488" s="822" t="s">
        <v>5989</v>
      </c>
      <c r="D1488" s="822" t="s">
        <v>6005</v>
      </c>
      <c r="E1488" s="822" t="s">
        <v>6006</v>
      </c>
      <c r="F1488" s="831">
        <v>3</v>
      </c>
      <c r="G1488" s="831">
        <v>114</v>
      </c>
      <c r="H1488" s="831"/>
      <c r="I1488" s="831">
        <v>38</v>
      </c>
      <c r="J1488" s="831">
        <v>11</v>
      </c>
      <c r="K1488" s="831">
        <v>418</v>
      </c>
      <c r="L1488" s="831"/>
      <c r="M1488" s="831">
        <v>38</v>
      </c>
      <c r="N1488" s="831">
        <v>1</v>
      </c>
      <c r="O1488" s="831">
        <v>40</v>
      </c>
      <c r="P1488" s="827"/>
      <c r="Q1488" s="832">
        <v>40</v>
      </c>
    </row>
    <row r="1489" spans="1:17" ht="14.45" customHeight="1" x14ac:dyDescent="0.2">
      <c r="A1489" s="821" t="s">
        <v>7173</v>
      </c>
      <c r="B1489" s="822" t="s">
        <v>6024</v>
      </c>
      <c r="C1489" s="822" t="s">
        <v>5989</v>
      </c>
      <c r="D1489" s="822" t="s">
        <v>6087</v>
      </c>
      <c r="E1489" s="822" t="s">
        <v>6088</v>
      </c>
      <c r="F1489" s="831">
        <v>79</v>
      </c>
      <c r="G1489" s="831">
        <v>55853</v>
      </c>
      <c r="H1489" s="831"/>
      <c r="I1489" s="831">
        <v>707</v>
      </c>
      <c r="J1489" s="831">
        <v>40</v>
      </c>
      <c r="K1489" s="831">
        <v>28440</v>
      </c>
      <c r="L1489" s="831"/>
      <c r="M1489" s="831">
        <v>711</v>
      </c>
      <c r="N1489" s="831">
        <v>4</v>
      </c>
      <c r="O1489" s="831">
        <v>3072</v>
      </c>
      <c r="P1489" s="827"/>
      <c r="Q1489" s="832">
        <v>768</v>
      </c>
    </row>
    <row r="1490" spans="1:17" ht="14.45" customHeight="1" x14ac:dyDescent="0.2">
      <c r="A1490" s="821" t="s">
        <v>7173</v>
      </c>
      <c r="B1490" s="822" t="s">
        <v>6024</v>
      </c>
      <c r="C1490" s="822" t="s">
        <v>5989</v>
      </c>
      <c r="D1490" s="822" t="s">
        <v>6095</v>
      </c>
      <c r="E1490" s="822" t="s">
        <v>6096</v>
      </c>
      <c r="F1490" s="831">
        <v>2</v>
      </c>
      <c r="G1490" s="831">
        <v>1926</v>
      </c>
      <c r="H1490" s="831"/>
      <c r="I1490" s="831">
        <v>963</v>
      </c>
      <c r="J1490" s="831"/>
      <c r="K1490" s="831"/>
      <c r="L1490" s="831"/>
      <c r="M1490" s="831"/>
      <c r="N1490" s="831"/>
      <c r="O1490" s="831"/>
      <c r="P1490" s="827"/>
      <c r="Q1490" s="832"/>
    </row>
    <row r="1491" spans="1:17" ht="14.45" customHeight="1" x14ac:dyDescent="0.2">
      <c r="A1491" s="821" t="s">
        <v>7173</v>
      </c>
      <c r="B1491" s="822" t="s">
        <v>6024</v>
      </c>
      <c r="C1491" s="822" t="s">
        <v>5989</v>
      </c>
      <c r="D1491" s="822" t="s">
        <v>6097</v>
      </c>
      <c r="E1491" s="822" t="s">
        <v>6098</v>
      </c>
      <c r="F1491" s="831">
        <v>5</v>
      </c>
      <c r="G1491" s="831">
        <v>2175</v>
      </c>
      <c r="H1491" s="831"/>
      <c r="I1491" s="831">
        <v>435</v>
      </c>
      <c r="J1491" s="831"/>
      <c r="K1491" s="831"/>
      <c r="L1491" s="831"/>
      <c r="M1491" s="831"/>
      <c r="N1491" s="831"/>
      <c r="O1491" s="831"/>
      <c r="P1491" s="827"/>
      <c r="Q1491" s="832"/>
    </row>
    <row r="1492" spans="1:17" ht="14.45" customHeight="1" x14ac:dyDescent="0.2">
      <c r="A1492" s="821" t="s">
        <v>7173</v>
      </c>
      <c r="B1492" s="822" t="s">
        <v>6024</v>
      </c>
      <c r="C1492" s="822" t="s">
        <v>5989</v>
      </c>
      <c r="D1492" s="822" t="s">
        <v>6101</v>
      </c>
      <c r="E1492" s="822" t="s">
        <v>6102</v>
      </c>
      <c r="F1492" s="831">
        <v>20</v>
      </c>
      <c r="G1492" s="831">
        <v>37480</v>
      </c>
      <c r="H1492" s="831"/>
      <c r="I1492" s="831">
        <v>1874</v>
      </c>
      <c r="J1492" s="831">
        <v>11</v>
      </c>
      <c r="K1492" s="831">
        <v>20658</v>
      </c>
      <c r="L1492" s="831"/>
      <c r="M1492" s="831">
        <v>1878</v>
      </c>
      <c r="N1492" s="831">
        <v>3</v>
      </c>
      <c r="O1492" s="831">
        <v>5766</v>
      </c>
      <c r="P1492" s="827"/>
      <c r="Q1492" s="832">
        <v>1922</v>
      </c>
    </row>
    <row r="1493" spans="1:17" ht="14.45" customHeight="1" x14ac:dyDescent="0.2">
      <c r="A1493" s="821" t="s">
        <v>7173</v>
      </c>
      <c r="B1493" s="822" t="s">
        <v>6024</v>
      </c>
      <c r="C1493" s="822" t="s">
        <v>5989</v>
      </c>
      <c r="D1493" s="822" t="s">
        <v>6105</v>
      </c>
      <c r="E1493" s="822" t="s">
        <v>6106</v>
      </c>
      <c r="F1493" s="831">
        <v>15</v>
      </c>
      <c r="G1493" s="831">
        <v>16035</v>
      </c>
      <c r="H1493" s="831"/>
      <c r="I1493" s="831">
        <v>1069</v>
      </c>
      <c r="J1493" s="831">
        <v>11</v>
      </c>
      <c r="K1493" s="831">
        <v>11803</v>
      </c>
      <c r="L1493" s="831"/>
      <c r="M1493" s="831">
        <v>1073</v>
      </c>
      <c r="N1493" s="831">
        <v>3</v>
      </c>
      <c r="O1493" s="831">
        <v>3321</v>
      </c>
      <c r="P1493" s="827"/>
      <c r="Q1493" s="832">
        <v>1107</v>
      </c>
    </row>
    <row r="1494" spans="1:17" ht="14.45" customHeight="1" x14ac:dyDescent="0.2">
      <c r="A1494" s="821" t="s">
        <v>7173</v>
      </c>
      <c r="B1494" s="822" t="s">
        <v>6024</v>
      </c>
      <c r="C1494" s="822" t="s">
        <v>5989</v>
      </c>
      <c r="D1494" s="822" t="s">
        <v>6109</v>
      </c>
      <c r="E1494" s="822" t="s">
        <v>6110</v>
      </c>
      <c r="F1494" s="831">
        <v>4</v>
      </c>
      <c r="G1494" s="831">
        <v>3716</v>
      </c>
      <c r="H1494" s="831"/>
      <c r="I1494" s="831">
        <v>929</v>
      </c>
      <c r="J1494" s="831">
        <v>6</v>
      </c>
      <c r="K1494" s="831">
        <v>5598</v>
      </c>
      <c r="L1494" s="831"/>
      <c r="M1494" s="831">
        <v>933</v>
      </c>
      <c r="N1494" s="831"/>
      <c r="O1494" s="831"/>
      <c r="P1494" s="827"/>
      <c r="Q1494" s="832"/>
    </row>
    <row r="1495" spans="1:17" ht="14.45" customHeight="1" x14ac:dyDescent="0.2">
      <c r="A1495" s="821" t="s">
        <v>7173</v>
      </c>
      <c r="B1495" s="822" t="s">
        <v>6024</v>
      </c>
      <c r="C1495" s="822" t="s">
        <v>5989</v>
      </c>
      <c r="D1495" s="822" t="s">
        <v>6111</v>
      </c>
      <c r="E1495" s="822" t="s">
        <v>6112</v>
      </c>
      <c r="F1495" s="831">
        <v>1</v>
      </c>
      <c r="G1495" s="831">
        <v>322</v>
      </c>
      <c r="H1495" s="831"/>
      <c r="I1495" s="831">
        <v>322</v>
      </c>
      <c r="J1495" s="831"/>
      <c r="K1495" s="831"/>
      <c r="L1495" s="831"/>
      <c r="M1495" s="831"/>
      <c r="N1495" s="831"/>
      <c r="O1495" s="831"/>
      <c r="P1495" s="827"/>
      <c r="Q1495" s="832"/>
    </row>
    <row r="1496" spans="1:17" ht="14.45" customHeight="1" x14ac:dyDescent="0.2">
      <c r="A1496" s="821" t="s">
        <v>7173</v>
      </c>
      <c r="B1496" s="822" t="s">
        <v>6024</v>
      </c>
      <c r="C1496" s="822" t="s">
        <v>5989</v>
      </c>
      <c r="D1496" s="822" t="s">
        <v>6174</v>
      </c>
      <c r="E1496" s="822" t="s">
        <v>6175</v>
      </c>
      <c r="F1496" s="831">
        <v>1</v>
      </c>
      <c r="G1496" s="831">
        <v>9564</v>
      </c>
      <c r="H1496" s="831"/>
      <c r="I1496" s="831">
        <v>9564</v>
      </c>
      <c r="J1496" s="831"/>
      <c r="K1496" s="831"/>
      <c r="L1496" s="831"/>
      <c r="M1496" s="831"/>
      <c r="N1496" s="831"/>
      <c r="O1496" s="831"/>
      <c r="P1496" s="827"/>
      <c r="Q1496" s="832"/>
    </row>
    <row r="1497" spans="1:17" ht="14.45" customHeight="1" x14ac:dyDescent="0.2">
      <c r="A1497" s="821" t="s">
        <v>7173</v>
      </c>
      <c r="B1497" s="822" t="s">
        <v>6024</v>
      </c>
      <c r="C1497" s="822" t="s">
        <v>5989</v>
      </c>
      <c r="D1497" s="822" t="s">
        <v>6228</v>
      </c>
      <c r="E1497" s="822" t="s">
        <v>6229</v>
      </c>
      <c r="F1497" s="831">
        <v>1</v>
      </c>
      <c r="G1497" s="831">
        <v>8817</v>
      </c>
      <c r="H1497" s="831"/>
      <c r="I1497" s="831">
        <v>8817</v>
      </c>
      <c r="J1497" s="831"/>
      <c r="K1497" s="831"/>
      <c r="L1497" s="831"/>
      <c r="M1497" s="831"/>
      <c r="N1497" s="831"/>
      <c r="O1497" s="831"/>
      <c r="P1497" s="827"/>
      <c r="Q1497" s="832"/>
    </row>
    <row r="1498" spans="1:17" ht="14.45" customHeight="1" x14ac:dyDescent="0.2">
      <c r="A1498" s="821" t="s">
        <v>7173</v>
      </c>
      <c r="B1498" s="822" t="s">
        <v>6024</v>
      </c>
      <c r="C1498" s="822" t="s">
        <v>5989</v>
      </c>
      <c r="D1498" s="822" t="s">
        <v>6129</v>
      </c>
      <c r="E1498" s="822" t="s">
        <v>6130</v>
      </c>
      <c r="F1498" s="831">
        <v>1</v>
      </c>
      <c r="G1498" s="831">
        <v>2019</v>
      </c>
      <c r="H1498" s="831"/>
      <c r="I1498" s="831">
        <v>2019</v>
      </c>
      <c r="J1498" s="831"/>
      <c r="K1498" s="831"/>
      <c r="L1498" s="831"/>
      <c r="M1498" s="831"/>
      <c r="N1498" s="831"/>
      <c r="O1498" s="831"/>
      <c r="P1498" s="827"/>
      <c r="Q1498" s="832"/>
    </row>
    <row r="1499" spans="1:17" ht="14.45" customHeight="1" x14ac:dyDescent="0.2">
      <c r="A1499" s="821" t="s">
        <v>7173</v>
      </c>
      <c r="B1499" s="822" t="s">
        <v>6024</v>
      </c>
      <c r="C1499" s="822" t="s">
        <v>5989</v>
      </c>
      <c r="D1499" s="822" t="s">
        <v>5994</v>
      </c>
      <c r="E1499" s="822" t="s">
        <v>5995</v>
      </c>
      <c r="F1499" s="831">
        <v>183</v>
      </c>
      <c r="G1499" s="831">
        <v>65514</v>
      </c>
      <c r="H1499" s="831"/>
      <c r="I1499" s="831">
        <v>358</v>
      </c>
      <c r="J1499" s="831">
        <v>151</v>
      </c>
      <c r="K1499" s="831">
        <v>54360</v>
      </c>
      <c r="L1499" s="831"/>
      <c r="M1499" s="831">
        <v>360</v>
      </c>
      <c r="N1499" s="831">
        <v>47</v>
      </c>
      <c r="O1499" s="831">
        <v>18236</v>
      </c>
      <c r="P1499" s="827"/>
      <c r="Q1499" s="832">
        <v>388</v>
      </c>
    </row>
    <row r="1500" spans="1:17" ht="14.45" customHeight="1" x14ac:dyDescent="0.2">
      <c r="A1500" s="821" t="s">
        <v>7173</v>
      </c>
      <c r="B1500" s="822" t="s">
        <v>6024</v>
      </c>
      <c r="C1500" s="822" t="s">
        <v>5989</v>
      </c>
      <c r="D1500" s="822" t="s">
        <v>6145</v>
      </c>
      <c r="E1500" s="822" t="s">
        <v>6146</v>
      </c>
      <c r="F1500" s="831">
        <v>18</v>
      </c>
      <c r="G1500" s="831">
        <v>3222</v>
      </c>
      <c r="H1500" s="831"/>
      <c r="I1500" s="831">
        <v>179</v>
      </c>
      <c r="J1500" s="831">
        <v>7</v>
      </c>
      <c r="K1500" s="831">
        <v>1260</v>
      </c>
      <c r="L1500" s="831"/>
      <c r="M1500" s="831">
        <v>180</v>
      </c>
      <c r="N1500" s="831">
        <v>2</v>
      </c>
      <c r="O1500" s="831">
        <v>388</v>
      </c>
      <c r="P1500" s="827"/>
      <c r="Q1500" s="832">
        <v>194</v>
      </c>
    </row>
    <row r="1501" spans="1:17" ht="14.45" customHeight="1" x14ac:dyDescent="0.2">
      <c r="A1501" s="821" t="s">
        <v>7173</v>
      </c>
      <c r="B1501" s="822" t="s">
        <v>6024</v>
      </c>
      <c r="C1501" s="822" t="s">
        <v>5989</v>
      </c>
      <c r="D1501" s="822" t="s">
        <v>6147</v>
      </c>
      <c r="E1501" s="822" t="s">
        <v>6148</v>
      </c>
      <c r="F1501" s="831">
        <v>26</v>
      </c>
      <c r="G1501" s="831">
        <v>17992</v>
      </c>
      <c r="H1501" s="831"/>
      <c r="I1501" s="831">
        <v>692</v>
      </c>
      <c r="J1501" s="831">
        <v>14</v>
      </c>
      <c r="K1501" s="831">
        <v>9744</v>
      </c>
      <c r="L1501" s="831"/>
      <c r="M1501" s="831">
        <v>696</v>
      </c>
      <c r="N1501" s="831">
        <v>1</v>
      </c>
      <c r="O1501" s="831">
        <v>734</v>
      </c>
      <c r="P1501" s="827"/>
      <c r="Q1501" s="832">
        <v>734</v>
      </c>
    </row>
    <row r="1502" spans="1:17" ht="14.45" customHeight="1" x14ac:dyDescent="0.2">
      <c r="A1502" s="821" t="s">
        <v>7173</v>
      </c>
      <c r="B1502" s="822" t="s">
        <v>6024</v>
      </c>
      <c r="C1502" s="822" t="s">
        <v>5989</v>
      </c>
      <c r="D1502" s="822" t="s">
        <v>6150</v>
      </c>
      <c r="E1502" s="822" t="s">
        <v>6151</v>
      </c>
      <c r="F1502" s="831">
        <v>1</v>
      </c>
      <c r="G1502" s="831">
        <v>500</v>
      </c>
      <c r="H1502" s="831"/>
      <c r="I1502" s="831">
        <v>500</v>
      </c>
      <c r="J1502" s="831"/>
      <c r="K1502" s="831"/>
      <c r="L1502" s="831"/>
      <c r="M1502" s="831"/>
      <c r="N1502" s="831"/>
      <c r="O1502" s="831"/>
      <c r="P1502" s="827"/>
      <c r="Q1502" s="832"/>
    </row>
    <row r="1503" spans="1:17" ht="14.45" customHeight="1" x14ac:dyDescent="0.2">
      <c r="A1503" s="821" t="s">
        <v>7173</v>
      </c>
      <c r="B1503" s="822" t="s">
        <v>6024</v>
      </c>
      <c r="C1503" s="822" t="s">
        <v>5989</v>
      </c>
      <c r="D1503" s="822" t="s">
        <v>6180</v>
      </c>
      <c r="E1503" s="822" t="s">
        <v>6181</v>
      </c>
      <c r="F1503" s="831">
        <v>1</v>
      </c>
      <c r="G1503" s="831">
        <v>0</v>
      </c>
      <c r="H1503" s="831"/>
      <c r="I1503" s="831">
        <v>0</v>
      </c>
      <c r="J1503" s="831"/>
      <c r="K1503" s="831"/>
      <c r="L1503" s="831"/>
      <c r="M1503" s="831"/>
      <c r="N1503" s="831"/>
      <c r="O1503" s="831"/>
      <c r="P1503" s="827"/>
      <c r="Q1503" s="832"/>
    </row>
    <row r="1504" spans="1:17" ht="14.45" customHeight="1" x14ac:dyDescent="0.2">
      <c r="A1504" s="821" t="s">
        <v>7174</v>
      </c>
      <c r="B1504" s="822" t="s">
        <v>6024</v>
      </c>
      <c r="C1504" s="822" t="s">
        <v>5989</v>
      </c>
      <c r="D1504" s="822" t="s">
        <v>6005</v>
      </c>
      <c r="E1504" s="822" t="s">
        <v>6006</v>
      </c>
      <c r="F1504" s="831">
        <v>4</v>
      </c>
      <c r="G1504" s="831">
        <v>152</v>
      </c>
      <c r="H1504" s="831"/>
      <c r="I1504" s="831">
        <v>38</v>
      </c>
      <c r="J1504" s="831">
        <v>5</v>
      </c>
      <c r="K1504" s="831">
        <v>190</v>
      </c>
      <c r="L1504" s="831"/>
      <c r="M1504" s="831">
        <v>38</v>
      </c>
      <c r="N1504" s="831">
        <v>3</v>
      </c>
      <c r="O1504" s="831">
        <v>120</v>
      </c>
      <c r="P1504" s="827"/>
      <c r="Q1504" s="832">
        <v>40</v>
      </c>
    </row>
    <row r="1505" spans="1:17" ht="14.45" customHeight="1" x14ac:dyDescent="0.2">
      <c r="A1505" s="821" t="s">
        <v>7174</v>
      </c>
      <c r="B1505" s="822" t="s">
        <v>6024</v>
      </c>
      <c r="C1505" s="822" t="s">
        <v>5989</v>
      </c>
      <c r="D1505" s="822" t="s">
        <v>6095</v>
      </c>
      <c r="E1505" s="822" t="s">
        <v>6096</v>
      </c>
      <c r="F1505" s="831">
        <v>1</v>
      </c>
      <c r="G1505" s="831">
        <v>963</v>
      </c>
      <c r="H1505" s="831"/>
      <c r="I1505" s="831">
        <v>963</v>
      </c>
      <c r="J1505" s="831">
        <v>2</v>
      </c>
      <c r="K1505" s="831">
        <v>1934</v>
      </c>
      <c r="L1505" s="831"/>
      <c r="M1505" s="831">
        <v>967</v>
      </c>
      <c r="N1505" s="831"/>
      <c r="O1505" s="831"/>
      <c r="P1505" s="827"/>
      <c r="Q1505" s="832"/>
    </row>
    <row r="1506" spans="1:17" ht="14.45" customHeight="1" x14ac:dyDescent="0.2">
      <c r="A1506" s="821" t="s">
        <v>7174</v>
      </c>
      <c r="B1506" s="822" t="s">
        <v>6024</v>
      </c>
      <c r="C1506" s="822" t="s">
        <v>5989</v>
      </c>
      <c r="D1506" s="822" t="s">
        <v>6097</v>
      </c>
      <c r="E1506" s="822" t="s">
        <v>6098</v>
      </c>
      <c r="F1506" s="831">
        <v>3</v>
      </c>
      <c r="G1506" s="831">
        <v>1305</v>
      </c>
      <c r="H1506" s="831"/>
      <c r="I1506" s="831">
        <v>435</v>
      </c>
      <c r="J1506" s="831">
        <v>4</v>
      </c>
      <c r="K1506" s="831">
        <v>1748</v>
      </c>
      <c r="L1506" s="831"/>
      <c r="M1506" s="831">
        <v>437</v>
      </c>
      <c r="N1506" s="831"/>
      <c r="O1506" s="831"/>
      <c r="P1506" s="827"/>
      <c r="Q1506" s="832"/>
    </row>
    <row r="1507" spans="1:17" ht="14.45" customHeight="1" x14ac:dyDescent="0.2">
      <c r="A1507" s="821" t="s">
        <v>7174</v>
      </c>
      <c r="B1507" s="822" t="s">
        <v>6024</v>
      </c>
      <c r="C1507" s="822" t="s">
        <v>5989</v>
      </c>
      <c r="D1507" s="822" t="s">
        <v>6099</v>
      </c>
      <c r="E1507" s="822" t="s">
        <v>6100</v>
      </c>
      <c r="F1507" s="831"/>
      <c r="G1507" s="831"/>
      <c r="H1507" s="831"/>
      <c r="I1507" s="831"/>
      <c r="J1507" s="831"/>
      <c r="K1507" s="831"/>
      <c r="L1507" s="831"/>
      <c r="M1507" s="831"/>
      <c r="N1507" s="831">
        <v>1</v>
      </c>
      <c r="O1507" s="831">
        <v>1045</v>
      </c>
      <c r="P1507" s="827"/>
      <c r="Q1507" s="832">
        <v>1045</v>
      </c>
    </row>
    <row r="1508" spans="1:17" ht="14.45" customHeight="1" x14ac:dyDescent="0.2">
      <c r="A1508" s="821" t="s">
        <v>7174</v>
      </c>
      <c r="B1508" s="822" t="s">
        <v>6024</v>
      </c>
      <c r="C1508" s="822" t="s">
        <v>5989</v>
      </c>
      <c r="D1508" s="822" t="s">
        <v>6101</v>
      </c>
      <c r="E1508" s="822" t="s">
        <v>6102</v>
      </c>
      <c r="F1508" s="831">
        <v>209</v>
      </c>
      <c r="G1508" s="831">
        <v>391666</v>
      </c>
      <c r="H1508" s="831"/>
      <c r="I1508" s="831">
        <v>1874</v>
      </c>
      <c r="J1508" s="831">
        <v>202</v>
      </c>
      <c r="K1508" s="831">
        <v>379356</v>
      </c>
      <c r="L1508" s="831"/>
      <c r="M1508" s="831">
        <v>1878</v>
      </c>
      <c r="N1508" s="831">
        <v>40</v>
      </c>
      <c r="O1508" s="831">
        <v>76880</v>
      </c>
      <c r="P1508" s="827"/>
      <c r="Q1508" s="832">
        <v>1922</v>
      </c>
    </row>
    <row r="1509" spans="1:17" ht="14.45" customHeight="1" x14ac:dyDescent="0.2">
      <c r="A1509" s="821" t="s">
        <v>7174</v>
      </c>
      <c r="B1509" s="822" t="s">
        <v>6024</v>
      </c>
      <c r="C1509" s="822" t="s">
        <v>5989</v>
      </c>
      <c r="D1509" s="822" t="s">
        <v>6105</v>
      </c>
      <c r="E1509" s="822" t="s">
        <v>6106</v>
      </c>
      <c r="F1509" s="831">
        <v>209</v>
      </c>
      <c r="G1509" s="831">
        <v>223421</v>
      </c>
      <c r="H1509" s="831"/>
      <c r="I1509" s="831">
        <v>1069</v>
      </c>
      <c r="J1509" s="831">
        <v>203</v>
      </c>
      <c r="K1509" s="831">
        <v>217819</v>
      </c>
      <c r="L1509" s="831"/>
      <c r="M1509" s="831">
        <v>1073</v>
      </c>
      <c r="N1509" s="831">
        <v>40</v>
      </c>
      <c r="O1509" s="831">
        <v>44280</v>
      </c>
      <c r="P1509" s="827"/>
      <c r="Q1509" s="832">
        <v>1107</v>
      </c>
    </row>
    <row r="1510" spans="1:17" ht="14.45" customHeight="1" x14ac:dyDescent="0.2">
      <c r="A1510" s="821" t="s">
        <v>7174</v>
      </c>
      <c r="B1510" s="822" t="s">
        <v>6024</v>
      </c>
      <c r="C1510" s="822" t="s">
        <v>5989</v>
      </c>
      <c r="D1510" s="822" t="s">
        <v>6129</v>
      </c>
      <c r="E1510" s="822" t="s">
        <v>6130</v>
      </c>
      <c r="F1510" s="831"/>
      <c r="G1510" s="831"/>
      <c r="H1510" s="831"/>
      <c r="I1510" s="831"/>
      <c r="J1510" s="831">
        <v>2</v>
      </c>
      <c r="K1510" s="831">
        <v>4044</v>
      </c>
      <c r="L1510" s="831"/>
      <c r="M1510" s="831">
        <v>2022</v>
      </c>
      <c r="N1510" s="831"/>
      <c r="O1510" s="831"/>
      <c r="P1510" s="827"/>
      <c r="Q1510" s="832"/>
    </row>
    <row r="1511" spans="1:17" ht="14.45" customHeight="1" x14ac:dyDescent="0.2">
      <c r="A1511" s="821" t="s">
        <v>7174</v>
      </c>
      <c r="B1511" s="822" t="s">
        <v>6024</v>
      </c>
      <c r="C1511" s="822" t="s">
        <v>5989</v>
      </c>
      <c r="D1511" s="822" t="s">
        <v>5994</v>
      </c>
      <c r="E1511" s="822" t="s">
        <v>5995</v>
      </c>
      <c r="F1511" s="831">
        <v>8</v>
      </c>
      <c r="G1511" s="831">
        <v>2864</v>
      </c>
      <c r="H1511" s="831"/>
      <c r="I1511" s="831">
        <v>358</v>
      </c>
      <c r="J1511" s="831">
        <v>2</v>
      </c>
      <c r="K1511" s="831">
        <v>720</v>
      </c>
      <c r="L1511" s="831"/>
      <c r="M1511" s="831">
        <v>360</v>
      </c>
      <c r="N1511" s="831">
        <v>1</v>
      </c>
      <c r="O1511" s="831">
        <v>388</v>
      </c>
      <c r="P1511" s="827"/>
      <c r="Q1511" s="832">
        <v>388</v>
      </c>
    </row>
    <row r="1512" spans="1:17" ht="14.45" customHeight="1" x14ac:dyDescent="0.2">
      <c r="A1512" s="821" t="s">
        <v>7174</v>
      </c>
      <c r="B1512" s="822" t="s">
        <v>6024</v>
      </c>
      <c r="C1512" s="822" t="s">
        <v>5989</v>
      </c>
      <c r="D1512" s="822" t="s">
        <v>6147</v>
      </c>
      <c r="E1512" s="822" t="s">
        <v>6148</v>
      </c>
      <c r="F1512" s="831">
        <v>2</v>
      </c>
      <c r="G1512" s="831">
        <v>1384</v>
      </c>
      <c r="H1512" s="831"/>
      <c r="I1512" s="831">
        <v>692</v>
      </c>
      <c r="J1512" s="831"/>
      <c r="K1512" s="831"/>
      <c r="L1512" s="831"/>
      <c r="M1512" s="831"/>
      <c r="N1512" s="831"/>
      <c r="O1512" s="831"/>
      <c r="P1512" s="827"/>
      <c r="Q1512" s="832"/>
    </row>
    <row r="1513" spans="1:17" ht="14.45" customHeight="1" x14ac:dyDescent="0.2">
      <c r="A1513" s="821" t="s">
        <v>7174</v>
      </c>
      <c r="B1513" s="822" t="s">
        <v>6024</v>
      </c>
      <c r="C1513" s="822" t="s">
        <v>5989</v>
      </c>
      <c r="D1513" s="822" t="s">
        <v>6150</v>
      </c>
      <c r="E1513" s="822" t="s">
        <v>6151</v>
      </c>
      <c r="F1513" s="831"/>
      <c r="G1513" s="831"/>
      <c r="H1513" s="831"/>
      <c r="I1513" s="831"/>
      <c r="J1513" s="831">
        <v>1</v>
      </c>
      <c r="K1513" s="831">
        <v>502</v>
      </c>
      <c r="L1513" s="831"/>
      <c r="M1513" s="831">
        <v>502</v>
      </c>
      <c r="N1513" s="831"/>
      <c r="O1513" s="831"/>
      <c r="P1513" s="827"/>
      <c r="Q1513" s="832"/>
    </row>
    <row r="1514" spans="1:17" ht="14.45" customHeight="1" x14ac:dyDescent="0.2">
      <c r="A1514" s="821" t="s">
        <v>7175</v>
      </c>
      <c r="B1514" s="822" t="s">
        <v>6024</v>
      </c>
      <c r="C1514" s="822" t="s">
        <v>2679</v>
      </c>
      <c r="D1514" s="822" t="s">
        <v>6417</v>
      </c>
      <c r="E1514" s="822" t="s">
        <v>6183</v>
      </c>
      <c r="F1514" s="831">
        <v>0.5</v>
      </c>
      <c r="G1514" s="831">
        <v>4547.6000000000004</v>
      </c>
      <c r="H1514" s="831"/>
      <c r="I1514" s="831">
        <v>9095.2000000000007</v>
      </c>
      <c r="J1514" s="831"/>
      <c r="K1514" s="831"/>
      <c r="L1514" s="831"/>
      <c r="M1514" s="831"/>
      <c r="N1514" s="831"/>
      <c r="O1514" s="831"/>
      <c r="P1514" s="827"/>
      <c r="Q1514" s="832"/>
    </row>
    <row r="1515" spans="1:17" ht="14.45" customHeight="1" x14ac:dyDescent="0.2">
      <c r="A1515" s="821" t="s">
        <v>7175</v>
      </c>
      <c r="B1515" s="822" t="s">
        <v>6024</v>
      </c>
      <c r="C1515" s="822" t="s">
        <v>2679</v>
      </c>
      <c r="D1515" s="822" t="s">
        <v>6417</v>
      </c>
      <c r="E1515" s="822"/>
      <c r="F1515" s="831">
        <v>0.1</v>
      </c>
      <c r="G1515" s="831">
        <v>909.52</v>
      </c>
      <c r="H1515" s="831"/>
      <c r="I1515" s="831">
        <v>9095.1999999999989</v>
      </c>
      <c r="J1515" s="831"/>
      <c r="K1515" s="831"/>
      <c r="L1515" s="831"/>
      <c r="M1515" s="831"/>
      <c r="N1515" s="831"/>
      <c r="O1515" s="831"/>
      <c r="P1515" s="827"/>
      <c r="Q1515" s="832"/>
    </row>
    <row r="1516" spans="1:17" ht="14.45" customHeight="1" x14ac:dyDescent="0.2">
      <c r="A1516" s="821" t="s">
        <v>7175</v>
      </c>
      <c r="B1516" s="822" t="s">
        <v>6024</v>
      </c>
      <c r="C1516" s="822" t="s">
        <v>2679</v>
      </c>
      <c r="D1516" s="822" t="s">
        <v>6418</v>
      </c>
      <c r="E1516" s="822" t="s">
        <v>6419</v>
      </c>
      <c r="F1516" s="831">
        <v>0.30000000000000004</v>
      </c>
      <c r="G1516" s="831">
        <v>584.79</v>
      </c>
      <c r="H1516" s="831"/>
      <c r="I1516" s="831">
        <v>1949.2999999999995</v>
      </c>
      <c r="J1516" s="831"/>
      <c r="K1516" s="831"/>
      <c r="L1516" s="831"/>
      <c r="M1516" s="831"/>
      <c r="N1516" s="831"/>
      <c r="O1516" s="831"/>
      <c r="P1516" s="827"/>
      <c r="Q1516" s="832"/>
    </row>
    <row r="1517" spans="1:17" ht="14.45" customHeight="1" x14ac:dyDescent="0.2">
      <c r="A1517" s="821" t="s">
        <v>7175</v>
      </c>
      <c r="B1517" s="822" t="s">
        <v>6024</v>
      </c>
      <c r="C1517" s="822" t="s">
        <v>2679</v>
      </c>
      <c r="D1517" s="822" t="s">
        <v>6418</v>
      </c>
      <c r="E1517" s="822"/>
      <c r="F1517" s="831">
        <v>0.2</v>
      </c>
      <c r="G1517" s="831">
        <v>389.86</v>
      </c>
      <c r="H1517" s="831"/>
      <c r="I1517" s="831">
        <v>1949.3</v>
      </c>
      <c r="J1517" s="831"/>
      <c r="K1517" s="831"/>
      <c r="L1517" s="831"/>
      <c r="M1517" s="831"/>
      <c r="N1517" s="831"/>
      <c r="O1517" s="831"/>
      <c r="P1517" s="827"/>
      <c r="Q1517" s="832"/>
    </row>
    <row r="1518" spans="1:17" ht="14.45" customHeight="1" x14ac:dyDescent="0.2">
      <c r="A1518" s="821" t="s">
        <v>7175</v>
      </c>
      <c r="B1518" s="822" t="s">
        <v>6024</v>
      </c>
      <c r="C1518" s="822" t="s">
        <v>2679</v>
      </c>
      <c r="D1518" s="822" t="s">
        <v>6182</v>
      </c>
      <c r="E1518" s="822" t="s">
        <v>6183</v>
      </c>
      <c r="F1518" s="831">
        <v>27.5</v>
      </c>
      <c r="G1518" s="831">
        <v>18026.8</v>
      </c>
      <c r="H1518" s="831"/>
      <c r="I1518" s="831">
        <v>655.52</v>
      </c>
      <c r="J1518" s="831">
        <v>11.5</v>
      </c>
      <c r="K1518" s="831">
        <v>7538.4800000000014</v>
      </c>
      <c r="L1518" s="831"/>
      <c r="M1518" s="831">
        <v>655.5200000000001</v>
      </c>
      <c r="N1518" s="831"/>
      <c r="O1518" s="831"/>
      <c r="P1518" s="827"/>
      <c r="Q1518" s="832"/>
    </row>
    <row r="1519" spans="1:17" ht="14.45" customHeight="1" x14ac:dyDescent="0.2">
      <c r="A1519" s="821" t="s">
        <v>7175</v>
      </c>
      <c r="B1519" s="822" t="s">
        <v>6024</v>
      </c>
      <c r="C1519" s="822" t="s">
        <v>2679</v>
      </c>
      <c r="D1519" s="822" t="s">
        <v>6182</v>
      </c>
      <c r="E1519" s="822" t="s">
        <v>6184</v>
      </c>
      <c r="F1519" s="831">
        <v>24.25</v>
      </c>
      <c r="G1519" s="831">
        <v>15896.36</v>
      </c>
      <c r="H1519" s="831"/>
      <c r="I1519" s="831">
        <v>655.52</v>
      </c>
      <c r="J1519" s="831">
        <v>44.9</v>
      </c>
      <c r="K1519" s="831">
        <v>32050.77</v>
      </c>
      <c r="L1519" s="831"/>
      <c r="M1519" s="831">
        <v>713.8256124721604</v>
      </c>
      <c r="N1519" s="831">
        <v>15.5</v>
      </c>
      <c r="O1519" s="831">
        <v>10160.560000000001</v>
      </c>
      <c r="P1519" s="827"/>
      <c r="Q1519" s="832">
        <v>655.5200000000001</v>
      </c>
    </row>
    <row r="1520" spans="1:17" ht="14.45" customHeight="1" x14ac:dyDescent="0.2">
      <c r="A1520" s="821" t="s">
        <v>7175</v>
      </c>
      <c r="B1520" s="822" t="s">
        <v>6024</v>
      </c>
      <c r="C1520" s="822" t="s">
        <v>2679</v>
      </c>
      <c r="D1520" s="822" t="s">
        <v>6473</v>
      </c>
      <c r="E1520" s="822" t="s">
        <v>6419</v>
      </c>
      <c r="F1520" s="831"/>
      <c r="G1520" s="831"/>
      <c r="H1520" s="831"/>
      <c r="I1520" s="831"/>
      <c r="J1520" s="831">
        <v>0.1</v>
      </c>
      <c r="K1520" s="831">
        <v>53.23</v>
      </c>
      <c r="L1520" s="831"/>
      <c r="M1520" s="831">
        <v>532.29999999999995</v>
      </c>
      <c r="N1520" s="831"/>
      <c r="O1520" s="831"/>
      <c r="P1520" s="827"/>
      <c r="Q1520" s="832"/>
    </row>
    <row r="1521" spans="1:17" ht="14.45" customHeight="1" x14ac:dyDescent="0.2">
      <c r="A1521" s="821" t="s">
        <v>7175</v>
      </c>
      <c r="B1521" s="822" t="s">
        <v>6024</v>
      </c>
      <c r="C1521" s="822" t="s">
        <v>2679</v>
      </c>
      <c r="D1521" s="822" t="s">
        <v>6473</v>
      </c>
      <c r="E1521" s="822" t="s">
        <v>6184</v>
      </c>
      <c r="F1521" s="831"/>
      <c r="G1521" s="831"/>
      <c r="H1521" s="831"/>
      <c r="I1521" s="831"/>
      <c r="J1521" s="831">
        <v>0.2</v>
      </c>
      <c r="K1521" s="831">
        <v>106.46</v>
      </c>
      <c r="L1521" s="831"/>
      <c r="M1521" s="831">
        <v>532.29999999999995</v>
      </c>
      <c r="N1521" s="831">
        <v>0.2</v>
      </c>
      <c r="O1521" s="831">
        <v>106.46</v>
      </c>
      <c r="P1521" s="827"/>
      <c r="Q1521" s="832">
        <v>532.29999999999995</v>
      </c>
    </row>
    <row r="1522" spans="1:17" ht="14.45" customHeight="1" x14ac:dyDescent="0.2">
      <c r="A1522" s="821" t="s">
        <v>7175</v>
      </c>
      <c r="B1522" s="822" t="s">
        <v>6024</v>
      </c>
      <c r="C1522" s="822" t="s">
        <v>2679</v>
      </c>
      <c r="D1522" s="822" t="s">
        <v>6474</v>
      </c>
      <c r="E1522" s="822" t="s">
        <v>6184</v>
      </c>
      <c r="F1522" s="831"/>
      <c r="G1522" s="831"/>
      <c r="H1522" s="831"/>
      <c r="I1522" s="831"/>
      <c r="J1522" s="831">
        <v>0.1</v>
      </c>
      <c r="K1522" s="831">
        <v>327.58999999999997</v>
      </c>
      <c r="L1522" s="831"/>
      <c r="M1522" s="831">
        <v>3275.8999999999996</v>
      </c>
      <c r="N1522" s="831">
        <v>0.1</v>
      </c>
      <c r="O1522" s="831">
        <v>327.58999999999997</v>
      </c>
      <c r="P1522" s="827"/>
      <c r="Q1522" s="832">
        <v>3275.8999999999996</v>
      </c>
    </row>
    <row r="1523" spans="1:17" ht="14.45" customHeight="1" x14ac:dyDescent="0.2">
      <c r="A1523" s="821" t="s">
        <v>7175</v>
      </c>
      <c r="B1523" s="822" t="s">
        <v>6024</v>
      </c>
      <c r="C1523" s="822" t="s">
        <v>6078</v>
      </c>
      <c r="D1523" s="822" t="s">
        <v>6185</v>
      </c>
      <c r="E1523" s="822" t="s">
        <v>6186</v>
      </c>
      <c r="F1523" s="831">
        <v>31</v>
      </c>
      <c r="G1523" s="831">
        <v>27277.519999999982</v>
      </c>
      <c r="H1523" s="831"/>
      <c r="I1523" s="831">
        <v>879.91999999999939</v>
      </c>
      <c r="J1523" s="831">
        <v>42</v>
      </c>
      <c r="K1523" s="831">
        <v>36956.639999999985</v>
      </c>
      <c r="L1523" s="831"/>
      <c r="M1523" s="831">
        <v>879.91999999999962</v>
      </c>
      <c r="N1523" s="831">
        <v>5</v>
      </c>
      <c r="O1523" s="831">
        <v>4399.5999999999995</v>
      </c>
      <c r="P1523" s="827"/>
      <c r="Q1523" s="832">
        <v>879.91999999999985</v>
      </c>
    </row>
    <row r="1524" spans="1:17" ht="14.45" customHeight="1" x14ac:dyDescent="0.2">
      <c r="A1524" s="821" t="s">
        <v>7175</v>
      </c>
      <c r="B1524" s="822" t="s">
        <v>6024</v>
      </c>
      <c r="C1524" s="822" t="s">
        <v>6078</v>
      </c>
      <c r="D1524" s="822" t="s">
        <v>6286</v>
      </c>
      <c r="E1524" s="822" t="s">
        <v>6287</v>
      </c>
      <c r="F1524" s="831">
        <v>1</v>
      </c>
      <c r="G1524" s="831">
        <v>73753.5</v>
      </c>
      <c r="H1524" s="831"/>
      <c r="I1524" s="831">
        <v>73753.5</v>
      </c>
      <c r="J1524" s="831"/>
      <c r="K1524" s="831"/>
      <c r="L1524" s="831"/>
      <c r="M1524" s="831"/>
      <c r="N1524" s="831"/>
      <c r="O1524" s="831"/>
      <c r="P1524" s="827"/>
      <c r="Q1524" s="832"/>
    </row>
    <row r="1525" spans="1:17" ht="14.45" customHeight="1" x14ac:dyDescent="0.2">
      <c r="A1525" s="821" t="s">
        <v>7175</v>
      </c>
      <c r="B1525" s="822" t="s">
        <v>6024</v>
      </c>
      <c r="C1525" s="822" t="s">
        <v>6078</v>
      </c>
      <c r="D1525" s="822" t="s">
        <v>6187</v>
      </c>
      <c r="E1525" s="822" t="s">
        <v>6188</v>
      </c>
      <c r="F1525" s="831">
        <v>1</v>
      </c>
      <c r="G1525" s="831">
        <v>2491.94</v>
      </c>
      <c r="H1525" s="831"/>
      <c r="I1525" s="831">
        <v>2491.94</v>
      </c>
      <c r="J1525" s="831">
        <v>1</v>
      </c>
      <c r="K1525" s="831">
        <v>2491.94</v>
      </c>
      <c r="L1525" s="831"/>
      <c r="M1525" s="831">
        <v>2491.94</v>
      </c>
      <c r="N1525" s="831"/>
      <c r="O1525" s="831"/>
      <c r="P1525" s="827"/>
      <c r="Q1525" s="832"/>
    </row>
    <row r="1526" spans="1:17" ht="14.45" customHeight="1" x14ac:dyDescent="0.2">
      <c r="A1526" s="821" t="s">
        <v>7175</v>
      </c>
      <c r="B1526" s="822" t="s">
        <v>6024</v>
      </c>
      <c r="C1526" s="822" t="s">
        <v>6078</v>
      </c>
      <c r="D1526" s="822" t="s">
        <v>6512</v>
      </c>
      <c r="E1526" s="822" t="s">
        <v>6513</v>
      </c>
      <c r="F1526" s="831">
        <v>1</v>
      </c>
      <c r="G1526" s="831">
        <v>24850</v>
      </c>
      <c r="H1526" s="831"/>
      <c r="I1526" s="831">
        <v>24850</v>
      </c>
      <c r="J1526" s="831">
        <v>3</v>
      </c>
      <c r="K1526" s="831">
        <v>74547</v>
      </c>
      <c r="L1526" s="831"/>
      <c r="M1526" s="831">
        <v>24849</v>
      </c>
      <c r="N1526" s="831">
        <v>2</v>
      </c>
      <c r="O1526" s="831">
        <v>49698</v>
      </c>
      <c r="P1526" s="827"/>
      <c r="Q1526" s="832">
        <v>24849</v>
      </c>
    </row>
    <row r="1527" spans="1:17" ht="14.45" customHeight="1" x14ac:dyDescent="0.2">
      <c r="A1527" s="821" t="s">
        <v>7175</v>
      </c>
      <c r="B1527" s="822" t="s">
        <v>6024</v>
      </c>
      <c r="C1527" s="822" t="s">
        <v>6078</v>
      </c>
      <c r="D1527" s="822" t="s">
        <v>6191</v>
      </c>
      <c r="E1527" s="822" t="s">
        <v>6192</v>
      </c>
      <c r="F1527" s="831">
        <v>30</v>
      </c>
      <c r="G1527" s="831">
        <v>46409.319999999992</v>
      </c>
      <c r="H1527" s="831"/>
      <c r="I1527" s="831">
        <v>1546.977333333333</v>
      </c>
      <c r="J1527" s="831">
        <v>42</v>
      </c>
      <c r="K1527" s="831">
        <v>63470.3</v>
      </c>
      <c r="L1527" s="831"/>
      <c r="M1527" s="831">
        <v>1511.1976190476191</v>
      </c>
      <c r="N1527" s="831">
        <v>12</v>
      </c>
      <c r="O1527" s="831">
        <v>13609.54</v>
      </c>
      <c r="P1527" s="827"/>
      <c r="Q1527" s="832">
        <v>1134.1283333333333</v>
      </c>
    </row>
    <row r="1528" spans="1:17" ht="14.45" customHeight="1" x14ac:dyDescent="0.2">
      <c r="A1528" s="821" t="s">
        <v>7175</v>
      </c>
      <c r="B1528" s="822" t="s">
        <v>6024</v>
      </c>
      <c r="C1528" s="822" t="s">
        <v>6078</v>
      </c>
      <c r="D1528" s="822" t="s">
        <v>6193</v>
      </c>
      <c r="E1528" s="822" t="s">
        <v>6194</v>
      </c>
      <c r="F1528" s="831">
        <v>30</v>
      </c>
      <c r="G1528" s="831">
        <v>38115</v>
      </c>
      <c r="H1528" s="831"/>
      <c r="I1528" s="831">
        <v>1270.5</v>
      </c>
      <c r="J1528" s="831">
        <v>41</v>
      </c>
      <c r="K1528" s="831">
        <v>54433.77</v>
      </c>
      <c r="L1528" s="831"/>
      <c r="M1528" s="831">
        <v>1327.6529268292682</v>
      </c>
      <c r="N1528" s="831">
        <v>16</v>
      </c>
      <c r="O1528" s="831">
        <v>23232</v>
      </c>
      <c r="P1528" s="827"/>
      <c r="Q1528" s="832">
        <v>1452</v>
      </c>
    </row>
    <row r="1529" spans="1:17" ht="14.45" customHeight="1" x14ac:dyDescent="0.2">
      <c r="A1529" s="821" t="s">
        <v>7175</v>
      </c>
      <c r="B1529" s="822" t="s">
        <v>6024</v>
      </c>
      <c r="C1529" s="822" t="s">
        <v>6078</v>
      </c>
      <c r="D1529" s="822" t="s">
        <v>6197</v>
      </c>
      <c r="E1529" s="822" t="s">
        <v>6198</v>
      </c>
      <c r="F1529" s="831">
        <v>10</v>
      </c>
      <c r="G1529" s="831">
        <v>10500</v>
      </c>
      <c r="H1529" s="831"/>
      <c r="I1529" s="831">
        <v>1050</v>
      </c>
      <c r="J1529" s="831">
        <v>18</v>
      </c>
      <c r="K1529" s="831">
        <v>18900</v>
      </c>
      <c r="L1529" s="831"/>
      <c r="M1529" s="831">
        <v>1050</v>
      </c>
      <c r="N1529" s="831">
        <v>5</v>
      </c>
      <c r="O1529" s="831">
        <v>5250</v>
      </c>
      <c r="P1529" s="827"/>
      <c r="Q1529" s="832">
        <v>1050</v>
      </c>
    </row>
    <row r="1530" spans="1:17" ht="14.45" customHeight="1" x14ac:dyDescent="0.2">
      <c r="A1530" s="821" t="s">
        <v>7175</v>
      </c>
      <c r="B1530" s="822" t="s">
        <v>6024</v>
      </c>
      <c r="C1530" s="822" t="s">
        <v>6078</v>
      </c>
      <c r="D1530" s="822" t="s">
        <v>6531</v>
      </c>
      <c r="E1530" s="822" t="s">
        <v>6532</v>
      </c>
      <c r="F1530" s="831">
        <v>4</v>
      </c>
      <c r="G1530" s="831">
        <v>56440</v>
      </c>
      <c r="H1530" s="831"/>
      <c r="I1530" s="831">
        <v>14110</v>
      </c>
      <c r="J1530" s="831">
        <v>2</v>
      </c>
      <c r="K1530" s="831">
        <v>28220</v>
      </c>
      <c r="L1530" s="831"/>
      <c r="M1530" s="831">
        <v>14110</v>
      </c>
      <c r="N1530" s="831">
        <v>1</v>
      </c>
      <c r="O1530" s="831">
        <v>14110</v>
      </c>
      <c r="P1530" s="827"/>
      <c r="Q1530" s="832">
        <v>14110</v>
      </c>
    </row>
    <row r="1531" spans="1:17" ht="14.45" customHeight="1" x14ac:dyDescent="0.2">
      <c r="A1531" s="821" t="s">
        <v>7175</v>
      </c>
      <c r="B1531" s="822" t="s">
        <v>6024</v>
      </c>
      <c r="C1531" s="822" t="s">
        <v>6078</v>
      </c>
      <c r="D1531" s="822" t="s">
        <v>6533</v>
      </c>
      <c r="E1531" s="822" t="s">
        <v>6534</v>
      </c>
      <c r="F1531" s="831"/>
      <c r="G1531" s="831"/>
      <c r="H1531" s="831"/>
      <c r="I1531" s="831"/>
      <c r="J1531" s="831">
        <v>1</v>
      </c>
      <c r="K1531" s="831">
        <v>16703.5</v>
      </c>
      <c r="L1531" s="831"/>
      <c r="M1531" s="831">
        <v>16703.5</v>
      </c>
      <c r="N1531" s="831"/>
      <c r="O1531" s="831"/>
      <c r="P1531" s="827"/>
      <c r="Q1531" s="832"/>
    </row>
    <row r="1532" spans="1:17" ht="14.45" customHeight="1" x14ac:dyDescent="0.2">
      <c r="A1532" s="821" t="s">
        <v>7175</v>
      </c>
      <c r="B1532" s="822" t="s">
        <v>6024</v>
      </c>
      <c r="C1532" s="822" t="s">
        <v>6078</v>
      </c>
      <c r="D1532" s="822" t="s">
        <v>6199</v>
      </c>
      <c r="E1532" s="822" t="s">
        <v>6200</v>
      </c>
      <c r="F1532" s="831">
        <v>13</v>
      </c>
      <c r="G1532" s="831">
        <v>20416.629999999997</v>
      </c>
      <c r="H1532" s="831"/>
      <c r="I1532" s="831">
        <v>1570.5099999999998</v>
      </c>
      <c r="J1532" s="831">
        <v>27</v>
      </c>
      <c r="K1532" s="831">
        <v>44732.03</v>
      </c>
      <c r="L1532" s="831"/>
      <c r="M1532" s="831">
        <v>1656.7418518518518</v>
      </c>
      <c r="N1532" s="831"/>
      <c r="O1532" s="831"/>
      <c r="P1532" s="827"/>
      <c r="Q1532" s="832"/>
    </row>
    <row r="1533" spans="1:17" ht="14.45" customHeight="1" x14ac:dyDescent="0.2">
      <c r="A1533" s="821" t="s">
        <v>7175</v>
      </c>
      <c r="B1533" s="822" t="s">
        <v>6024</v>
      </c>
      <c r="C1533" s="822" t="s">
        <v>6078</v>
      </c>
      <c r="D1533" s="822" t="s">
        <v>6201</v>
      </c>
      <c r="E1533" s="822" t="s">
        <v>6202</v>
      </c>
      <c r="F1533" s="831">
        <v>34</v>
      </c>
      <c r="G1533" s="831">
        <v>215857.84</v>
      </c>
      <c r="H1533" s="831"/>
      <c r="I1533" s="831">
        <v>6348.76</v>
      </c>
      <c r="J1533" s="831">
        <v>64</v>
      </c>
      <c r="K1533" s="831">
        <v>487130.36</v>
      </c>
      <c r="L1533" s="831"/>
      <c r="M1533" s="831">
        <v>7611.4118749999998</v>
      </c>
      <c r="N1533" s="831">
        <v>18</v>
      </c>
      <c r="O1533" s="831">
        <v>86031</v>
      </c>
      <c r="P1533" s="827"/>
      <c r="Q1533" s="832">
        <v>4779.5</v>
      </c>
    </row>
    <row r="1534" spans="1:17" ht="14.45" customHeight="1" x14ac:dyDescent="0.2">
      <c r="A1534" s="821" t="s">
        <v>7175</v>
      </c>
      <c r="B1534" s="822" t="s">
        <v>6024</v>
      </c>
      <c r="C1534" s="822" t="s">
        <v>6078</v>
      </c>
      <c r="D1534" s="822" t="s">
        <v>6551</v>
      </c>
      <c r="E1534" s="822" t="s">
        <v>6552</v>
      </c>
      <c r="F1534" s="831">
        <v>2</v>
      </c>
      <c r="G1534" s="831">
        <v>7016.64</v>
      </c>
      <c r="H1534" s="831"/>
      <c r="I1534" s="831">
        <v>3508.32</v>
      </c>
      <c r="J1534" s="831">
        <v>2</v>
      </c>
      <c r="K1534" s="831">
        <v>6988.56</v>
      </c>
      <c r="L1534" s="831"/>
      <c r="M1534" s="831">
        <v>3494.28</v>
      </c>
      <c r="N1534" s="831"/>
      <c r="O1534" s="831"/>
      <c r="P1534" s="827"/>
      <c r="Q1534" s="832"/>
    </row>
    <row r="1535" spans="1:17" ht="14.45" customHeight="1" x14ac:dyDescent="0.2">
      <c r="A1535" s="821" t="s">
        <v>7175</v>
      </c>
      <c r="B1535" s="822" t="s">
        <v>6024</v>
      </c>
      <c r="C1535" s="822" t="s">
        <v>6078</v>
      </c>
      <c r="D1535" s="822" t="s">
        <v>6290</v>
      </c>
      <c r="E1535" s="822" t="s">
        <v>6291</v>
      </c>
      <c r="F1535" s="831">
        <v>1</v>
      </c>
      <c r="G1535" s="831">
        <v>15540</v>
      </c>
      <c r="H1535" s="831"/>
      <c r="I1535" s="831">
        <v>15540</v>
      </c>
      <c r="J1535" s="831"/>
      <c r="K1535" s="831"/>
      <c r="L1535" s="831"/>
      <c r="M1535" s="831"/>
      <c r="N1535" s="831"/>
      <c r="O1535" s="831"/>
      <c r="P1535" s="827"/>
      <c r="Q1535" s="832"/>
    </row>
    <row r="1536" spans="1:17" ht="14.45" customHeight="1" x14ac:dyDescent="0.2">
      <c r="A1536" s="821" t="s">
        <v>7175</v>
      </c>
      <c r="B1536" s="822" t="s">
        <v>6024</v>
      </c>
      <c r="C1536" s="822" t="s">
        <v>6078</v>
      </c>
      <c r="D1536" s="822" t="s">
        <v>6553</v>
      </c>
      <c r="E1536" s="822" t="s">
        <v>6554</v>
      </c>
      <c r="F1536" s="831"/>
      <c r="G1536" s="831"/>
      <c r="H1536" s="831"/>
      <c r="I1536" s="831"/>
      <c r="J1536" s="831"/>
      <c r="K1536" s="831"/>
      <c r="L1536" s="831"/>
      <c r="M1536" s="831"/>
      <c r="N1536" s="831">
        <v>2</v>
      </c>
      <c r="O1536" s="831">
        <v>8598.26</v>
      </c>
      <c r="P1536" s="827"/>
      <c r="Q1536" s="832">
        <v>4299.13</v>
      </c>
    </row>
    <row r="1537" spans="1:17" ht="14.45" customHeight="1" x14ac:dyDescent="0.2">
      <c r="A1537" s="821" t="s">
        <v>7175</v>
      </c>
      <c r="B1537" s="822" t="s">
        <v>6024</v>
      </c>
      <c r="C1537" s="822" t="s">
        <v>6078</v>
      </c>
      <c r="D1537" s="822" t="s">
        <v>6203</v>
      </c>
      <c r="E1537" s="822" t="s">
        <v>6204</v>
      </c>
      <c r="F1537" s="831"/>
      <c r="G1537" s="831"/>
      <c r="H1537" s="831"/>
      <c r="I1537" s="831"/>
      <c r="J1537" s="831">
        <v>1</v>
      </c>
      <c r="K1537" s="831">
        <v>11436.36</v>
      </c>
      <c r="L1537" s="831"/>
      <c r="M1537" s="831">
        <v>11436.36</v>
      </c>
      <c r="N1537" s="831">
        <v>2</v>
      </c>
      <c r="O1537" s="831">
        <v>22872.720000000001</v>
      </c>
      <c r="P1537" s="827"/>
      <c r="Q1537" s="832">
        <v>11436.36</v>
      </c>
    </row>
    <row r="1538" spans="1:17" ht="14.45" customHeight="1" x14ac:dyDescent="0.2">
      <c r="A1538" s="821" t="s">
        <v>7175</v>
      </c>
      <c r="B1538" s="822" t="s">
        <v>6024</v>
      </c>
      <c r="C1538" s="822" t="s">
        <v>6078</v>
      </c>
      <c r="D1538" s="822" t="s">
        <v>6584</v>
      </c>
      <c r="E1538" s="822" t="s">
        <v>6585</v>
      </c>
      <c r="F1538" s="831">
        <v>1</v>
      </c>
      <c r="G1538" s="831">
        <v>217980</v>
      </c>
      <c r="H1538" s="831"/>
      <c r="I1538" s="831">
        <v>217980</v>
      </c>
      <c r="J1538" s="831"/>
      <c r="K1538" s="831"/>
      <c r="L1538" s="831"/>
      <c r="M1538" s="831"/>
      <c r="N1538" s="831"/>
      <c r="O1538" s="831"/>
      <c r="P1538" s="827"/>
      <c r="Q1538" s="832"/>
    </row>
    <row r="1539" spans="1:17" ht="14.45" customHeight="1" x14ac:dyDescent="0.2">
      <c r="A1539" s="821" t="s">
        <v>7175</v>
      </c>
      <c r="B1539" s="822" t="s">
        <v>6024</v>
      </c>
      <c r="C1539" s="822" t="s">
        <v>6078</v>
      </c>
      <c r="D1539" s="822" t="s">
        <v>6205</v>
      </c>
      <c r="E1539" s="822" t="s">
        <v>6206</v>
      </c>
      <c r="F1539" s="831">
        <v>7</v>
      </c>
      <c r="G1539" s="831">
        <v>104650</v>
      </c>
      <c r="H1539" s="831"/>
      <c r="I1539" s="831">
        <v>14950</v>
      </c>
      <c r="J1539" s="831">
        <v>12</v>
      </c>
      <c r="K1539" s="831">
        <v>179400</v>
      </c>
      <c r="L1539" s="831"/>
      <c r="M1539" s="831">
        <v>14950</v>
      </c>
      <c r="N1539" s="831"/>
      <c r="O1539" s="831"/>
      <c r="P1539" s="827"/>
      <c r="Q1539" s="832"/>
    </row>
    <row r="1540" spans="1:17" ht="14.45" customHeight="1" x14ac:dyDescent="0.2">
      <c r="A1540" s="821" t="s">
        <v>7175</v>
      </c>
      <c r="B1540" s="822" t="s">
        <v>6024</v>
      </c>
      <c r="C1540" s="822" t="s">
        <v>6078</v>
      </c>
      <c r="D1540" s="822" t="s">
        <v>6205</v>
      </c>
      <c r="E1540" s="822" t="s">
        <v>6207</v>
      </c>
      <c r="F1540" s="831">
        <v>13</v>
      </c>
      <c r="G1540" s="831">
        <v>198400</v>
      </c>
      <c r="H1540" s="831"/>
      <c r="I1540" s="831">
        <v>15261.538461538461</v>
      </c>
      <c r="J1540" s="831">
        <v>38</v>
      </c>
      <c r="K1540" s="831">
        <v>570905.9</v>
      </c>
      <c r="L1540" s="831"/>
      <c r="M1540" s="831">
        <v>15023.839473684211</v>
      </c>
      <c r="N1540" s="831">
        <v>11</v>
      </c>
      <c r="O1540" s="831">
        <v>162640.5</v>
      </c>
      <c r="P1540" s="827"/>
      <c r="Q1540" s="832">
        <v>14785.5</v>
      </c>
    </row>
    <row r="1541" spans="1:17" ht="14.45" customHeight="1" x14ac:dyDescent="0.2">
      <c r="A1541" s="821" t="s">
        <v>7175</v>
      </c>
      <c r="B1541" s="822" t="s">
        <v>6024</v>
      </c>
      <c r="C1541" s="822" t="s">
        <v>6078</v>
      </c>
      <c r="D1541" s="822" t="s">
        <v>6597</v>
      </c>
      <c r="E1541" s="822" t="s">
        <v>6598</v>
      </c>
      <c r="F1541" s="831">
        <v>1</v>
      </c>
      <c r="G1541" s="831">
        <v>18002.400000000001</v>
      </c>
      <c r="H1541" s="831"/>
      <c r="I1541" s="831">
        <v>18002.400000000001</v>
      </c>
      <c r="J1541" s="831"/>
      <c r="K1541" s="831"/>
      <c r="L1541" s="831"/>
      <c r="M1541" s="831"/>
      <c r="N1541" s="831"/>
      <c r="O1541" s="831"/>
      <c r="P1541" s="827"/>
      <c r="Q1541" s="832"/>
    </row>
    <row r="1542" spans="1:17" ht="14.45" customHeight="1" x14ac:dyDescent="0.2">
      <c r="A1542" s="821" t="s">
        <v>7175</v>
      </c>
      <c r="B1542" s="822" t="s">
        <v>6024</v>
      </c>
      <c r="C1542" s="822" t="s">
        <v>6078</v>
      </c>
      <c r="D1542" s="822" t="s">
        <v>6297</v>
      </c>
      <c r="E1542" s="822" t="s">
        <v>6298</v>
      </c>
      <c r="F1542" s="831">
        <v>3</v>
      </c>
      <c r="G1542" s="831">
        <v>37287.300000000003</v>
      </c>
      <c r="H1542" s="831"/>
      <c r="I1542" s="831">
        <v>12429.1</v>
      </c>
      <c r="J1542" s="831">
        <v>9</v>
      </c>
      <c r="K1542" s="831">
        <v>111861.90000000001</v>
      </c>
      <c r="L1542" s="831"/>
      <c r="M1542" s="831">
        <v>12429.1</v>
      </c>
      <c r="N1542" s="831">
        <v>3</v>
      </c>
      <c r="O1542" s="831">
        <v>36171.300000000003</v>
      </c>
      <c r="P1542" s="827"/>
      <c r="Q1542" s="832">
        <v>12057.1</v>
      </c>
    </row>
    <row r="1543" spans="1:17" ht="14.45" customHeight="1" x14ac:dyDescent="0.2">
      <c r="A1543" s="821" t="s">
        <v>7175</v>
      </c>
      <c r="B1543" s="822" t="s">
        <v>6024</v>
      </c>
      <c r="C1543" s="822" t="s">
        <v>6078</v>
      </c>
      <c r="D1543" s="822" t="s">
        <v>6599</v>
      </c>
      <c r="E1543" s="822" t="s">
        <v>6600</v>
      </c>
      <c r="F1543" s="831">
        <v>3</v>
      </c>
      <c r="G1543" s="831">
        <v>5082.8999999999996</v>
      </c>
      <c r="H1543" s="831"/>
      <c r="I1543" s="831">
        <v>1694.3</v>
      </c>
      <c r="J1543" s="831">
        <v>1</v>
      </c>
      <c r="K1543" s="831">
        <v>2016.45</v>
      </c>
      <c r="L1543" s="831"/>
      <c r="M1543" s="831">
        <v>2016.45</v>
      </c>
      <c r="N1543" s="831"/>
      <c r="O1543" s="831"/>
      <c r="P1543" s="827"/>
      <c r="Q1543" s="832"/>
    </row>
    <row r="1544" spans="1:17" ht="14.45" customHeight="1" x14ac:dyDescent="0.2">
      <c r="A1544" s="821" t="s">
        <v>7175</v>
      </c>
      <c r="B1544" s="822" t="s">
        <v>6024</v>
      </c>
      <c r="C1544" s="822" t="s">
        <v>6078</v>
      </c>
      <c r="D1544" s="822" t="s">
        <v>6611</v>
      </c>
      <c r="E1544" s="822" t="s">
        <v>6612</v>
      </c>
      <c r="F1544" s="831">
        <v>7</v>
      </c>
      <c r="G1544" s="831">
        <v>88952.5</v>
      </c>
      <c r="H1544" s="831"/>
      <c r="I1544" s="831">
        <v>12707.5</v>
      </c>
      <c r="J1544" s="831">
        <v>2</v>
      </c>
      <c r="K1544" s="831">
        <v>20930</v>
      </c>
      <c r="L1544" s="831"/>
      <c r="M1544" s="831">
        <v>10465</v>
      </c>
      <c r="N1544" s="831"/>
      <c r="O1544" s="831"/>
      <c r="P1544" s="827"/>
      <c r="Q1544" s="832"/>
    </row>
    <row r="1545" spans="1:17" ht="14.45" customHeight="1" x14ac:dyDescent="0.2">
      <c r="A1545" s="821" t="s">
        <v>7175</v>
      </c>
      <c r="B1545" s="822" t="s">
        <v>6024</v>
      </c>
      <c r="C1545" s="822" t="s">
        <v>6078</v>
      </c>
      <c r="D1545" s="822" t="s">
        <v>6615</v>
      </c>
      <c r="E1545" s="822" t="s">
        <v>6616</v>
      </c>
      <c r="F1545" s="831"/>
      <c r="G1545" s="831"/>
      <c r="H1545" s="831"/>
      <c r="I1545" s="831"/>
      <c r="J1545" s="831">
        <v>1</v>
      </c>
      <c r="K1545" s="831">
        <v>436425</v>
      </c>
      <c r="L1545" s="831"/>
      <c r="M1545" s="831">
        <v>436425</v>
      </c>
      <c r="N1545" s="831"/>
      <c r="O1545" s="831"/>
      <c r="P1545" s="827"/>
      <c r="Q1545" s="832"/>
    </row>
    <row r="1546" spans="1:17" ht="14.45" customHeight="1" x14ac:dyDescent="0.2">
      <c r="A1546" s="821" t="s">
        <v>7175</v>
      </c>
      <c r="B1546" s="822" t="s">
        <v>6024</v>
      </c>
      <c r="C1546" s="822" t="s">
        <v>6078</v>
      </c>
      <c r="D1546" s="822" t="s">
        <v>6166</v>
      </c>
      <c r="E1546" s="822" t="s">
        <v>6167</v>
      </c>
      <c r="F1546" s="831">
        <v>34</v>
      </c>
      <c r="G1546" s="831">
        <v>36319.619999999995</v>
      </c>
      <c r="H1546" s="831"/>
      <c r="I1546" s="831">
        <v>1068.2241176470586</v>
      </c>
      <c r="J1546" s="831">
        <v>16</v>
      </c>
      <c r="K1546" s="831">
        <v>17876</v>
      </c>
      <c r="L1546" s="831"/>
      <c r="M1546" s="831">
        <v>1117.25</v>
      </c>
      <c r="N1546" s="831">
        <v>12</v>
      </c>
      <c r="O1546" s="831">
        <v>13368</v>
      </c>
      <c r="P1546" s="827"/>
      <c r="Q1546" s="832">
        <v>1114</v>
      </c>
    </row>
    <row r="1547" spans="1:17" ht="14.45" customHeight="1" x14ac:dyDescent="0.2">
      <c r="A1547" s="821" t="s">
        <v>7175</v>
      </c>
      <c r="B1547" s="822" t="s">
        <v>6024</v>
      </c>
      <c r="C1547" s="822" t="s">
        <v>6078</v>
      </c>
      <c r="D1547" s="822" t="s">
        <v>6619</v>
      </c>
      <c r="E1547" s="822" t="s">
        <v>6620</v>
      </c>
      <c r="F1547" s="831"/>
      <c r="G1547" s="831"/>
      <c r="H1547" s="831"/>
      <c r="I1547" s="831"/>
      <c r="J1547" s="831">
        <v>2</v>
      </c>
      <c r="K1547" s="831">
        <v>17572</v>
      </c>
      <c r="L1547" s="831"/>
      <c r="M1547" s="831">
        <v>8786</v>
      </c>
      <c r="N1547" s="831">
        <v>1</v>
      </c>
      <c r="O1547" s="831">
        <v>8694</v>
      </c>
      <c r="P1547" s="827"/>
      <c r="Q1547" s="832">
        <v>8694</v>
      </c>
    </row>
    <row r="1548" spans="1:17" ht="14.45" customHeight="1" x14ac:dyDescent="0.2">
      <c r="A1548" s="821" t="s">
        <v>7175</v>
      </c>
      <c r="B1548" s="822" t="s">
        <v>6024</v>
      </c>
      <c r="C1548" s="822" t="s">
        <v>6078</v>
      </c>
      <c r="D1548" s="822" t="s">
        <v>6208</v>
      </c>
      <c r="E1548" s="822" t="s">
        <v>6209</v>
      </c>
      <c r="F1548" s="831">
        <v>16</v>
      </c>
      <c r="G1548" s="831">
        <v>223928</v>
      </c>
      <c r="H1548" s="831"/>
      <c r="I1548" s="831">
        <v>13995.5</v>
      </c>
      <c r="J1548" s="831">
        <v>26</v>
      </c>
      <c r="K1548" s="831">
        <v>324533.09999999998</v>
      </c>
      <c r="L1548" s="831"/>
      <c r="M1548" s="831">
        <v>12482.042307692307</v>
      </c>
      <c r="N1548" s="831">
        <v>4</v>
      </c>
      <c r="O1548" s="831">
        <v>96000</v>
      </c>
      <c r="P1548" s="827"/>
      <c r="Q1548" s="832">
        <v>24000</v>
      </c>
    </row>
    <row r="1549" spans="1:17" ht="14.45" customHeight="1" x14ac:dyDescent="0.2">
      <c r="A1549" s="821" t="s">
        <v>7175</v>
      </c>
      <c r="B1549" s="822" t="s">
        <v>6024</v>
      </c>
      <c r="C1549" s="822" t="s">
        <v>6078</v>
      </c>
      <c r="D1549" s="822" t="s">
        <v>6210</v>
      </c>
      <c r="E1549" s="822" t="s">
        <v>6211</v>
      </c>
      <c r="F1549" s="831"/>
      <c r="G1549" s="831"/>
      <c r="H1549" s="831"/>
      <c r="I1549" s="831"/>
      <c r="J1549" s="831">
        <v>12</v>
      </c>
      <c r="K1549" s="831">
        <v>100050.02</v>
      </c>
      <c r="L1549" s="831"/>
      <c r="M1549" s="831">
        <v>8337.501666666667</v>
      </c>
      <c r="N1549" s="831">
        <v>2</v>
      </c>
      <c r="O1549" s="831">
        <v>16675</v>
      </c>
      <c r="P1549" s="827"/>
      <c r="Q1549" s="832">
        <v>8337.5</v>
      </c>
    </row>
    <row r="1550" spans="1:17" ht="14.45" customHeight="1" x14ac:dyDescent="0.2">
      <c r="A1550" s="821" t="s">
        <v>7175</v>
      </c>
      <c r="B1550" s="822" t="s">
        <v>6024</v>
      </c>
      <c r="C1550" s="822" t="s">
        <v>6078</v>
      </c>
      <c r="D1550" s="822" t="s">
        <v>6640</v>
      </c>
      <c r="E1550" s="822" t="s">
        <v>6641</v>
      </c>
      <c r="F1550" s="831"/>
      <c r="G1550" s="831"/>
      <c r="H1550" s="831"/>
      <c r="I1550" s="831"/>
      <c r="J1550" s="831">
        <v>1</v>
      </c>
      <c r="K1550" s="831">
        <v>178250</v>
      </c>
      <c r="L1550" s="831"/>
      <c r="M1550" s="831">
        <v>178250</v>
      </c>
      <c r="N1550" s="831"/>
      <c r="O1550" s="831"/>
      <c r="P1550" s="827"/>
      <c r="Q1550" s="832"/>
    </row>
    <row r="1551" spans="1:17" ht="14.45" customHeight="1" x14ac:dyDescent="0.2">
      <c r="A1551" s="821" t="s">
        <v>7175</v>
      </c>
      <c r="B1551" s="822" t="s">
        <v>6024</v>
      </c>
      <c r="C1551" s="822" t="s">
        <v>6078</v>
      </c>
      <c r="D1551" s="822" t="s">
        <v>6168</v>
      </c>
      <c r="E1551" s="822" t="s">
        <v>6169</v>
      </c>
      <c r="F1551" s="831">
        <v>13</v>
      </c>
      <c r="G1551" s="831">
        <v>682592.6</v>
      </c>
      <c r="H1551" s="831"/>
      <c r="I1551" s="831">
        <v>52507.123076923075</v>
      </c>
      <c r="J1551" s="831">
        <v>8</v>
      </c>
      <c r="K1551" s="831">
        <v>421464.60000000003</v>
      </c>
      <c r="L1551" s="831"/>
      <c r="M1551" s="831">
        <v>52683.075000000004</v>
      </c>
      <c r="N1551" s="831">
        <v>3</v>
      </c>
      <c r="O1551" s="831">
        <v>156078</v>
      </c>
      <c r="P1551" s="827"/>
      <c r="Q1551" s="832">
        <v>52026</v>
      </c>
    </row>
    <row r="1552" spans="1:17" ht="14.45" customHeight="1" x14ac:dyDescent="0.2">
      <c r="A1552" s="821" t="s">
        <v>7175</v>
      </c>
      <c r="B1552" s="822" t="s">
        <v>6024</v>
      </c>
      <c r="C1552" s="822" t="s">
        <v>6078</v>
      </c>
      <c r="D1552" s="822" t="s">
        <v>6648</v>
      </c>
      <c r="E1552" s="822" t="s">
        <v>6649</v>
      </c>
      <c r="F1552" s="831">
        <v>1</v>
      </c>
      <c r="G1552" s="831">
        <v>4414.7299999999996</v>
      </c>
      <c r="H1552" s="831"/>
      <c r="I1552" s="831">
        <v>4414.7299999999996</v>
      </c>
      <c r="J1552" s="831"/>
      <c r="K1552" s="831"/>
      <c r="L1552" s="831"/>
      <c r="M1552" s="831"/>
      <c r="N1552" s="831"/>
      <c r="O1552" s="831"/>
      <c r="P1552" s="827"/>
      <c r="Q1552" s="832"/>
    </row>
    <row r="1553" spans="1:17" ht="14.45" customHeight="1" x14ac:dyDescent="0.2">
      <c r="A1553" s="821" t="s">
        <v>7175</v>
      </c>
      <c r="B1553" s="822" t="s">
        <v>6024</v>
      </c>
      <c r="C1553" s="822" t="s">
        <v>6078</v>
      </c>
      <c r="D1553" s="822" t="s">
        <v>6650</v>
      </c>
      <c r="E1553" s="822" t="s">
        <v>6651</v>
      </c>
      <c r="F1553" s="831">
        <v>1</v>
      </c>
      <c r="G1553" s="831">
        <v>5108.51</v>
      </c>
      <c r="H1553" s="831"/>
      <c r="I1553" s="831">
        <v>5108.51</v>
      </c>
      <c r="J1553" s="831"/>
      <c r="K1553" s="831"/>
      <c r="L1553" s="831"/>
      <c r="M1553" s="831"/>
      <c r="N1553" s="831"/>
      <c r="O1553" s="831"/>
      <c r="P1553" s="827"/>
      <c r="Q1553" s="832"/>
    </row>
    <row r="1554" spans="1:17" ht="14.45" customHeight="1" x14ac:dyDescent="0.2">
      <c r="A1554" s="821" t="s">
        <v>7175</v>
      </c>
      <c r="B1554" s="822" t="s">
        <v>6024</v>
      </c>
      <c r="C1554" s="822" t="s">
        <v>6078</v>
      </c>
      <c r="D1554" s="822" t="s">
        <v>6654</v>
      </c>
      <c r="E1554" s="822" t="s">
        <v>6655</v>
      </c>
      <c r="F1554" s="831">
        <v>3</v>
      </c>
      <c r="G1554" s="831">
        <v>745200</v>
      </c>
      <c r="H1554" s="831"/>
      <c r="I1554" s="831">
        <v>248400</v>
      </c>
      <c r="J1554" s="831">
        <v>1</v>
      </c>
      <c r="K1554" s="831">
        <v>248400</v>
      </c>
      <c r="L1554" s="831"/>
      <c r="M1554" s="831">
        <v>248400</v>
      </c>
      <c r="N1554" s="831"/>
      <c r="O1554" s="831"/>
      <c r="P1554" s="827"/>
      <c r="Q1554" s="832"/>
    </row>
    <row r="1555" spans="1:17" ht="14.45" customHeight="1" x14ac:dyDescent="0.2">
      <c r="A1555" s="821" t="s">
        <v>7175</v>
      </c>
      <c r="B1555" s="822" t="s">
        <v>6024</v>
      </c>
      <c r="C1555" s="822" t="s">
        <v>6078</v>
      </c>
      <c r="D1555" s="822" t="s">
        <v>6656</v>
      </c>
      <c r="E1555" s="822" t="s">
        <v>6657</v>
      </c>
      <c r="F1555" s="831"/>
      <c r="G1555" s="831"/>
      <c r="H1555" s="831"/>
      <c r="I1555" s="831"/>
      <c r="J1555" s="831">
        <v>1</v>
      </c>
      <c r="K1555" s="831">
        <v>257600</v>
      </c>
      <c r="L1555" s="831"/>
      <c r="M1555" s="831">
        <v>257600</v>
      </c>
      <c r="N1555" s="831"/>
      <c r="O1555" s="831"/>
      <c r="P1555" s="827"/>
      <c r="Q1555" s="832"/>
    </row>
    <row r="1556" spans="1:17" ht="14.45" customHeight="1" x14ac:dyDescent="0.2">
      <c r="A1556" s="821" t="s">
        <v>7175</v>
      </c>
      <c r="B1556" s="822" t="s">
        <v>6024</v>
      </c>
      <c r="C1556" s="822" t="s">
        <v>6078</v>
      </c>
      <c r="D1556" s="822" t="s">
        <v>6658</v>
      </c>
      <c r="E1556" s="822" t="s">
        <v>6659</v>
      </c>
      <c r="F1556" s="831">
        <v>1</v>
      </c>
      <c r="G1556" s="831">
        <v>4053.35</v>
      </c>
      <c r="H1556" s="831"/>
      <c r="I1556" s="831">
        <v>4053.35</v>
      </c>
      <c r="J1556" s="831"/>
      <c r="K1556" s="831"/>
      <c r="L1556" s="831"/>
      <c r="M1556" s="831"/>
      <c r="N1556" s="831"/>
      <c r="O1556" s="831"/>
      <c r="P1556" s="827"/>
      <c r="Q1556" s="832"/>
    </row>
    <row r="1557" spans="1:17" ht="14.45" customHeight="1" x14ac:dyDescent="0.2">
      <c r="A1557" s="821" t="s">
        <v>7175</v>
      </c>
      <c r="B1557" s="822" t="s">
        <v>6024</v>
      </c>
      <c r="C1557" s="822" t="s">
        <v>6078</v>
      </c>
      <c r="D1557" s="822" t="s">
        <v>6662</v>
      </c>
      <c r="E1557" s="822" t="s">
        <v>6663</v>
      </c>
      <c r="F1557" s="831">
        <v>2</v>
      </c>
      <c r="G1557" s="831">
        <v>209423</v>
      </c>
      <c r="H1557" s="831"/>
      <c r="I1557" s="831">
        <v>104711.5</v>
      </c>
      <c r="J1557" s="831">
        <v>1</v>
      </c>
      <c r="K1557" s="831">
        <v>103545</v>
      </c>
      <c r="L1557" s="831"/>
      <c r="M1557" s="831">
        <v>103545</v>
      </c>
      <c r="N1557" s="831"/>
      <c r="O1557" s="831"/>
      <c r="P1557" s="827"/>
      <c r="Q1557" s="832"/>
    </row>
    <row r="1558" spans="1:17" ht="14.45" customHeight="1" x14ac:dyDescent="0.2">
      <c r="A1558" s="821" t="s">
        <v>7175</v>
      </c>
      <c r="B1558" s="822" t="s">
        <v>6024</v>
      </c>
      <c r="C1558" s="822" t="s">
        <v>6078</v>
      </c>
      <c r="D1558" s="822" t="s">
        <v>6664</v>
      </c>
      <c r="E1558" s="822" t="s">
        <v>6665</v>
      </c>
      <c r="F1558" s="831">
        <v>3</v>
      </c>
      <c r="G1558" s="831">
        <v>828000</v>
      </c>
      <c r="H1558" s="831"/>
      <c r="I1558" s="831">
        <v>276000</v>
      </c>
      <c r="J1558" s="831"/>
      <c r="K1558" s="831"/>
      <c r="L1558" s="831"/>
      <c r="M1558" s="831"/>
      <c r="N1558" s="831"/>
      <c r="O1558" s="831"/>
      <c r="P1558" s="827"/>
      <c r="Q1558" s="832"/>
    </row>
    <row r="1559" spans="1:17" ht="14.45" customHeight="1" x14ac:dyDescent="0.2">
      <c r="A1559" s="821" t="s">
        <v>7175</v>
      </c>
      <c r="B1559" s="822" t="s">
        <v>6024</v>
      </c>
      <c r="C1559" s="822" t="s">
        <v>6078</v>
      </c>
      <c r="D1559" s="822" t="s">
        <v>6172</v>
      </c>
      <c r="E1559" s="822" t="s">
        <v>6173</v>
      </c>
      <c r="F1559" s="831">
        <v>2</v>
      </c>
      <c r="G1559" s="831">
        <v>104052</v>
      </c>
      <c r="H1559" s="831"/>
      <c r="I1559" s="831">
        <v>52026</v>
      </c>
      <c r="J1559" s="831"/>
      <c r="K1559" s="831"/>
      <c r="L1559" s="831"/>
      <c r="M1559" s="831"/>
      <c r="N1559" s="831"/>
      <c r="O1559" s="831"/>
      <c r="P1559" s="827"/>
      <c r="Q1559" s="832"/>
    </row>
    <row r="1560" spans="1:17" ht="14.45" customHeight="1" x14ac:dyDescent="0.2">
      <c r="A1560" s="821" t="s">
        <v>7175</v>
      </c>
      <c r="B1560" s="822" t="s">
        <v>6024</v>
      </c>
      <c r="C1560" s="822" t="s">
        <v>6078</v>
      </c>
      <c r="D1560" s="822" t="s">
        <v>6682</v>
      </c>
      <c r="E1560" s="822" t="s">
        <v>6683</v>
      </c>
      <c r="F1560" s="831">
        <v>1</v>
      </c>
      <c r="G1560" s="831">
        <v>16014.53</v>
      </c>
      <c r="H1560" s="831"/>
      <c r="I1560" s="831">
        <v>16014.53</v>
      </c>
      <c r="J1560" s="831"/>
      <c r="K1560" s="831"/>
      <c r="L1560" s="831"/>
      <c r="M1560" s="831"/>
      <c r="N1560" s="831">
        <v>1</v>
      </c>
      <c r="O1560" s="831">
        <v>16014.53</v>
      </c>
      <c r="P1560" s="827"/>
      <c r="Q1560" s="832">
        <v>16014.53</v>
      </c>
    </row>
    <row r="1561" spans="1:17" ht="14.45" customHeight="1" x14ac:dyDescent="0.2">
      <c r="A1561" s="821" t="s">
        <v>7175</v>
      </c>
      <c r="B1561" s="822" t="s">
        <v>6024</v>
      </c>
      <c r="C1561" s="822" t="s">
        <v>6078</v>
      </c>
      <c r="D1561" s="822" t="s">
        <v>6212</v>
      </c>
      <c r="E1561" s="822" t="s">
        <v>6213</v>
      </c>
      <c r="F1561" s="831">
        <v>16</v>
      </c>
      <c r="G1561" s="831">
        <v>51844.060000000005</v>
      </c>
      <c r="H1561" s="831"/>
      <c r="I1561" s="831">
        <v>3240.2537500000003</v>
      </c>
      <c r="J1561" s="831">
        <v>18</v>
      </c>
      <c r="K1561" s="831">
        <v>41510.619999999995</v>
      </c>
      <c r="L1561" s="831"/>
      <c r="M1561" s="831">
        <v>2306.1455555555553</v>
      </c>
      <c r="N1561" s="831">
        <v>5</v>
      </c>
      <c r="O1561" s="831">
        <v>11467.77</v>
      </c>
      <c r="P1561" s="827"/>
      <c r="Q1561" s="832">
        <v>2293.5540000000001</v>
      </c>
    </row>
    <row r="1562" spans="1:17" ht="14.45" customHeight="1" x14ac:dyDescent="0.2">
      <c r="A1562" s="821" t="s">
        <v>7175</v>
      </c>
      <c r="B1562" s="822" t="s">
        <v>6024</v>
      </c>
      <c r="C1562" s="822" t="s">
        <v>6078</v>
      </c>
      <c r="D1562" s="822" t="s">
        <v>6214</v>
      </c>
      <c r="E1562" s="822" t="s">
        <v>6215</v>
      </c>
      <c r="F1562" s="831">
        <v>39</v>
      </c>
      <c r="G1562" s="831">
        <v>56770.649999999965</v>
      </c>
      <c r="H1562" s="831"/>
      <c r="I1562" s="831">
        <v>1455.6576923076914</v>
      </c>
      <c r="J1562" s="831"/>
      <c r="K1562" s="831"/>
      <c r="L1562" s="831"/>
      <c r="M1562" s="831"/>
      <c r="N1562" s="831"/>
      <c r="O1562" s="831"/>
      <c r="P1562" s="827"/>
      <c r="Q1562" s="832"/>
    </row>
    <row r="1563" spans="1:17" ht="14.45" customHeight="1" x14ac:dyDescent="0.2">
      <c r="A1563" s="821" t="s">
        <v>7175</v>
      </c>
      <c r="B1563" s="822" t="s">
        <v>6024</v>
      </c>
      <c r="C1563" s="822" t="s">
        <v>6078</v>
      </c>
      <c r="D1563" s="822" t="s">
        <v>6692</v>
      </c>
      <c r="E1563" s="822" t="s">
        <v>6693</v>
      </c>
      <c r="F1563" s="831">
        <v>1</v>
      </c>
      <c r="G1563" s="831">
        <v>12743.7</v>
      </c>
      <c r="H1563" s="831"/>
      <c r="I1563" s="831">
        <v>12743.7</v>
      </c>
      <c r="J1563" s="831"/>
      <c r="K1563" s="831"/>
      <c r="L1563" s="831"/>
      <c r="M1563" s="831"/>
      <c r="N1563" s="831"/>
      <c r="O1563" s="831"/>
      <c r="P1563" s="827"/>
      <c r="Q1563" s="832"/>
    </row>
    <row r="1564" spans="1:17" ht="14.45" customHeight="1" x14ac:dyDescent="0.2">
      <c r="A1564" s="821" t="s">
        <v>7175</v>
      </c>
      <c r="B1564" s="822" t="s">
        <v>6024</v>
      </c>
      <c r="C1564" s="822" t="s">
        <v>6078</v>
      </c>
      <c r="D1564" s="822" t="s">
        <v>6710</v>
      </c>
      <c r="E1564" s="822" t="s">
        <v>6711</v>
      </c>
      <c r="F1564" s="831">
        <v>1</v>
      </c>
      <c r="G1564" s="831">
        <v>5181</v>
      </c>
      <c r="H1564" s="831"/>
      <c r="I1564" s="831">
        <v>5181</v>
      </c>
      <c r="J1564" s="831">
        <v>5</v>
      </c>
      <c r="K1564" s="831">
        <v>23750</v>
      </c>
      <c r="L1564" s="831"/>
      <c r="M1564" s="831">
        <v>4750</v>
      </c>
      <c r="N1564" s="831"/>
      <c r="O1564" s="831"/>
      <c r="P1564" s="827"/>
      <c r="Q1564" s="832"/>
    </row>
    <row r="1565" spans="1:17" ht="14.45" customHeight="1" x14ac:dyDescent="0.2">
      <c r="A1565" s="821" t="s">
        <v>7175</v>
      </c>
      <c r="B1565" s="822" t="s">
        <v>6024</v>
      </c>
      <c r="C1565" s="822" t="s">
        <v>6078</v>
      </c>
      <c r="D1565" s="822" t="s">
        <v>6714</v>
      </c>
      <c r="E1565" s="822" t="s">
        <v>6715</v>
      </c>
      <c r="F1565" s="831">
        <v>51</v>
      </c>
      <c r="G1565" s="831">
        <v>20493.330000000009</v>
      </c>
      <c r="H1565" s="831"/>
      <c r="I1565" s="831">
        <v>401.83000000000015</v>
      </c>
      <c r="J1565" s="831"/>
      <c r="K1565" s="831"/>
      <c r="L1565" s="831"/>
      <c r="M1565" s="831"/>
      <c r="N1565" s="831"/>
      <c r="O1565" s="831"/>
      <c r="P1565" s="827"/>
      <c r="Q1565" s="832"/>
    </row>
    <row r="1566" spans="1:17" ht="14.45" customHeight="1" x14ac:dyDescent="0.2">
      <c r="A1566" s="821" t="s">
        <v>7175</v>
      </c>
      <c r="B1566" s="822" t="s">
        <v>6024</v>
      </c>
      <c r="C1566" s="822" t="s">
        <v>6078</v>
      </c>
      <c r="D1566" s="822" t="s">
        <v>6218</v>
      </c>
      <c r="E1566" s="822" t="s">
        <v>6219</v>
      </c>
      <c r="F1566" s="831">
        <v>15</v>
      </c>
      <c r="G1566" s="831">
        <v>61590.530000000006</v>
      </c>
      <c r="H1566" s="831"/>
      <c r="I1566" s="831">
        <v>4106.0353333333342</v>
      </c>
      <c r="J1566" s="831">
        <v>9</v>
      </c>
      <c r="K1566" s="831">
        <v>18502.11</v>
      </c>
      <c r="L1566" s="831"/>
      <c r="M1566" s="831">
        <v>2055.79</v>
      </c>
      <c r="N1566" s="831"/>
      <c r="O1566" s="831"/>
      <c r="P1566" s="827"/>
      <c r="Q1566" s="832"/>
    </row>
    <row r="1567" spans="1:17" ht="14.45" customHeight="1" x14ac:dyDescent="0.2">
      <c r="A1567" s="821" t="s">
        <v>7175</v>
      </c>
      <c r="B1567" s="822" t="s">
        <v>6024</v>
      </c>
      <c r="C1567" s="822" t="s">
        <v>6078</v>
      </c>
      <c r="D1567" s="822" t="s">
        <v>6301</v>
      </c>
      <c r="E1567" s="822" t="s">
        <v>6302</v>
      </c>
      <c r="F1567" s="831">
        <v>2</v>
      </c>
      <c r="G1567" s="831">
        <v>8894</v>
      </c>
      <c r="H1567" s="831"/>
      <c r="I1567" s="831">
        <v>4447</v>
      </c>
      <c r="J1567" s="831">
        <v>2</v>
      </c>
      <c r="K1567" s="831">
        <v>8894</v>
      </c>
      <c r="L1567" s="831"/>
      <c r="M1567" s="831">
        <v>4447</v>
      </c>
      <c r="N1567" s="831"/>
      <c r="O1567" s="831"/>
      <c r="P1567" s="827"/>
      <c r="Q1567" s="832"/>
    </row>
    <row r="1568" spans="1:17" ht="14.45" customHeight="1" x14ac:dyDescent="0.2">
      <c r="A1568" s="821" t="s">
        <v>7175</v>
      </c>
      <c r="B1568" s="822" t="s">
        <v>6024</v>
      </c>
      <c r="C1568" s="822" t="s">
        <v>6078</v>
      </c>
      <c r="D1568" s="822" t="s">
        <v>6721</v>
      </c>
      <c r="E1568" s="822" t="s">
        <v>6722</v>
      </c>
      <c r="F1568" s="831">
        <v>1</v>
      </c>
      <c r="G1568" s="831">
        <v>5808</v>
      </c>
      <c r="H1568" s="831"/>
      <c r="I1568" s="831">
        <v>5808</v>
      </c>
      <c r="J1568" s="831"/>
      <c r="K1568" s="831"/>
      <c r="L1568" s="831"/>
      <c r="M1568" s="831"/>
      <c r="N1568" s="831"/>
      <c r="O1568" s="831"/>
      <c r="P1568" s="827"/>
      <c r="Q1568" s="832"/>
    </row>
    <row r="1569" spans="1:17" ht="14.45" customHeight="1" x14ac:dyDescent="0.2">
      <c r="A1569" s="821" t="s">
        <v>7175</v>
      </c>
      <c r="B1569" s="822" t="s">
        <v>6024</v>
      </c>
      <c r="C1569" s="822" t="s">
        <v>6078</v>
      </c>
      <c r="D1569" s="822" t="s">
        <v>6220</v>
      </c>
      <c r="E1569" s="822" t="s">
        <v>6221</v>
      </c>
      <c r="F1569" s="831">
        <v>4</v>
      </c>
      <c r="G1569" s="831">
        <v>16577</v>
      </c>
      <c r="H1569" s="831"/>
      <c r="I1569" s="831">
        <v>4144.25</v>
      </c>
      <c r="J1569" s="831">
        <v>9</v>
      </c>
      <c r="K1569" s="831">
        <v>31581</v>
      </c>
      <c r="L1569" s="831"/>
      <c r="M1569" s="831">
        <v>3509</v>
      </c>
      <c r="N1569" s="831">
        <v>1</v>
      </c>
      <c r="O1569" s="831">
        <v>4779.5</v>
      </c>
      <c r="P1569" s="827"/>
      <c r="Q1569" s="832">
        <v>4779.5</v>
      </c>
    </row>
    <row r="1570" spans="1:17" ht="14.45" customHeight="1" x14ac:dyDescent="0.2">
      <c r="A1570" s="821" t="s">
        <v>7175</v>
      </c>
      <c r="B1570" s="822" t="s">
        <v>6024</v>
      </c>
      <c r="C1570" s="822" t="s">
        <v>6078</v>
      </c>
      <c r="D1570" s="822" t="s">
        <v>6758</v>
      </c>
      <c r="E1570" s="822" t="s">
        <v>6759</v>
      </c>
      <c r="F1570" s="831">
        <v>1</v>
      </c>
      <c r="G1570" s="831">
        <v>5922.61</v>
      </c>
      <c r="H1570" s="831"/>
      <c r="I1570" s="831">
        <v>5922.61</v>
      </c>
      <c r="J1570" s="831"/>
      <c r="K1570" s="831"/>
      <c r="L1570" s="831"/>
      <c r="M1570" s="831"/>
      <c r="N1570" s="831"/>
      <c r="O1570" s="831"/>
      <c r="P1570" s="827"/>
      <c r="Q1570" s="832"/>
    </row>
    <row r="1571" spans="1:17" ht="14.45" customHeight="1" x14ac:dyDescent="0.2">
      <c r="A1571" s="821" t="s">
        <v>7175</v>
      </c>
      <c r="B1571" s="822" t="s">
        <v>6024</v>
      </c>
      <c r="C1571" s="822" t="s">
        <v>6078</v>
      </c>
      <c r="D1571" s="822" t="s">
        <v>6772</v>
      </c>
      <c r="E1571" s="822" t="s">
        <v>6773</v>
      </c>
      <c r="F1571" s="831">
        <v>6</v>
      </c>
      <c r="G1571" s="831">
        <v>51060</v>
      </c>
      <c r="H1571" s="831"/>
      <c r="I1571" s="831">
        <v>8510</v>
      </c>
      <c r="J1571" s="831"/>
      <c r="K1571" s="831"/>
      <c r="L1571" s="831"/>
      <c r="M1571" s="831"/>
      <c r="N1571" s="831"/>
      <c r="O1571" s="831"/>
      <c r="P1571" s="827"/>
      <c r="Q1571" s="832"/>
    </row>
    <row r="1572" spans="1:17" ht="14.45" customHeight="1" x14ac:dyDescent="0.2">
      <c r="A1572" s="821" t="s">
        <v>7175</v>
      </c>
      <c r="B1572" s="822" t="s">
        <v>6024</v>
      </c>
      <c r="C1572" s="822" t="s">
        <v>6078</v>
      </c>
      <c r="D1572" s="822" t="s">
        <v>6786</v>
      </c>
      <c r="E1572" s="822" t="s">
        <v>6787</v>
      </c>
      <c r="F1572" s="831">
        <v>1</v>
      </c>
      <c r="G1572" s="831">
        <v>6050</v>
      </c>
      <c r="H1572" s="831"/>
      <c r="I1572" s="831">
        <v>6050</v>
      </c>
      <c r="J1572" s="831"/>
      <c r="K1572" s="831"/>
      <c r="L1572" s="831"/>
      <c r="M1572" s="831"/>
      <c r="N1572" s="831"/>
      <c r="O1572" s="831"/>
      <c r="P1572" s="827"/>
      <c r="Q1572" s="832"/>
    </row>
    <row r="1573" spans="1:17" ht="14.45" customHeight="1" x14ac:dyDescent="0.2">
      <c r="A1573" s="821" t="s">
        <v>7175</v>
      </c>
      <c r="B1573" s="822" t="s">
        <v>6024</v>
      </c>
      <c r="C1573" s="822" t="s">
        <v>6078</v>
      </c>
      <c r="D1573" s="822" t="s">
        <v>6222</v>
      </c>
      <c r="E1573" s="822" t="s">
        <v>6223</v>
      </c>
      <c r="F1573" s="831">
        <v>13</v>
      </c>
      <c r="G1573" s="831">
        <v>5107.05</v>
      </c>
      <c r="H1573" s="831"/>
      <c r="I1573" s="831">
        <v>392.85</v>
      </c>
      <c r="J1573" s="831">
        <v>54</v>
      </c>
      <c r="K1573" s="831">
        <v>21213.900000000009</v>
      </c>
      <c r="L1573" s="831"/>
      <c r="M1573" s="831">
        <v>392.85000000000014</v>
      </c>
      <c r="N1573" s="831">
        <v>17</v>
      </c>
      <c r="O1573" s="831">
        <v>6678.4500000000007</v>
      </c>
      <c r="P1573" s="827"/>
      <c r="Q1573" s="832">
        <v>392.85</v>
      </c>
    </row>
    <row r="1574" spans="1:17" ht="14.45" customHeight="1" x14ac:dyDescent="0.2">
      <c r="A1574" s="821" t="s">
        <v>7175</v>
      </c>
      <c r="B1574" s="822" t="s">
        <v>6024</v>
      </c>
      <c r="C1574" s="822" t="s">
        <v>6078</v>
      </c>
      <c r="D1574" s="822" t="s">
        <v>6804</v>
      </c>
      <c r="E1574" s="822" t="s">
        <v>6805</v>
      </c>
      <c r="F1574" s="831"/>
      <c r="G1574" s="831"/>
      <c r="H1574" s="831"/>
      <c r="I1574" s="831"/>
      <c r="J1574" s="831">
        <v>1</v>
      </c>
      <c r="K1574" s="831">
        <v>248400</v>
      </c>
      <c r="L1574" s="831"/>
      <c r="M1574" s="831">
        <v>248400</v>
      </c>
      <c r="N1574" s="831"/>
      <c r="O1574" s="831"/>
      <c r="P1574" s="827"/>
      <c r="Q1574" s="832"/>
    </row>
    <row r="1575" spans="1:17" ht="14.45" customHeight="1" x14ac:dyDescent="0.2">
      <c r="A1575" s="821" t="s">
        <v>7175</v>
      </c>
      <c r="B1575" s="822" t="s">
        <v>6024</v>
      </c>
      <c r="C1575" s="822" t="s">
        <v>6078</v>
      </c>
      <c r="D1575" s="822" t="s">
        <v>6303</v>
      </c>
      <c r="E1575" s="822" t="s">
        <v>6304</v>
      </c>
      <c r="F1575" s="831"/>
      <c r="G1575" s="831"/>
      <c r="H1575" s="831"/>
      <c r="I1575" s="831"/>
      <c r="J1575" s="831"/>
      <c r="K1575" s="831"/>
      <c r="L1575" s="831"/>
      <c r="M1575" s="831"/>
      <c r="N1575" s="831">
        <v>1</v>
      </c>
      <c r="O1575" s="831">
        <v>5108.51</v>
      </c>
      <c r="P1575" s="827"/>
      <c r="Q1575" s="832">
        <v>5108.51</v>
      </c>
    </row>
    <row r="1576" spans="1:17" ht="14.45" customHeight="1" x14ac:dyDescent="0.2">
      <c r="A1576" s="821" t="s">
        <v>7175</v>
      </c>
      <c r="B1576" s="822" t="s">
        <v>6024</v>
      </c>
      <c r="C1576" s="822" t="s">
        <v>6078</v>
      </c>
      <c r="D1576" s="822" t="s">
        <v>6224</v>
      </c>
      <c r="E1576" s="822" t="s">
        <v>6225</v>
      </c>
      <c r="F1576" s="831"/>
      <c r="G1576" s="831"/>
      <c r="H1576" s="831"/>
      <c r="I1576" s="831"/>
      <c r="J1576" s="831"/>
      <c r="K1576" s="831"/>
      <c r="L1576" s="831"/>
      <c r="M1576" s="831"/>
      <c r="N1576" s="831">
        <v>2</v>
      </c>
      <c r="O1576" s="831">
        <v>32600</v>
      </c>
      <c r="P1576" s="827"/>
      <c r="Q1576" s="832">
        <v>16300</v>
      </c>
    </row>
    <row r="1577" spans="1:17" ht="14.45" customHeight="1" x14ac:dyDescent="0.2">
      <c r="A1577" s="821" t="s">
        <v>7175</v>
      </c>
      <c r="B1577" s="822" t="s">
        <v>6024</v>
      </c>
      <c r="C1577" s="822" t="s">
        <v>6078</v>
      </c>
      <c r="D1577" s="822" t="s">
        <v>6226</v>
      </c>
      <c r="E1577" s="822" t="s">
        <v>6227</v>
      </c>
      <c r="F1577" s="831">
        <v>1</v>
      </c>
      <c r="G1577" s="831">
        <v>1743</v>
      </c>
      <c r="H1577" s="831"/>
      <c r="I1577" s="831">
        <v>1743</v>
      </c>
      <c r="J1577" s="831">
        <v>54</v>
      </c>
      <c r="K1577" s="831">
        <v>94122</v>
      </c>
      <c r="L1577" s="831"/>
      <c r="M1577" s="831">
        <v>1743</v>
      </c>
      <c r="N1577" s="831">
        <v>10</v>
      </c>
      <c r="O1577" s="831">
        <v>17430</v>
      </c>
      <c r="P1577" s="827"/>
      <c r="Q1577" s="832">
        <v>1743</v>
      </c>
    </row>
    <row r="1578" spans="1:17" ht="14.45" customHeight="1" x14ac:dyDescent="0.2">
      <c r="A1578" s="821" t="s">
        <v>7175</v>
      </c>
      <c r="B1578" s="822" t="s">
        <v>6024</v>
      </c>
      <c r="C1578" s="822" t="s">
        <v>6078</v>
      </c>
      <c r="D1578" s="822" t="s">
        <v>6810</v>
      </c>
      <c r="E1578" s="822" t="s">
        <v>6811</v>
      </c>
      <c r="F1578" s="831"/>
      <c r="G1578" s="831"/>
      <c r="H1578" s="831"/>
      <c r="I1578" s="831"/>
      <c r="J1578" s="831">
        <v>1</v>
      </c>
      <c r="K1578" s="831">
        <v>276000</v>
      </c>
      <c r="L1578" s="831"/>
      <c r="M1578" s="831">
        <v>276000</v>
      </c>
      <c r="N1578" s="831">
        <v>1</v>
      </c>
      <c r="O1578" s="831">
        <v>276000</v>
      </c>
      <c r="P1578" s="827"/>
      <c r="Q1578" s="832">
        <v>276000</v>
      </c>
    </row>
    <row r="1579" spans="1:17" ht="14.45" customHeight="1" x14ac:dyDescent="0.2">
      <c r="A1579" s="821" t="s">
        <v>7175</v>
      </c>
      <c r="B1579" s="822" t="s">
        <v>6024</v>
      </c>
      <c r="C1579" s="822" t="s">
        <v>6078</v>
      </c>
      <c r="D1579" s="822" t="s">
        <v>6814</v>
      </c>
      <c r="E1579" s="822" t="s">
        <v>6815</v>
      </c>
      <c r="F1579" s="831"/>
      <c r="G1579" s="831"/>
      <c r="H1579" s="831"/>
      <c r="I1579" s="831"/>
      <c r="J1579" s="831">
        <v>1</v>
      </c>
      <c r="K1579" s="831">
        <v>7886</v>
      </c>
      <c r="L1579" s="831"/>
      <c r="M1579" s="831">
        <v>7886</v>
      </c>
      <c r="N1579" s="831"/>
      <c r="O1579" s="831"/>
      <c r="P1579" s="827"/>
      <c r="Q1579" s="832"/>
    </row>
    <row r="1580" spans="1:17" ht="14.45" customHeight="1" x14ac:dyDescent="0.2">
      <c r="A1580" s="821" t="s">
        <v>7175</v>
      </c>
      <c r="B1580" s="822" t="s">
        <v>6024</v>
      </c>
      <c r="C1580" s="822" t="s">
        <v>6078</v>
      </c>
      <c r="D1580" s="822" t="s">
        <v>6820</v>
      </c>
      <c r="E1580" s="822" t="s">
        <v>6821</v>
      </c>
      <c r="F1580" s="831"/>
      <c r="G1580" s="831"/>
      <c r="H1580" s="831"/>
      <c r="I1580" s="831"/>
      <c r="J1580" s="831">
        <v>1</v>
      </c>
      <c r="K1580" s="831">
        <v>36826.15</v>
      </c>
      <c r="L1580" s="831"/>
      <c r="M1580" s="831">
        <v>36826.15</v>
      </c>
      <c r="N1580" s="831"/>
      <c r="O1580" s="831"/>
      <c r="P1580" s="827"/>
      <c r="Q1580" s="832"/>
    </row>
    <row r="1581" spans="1:17" ht="14.45" customHeight="1" x14ac:dyDescent="0.2">
      <c r="A1581" s="821" t="s">
        <v>7175</v>
      </c>
      <c r="B1581" s="822" t="s">
        <v>6024</v>
      </c>
      <c r="C1581" s="822" t="s">
        <v>6078</v>
      </c>
      <c r="D1581" s="822" t="s">
        <v>7176</v>
      </c>
      <c r="E1581" s="822" t="s">
        <v>7177</v>
      </c>
      <c r="F1581" s="831"/>
      <c r="G1581" s="831"/>
      <c r="H1581" s="831"/>
      <c r="I1581" s="831"/>
      <c r="J1581" s="831"/>
      <c r="K1581" s="831"/>
      <c r="L1581" s="831"/>
      <c r="M1581" s="831"/>
      <c r="N1581" s="831">
        <v>1</v>
      </c>
      <c r="O1581" s="831">
        <v>16269.9</v>
      </c>
      <c r="P1581" s="827"/>
      <c r="Q1581" s="832">
        <v>16269.9</v>
      </c>
    </row>
    <row r="1582" spans="1:17" ht="14.45" customHeight="1" x14ac:dyDescent="0.2">
      <c r="A1582" s="821" t="s">
        <v>7175</v>
      </c>
      <c r="B1582" s="822" t="s">
        <v>6024</v>
      </c>
      <c r="C1582" s="822" t="s">
        <v>6078</v>
      </c>
      <c r="D1582" s="822" t="s">
        <v>6824</v>
      </c>
      <c r="E1582" s="822" t="s">
        <v>6825</v>
      </c>
      <c r="F1582" s="831"/>
      <c r="G1582" s="831"/>
      <c r="H1582" s="831"/>
      <c r="I1582" s="831"/>
      <c r="J1582" s="831"/>
      <c r="K1582" s="831"/>
      <c r="L1582" s="831"/>
      <c r="M1582" s="831"/>
      <c r="N1582" s="831">
        <v>2</v>
      </c>
      <c r="O1582" s="831">
        <v>9559</v>
      </c>
      <c r="P1582" s="827"/>
      <c r="Q1582" s="832">
        <v>4779.5</v>
      </c>
    </row>
    <row r="1583" spans="1:17" ht="14.45" customHeight="1" x14ac:dyDescent="0.2">
      <c r="A1583" s="821" t="s">
        <v>7175</v>
      </c>
      <c r="B1583" s="822" t="s">
        <v>6024</v>
      </c>
      <c r="C1583" s="822" t="s">
        <v>6078</v>
      </c>
      <c r="D1583" s="822" t="s">
        <v>6830</v>
      </c>
      <c r="E1583" s="822" t="s">
        <v>6831</v>
      </c>
      <c r="F1583" s="831"/>
      <c r="G1583" s="831"/>
      <c r="H1583" s="831"/>
      <c r="I1583" s="831"/>
      <c r="J1583" s="831"/>
      <c r="K1583" s="831"/>
      <c r="L1583" s="831"/>
      <c r="M1583" s="831"/>
      <c r="N1583" s="831">
        <v>2</v>
      </c>
      <c r="O1583" s="831">
        <v>515200</v>
      </c>
      <c r="P1583" s="827"/>
      <c r="Q1583" s="832">
        <v>257600</v>
      </c>
    </row>
    <row r="1584" spans="1:17" ht="14.45" customHeight="1" x14ac:dyDescent="0.2">
      <c r="A1584" s="821" t="s">
        <v>7175</v>
      </c>
      <c r="B1584" s="822" t="s">
        <v>6024</v>
      </c>
      <c r="C1584" s="822" t="s">
        <v>6078</v>
      </c>
      <c r="D1584" s="822" t="s">
        <v>6307</v>
      </c>
      <c r="E1584" s="822" t="s">
        <v>6308</v>
      </c>
      <c r="F1584" s="831"/>
      <c r="G1584" s="831"/>
      <c r="H1584" s="831"/>
      <c r="I1584" s="831"/>
      <c r="J1584" s="831"/>
      <c r="K1584" s="831"/>
      <c r="L1584" s="831"/>
      <c r="M1584" s="831"/>
      <c r="N1584" s="831">
        <v>1</v>
      </c>
      <c r="O1584" s="831">
        <v>7908.87</v>
      </c>
      <c r="P1584" s="827"/>
      <c r="Q1584" s="832">
        <v>7908.87</v>
      </c>
    </row>
    <row r="1585" spans="1:17" ht="14.45" customHeight="1" x14ac:dyDescent="0.2">
      <c r="A1585" s="821" t="s">
        <v>7175</v>
      </c>
      <c r="B1585" s="822" t="s">
        <v>6024</v>
      </c>
      <c r="C1585" s="822" t="s">
        <v>6078</v>
      </c>
      <c r="D1585" s="822" t="s">
        <v>6842</v>
      </c>
      <c r="E1585" s="822" t="s">
        <v>6843</v>
      </c>
      <c r="F1585" s="831"/>
      <c r="G1585" s="831"/>
      <c r="H1585" s="831"/>
      <c r="I1585" s="831"/>
      <c r="J1585" s="831"/>
      <c r="K1585" s="831"/>
      <c r="L1585" s="831"/>
      <c r="M1585" s="831"/>
      <c r="N1585" s="831">
        <v>1</v>
      </c>
      <c r="O1585" s="831">
        <v>52026</v>
      </c>
      <c r="P1585" s="827"/>
      <c r="Q1585" s="832">
        <v>52026</v>
      </c>
    </row>
    <row r="1586" spans="1:17" ht="14.45" customHeight="1" x14ac:dyDescent="0.2">
      <c r="A1586" s="821" t="s">
        <v>7175</v>
      </c>
      <c r="B1586" s="822" t="s">
        <v>6024</v>
      </c>
      <c r="C1586" s="822" t="s">
        <v>5989</v>
      </c>
      <c r="D1586" s="822" t="s">
        <v>6005</v>
      </c>
      <c r="E1586" s="822" t="s">
        <v>6006</v>
      </c>
      <c r="F1586" s="831">
        <v>2</v>
      </c>
      <c r="G1586" s="831">
        <v>76</v>
      </c>
      <c r="H1586" s="831"/>
      <c r="I1586" s="831">
        <v>38</v>
      </c>
      <c r="J1586" s="831">
        <v>1</v>
      </c>
      <c r="K1586" s="831">
        <v>38</v>
      </c>
      <c r="L1586" s="831"/>
      <c r="M1586" s="831">
        <v>38</v>
      </c>
      <c r="N1586" s="831"/>
      <c r="O1586" s="831"/>
      <c r="P1586" s="827"/>
      <c r="Q1586" s="832"/>
    </row>
    <row r="1587" spans="1:17" ht="14.45" customHeight="1" x14ac:dyDescent="0.2">
      <c r="A1587" s="821" t="s">
        <v>7175</v>
      </c>
      <c r="B1587" s="822" t="s">
        <v>6024</v>
      </c>
      <c r="C1587" s="822" t="s">
        <v>5989</v>
      </c>
      <c r="D1587" s="822" t="s">
        <v>6087</v>
      </c>
      <c r="E1587" s="822" t="s">
        <v>6088</v>
      </c>
      <c r="F1587" s="831">
        <v>1</v>
      </c>
      <c r="G1587" s="831">
        <v>707</v>
      </c>
      <c r="H1587" s="831"/>
      <c r="I1587" s="831">
        <v>707</v>
      </c>
      <c r="J1587" s="831"/>
      <c r="K1587" s="831"/>
      <c r="L1587" s="831"/>
      <c r="M1587" s="831"/>
      <c r="N1587" s="831"/>
      <c r="O1587" s="831"/>
      <c r="P1587" s="827"/>
      <c r="Q1587" s="832"/>
    </row>
    <row r="1588" spans="1:17" ht="14.45" customHeight="1" x14ac:dyDescent="0.2">
      <c r="A1588" s="821" t="s">
        <v>7175</v>
      </c>
      <c r="B1588" s="822" t="s">
        <v>6024</v>
      </c>
      <c r="C1588" s="822" t="s">
        <v>5989</v>
      </c>
      <c r="D1588" s="822" t="s">
        <v>6091</v>
      </c>
      <c r="E1588" s="822" t="s">
        <v>6092</v>
      </c>
      <c r="F1588" s="831"/>
      <c r="G1588" s="831"/>
      <c r="H1588" s="831"/>
      <c r="I1588" s="831"/>
      <c r="J1588" s="831">
        <v>2</v>
      </c>
      <c r="K1588" s="831">
        <v>1264</v>
      </c>
      <c r="L1588" s="831"/>
      <c r="M1588" s="831">
        <v>632</v>
      </c>
      <c r="N1588" s="831"/>
      <c r="O1588" s="831"/>
      <c r="P1588" s="827"/>
      <c r="Q1588" s="832"/>
    </row>
    <row r="1589" spans="1:17" ht="14.45" customHeight="1" x14ac:dyDescent="0.2">
      <c r="A1589" s="821" t="s">
        <v>7175</v>
      </c>
      <c r="B1589" s="822" t="s">
        <v>6024</v>
      </c>
      <c r="C1589" s="822" t="s">
        <v>5989</v>
      </c>
      <c r="D1589" s="822" t="s">
        <v>6312</v>
      </c>
      <c r="E1589" s="822" t="s">
        <v>6313</v>
      </c>
      <c r="F1589" s="831">
        <v>1</v>
      </c>
      <c r="G1589" s="831">
        <v>6942</v>
      </c>
      <c r="H1589" s="831"/>
      <c r="I1589" s="831">
        <v>6942</v>
      </c>
      <c r="J1589" s="831"/>
      <c r="K1589" s="831"/>
      <c r="L1589" s="831"/>
      <c r="M1589" s="831"/>
      <c r="N1589" s="831"/>
      <c r="O1589" s="831"/>
      <c r="P1589" s="827"/>
      <c r="Q1589" s="832"/>
    </row>
    <row r="1590" spans="1:17" ht="14.45" customHeight="1" x14ac:dyDescent="0.2">
      <c r="A1590" s="821" t="s">
        <v>7175</v>
      </c>
      <c r="B1590" s="822" t="s">
        <v>6024</v>
      </c>
      <c r="C1590" s="822" t="s">
        <v>5989</v>
      </c>
      <c r="D1590" s="822" t="s">
        <v>6097</v>
      </c>
      <c r="E1590" s="822" t="s">
        <v>6098</v>
      </c>
      <c r="F1590" s="831"/>
      <c r="G1590" s="831"/>
      <c r="H1590" s="831"/>
      <c r="I1590" s="831"/>
      <c r="J1590" s="831">
        <v>1</v>
      </c>
      <c r="K1590" s="831">
        <v>437</v>
      </c>
      <c r="L1590" s="831"/>
      <c r="M1590" s="831">
        <v>437</v>
      </c>
      <c r="N1590" s="831">
        <v>2</v>
      </c>
      <c r="O1590" s="831">
        <v>912</v>
      </c>
      <c r="P1590" s="827"/>
      <c r="Q1590" s="832">
        <v>456</v>
      </c>
    </row>
    <row r="1591" spans="1:17" ht="14.45" customHeight="1" x14ac:dyDescent="0.2">
      <c r="A1591" s="821" t="s">
        <v>7175</v>
      </c>
      <c r="B1591" s="822" t="s">
        <v>6024</v>
      </c>
      <c r="C1591" s="822" t="s">
        <v>5989</v>
      </c>
      <c r="D1591" s="822" t="s">
        <v>6099</v>
      </c>
      <c r="E1591" s="822" t="s">
        <v>6100</v>
      </c>
      <c r="F1591" s="831">
        <v>2</v>
      </c>
      <c r="G1591" s="831">
        <v>2026</v>
      </c>
      <c r="H1591" s="831"/>
      <c r="I1591" s="831">
        <v>1013</v>
      </c>
      <c r="J1591" s="831"/>
      <c r="K1591" s="831"/>
      <c r="L1591" s="831"/>
      <c r="M1591" s="831"/>
      <c r="N1591" s="831"/>
      <c r="O1591" s="831"/>
      <c r="P1591" s="827"/>
      <c r="Q1591" s="832"/>
    </row>
    <row r="1592" spans="1:17" ht="14.45" customHeight="1" x14ac:dyDescent="0.2">
      <c r="A1592" s="821" t="s">
        <v>7175</v>
      </c>
      <c r="B1592" s="822" t="s">
        <v>6024</v>
      </c>
      <c r="C1592" s="822" t="s">
        <v>5989</v>
      </c>
      <c r="D1592" s="822" t="s">
        <v>6101</v>
      </c>
      <c r="E1592" s="822" t="s">
        <v>6102</v>
      </c>
      <c r="F1592" s="831">
        <v>12</v>
      </c>
      <c r="G1592" s="831">
        <v>22488</v>
      </c>
      <c r="H1592" s="831"/>
      <c r="I1592" s="831">
        <v>1874</v>
      </c>
      <c r="J1592" s="831">
        <v>12</v>
      </c>
      <c r="K1592" s="831">
        <v>22536</v>
      </c>
      <c r="L1592" s="831"/>
      <c r="M1592" s="831">
        <v>1878</v>
      </c>
      <c r="N1592" s="831">
        <v>1</v>
      </c>
      <c r="O1592" s="831">
        <v>1922</v>
      </c>
      <c r="P1592" s="827"/>
      <c r="Q1592" s="832">
        <v>1922</v>
      </c>
    </row>
    <row r="1593" spans="1:17" ht="14.45" customHeight="1" x14ac:dyDescent="0.2">
      <c r="A1593" s="821" t="s">
        <v>7175</v>
      </c>
      <c r="B1593" s="822" t="s">
        <v>6024</v>
      </c>
      <c r="C1593" s="822" t="s">
        <v>5989</v>
      </c>
      <c r="D1593" s="822" t="s">
        <v>6105</v>
      </c>
      <c r="E1593" s="822" t="s">
        <v>6106</v>
      </c>
      <c r="F1593" s="831">
        <v>9</v>
      </c>
      <c r="G1593" s="831">
        <v>9621</v>
      </c>
      <c r="H1593" s="831"/>
      <c r="I1593" s="831">
        <v>1069</v>
      </c>
      <c r="J1593" s="831">
        <v>11</v>
      </c>
      <c r="K1593" s="831">
        <v>11803</v>
      </c>
      <c r="L1593" s="831"/>
      <c r="M1593" s="831">
        <v>1073</v>
      </c>
      <c r="N1593" s="831"/>
      <c r="O1593" s="831"/>
      <c r="P1593" s="827"/>
      <c r="Q1593" s="832"/>
    </row>
    <row r="1594" spans="1:17" ht="14.45" customHeight="1" x14ac:dyDescent="0.2">
      <c r="A1594" s="821" t="s">
        <v>7175</v>
      </c>
      <c r="B1594" s="822" t="s">
        <v>6024</v>
      </c>
      <c r="C1594" s="822" t="s">
        <v>5989</v>
      </c>
      <c r="D1594" s="822" t="s">
        <v>6109</v>
      </c>
      <c r="E1594" s="822" t="s">
        <v>6110</v>
      </c>
      <c r="F1594" s="831">
        <v>14</v>
      </c>
      <c r="G1594" s="831">
        <v>13006</v>
      </c>
      <c r="H1594" s="831"/>
      <c r="I1594" s="831">
        <v>929</v>
      </c>
      <c r="J1594" s="831">
        <v>9</v>
      </c>
      <c r="K1594" s="831">
        <v>8397</v>
      </c>
      <c r="L1594" s="831"/>
      <c r="M1594" s="831">
        <v>933</v>
      </c>
      <c r="N1594" s="831">
        <v>3</v>
      </c>
      <c r="O1594" s="831">
        <v>2970</v>
      </c>
      <c r="P1594" s="827"/>
      <c r="Q1594" s="832">
        <v>990</v>
      </c>
    </row>
    <row r="1595" spans="1:17" ht="14.45" customHeight="1" x14ac:dyDescent="0.2">
      <c r="A1595" s="821" t="s">
        <v>7175</v>
      </c>
      <c r="B1595" s="822" t="s">
        <v>6024</v>
      </c>
      <c r="C1595" s="822" t="s">
        <v>5989</v>
      </c>
      <c r="D1595" s="822" t="s">
        <v>5998</v>
      </c>
      <c r="E1595" s="822" t="s">
        <v>5999</v>
      </c>
      <c r="F1595" s="831">
        <v>2</v>
      </c>
      <c r="G1595" s="831">
        <v>11574</v>
      </c>
      <c r="H1595" s="831"/>
      <c r="I1595" s="831">
        <v>5787</v>
      </c>
      <c r="J1595" s="831">
        <v>1</v>
      </c>
      <c r="K1595" s="831">
        <v>5793</v>
      </c>
      <c r="L1595" s="831"/>
      <c r="M1595" s="831">
        <v>5793</v>
      </c>
      <c r="N1595" s="831"/>
      <c r="O1595" s="831"/>
      <c r="P1595" s="827"/>
      <c r="Q1595" s="832"/>
    </row>
    <row r="1596" spans="1:17" ht="14.45" customHeight="1" x14ac:dyDescent="0.2">
      <c r="A1596" s="821" t="s">
        <v>7175</v>
      </c>
      <c r="B1596" s="822" t="s">
        <v>6024</v>
      </c>
      <c r="C1596" s="822" t="s">
        <v>5989</v>
      </c>
      <c r="D1596" s="822" t="s">
        <v>6111</v>
      </c>
      <c r="E1596" s="822" t="s">
        <v>6112</v>
      </c>
      <c r="F1596" s="831">
        <v>1</v>
      </c>
      <c r="G1596" s="831">
        <v>322</v>
      </c>
      <c r="H1596" s="831"/>
      <c r="I1596" s="831">
        <v>322</v>
      </c>
      <c r="J1596" s="831"/>
      <c r="K1596" s="831"/>
      <c r="L1596" s="831"/>
      <c r="M1596" s="831"/>
      <c r="N1596" s="831"/>
      <c r="O1596" s="831"/>
      <c r="P1596" s="827"/>
      <c r="Q1596" s="832"/>
    </row>
    <row r="1597" spans="1:17" ht="14.45" customHeight="1" x14ac:dyDescent="0.2">
      <c r="A1597" s="821" t="s">
        <v>7175</v>
      </c>
      <c r="B1597" s="822" t="s">
        <v>6024</v>
      </c>
      <c r="C1597" s="822" t="s">
        <v>5989</v>
      </c>
      <c r="D1597" s="822" t="s">
        <v>6320</v>
      </c>
      <c r="E1597" s="822" t="s">
        <v>6321</v>
      </c>
      <c r="F1597" s="831">
        <v>5</v>
      </c>
      <c r="G1597" s="831">
        <v>55330</v>
      </c>
      <c r="H1597" s="831"/>
      <c r="I1597" s="831">
        <v>11066</v>
      </c>
      <c r="J1597" s="831">
        <v>3</v>
      </c>
      <c r="K1597" s="831">
        <v>33243</v>
      </c>
      <c r="L1597" s="831"/>
      <c r="M1597" s="831">
        <v>11081</v>
      </c>
      <c r="N1597" s="831">
        <v>2</v>
      </c>
      <c r="O1597" s="831">
        <v>22458</v>
      </c>
      <c r="P1597" s="827"/>
      <c r="Q1597" s="832">
        <v>11229</v>
      </c>
    </row>
    <row r="1598" spans="1:17" ht="14.45" customHeight="1" x14ac:dyDescent="0.2">
      <c r="A1598" s="821" t="s">
        <v>7175</v>
      </c>
      <c r="B1598" s="822" t="s">
        <v>6024</v>
      </c>
      <c r="C1598" s="822" t="s">
        <v>5989</v>
      </c>
      <c r="D1598" s="822" t="s">
        <v>6324</v>
      </c>
      <c r="E1598" s="822" t="s">
        <v>6325</v>
      </c>
      <c r="F1598" s="831">
        <v>1</v>
      </c>
      <c r="G1598" s="831">
        <v>20292</v>
      </c>
      <c r="H1598" s="831"/>
      <c r="I1598" s="831">
        <v>20292</v>
      </c>
      <c r="J1598" s="831">
        <v>1</v>
      </c>
      <c r="K1598" s="831">
        <v>20322</v>
      </c>
      <c r="L1598" s="831"/>
      <c r="M1598" s="831">
        <v>20322</v>
      </c>
      <c r="N1598" s="831"/>
      <c r="O1598" s="831"/>
      <c r="P1598" s="827"/>
      <c r="Q1598" s="832"/>
    </row>
    <row r="1599" spans="1:17" ht="14.45" customHeight="1" x14ac:dyDescent="0.2">
      <c r="A1599" s="821" t="s">
        <v>7175</v>
      </c>
      <c r="B1599" s="822" t="s">
        <v>6024</v>
      </c>
      <c r="C1599" s="822" t="s">
        <v>5989</v>
      </c>
      <c r="D1599" s="822" t="s">
        <v>6174</v>
      </c>
      <c r="E1599" s="822" t="s">
        <v>6175</v>
      </c>
      <c r="F1599" s="831">
        <v>13</v>
      </c>
      <c r="G1599" s="831">
        <v>124332</v>
      </c>
      <c r="H1599" s="831"/>
      <c r="I1599" s="831">
        <v>9564</v>
      </c>
      <c r="J1599" s="831">
        <v>8</v>
      </c>
      <c r="K1599" s="831">
        <v>76608</v>
      </c>
      <c r="L1599" s="831"/>
      <c r="M1599" s="831">
        <v>9576</v>
      </c>
      <c r="N1599" s="831">
        <v>4</v>
      </c>
      <c r="O1599" s="831">
        <v>38772</v>
      </c>
      <c r="P1599" s="827"/>
      <c r="Q1599" s="832">
        <v>9693</v>
      </c>
    </row>
    <row r="1600" spans="1:17" ht="14.45" customHeight="1" x14ac:dyDescent="0.2">
      <c r="A1600" s="821" t="s">
        <v>7175</v>
      </c>
      <c r="B1600" s="822" t="s">
        <v>6024</v>
      </c>
      <c r="C1600" s="822" t="s">
        <v>5989</v>
      </c>
      <c r="D1600" s="822" t="s">
        <v>6228</v>
      </c>
      <c r="E1600" s="822" t="s">
        <v>6229</v>
      </c>
      <c r="F1600" s="831">
        <v>66</v>
      </c>
      <c r="G1600" s="831">
        <v>581922</v>
      </c>
      <c r="H1600" s="831"/>
      <c r="I1600" s="831">
        <v>8817</v>
      </c>
      <c r="J1600" s="831">
        <v>50</v>
      </c>
      <c r="K1600" s="831">
        <v>441150</v>
      </c>
      <c r="L1600" s="831"/>
      <c r="M1600" s="831">
        <v>8823</v>
      </c>
      <c r="N1600" s="831">
        <v>18</v>
      </c>
      <c r="O1600" s="831">
        <v>159876</v>
      </c>
      <c r="P1600" s="827"/>
      <c r="Q1600" s="832">
        <v>8882</v>
      </c>
    </row>
    <row r="1601" spans="1:17" ht="14.45" customHeight="1" x14ac:dyDescent="0.2">
      <c r="A1601" s="821" t="s">
        <v>7175</v>
      </c>
      <c r="B1601" s="822" t="s">
        <v>6024</v>
      </c>
      <c r="C1601" s="822" t="s">
        <v>5989</v>
      </c>
      <c r="D1601" s="822" t="s">
        <v>6328</v>
      </c>
      <c r="E1601" s="822" t="s">
        <v>6329</v>
      </c>
      <c r="F1601" s="831">
        <v>5</v>
      </c>
      <c r="G1601" s="831">
        <v>18630</v>
      </c>
      <c r="H1601" s="831"/>
      <c r="I1601" s="831">
        <v>3726</v>
      </c>
      <c r="J1601" s="831">
        <v>17</v>
      </c>
      <c r="K1601" s="831">
        <v>63393</v>
      </c>
      <c r="L1601" s="831"/>
      <c r="M1601" s="831">
        <v>3729</v>
      </c>
      <c r="N1601" s="831">
        <v>2</v>
      </c>
      <c r="O1601" s="831">
        <v>7518</v>
      </c>
      <c r="P1601" s="827"/>
      <c r="Q1601" s="832">
        <v>3759</v>
      </c>
    </row>
    <row r="1602" spans="1:17" ht="14.45" customHeight="1" x14ac:dyDescent="0.2">
      <c r="A1602" s="821" t="s">
        <v>7175</v>
      </c>
      <c r="B1602" s="822" t="s">
        <v>6024</v>
      </c>
      <c r="C1602" s="822" t="s">
        <v>5989</v>
      </c>
      <c r="D1602" s="822" t="s">
        <v>6330</v>
      </c>
      <c r="E1602" s="822" t="s">
        <v>6237</v>
      </c>
      <c r="F1602" s="831">
        <v>3</v>
      </c>
      <c r="G1602" s="831">
        <v>36717</v>
      </c>
      <c r="H1602" s="831"/>
      <c r="I1602" s="831">
        <v>12239</v>
      </c>
      <c r="J1602" s="831">
        <v>7</v>
      </c>
      <c r="K1602" s="831">
        <v>85757</v>
      </c>
      <c r="L1602" s="831"/>
      <c r="M1602" s="831">
        <v>12251</v>
      </c>
      <c r="N1602" s="831"/>
      <c r="O1602" s="831"/>
      <c r="P1602" s="827"/>
      <c r="Q1602" s="832"/>
    </row>
    <row r="1603" spans="1:17" ht="14.45" customHeight="1" x14ac:dyDescent="0.2">
      <c r="A1603" s="821" t="s">
        <v>7175</v>
      </c>
      <c r="B1603" s="822" t="s">
        <v>6024</v>
      </c>
      <c r="C1603" s="822" t="s">
        <v>5989</v>
      </c>
      <c r="D1603" s="822" t="s">
        <v>6230</v>
      </c>
      <c r="E1603" s="822" t="s">
        <v>6231</v>
      </c>
      <c r="F1603" s="831">
        <v>28</v>
      </c>
      <c r="G1603" s="831">
        <v>0</v>
      </c>
      <c r="H1603" s="831"/>
      <c r="I1603" s="831">
        <v>0</v>
      </c>
      <c r="J1603" s="831">
        <v>43</v>
      </c>
      <c r="K1603" s="831">
        <v>0</v>
      </c>
      <c r="L1603" s="831"/>
      <c r="M1603" s="831">
        <v>0</v>
      </c>
      <c r="N1603" s="831">
        <v>7</v>
      </c>
      <c r="O1603" s="831">
        <v>0</v>
      </c>
      <c r="P1603" s="827"/>
      <c r="Q1603" s="832">
        <v>0</v>
      </c>
    </row>
    <row r="1604" spans="1:17" ht="14.45" customHeight="1" x14ac:dyDescent="0.2">
      <c r="A1604" s="821" t="s">
        <v>7175</v>
      </c>
      <c r="B1604" s="822" t="s">
        <v>6024</v>
      </c>
      <c r="C1604" s="822" t="s">
        <v>5989</v>
      </c>
      <c r="D1604" s="822" t="s">
        <v>6331</v>
      </c>
      <c r="E1604" s="822" t="s">
        <v>6231</v>
      </c>
      <c r="F1604" s="831">
        <v>5</v>
      </c>
      <c r="G1604" s="831">
        <v>0</v>
      </c>
      <c r="H1604" s="831"/>
      <c r="I1604" s="831">
        <v>0</v>
      </c>
      <c r="J1604" s="831">
        <v>4</v>
      </c>
      <c r="K1604" s="831">
        <v>0</v>
      </c>
      <c r="L1604" s="831"/>
      <c r="M1604" s="831">
        <v>0</v>
      </c>
      <c r="N1604" s="831">
        <v>2</v>
      </c>
      <c r="O1604" s="831">
        <v>0</v>
      </c>
      <c r="P1604" s="827"/>
      <c r="Q1604" s="832">
        <v>0</v>
      </c>
    </row>
    <row r="1605" spans="1:17" ht="14.45" customHeight="1" x14ac:dyDescent="0.2">
      <c r="A1605" s="821" t="s">
        <v>7175</v>
      </c>
      <c r="B1605" s="822" t="s">
        <v>6024</v>
      </c>
      <c r="C1605" s="822" t="s">
        <v>5989</v>
      </c>
      <c r="D1605" s="822" t="s">
        <v>6332</v>
      </c>
      <c r="E1605" s="822" t="s">
        <v>6235</v>
      </c>
      <c r="F1605" s="831"/>
      <c r="G1605" s="831"/>
      <c r="H1605" s="831"/>
      <c r="I1605" s="831"/>
      <c r="J1605" s="831">
        <v>2</v>
      </c>
      <c r="K1605" s="831">
        <v>0</v>
      </c>
      <c r="L1605" s="831"/>
      <c r="M1605" s="831">
        <v>0</v>
      </c>
      <c r="N1605" s="831"/>
      <c r="O1605" s="831"/>
      <c r="P1605" s="827"/>
      <c r="Q1605" s="832"/>
    </row>
    <row r="1606" spans="1:17" ht="14.45" customHeight="1" x14ac:dyDescent="0.2">
      <c r="A1606" s="821" t="s">
        <v>7175</v>
      </c>
      <c r="B1606" s="822" t="s">
        <v>6024</v>
      </c>
      <c r="C1606" s="822" t="s">
        <v>5989</v>
      </c>
      <c r="D1606" s="822" t="s">
        <v>6129</v>
      </c>
      <c r="E1606" s="822" t="s">
        <v>6130</v>
      </c>
      <c r="F1606" s="831">
        <v>3</v>
      </c>
      <c r="G1606" s="831">
        <v>6057</v>
      </c>
      <c r="H1606" s="831"/>
      <c r="I1606" s="831">
        <v>2019</v>
      </c>
      <c r="J1606" s="831">
        <v>1</v>
      </c>
      <c r="K1606" s="831">
        <v>2022</v>
      </c>
      <c r="L1606" s="831"/>
      <c r="M1606" s="831">
        <v>2022</v>
      </c>
      <c r="N1606" s="831"/>
      <c r="O1606" s="831"/>
      <c r="P1606" s="827"/>
      <c r="Q1606" s="832"/>
    </row>
    <row r="1607" spans="1:17" ht="14.45" customHeight="1" x14ac:dyDescent="0.2">
      <c r="A1607" s="821" t="s">
        <v>7175</v>
      </c>
      <c r="B1607" s="822" t="s">
        <v>6024</v>
      </c>
      <c r="C1607" s="822" t="s">
        <v>5989</v>
      </c>
      <c r="D1607" s="822" t="s">
        <v>6333</v>
      </c>
      <c r="E1607" s="822" t="s">
        <v>6334</v>
      </c>
      <c r="F1607" s="831">
        <v>3</v>
      </c>
      <c r="G1607" s="831">
        <v>30195</v>
      </c>
      <c r="H1607" s="831"/>
      <c r="I1607" s="831">
        <v>10065</v>
      </c>
      <c r="J1607" s="831">
        <v>2</v>
      </c>
      <c r="K1607" s="831">
        <v>20138</v>
      </c>
      <c r="L1607" s="831"/>
      <c r="M1607" s="831">
        <v>10069</v>
      </c>
      <c r="N1607" s="831"/>
      <c r="O1607" s="831"/>
      <c r="P1607" s="827"/>
      <c r="Q1607" s="832"/>
    </row>
    <row r="1608" spans="1:17" ht="14.45" customHeight="1" x14ac:dyDescent="0.2">
      <c r="A1608" s="821" t="s">
        <v>7175</v>
      </c>
      <c r="B1608" s="822" t="s">
        <v>6024</v>
      </c>
      <c r="C1608" s="822" t="s">
        <v>5989</v>
      </c>
      <c r="D1608" s="822" t="s">
        <v>5994</v>
      </c>
      <c r="E1608" s="822" t="s">
        <v>5995</v>
      </c>
      <c r="F1608" s="831">
        <v>90</v>
      </c>
      <c r="G1608" s="831">
        <v>32220</v>
      </c>
      <c r="H1608" s="831"/>
      <c r="I1608" s="831">
        <v>358</v>
      </c>
      <c r="J1608" s="831">
        <v>73</v>
      </c>
      <c r="K1608" s="831">
        <v>26280</v>
      </c>
      <c r="L1608" s="831"/>
      <c r="M1608" s="831">
        <v>360</v>
      </c>
      <c r="N1608" s="831">
        <v>24</v>
      </c>
      <c r="O1608" s="831">
        <v>9312</v>
      </c>
      <c r="P1608" s="827"/>
      <c r="Q1608" s="832">
        <v>388</v>
      </c>
    </row>
    <row r="1609" spans="1:17" ht="14.45" customHeight="1" x14ac:dyDescent="0.2">
      <c r="A1609" s="821" t="s">
        <v>7175</v>
      </c>
      <c r="B1609" s="822" t="s">
        <v>6024</v>
      </c>
      <c r="C1609" s="822" t="s">
        <v>5989</v>
      </c>
      <c r="D1609" s="822" t="s">
        <v>6145</v>
      </c>
      <c r="E1609" s="822" t="s">
        <v>6146</v>
      </c>
      <c r="F1609" s="831"/>
      <c r="G1609" s="831"/>
      <c r="H1609" s="831"/>
      <c r="I1609" s="831"/>
      <c r="J1609" s="831">
        <v>2</v>
      </c>
      <c r="K1609" s="831">
        <v>360</v>
      </c>
      <c r="L1609" s="831"/>
      <c r="M1609" s="831">
        <v>180</v>
      </c>
      <c r="N1609" s="831"/>
      <c r="O1609" s="831"/>
      <c r="P1609" s="827"/>
      <c r="Q1609" s="832"/>
    </row>
    <row r="1610" spans="1:17" ht="14.45" customHeight="1" x14ac:dyDescent="0.2">
      <c r="A1610" s="821" t="s">
        <v>7175</v>
      </c>
      <c r="B1610" s="822" t="s">
        <v>6024</v>
      </c>
      <c r="C1610" s="822" t="s">
        <v>5989</v>
      </c>
      <c r="D1610" s="822" t="s">
        <v>6147</v>
      </c>
      <c r="E1610" s="822" t="s">
        <v>6148</v>
      </c>
      <c r="F1610" s="831">
        <v>58</v>
      </c>
      <c r="G1610" s="831">
        <v>40136</v>
      </c>
      <c r="H1610" s="831"/>
      <c r="I1610" s="831">
        <v>692</v>
      </c>
      <c r="J1610" s="831">
        <v>49</v>
      </c>
      <c r="K1610" s="831">
        <v>34104</v>
      </c>
      <c r="L1610" s="831"/>
      <c r="M1610" s="831">
        <v>696</v>
      </c>
      <c r="N1610" s="831">
        <v>8</v>
      </c>
      <c r="O1610" s="831">
        <v>5872</v>
      </c>
      <c r="P1610" s="827"/>
      <c r="Q1610" s="832">
        <v>734</v>
      </c>
    </row>
    <row r="1611" spans="1:17" ht="14.45" customHeight="1" x14ac:dyDescent="0.2">
      <c r="A1611" s="821" t="s">
        <v>7175</v>
      </c>
      <c r="B1611" s="822" t="s">
        <v>6024</v>
      </c>
      <c r="C1611" s="822" t="s">
        <v>5989</v>
      </c>
      <c r="D1611" s="822" t="s">
        <v>6335</v>
      </c>
      <c r="E1611" s="822" t="s">
        <v>6336</v>
      </c>
      <c r="F1611" s="831">
        <v>8</v>
      </c>
      <c r="G1611" s="831">
        <v>57048</v>
      </c>
      <c r="H1611" s="831"/>
      <c r="I1611" s="831">
        <v>7131</v>
      </c>
      <c r="J1611" s="831">
        <v>4</v>
      </c>
      <c r="K1611" s="831">
        <v>28540</v>
      </c>
      <c r="L1611" s="831"/>
      <c r="M1611" s="831">
        <v>7135</v>
      </c>
      <c r="N1611" s="831">
        <v>1</v>
      </c>
      <c r="O1611" s="831">
        <v>7174</v>
      </c>
      <c r="P1611" s="827"/>
      <c r="Q1611" s="832">
        <v>7174</v>
      </c>
    </row>
    <row r="1612" spans="1:17" ht="14.45" customHeight="1" x14ac:dyDescent="0.2">
      <c r="A1612" s="821" t="s">
        <v>7175</v>
      </c>
      <c r="B1612" s="822" t="s">
        <v>6024</v>
      </c>
      <c r="C1612" s="822" t="s">
        <v>5989</v>
      </c>
      <c r="D1612" s="822" t="s">
        <v>6232</v>
      </c>
      <c r="E1612" s="822" t="s">
        <v>6233</v>
      </c>
      <c r="F1612" s="831"/>
      <c r="G1612" s="831"/>
      <c r="H1612" s="831"/>
      <c r="I1612" s="831"/>
      <c r="J1612" s="831">
        <v>3</v>
      </c>
      <c r="K1612" s="831">
        <v>45429</v>
      </c>
      <c r="L1612" s="831"/>
      <c r="M1612" s="831">
        <v>15143</v>
      </c>
      <c r="N1612" s="831"/>
      <c r="O1612" s="831"/>
      <c r="P1612" s="827"/>
      <c r="Q1612" s="832"/>
    </row>
    <row r="1613" spans="1:17" ht="14.45" customHeight="1" x14ac:dyDescent="0.2">
      <c r="A1613" s="821" t="s">
        <v>7175</v>
      </c>
      <c r="B1613" s="822" t="s">
        <v>6024</v>
      </c>
      <c r="C1613" s="822" t="s">
        <v>5989</v>
      </c>
      <c r="D1613" s="822" t="s">
        <v>6234</v>
      </c>
      <c r="E1613" s="822" t="s">
        <v>6235</v>
      </c>
      <c r="F1613" s="831">
        <v>6</v>
      </c>
      <c r="G1613" s="831">
        <v>0</v>
      </c>
      <c r="H1613" s="831"/>
      <c r="I1613" s="831">
        <v>0</v>
      </c>
      <c r="J1613" s="831">
        <v>4</v>
      </c>
      <c r="K1613" s="831">
        <v>0</v>
      </c>
      <c r="L1613" s="831"/>
      <c r="M1613" s="831">
        <v>0</v>
      </c>
      <c r="N1613" s="831">
        <v>1</v>
      </c>
      <c r="O1613" s="831">
        <v>0</v>
      </c>
      <c r="P1613" s="827"/>
      <c r="Q1613" s="832">
        <v>0</v>
      </c>
    </row>
    <row r="1614" spans="1:17" ht="14.45" customHeight="1" x14ac:dyDescent="0.2">
      <c r="A1614" s="821" t="s">
        <v>7175</v>
      </c>
      <c r="B1614" s="822" t="s">
        <v>6024</v>
      </c>
      <c r="C1614" s="822" t="s">
        <v>5989</v>
      </c>
      <c r="D1614" s="822" t="s">
        <v>6236</v>
      </c>
      <c r="E1614" s="822" t="s">
        <v>6237</v>
      </c>
      <c r="F1614" s="831">
        <v>34</v>
      </c>
      <c r="G1614" s="831">
        <v>339660</v>
      </c>
      <c r="H1614" s="831"/>
      <c r="I1614" s="831">
        <v>9990</v>
      </c>
      <c r="J1614" s="831">
        <v>44</v>
      </c>
      <c r="K1614" s="831">
        <v>439956</v>
      </c>
      <c r="L1614" s="831"/>
      <c r="M1614" s="831">
        <v>9999</v>
      </c>
      <c r="N1614" s="831">
        <v>8</v>
      </c>
      <c r="O1614" s="831">
        <v>80704</v>
      </c>
      <c r="P1614" s="827"/>
      <c r="Q1614" s="832">
        <v>10088</v>
      </c>
    </row>
    <row r="1615" spans="1:17" ht="14.45" customHeight="1" x14ac:dyDescent="0.2">
      <c r="A1615" s="821" t="s">
        <v>7175</v>
      </c>
      <c r="B1615" s="822" t="s">
        <v>6024</v>
      </c>
      <c r="C1615" s="822" t="s">
        <v>5989</v>
      </c>
      <c r="D1615" s="822" t="s">
        <v>6238</v>
      </c>
      <c r="E1615" s="822" t="s">
        <v>6239</v>
      </c>
      <c r="F1615" s="831">
        <v>34</v>
      </c>
      <c r="G1615" s="831">
        <v>66844</v>
      </c>
      <c r="H1615" s="831"/>
      <c r="I1615" s="831">
        <v>1966</v>
      </c>
      <c r="J1615" s="831">
        <v>49</v>
      </c>
      <c r="K1615" s="831">
        <v>96481</v>
      </c>
      <c r="L1615" s="831"/>
      <c r="M1615" s="831">
        <v>1969</v>
      </c>
      <c r="N1615" s="831">
        <v>10</v>
      </c>
      <c r="O1615" s="831">
        <v>19990</v>
      </c>
      <c r="P1615" s="827"/>
      <c r="Q1615" s="832">
        <v>1999</v>
      </c>
    </row>
    <row r="1616" spans="1:17" ht="14.45" customHeight="1" x14ac:dyDescent="0.2">
      <c r="A1616" s="821" t="s">
        <v>7175</v>
      </c>
      <c r="B1616" s="822" t="s">
        <v>6024</v>
      </c>
      <c r="C1616" s="822" t="s">
        <v>5989</v>
      </c>
      <c r="D1616" s="822" t="s">
        <v>6152</v>
      </c>
      <c r="E1616" s="822" t="s">
        <v>6153</v>
      </c>
      <c r="F1616" s="831">
        <v>2</v>
      </c>
      <c r="G1616" s="831">
        <v>804</v>
      </c>
      <c r="H1616" s="831"/>
      <c r="I1616" s="831">
        <v>402</v>
      </c>
      <c r="J1616" s="831">
        <v>2</v>
      </c>
      <c r="K1616" s="831">
        <v>808</v>
      </c>
      <c r="L1616" s="831"/>
      <c r="M1616" s="831">
        <v>404</v>
      </c>
      <c r="N1616" s="831">
        <v>1</v>
      </c>
      <c r="O1616" s="831">
        <v>423</v>
      </c>
      <c r="P1616" s="827"/>
      <c r="Q1616" s="832">
        <v>423</v>
      </c>
    </row>
    <row r="1617" spans="1:17" ht="14.45" customHeight="1" x14ac:dyDescent="0.2">
      <c r="A1617" s="821" t="s">
        <v>7175</v>
      </c>
      <c r="B1617" s="822" t="s">
        <v>6024</v>
      </c>
      <c r="C1617" s="822" t="s">
        <v>5989</v>
      </c>
      <c r="D1617" s="822" t="s">
        <v>6337</v>
      </c>
      <c r="E1617" s="822" t="s">
        <v>6338</v>
      </c>
      <c r="F1617" s="831">
        <v>1</v>
      </c>
      <c r="G1617" s="831">
        <v>8030</v>
      </c>
      <c r="H1617" s="831"/>
      <c r="I1617" s="831">
        <v>8030</v>
      </c>
      <c r="J1617" s="831"/>
      <c r="K1617" s="831"/>
      <c r="L1617" s="831"/>
      <c r="M1617" s="831"/>
      <c r="N1617" s="831"/>
      <c r="O1617" s="831"/>
      <c r="P1617" s="827"/>
      <c r="Q1617" s="832"/>
    </row>
    <row r="1618" spans="1:17" ht="14.45" customHeight="1" x14ac:dyDescent="0.2">
      <c r="A1618" s="821" t="s">
        <v>7175</v>
      </c>
      <c r="B1618" s="822" t="s">
        <v>6024</v>
      </c>
      <c r="C1618" s="822" t="s">
        <v>5989</v>
      </c>
      <c r="D1618" s="822" t="s">
        <v>6339</v>
      </c>
      <c r="E1618" s="822" t="s">
        <v>6340</v>
      </c>
      <c r="F1618" s="831">
        <v>2</v>
      </c>
      <c r="G1618" s="831">
        <v>5350</v>
      </c>
      <c r="H1618" s="831"/>
      <c r="I1618" s="831">
        <v>2675</v>
      </c>
      <c r="J1618" s="831"/>
      <c r="K1618" s="831"/>
      <c r="L1618" s="831"/>
      <c r="M1618" s="831"/>
      <c r="N1618" s="831"/>
      <c r="O1618" s="831"/>
      <c r="P1618" s="827"/>
      <c r="Q1618" s="832"/>
    </row>
    <row r="1619" spans="1:17" ht="14.45" customHeight="1" x14ac:dyDescent="0.2">
      <c r="A1619" s="821" t="s">
        <v>7175</v>
      </c>
      <c r="B1619" s="822" t="s">
        <v>6024</v>
      </c>
      <c r="C1619" s="822" t="s">
        <v>5989</v>
      </c>
      <c r="D1619" s="822" t="s">
        <v>6341</v>
      </c>
      <c r="E1619" s="822" t="s">
        <v>6342</v>
      </c>
      <c r="F1619" s="831">
        <v>1</v>
      </c>
      <c r="G1619" s="831">
        <v>1297</v>
      </c>
      <c r="H1619" s="831"/>
      <c r="I1619" s="831">
        <v>1297</v>
      </c>
      <c r="J1619" s="831"/>
      <c r="K1619" s="831"/>
      <c r="L1619" s="831"/>
      <c r="M1619" s="831"/>
      <c r="N1619" s="831"/>
      <c r="O1619" s="831"/>
      <c r="P1619" s="827"/>
      <c r="Q1619" s="832"/>
    </row>
    <row r="1620" spans="1:17" ht="14.45" customHeight="1" x14ac:dyDescent="0.2">
      <c r="A1620" s="821" t="s">
        <v>7175</v>
      </c>
      <c r="B1620" s="822" t="s">
        <v>6024</v>
      </c>
      <c r="C1620" s="822" t="s">
        <v>5989</v>
      </c>
      <c r="D1620" s="822" t="s">
        <v>6343</v>
      </c>
      <c r="E1620" s="822" t="s">
        <v>6344</v>
      </c>
      <c r="F1620" s="831">
        <v>1</v>
      </c>
      <c r="G1620" s="831">
        <v>17858</v>
      </c>
      <c r="H1620" s="831"/>
      <c r="I1620" s="831">
        <v>17858</v>
      </c>
      <c r="J1620" s="831"/>
      <c r="K1620" s="831"/>
      <c r="L1620" s="831"/>
      <c r="M1620" s="831"/>
      <c r="N1620" s="831"/>
      <c r="O1620" s="831"/>
      <c r="P1620" s="827"/>
      <c r="Q1620" s="832"/>
    </row>
    <row r="1621" spans="1:17" ht="14.45" customHeight="1" x14ac:dyDescent="0.2">
      <c r="A1621" s="821" t="s">
        <v>7175</v>
      </c>
      <c r="B1621" s="822" t="s">
        <v>6024</v>
      </c>
      <c r="C1621" s="822" t="s">
        <v>5989</v>
      </c>
      <c r="D1621" s="822" t="s">
        <v>6345</v>
      </c>
      <c r="E1621" s="822" t="s">
        <v>6346</v>
      </c>
      <c r="F1621" s="831">
        <v>3</v>
      </c>
      <c r="G1621" s="831">
        <v>0</v>
      </c>
      <c r="H1621" s="831"/>
      <c r="I1621" s="831">
        <v>0</v>
      </c>
      <c r="J1621" s="831">
        <v>2</v>
      </c>
      <c r="K1621" s="831">
        <v>0</v>
      </c>
      <c r="L1621" s="831"/>
      <c r="M1621" s="831">
        <v>0</v>
      </c>
      <c r="N1621" s="831"/>
      <c r="O1621" s="831"/>
      <c r="P1621" s="827"/>
      <c r="Q1621" s="832"/>
    </row>
    <row r="1622" spans="1:17" ht="14.45" customHeight="1" x14ac:dyDescent="0.2">
      <c r="A1622" s="821" t="s">
        <v>7175</v>
      </c>
      <c r="B1622" s="822" t="s">
        <v>6024</v>
      </c>
      <c r="C1622" s="822" t="s">
        <v>5989</v>
      </c>
      <c r="D1622" s="822" t="s">
        <v>6351</v>
      </c>
      <c r="E1622" s="822" t="s">
        <v>6352</v>
      </c>
      <c r="F1622" s="831">
        <v>1</v>
      </c>
      <c r="G1622" s="831">
        <v>18513</v>
      </c>
      <c r="H1622" s="831"/>
      <c r="I1622" s="831">
        <v>18513</v>
      </c>
      <c r="J1622" s="831"/>
      <c r="K1622" s="831"/>
      <c r="L1622" s="831"/>
      <c r="M1622" s="831"/>
      <c r="N1622" s="831"/>
      <c r="O1622" s="831"/>
      <c r="P1622" s="827"/>
      <c r="Q1622" s="832"/>
    </row>
    <row r="1623" spans="1:17" ht="14.45" customHeight="1" x14ac:dyDescent="0.2">
      <c r="A1623" s="821" t="s">
        <v>7175</v>
      </c>
      <c r="B1623" s="822" t="s">
        <v>6024</v>
      </c>
      <c r="C1623" s="822" t="s">
        <v>5989</v>
      </c>
      <c r="D1623" s="822" t="s">
        <v>6353</v>
      </c>
      <c r="E1623" s="822" t="s">
        <v>6354</v>
      </c>
      <c r="F1623" s="831">
        <v>1</v>
      </c>
      <c r="G1623" s="831">
        <v>11083</v>
      </c>
      <c r="H1623" s="831"/>
      <c r="I1623" s="831">
        <v>11083</v>
      </c>
      <c r="J1623" s="831"/>
      <c r="K1623" s="831"/>
      <c r="L1623" s="831"/>
      <c r="M1623" s="831"/>
      <c r="N1623" s="831"/>
      <c r="O1623" s="831"/>
      <c r="P1623" s="827"/>
      <c r="Q1623" s="832"/>
    </row>
    <row r="1624" spans="1:17" ht="14.45" customHeight="1" x14ac:dyDescent="0.2">
      <c r="A1624" s="821" t="s">
        <v>7175</v>
      </c>
      <c r="B1624" s="822" t="s">
        <v>6024</v>
      </c>
      <c r="C1624" s="822" t="s">
        <v>5989</v>
      </c>
      <c r="D1624" s="822" t="s">
        <v>6355</v>
      </c>
      <c r="E1624" s="822" t="s">
        <v>6356</v>
      </c>
      <c r="F1624" s="831">
        <v>3</v>
      </c>
      <c r="G1624" s="831">
        <v>70071</v>
      </c>
      <c r="H1624" s="831"/>
      <c r="I1624" s="831">
        <v>23357</v>
      </c>
      <c r="J1624" s="831">
        <v>1</v>
      </c>
      <c r="K1624" s="831">
        <v>23393</v>
      </c>
      <c r="L1624" s="831"/>
      <c r="M1624" s="831">
        <v>23393</v>
      </c>
      <c r="N1624" s="831">
        <v>1</v>
      </c>
      <c r="O1624" s="831">
        <v>24054</v>
      </c>
      <c r="P1624" s="827"/>
      <c r="Q1624" s="832">
        <v>24054</v>
      </c>
    </row>
    <row r="1625" spans="1:17" ht="14.45" customHeight="1" x14ac:dyDescent="0.2">
      <c r="A1625" s="821" t="s">
        <v>7175</v>
      </c>
      <c r="B1625" s="822" t="s">
        <v>6024</v>
      </c>
      <c r="C1625" s="822" t="s">
        <v>5989</v>
      </c>
      <c r="D1625" s="822" t="s">
        <v>6359</v>
      </c>
      <c r="E1625" s="822" t="s">
        <v>6360</v>
      </c>
      <c r="F1625" s="831">
        <v>2</v>
      </c>
      <c r="G1625" s="831">
        <v>14974</v>
      </c>
      <c r="H1625" s="831"/>
      <c r="I1625" s="831">
        <v>7487</v>
      </c>
      <c r="J1625" s="831">
        <v>1</v>
      </c>
      <c r="K1625" s="831">
        <v>7496</v>
      </c>
      <c r="L1625" s="831"/>
      <c r="M1625" s="831">
        <v>7496</v>
      </c>
      <c r="N1625" s="831"/>
      <c r="O1625" s="831"/>
      <c r="P1625" s="827"/>
      <c r="Q1625" s="832"/>
    </row>
    <row r="1626" spans="1:17" ht="14.45" customHeight="1" x14ac:dyDescent="0.2">
      <c r="A1626" s="821" t="s">
        <v>7175</v>
      </c>
      <c r="B1626" s="822" t="s">
        <v>6024</v>
      </c>
      <c r="C1626" s="822" t="s">
        <v>5989</v>
      </c>
      <c r="D1626" s="822" t="s">
        <v>6361</v>
      </c>
      <c r="E1626" s="822" t="s">
        <v>6346</v>
      </c>
      <c r="F1626" s="831">
        <v>2</v>
      </c>
      <c r="G1626" s="831">
        <v>0</v>
      </c>
      <c r="H1626" s="831"/>
      <c r="I1626" s="831">
        <v>0</v>
      </c>
      <c r="J1626" s="831">
        <v>1</v>
      </c>
      <c r="K1626" s="831">
        <v>0</v>
      </c>
      <c r="L1626" s="831"/>
      <c r="M1626" s="831">
        <v>0</v>
      </c>
      <c r="N1626" s="831">
        <v>2</v>
      </c>
      <c r="O1626" s="831">
        <v>0</v>
      </c>
      <c r="P1626" s="827"/>
      <c r="Q1626" s="832">
        <v>0</v>
      </c>
    </row>
    <row r="1627" spans="1:17" ht="14.45" customHeight="1" x14ac:dyDescent="0.2">
      <c r="A1627" s="821" t="s">
        <v>7175</v>
      </c>
      <c r="B1627" s="822" t="s">
        <v>6024</v>
      </c>
      <c r="C1627" s="822" t="s">
        <v>5989</v>
      </c>
      <c r="D1627" s="822" t="s">
        <v>6362</v>
      </c>
      <c r="E1627" s="822" t="s">
        <v>6363</v>
      </c>
      <c r="F1627" s="831"/>
      <c r="G1627" s="831"/>
      <c r="H1627" s="831"/>
      <c r="I1627" s="831"/>
      <c r="J1627" s="831">
        <v>3</v>
      </c>
      <c r="K1627" s="831">
        <v>12918</v>
      </c>
      <c r="L1627" s="831"/>
      <c r="M1627" s="831">
        <v>4306</v>
      </c>
      <c r="N1627" s="831">
        <v>1</v>
      </c>
      <c r="O1627" s="831">
        <v>4336</v>
      </c>
      <c r="P1627" s="827"/>
      <c r="Q1627" s="832">
        <v>4336</v>
      </c>
    </row>
    <row r="1628" spans="1:17" ht="14.45" customHeight="1" x14ac:dyDescent="0.2">
      <c r="A1628" s="821" t="s">
        <v>7175</v>
      </c>
      <c r="B1628" s="822" t="s">
        <v>6024</v>
      </c>
      <c r="C1628" s="822" t="s">
        <v>5989</v>
      </c>
      <c r="D1628" s="822" t="s">
        <v>6366</v>
      </c>
      <c r="E1628" s="822" t="s">
        <v>6367</v>
      </c>
      <c r="F1628" s="831"/>
      <c r="G1628" s="831"/>
      <c r="H1628" s="831"/>
      <c r="I1628" s="831"/>
      <c r="J1628" s="831">
        <v>1</v>
      </c>
      <c r="K1628" s="831">
        <v>16079</v>
      </c>
      <c r="L1628" s="831"/>
      <c r="M1628" s="831">
        <v>16079</v>
      </c>
      <c r="N1628" s="831"/>
      <c r="O1628" s="831"/>
      <c r="P1628" s="827"/>
      <c r="Q1628" s="832"/>
    </row>
    <row r="1629" spans="1:17" ht="14.45" customHeight="1" x14ac:dyDescent="0.2">
      <c r="A1629" s="821" t="s">
        <v>7175</v>
      </c>
      <c r="B1629" s="822" t="s">
        <v>6024</v>
      </c>
      <c r="C1629" s="822" t="s">
        <v>5989</v>
      </c>
      <c r="D1629" s="822" t="s">
        <v>6368</v>
      </c>
      <c r="E1629" s="822" t="s">
        <v>6369</v>
      </c>
      <c r="F1629" s="831">
        <v>1</v>
      </c>
      <c r="G1629" s="831">
        <v>23480</v>
      </c>
      <c r="H1629" s="831"/>
      <c r="I1629" s="831">
        <v>23480</v>
      </c>
      <c r="J1629" s="831"/>
      <c r="K1629" s="831"/>
      <c r="L1629" s="831"/>
      <c r="M1629" s="831"/>
      <c r="N1629" s="831"/>
      <c r="O1629" s="831"/>
      <c r="P1629" s="827"/>
      <c r="Q1629" s="832"/>
    </row>
    <row r="1630" spans="1:17" ht="14.45" customHeight="1" x14ac:dyDescent="0.2">
      <c r="A1630" s="821" t="s">
        <v>7175</v>
      </c>
      <c r="B1630" s="822" t="s">
        <v>6024</v>
      </c>
      <c r="C1630" s="822" t="s">
        <v>5989</v>
      </c>
      <c r="D1630" s="822" t="s">
        <v>6380</v>
      </c>
      <c r="E1630" s="822" t="s">
        <v>6381</v>
      </c>
      <c r="F1630" s="831">
        <v>3</v>
      </c>
      <c r="G1630" s="831">
        <v>0</v>
      </c>
      <c r="H1630" s="831"/>
      <c r="I1630" s="831">
        <v>0</v>
      </c>
      <c r="J1630" s="831">
        <v>1</v>
      </c>
      <c r="K1630" s="831">
        <v>0</v>
      </c>
      <c r="L1630" s="831"/>
      <c r="M1630" s="831">
        <v>0</v>
      </c>
      <c r="N1630" s="831">
        <v>1</v>
      </c>
      <c r="O1630" s="831">
        <v>0</v>
      </c>
      <c r="P1630" s="827"/>
      <c r="Q1630" s="832">
        <v>0</v>
      </c>
    </row>
    <row r="1631" spans="1:17" ht="14.45" customHeight="1" x14ac:dyDescent="0.2">
      <c r="A1631" s="821" t="s">
        <v>7175</v>
      </c>
      <c r="B1631" s="822" t="s">
        <v>6024</v>
      </c>
      <c r="C1631" s="822" t="s">
        <v>5989</v>
      </c>
      <c r="D1631" s="822" t="s">
        <v>6382</v>
      </c>
      <c r="E1631" s="822" t="s">
        <v>6381</v>
      </c>
      <c r="F1631" s="831">
        <v>3</v>
      </c>
      <c r="G1631" s="831">
        <v>0</v>
      </c>
      <c r="H1631" s="831"/>
      <c r="I1631" s="831">
        <v>0</v>
      </c>
      <c r="J1631" s="831">
        <v>2</v>
      </c>
      <c r="K1631" s="831">
        <v>0</v>
      </c>
      <c r="L1631" s="831"/>
      <c r="M1631" s="831">
        <v>0</v>
      </c>
      <c r="N1631" s="831"/>
      <c r="O1631" s="831"/>
      <c r="P1631" s="827"/>
      <c r="Q1631" s="832"/>
    </row>
    <row r="1632" spans="1:17" ht="14.45" customHeight="1" x14ac:dyDescent="0.2">
      <c r="A1632" s="821" t="s">
        <v>7175</v>
      </c>
      <c r="B1632" s="822" t="s">
        <v>6024</v>
      </c>
      <c r="C1632" s="822" t="s">
        <v>5989</v>
      </c>
      <c r="D1632" s="822" t="s">
        <v>6383</v>
      </c>
      <c r="E1632" s="822" t="s">
        <v>6384</v>
      </c>
      <c r="F1632" s="831">
        <v>2</v>
      </c>
      <c r="G1632" s="831">
        <v>0</v>
      </c>
      <c r="H1632" s="831"/>
      <c r="I1632" s="831">
        <v>0</v>
      </c>
      <c r="J1632" s="831">
        <v>1</v>
      </c>
      <c r="K1632" s="831">
        <v>0</v>
      </c>
      <c r="L1632" s="831"/>
      <c r="M1632" s="831">
        <v>0</v>
      </c>
      <c r="N1632" s="831"/>
      <c r="O1632" s="831"/>
      <c r="P1632" s="827"/>
      <c r="Q1632" s="832"/>
    </row>
    <row r="1633" spans="1:17" ht="14.45" customHeight="1" x14ac:dyDescent="0.2">
      <c r="A1633" s="821" t="s">
        <v>7175</v>
      </c>
      <c r="B1633" s="822" t="s">
        <v>6024</v>
      </c>
      <c r="C1633" s="822" t="s">
        <v>5989</v>
      </c>
      <c r="D1633" s="822" t="s">
        <v>6180</v>
      </c>
      <c r="E1633" s="822" t="s">
        <v>6181</v>
      </c>
      <c r="F1633" s="831">
        <v>13</v>
      </c>
      <c r="G1633" s="831">
        <v>0</v>
      </c>
      <c r="H1633" s="831"/>
      <c r="I1633" s="831">
        <v>0</v>
      </c>
      <c r="J1633" s="831">
        <v>8</v>
      </c>
      <c r="K1633" s="831">
        <v>0</v>
      </c>
      <c r="L1633" s="831"/>
      <c r="M1633" s="831">
        <v>0</v>
      </c>
      <c r="N1633" s="831">
        <v>4</v>
      </c>
      <c r="O1633" s="831">
        <v>0</v>
      </c>
      <c r="P1633" s="827"/>
      <c r="Q1633" s="832">
        <v>0</v>
      </c>
    </row>
    <row r="1634" spans="1:17" ht="14.45" customHeight="1" x14ac:dyDescent="0.2">
      <c r="A1634" s="821" t="s">
        <v>7175</v>
      </c>
      <c r="B1634" s="822" t="s">
        <v>6024</v>
      </c>
      <c r="C1634" s="822" t="s">
        <v>5989</v>
      </c>
      <c r="D1634" s="822" t="s">
        <v>6385</v>
      </c>
      <c r="E1634" s="822" t="s">
        <v>6381</v>
      </c>
      <c r="F1634" s="831">
        <v>2</v>
      </c>
      <c r="G1634" s="831">
        <v>0</v>
      </c>
      <c r="H1634" s="831"/>
      <c r="I1634" s="831">
        <v>0</v>
      </c>
      <c r="J1634" s="831">
        <v>1</v>
      </c>
      <c r="K1634" s="831">
        <v>0</v>
      </c>
      <c r="L1634" s="831"/>
      <c r="M1634" s="831">
        <v>0</v>
      </c>
      <c r="N1634" s="831">
        <v>2</v>
      </c>
      <c r="O1634" s="831">
        <v>0</v>
      </c>
      <c r="P1634" s="827"/>
      <c r="Q1634" s="832">
        <v>0</v>
      </c>
    </row>
    <row r="1635" spans="1:17" ht="14.45" customHeight="1" x14ac:dyDescent="0.2">
      <c r="A1635" s="821" t="s">
        <v>7175</v>
      </c>
      <c r="B1635" s="822" t="s">
        <v>6024</v>
      </c>
      <c r="C1635" s="822" t="s">
        <v>5989</v>
      </c>
      <c r="D1635" s="822" t="s">
        <v>6386</v>
      </c>
      <c r="E1635" s="822" t="s">
        <v>6387</v>
      </c>
      <c r="F1635" s="831"/>
      <c r="G1635" s="831"/>
      <c r="H1635" s="831"/>
      <c r="I1635" s="831"/>
      <c r="J1635" s="831">
        <v>1</v>
      </c>
      <c r="K1635" s="831">
        <v>0</v>
      </c>
      <c r="L1635" s="831"/>
      <c r="M1635" s="831">
        <v>0</v>
      </c>
      <c r="N1635" s="831"/>
      <c r="O1635" s="831"/>
      <c r="P1635" s="827"/>
      <c r="Q1635" s="832"/>
    </row>
    <row r="1636" spans="1:17" ht="14.45" customHeight="1" x14ac:dyDescent="0.2">
      <c r="A1636" s="821" t="s">
        <v>7175</v>
      </c>
      <c r="B1636" s="822" t="s">
        <v>6024</v>
      </c>
      <c r="C1636" s="822" t="s">
        <v>5989</v>
      </c>
      <c r="D1636" s="822" t="s">
        <v>6388</v>
      </c>
      <c r="E1636" s="822" t="s">
        <v>6389</v>
      </c>
      <c r="F1636" s="831">
        <v>1</v>
      </c>
      <c r="G1636" s="831">
        <v>0</v>
      </c>
      <c r="H1636" s="831"/>
      <c r="I1636" s="831">
        <v>0</v>
      </c>
      <c r="J1636" s="831">
        <v>1</v>
      </c>
      <c r="K1636" s="831">
        <v>0</v>
      </c>
      <c r="L1636" s="831"/>
      <c r="M1636" s="831">
        <v>0</v>
      </c>
      <c r="N1636" s="831"/>
      <c r="O1636" s="831"/>
      <c r="P1636" s="827"/>
      <c r="Q1636" s="832"/>
    </row>
    <row r="1637" spans="1:17" ht="14.45" customHeight="1" x14ac:dyDescent="0.2">
      <c r="A1637" s="821" t="s">
        <v>7178</v>
      </c>
      <c r="B1637" s="822" t="s">
        <v>6024</v>
      </c>
      <c r="C1637" s="822" t="s">
        <v>2679</v>
      </c>
      <c r="D1637" s="822" t="s">
        <v>6182</v>
      </c>
      <c r="E1637" s="822" t="s">
        <v>6183</v>
      </c>
      <c r="F1637" s="831">
        <v>0.5</v>
      </c>
      <c r="G1637" s="831">
        <v>327.76</v>
      </c>
      <c r="H1637" s="831"/>
      <c r="I1637" s="831">
        <v>655.52</v>
      </c>
      <c r="J1637" s="831"/>
      <c r="K1637" s="831"/>
      <c r="L1637" s="831"/>
      <c r="M1637" s="831"/>
      <c r="N1637" s="831"/>
      <c r="O1637" s="831"/>
      <c r="P1637" s="827"/>
      <c r="Q1637" s="832"/>
    </row>
    <row r="1638" spans="1:17" ht="14.45" customHeight="1" x14ac:dyDescent="0.2">
      <c r="A1638" s="821" t="s">
        <v>7178</v>
      </c>
      <c r="B1638" s="822" t="s">
        <v>6024</v>
      </c>
      <c r="C1638" s="822" t="s">
        <v>2679</v>
      </c>
      <c r="D1638" s="822" t="s">
        <v>6182</v>
      </c>
      <c r="E1638" s="822" t="s">
        <v>6184</v>
      </c>
      <c r="F1638" s="831"/>
      <c r="G1638" s="831"/>
      <c r="H1638" s="831"/>
      <c r="I1638" s="831"/>
      <c r="J1638" s="831"/>
      <c r="K1638" s="831"/>
      <c r="L1638" s="831"/>
      <c r="M1638" s="831"/>
      <c r="N1638" s="831">
        <v>0.5</v>
      </c>
      <c r="O1638" s="831">
        <v>327.76</v>
      </c>
      <c r="P1638" s="827"/>
      <c r="Q1638" s="832">
        <v>655.52</v>
      </c>
    </row>
    <row r="1639" spans="1:17" ht="14.45" customHeight="1" x14ac:dyDescent="0.2">
      <c r="A1639" s="821" t="s">
        <v>7178</v>
      </c>
      <c r="B1639" s="822" t="s">
        <v>6024</v>
      </c>
      <c r="C1639" s="822" t="s">
        <v>2679</v>
      </c>
      <c r="D1639" s="822" t="s">
        <v>6001</v>
      </c>
      <c r="E1639" s="822" t="s">
        <v>6245</v>
      </c>
      <c r="F1639" s="831"/>
      <c r="G1639" s="831"/>
      <c r="H1639" s="831"/>
      <c r="I1639" s="831"/>
      <c r="J1639" s="831">
        <v>0</v>
      </c>
      <c r="K1639" s="831">
        <v>0</v>
      </c>
      <c r="L1639" s="831"/>
      <c r="M1639" s="831"/>
      <c r="N1639" s="831"/>
      <c r="O1639" s="831"/>
      <c r="P1639" s="827"/>
      <c r="Q1639" s="832"/>
    </row>
    <row r="1640" spans="1:17" ht="14.45" customHeight="1" x14ac:dyDescent="0.2">
      <c r="A1640" s="821" t="s">
        <v>7178</v>
      </c>
      <c r="B1640" s="822" t="s">
        <v>6024</v>
      </c>
      <c r="C1640" s="822" t="s">
        <v>2679</v>
      </c>
      <c r="D1640" s="822" t="s">
        <v>6001</v>
      </c>
      <c r="E1640" s="822" t="s">
        <v>6002</v>
      </c>
      <c r="F1640" s="831"/>
      <c r="G1640" s="831"/>
      <c r="H1640" s="831"/>
      <c r="I1640" s="831"/>
      <c r="J1640" s="831">
        <v>6</v>
      </c>
      <c r="K1640" s="831">
        <v>13391.64</v>
      </c>
      <c r="L1640" s="831"/>
      <c r="M1640" s="831">
        <v>2231.94</v>
      </c>
      <c r="N1640" s="831"/>
      <c r="O1640" s="831"/>
      <c r="P1640" s="827"/>
      <c r="Q1640" s="832"/>
    </row>
    <row r="1641" spans="1:17" ht="14.45" customHeight="1" x14ac:dyDescent="0.2">
      <c r="A1641" s="821" t="s">
        <v>7178</v>
      </c>
      <c r="B1641" s="822" t="s">
        <v>6024</v>
      </c>
      <c r="C1641" s="822" t="s">
        <v>6078</v>
      </c>
      <c r="D1641" s="822" t="s">
        <v>6222</v>
      </c>
      <c r="E1641" s="822" t="s">
        <v>6223</v>
      </c>
      <c r="F1641" s="831"/>
      <c r="G1641" s="831"/>
      <c r="H1641" s="831"/>
      <c r="I1641" s="831"/>
      <c r="J1641" s="831"/>
      <c r="K1641" s="831"/>
      <c r="L1641" s="831"/>
      <c r="M1641" s="831"/>
      <c r="N1641" s="831">
        <v>1</v>
      </c>
      <c r="O1641" s="831">
        <v>392.85</v>
      </c>
      <c r="P1641" s="827"/>
      <c r="Q1641" s="832">
        <v>392.85</v>
      </c>
    </row>
    <row r="1642" spans="1:17" ht="14.45" customHeight="1" x14ac:dyDescent="0.2">
      <c r="A1642" s="821" t="s">
        <v>7178</v>
      </c>
      <c r="B1642" s="822" t="s">
        <v>6024</v>
      </c>
      <c r="C1642" s="822" t="s">
        <v>5989</v>
      </c>
      <c r="D1642" s="822" t="s">
        <v>6005</v>
      </c>
      <c r="E1642" s="822" t="s">
        <v>6006</v>
      </c>
      <c r="F1642" s="831">
        <v>2</v>
      </c>
      <c r="G1642" s="831">
        <v>76</v>
      </c>
      <c r="H1642" s="831"/>
      <c r="I1642" s="831">
        <v>38</v>
      </c>
      <c r="J1642" s="831">
        <v>3</v>
      </c>
      <c r="K1642" s="831">
        <v>114</v>
      </c>
      <c r="L1642" s="831"/>
      <c r="M1642" s="831">
        <v>38</v>
      </c>
      <c r="N1642" s="831"/>
      <c r="O1642" s="831"/>
      <c r="P1642" s="827"/>
      <c r="Q1642" s="832"/>
    </row>
    <row r="1643" spans="1:17" ht="14.45" customHeight="1" x14ac:dyDescent="0.2">
      <c r="A1643" s="821" t="s">
        <v>7178</v>
      </c>
      <c r="B1643" s="822" t="s">
        <v>6024</v>
      </c>
      <c r="C1643" s="822" t="s">
        <v>5989</v>
      </c>
      <c r="D1643" s="822" t="s">
        <v>2493</v>
      </c>
      <c r="E1643" s="822" t="s">
        <v>6309</v>
      </c>
      <c r="F1643" s="831">
        <v>1</v>
      </c>
      <c r="G1643" s="831">
        <v>1695</v>
      </c>
      <c r="H1643" s="831"/>
      <c r="I1643" s="831">
        <v>1695</v>
      </c>
      <c r="J1643" s="831"/>
      <c r="K1643" s="831"/>
      <c r="L1643" s="831"/>
      <c r="M1643" s="831"/>
      <c r="N1643" s="831"/>
      <c r="O1643" s="831"/>
      <c r="P1643" s="827"/>
      <c r="Q1643" s="832"/>
    </row>
    <row r="1644" spans="1:17" ht="14.45" customHeight="1" x14ac:dyDescent="0.2">
      <c r="A1644" s="821" t="s">
        <v>7178</v>
      </c>
      <c r="B1644" s="822" t="s">
        <v>6024</v>
      </c>
      <c r="C1644" s="822" t="s">
        <v>5989</v>
      </c>
      <c r="D1644" s="822" t="s">
        <v>6095</v>
      </c>
      <c r="E1644" s="822" t="s">
        <v>6096</v>
      </c>
      <c r="F1644" s="831"/>
      <c r="G1644" s="831"/>
      <c r="H1644" s="831"/>
      <c r="I1644" s="831"/>
      <c r="J1644" s="831">
        <v>2</v>
      </c>
      <c r="K1644" s="831">
        <v>1934</v>
      </c>
      <c r="L1644" s="831"/>
      <c r="M1644" s="831">
        <v>967</v>
      </c>
      <c r="N1644" s="831"/>
      <c r="O1644" s="831"/>
      <c r="P1644" s="827"/>
      <c r="Q1644" s="832"/>
    </row>
    <row r="1645" spans="1:17" ht="14.45" customHeight="1" x14ac:dyDescent="0.2">
      <c r="A1645" s="821" t="s">
        <v>7178</v>
      </c>
      <c r="B1645" s="822" t="s">
        <v>6024</v>
      </c>
      <c r="C1645" s="822" t="s">
        <v>5989</v>
      </c>
      <c r="D1645" s="822" t="s">
        <v>6097</v>
      </c>
      <c r="E1645" s="822" t="s">
        <v>6098</v>
      </c>
      <c r="F1645" s="831">
        <v>2</v>
      </c>
      <c r="G1645" s="831">
        <v>870</v>
      </c>
      <c r="H1645" s="831"/>
      <c r="I1645" s="831">
        <v>435</v>
      </c>
      <c r="J1645" s="831">
        <v>8</v>
      </c>
      <c r="K1645" s="831">
        <v>3496</v>
      </c>
      <c r="L1645" s="831"/>
      <c r="M1645" s="831">
        <v>437</v>
      </c>
      <c r="N1645" s="831"/>
      <c r="O1645" s="831"/>
      <c r="P1645" s="827"/>
      <c r="Q1645" s="832"/>
    </row>
    <row r="1646" spans="1:17" ht="14.45" customHeight="1" x14ac:dyDescent="0.2">
      <c r="A1646" s="821" t="s">
        <v>7178</v>
      </c>
      <c r="B1646" s="822" t="s">
        <v>6024</v>
      </c>
      <c r="C1646" s="822" t="s">
        <v>5989</v>
      </c>
      <c r="D1646" s="822" t="s">
        <v>6099</v>
      </c>
      <c r="E1646" s="822" t="s">
        <v>6100</v>
      </c>
      <c r="F1646" s="831"/>
      <c r="G1646" s="831"/>
      <c r="H1646" s="831"/>
      <c r="I1646" s="831"/>
      <c r="J1646" s="831">
        <v>3</v>
      </c>
      <c r="K1646" s="831">
        <v>3048</v>
      </c>
      <c r="L1646" s="831"/>
      <c r="M1646" s="831">
        <v>1016</v>
      </c>
      <c r="N1646" s="831"/>
      <c r="O1646" s="831"/>
      <c r="P1646" s="827"/>
      <c r="Q1646" s="832"/>
    </row>
    <row r="1647" spans="1:17" ht="14.45" customHeight="1" x14ac:dyDescent="0.2">
      <c r="A1647" s="821" t="s">
        <v>7178</v>
      </c>
      <c r="B1647" s="822" t="s">
        <v>6024</v>
      </c>
      <c r="C1647" s="822" t="s">
        <v>5989</v>
      </c>
      <c r="D1647" s="822" t="s">
        <v>6101</v>
      </c>
      <c r="E1647" s="822" t="s">
        <v>6102</v>
      </c>
      <c r="F1647" s="831">
        <v>7</v>
      </c>
      <c r="G1647" s="831">
        <v>13118</v>
      </c>
      <c r="H1647" s="831"/>
      <c r="I1647" s="831">
        <v>1874</v>
      </c>
      <c r="J1647" s="831">
        <v>14</v>
      </c>
      <c r="K1647" s="831">
        <v>26292</v>
      </c>
      <c r="L1647" s="831"/>
      <c r="M1647" s="831">
        <v>1878</v>
      </c>
      <c r="N1647" s="831"/>
      <c r="O1647" s="831"/>
      <c r="P1647" s="827"/>
      <c r="Q1647" s="832"/>
    </row>
    <row r="1648" spans="1:17" ht="14.45" customHeight="1" x14ac:dyDescent="0.2">
      <c r="A1648" s="821" t="s">
        <v>7178</v>
      </c>
      <c r="B1648" s="822" t="s">
        <v>6024</v>
      </c>
      <c r="C1648" s="822" t="s">
        <v>5989</v>
      </c>
      <c r="D1648" s="822" t="s">
        <v>6105</v>
      </c>
      <c r="E1648" s="822" t="s">
        <v>6106</v>
      </c>
      <c r="F1648" s="831">
        <v>8</v>
      </c>
      <c r="G1648" s="831">
        <v>8552</v>
      </c>
      <c r="H1648" s="831"/>
      <c r="I1648" s="831">
        <v>1069</v>
      </c>
      <c r="J1648" s="831">
        <v>8</v>
      </c>
      <c r="K1648" s="831">
        <v>8584</v>
      </c>
      <c r="L1648" s="831"/>
      <c r="M1648" s="831">
        <v>1073</v>
      </c>
      <c r="N1648" s="831"/>
      <c r="O1648" s="831"/>
      <c r="P1648" s="827"/>
      <c r="Q1648" s="832"/>
    </row>
    <row r="1649" spans="1:17" ht="14.45" customHeight="1" x14ac:dyDescent="0.2">
      <c r="A1649" s="821" t="s">
        <v>7178</v>
      </c>
      <c r="B1649" s="822" t="s">
        <v>6024</v>
      </c>
      <c r="C1649" s="822" t="s">
        <v>5989</v>
      </c>
      <c r="D1649" s="822" t="s">
        <v>6109</v>
      </c>
      <c r="E1649" s="822" t="s">
        <v>6110</v>
      </c>
      <c r="F1649" s="831">
        <v>2</v>
      </c>
      <c r="G1649" s="831">
        <v>1858</v>
      </c>
      <c r="H1649" s="831"/>
      <c r="I1649" s="831">
        <v>929</v>
      </c>
      <c r="J1649" s="831">
        <v>3</v>
      </c>
      <c r="K1649" s="831">
        <v>2799</v>
      </c>
      <c r="L1649" s="831"/>
      <c r="M1649" s="831">
        <v>933</v>
      </c>
      <c r="N1649" s="831">
        <v>1</v>
      </c>
      <c r="O1649" s="831">
        <v>990</v>
      </c>
      <c r="P1649" s="827"/>
      <c r="Q1649" s="832">
        <v>990</v>
      </c>
    </row>
    <row r="1650" spans="1:17" ht="14.45" customHeight="1" x14ac:dyDescent="0.2">
      <c r="A1650" s="821" t="s">
        <v>7178</v>
      </c>
      <c r="B1650" s="822" t="s">
        <v>6024</v>
      </c>
      <c r="C1650" s="822" t="s">
        <v>5989</v>
      </c>
      <c r="D1650" s="822" t="s">
        <v>6228</v>
      </c>
      <c r="E1650" s="822" t="s">
        <v>6229</v>
      </c>
      <c r="F1650" s="831">
        <v>1</v>
      </c>
      <c r="G1650" s="831">
        <v>8817</v>
      </c>
      <c r="H1650" s="831"/>
      <c r="I1650" s="831">
        <v>8817</v>
      </c>
      <c r="J1650" s="831"/>
      <c r="K1650" s="831"/>
      <c r="L1650" s="831"/>
      <c r="M1650" s="831"/>
      <c r="N1650" s="831">
        <v>1</v>
      </c>
      <c r="O1650" s="831">
        <v>8882</v>
      </c>
      <c r="P1650" s="827"/>
      <c r="Q1650" s="832">
        <v>8882</v>
      </c>
    </row>
    <row r="1651" spans="1:17" ht="14.45" customHeight="1" x14ac:dyDescent="0.2">
      <c r="A1651" s="821" t="s">
        <v>7178</v>
      </c>
      <c r="B1651" s="822" t="s">
        <v>6024</v>
      </c>
      <c r="C1651" s="822" t="s">
        <v>5989</v>
      </c>
      <c r="D1651" s="822" t="s">
        <v>6115</v>
      </c>
      <c r="E1651" s="822" t="s">
        <v>6116</v>
      </c>
      <c r="F1651" s="831"/>
      <c r="G1651" s="831"/>
      <c r="H1651" s="831"/>
      <c r="I1651" s="831"/>
      <c r="J1651" s="831">
        <v>2</v>
      </c>
      <c r="K1651" s="831">
        <v>0</v>
      </c>
      <c r="L1651" s="831"/>
      <c r="M1651" s="831">
        <v>0</v>
      </c>
      <c r="N1651" s="831"/>
      <c r="O1651" s="831"/>
      <c r="P1651" s="827"/>
      <c r="Q1651" s="832"/>
    </row>
    <row r="1652" spans="1:17" ht="14.45" customHeight="1" x14ac:dyDescent="0.2">
      <c r="A1652" s="821" t="s">
        <v>7178</v>
      </c>
      <c r="B1652" s="822" t="s">
        <v>6024</v>
      </c>
      <c r="C1652" s="822" t="s">
        <v>5989</v>
      </c>
      <c r="D1652" s="822" t="s">
        <v>6125</v>
      </c>
      <c r="E1652" s="822" t="s">
        <v>6126</v>
      </c>
      <c r="F1652" s="831">
        <v>1</v>
      </c>
      <c r="G1652" s="831">
        <v>87</v>
      </c>
      <c r="H1652" s="831"/>
      <c r="I1652" s="831">
        <v>87</v>
      </c>
      <c r="J1652" s="831"/>
      <c r="K1652" s="831"/>
      <c r="L1652" s="831"/>
      <c r="M1652" s="831"/>
      <c r="N1652" s="831"/>
      <c r="O1652" s="831"/>
      <c r="P1652" s="827"/>
      <c r="Q1652" s="832"/>
    </row>
    <row r="1653" spans="1:17" ht="14.45" customHeight="1" x14ac:dyDescent="0.2">
      <c r="A1653" s="821" t="s">
        <v>7178</v>
      </c>
      <c r="B1653" s="822" t="s">
        <v>6024</v>
      </c>
      <c r="C1653" s="822" t="s">
        <v>5989</v>
      </c>
      <c r="D1653" s="822" t="s">
        <v>6129</v>
      </c>
      <c r="E1653" s="822" t="s">
        <v>6130</v>
      </c>
      <c r="F1653" s="831">
        <v>2</v>
      </c>
      <c r="G1653" s="831">
        <v>4038</v>
      </c>
      <c r="H1653" s="831"/>
      <c r="I1653" s="831">
        <v>2019</v>
      </c>
      <c r="J1653" s="831">
        <v>1</v>
      </c>
      <c r="K1653" s="831">
        <v>2022</v>
      </c>
      <c r="L1653" s="831"/>
      <c r="M1653" s="831">
        <v>2022</v>
      </c>
      <c r="N1653" s="831"/>
      <c r="O1653" s="831"/>
      <c r="P1653" s="827"/>
      <c r="Q1653" s="832"/>
    </row>
    <row r="1654" spans="1:17" ht="14.45" customHeight="1" x14ac:dyDescent="0.2">
      <c r="A1654" s="821" t="s">
        <v>7178</v>
      </c>
      <c r="B1654" s="822" t="s">
        <v>6024</v>
      </c>
      <c r="C1654" s="822" t="s">
        <v>5989</v>
      </c>
      <c r="D1654" s="822" t="s">
        <v>6333</v>
      </c>
      <c r="E1654" s="822" t="s">
        <v>6334</v>
      </c>
      <c r="F1654" s="831">
        <v>1</v>
      </c>
      <c r="G1654" s="831">
        <v>10065</v>
      </c>
      <c r="H1654" s="831"/>
      <c r="I1654" s="831">
        <v>10065</v>
      </c>
      <c r="J1654" s="831"/>
      <c r="K1654" s="831"/>
      <c r="L1654" s="831"/>
      <c r="M1654" s="831"/>
      <c r="N1654" s="831"/>
      <c r="O1654" s="831"/>
      <c r="P1654" s="827"/>
      <c r="Q1654" s="832"/>
    </row>
    <row r="1655" spans="1:17" ht="14.45" customHeight="1" x14ac:dyDescent="0.2">
      <c r="A1655" s="821" t="s">
        <v>7178</v>
      </c>
      <c r="B1655" s="822" t="s">
        <v>6024</v>
      </c>
      <c r="C1655" s="822" t="s">
        <v>5989</v>
      </c>
      <c r="D1655" s="822" t="s">
        <v>5994</v>
      </c>
      <c r="E1655" s="822" t="s">
        <v>5995</v>
      </c>
      <c r="F1655" s="831">
        <v>14</v>
      </c>
      <c r="G1655" s="831">
        <v>5012</v>
      </c>
      <c r="H1655" s="831"/>
      <c r="I1655" s="831">
        <v>358</v>
      </c>
      <c r="J1655" s="831">
        <v>7</v>
      </c>
      <c r="K1655" s="831">
        <v>2520</v>
      </c>
      <c r="L1655" s="831"/>
      <c r="M1655" s="831">
        <v>360</v>
      </c>
      <c r="N1655" s="831">
        <v>6</v>
      </c>
      <c r="O1655" s="831">
        <v>2328</v>
      </c>
      <c r="P1655" s="827"/>
      <c r="Q1655" s="832">
        <v>388</v>
      </c>
    </row>
    <row r="1656" spans="1:17" ht="14.45" customHeight="1" x14ac:dyDescent="0.2">
      <c r="A1656" s="821" t="s">
        <v>7178</v>
      </c>
      <c r="B1656" s="822" t="s">
        <v>6024</v>
      </c>
      <c r="C1656" s="822" t="s">
        <v>5989</v>
      </c>
      <c r="D1656" s="822" t="s">
        <v>6145</v>
      </c>
      <c r="E1656" s="822" t="s">
        <v>6146</v>
      </c>
      <c r="F1656" s="831">
        <v>2</v>
      </c>
      <c r="G1656" s="831">
        <v>358</v>
      </c>
      <c r="H1656" s="831"/>
      <c r="I1656" s="831">
        <v>179</v>
      </c>
      <c r="J1656" s="831">
        <v>1</v>
      </c>
      <c r="K1656" s="831">
        <v>180</v>
      </c>
      <c r="L1656" s="831"/>
      <c r="M1656" s="831">
        <v>180</v>
      </c>
      <c r="N1656" s="831"/>
      <c r="O1656" s="831"/>
      <c r="P1656" s="827"/>
      <c r="Q1656" s="832"/>
    </row>
    <row r="1657" spans="1:17" ht="14.45" customHeight="1" thickBot="1" x14ac:dyDescent="0.25">
      <c r="A1657" s="813" t="s">
        <v>7178</v>
      </c>
      <c r="B1657" s="814" t="s">
        <v>6024</v>
      </c>
      <c r="C1657" s="814" t="s">
        <v>5989</v>
      </c>
      <c r="D1657" s="814" t="s">
        <v>6147</v>
      </c>
      <c r="E1657" s="814" t="s">
        <v>6148</v>
      </c>
      <c r="F1657" s="833">
        <v>22</v>
      </c>
      <c r="G1657" s="833">
        <v>15224</v>
      </c>
      <c r="H1657" s="833"/>
      <c r="I1657" s="833">
        <v>692</v>
      </c>
      <c r="J1657" s="833">
        <v>26</v>
      </c>
      <c r="K1657" s="833">
        <v>18096</v>
      </c>
      <c r="L1657" s="833"/>
      <c r="M1657" s="833">
        <v>696</v>
      </c>
      <c r="N1657" s="833">
        <v>2</v>
      </c>
      <c r="O1657" s="833">
        <v>1468</v>
      </c>
      <c r="P1657" s="819"/>
      <c r="Q1657" s="834">
        <v>734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BE1246D4-296D-424F-A8E2-B0DD557476FD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1861.3040000000001</v>
      </c>
      <c r="C5" s="114">
        <v>1999.23</v>
      </c>
      <c r="D5" s="114">
        <v>1784.3019999999999</v>
      </c>
      <c r="E5" s="423">
        <f>IF(OR(D5=0,B5=0),"",D5/B5)</f>
        <v>0.95863007869751515</v>
      </c>
      <c r="F5" s="129">
        <f>IF(OR(D5=0,C5=0),"",D5/C5)</f>
        <v>0.89249461042501355</v>
      </c>
      <c r="G5" s="130">
        <v>579</v>
      </c>
      <c r="H5" s="114">
        <v>550</v>
      </c>
      <c r="I5" s="114">
        <v>446</v>
      </c>
      <c r="J5" s="423">
        <f>IF(OR(I5=0,G5=0),"",I5/G5)</f>
        <v>0.77029360967184801</v>
      </c>
      <c r="K5" s="131">
        <f>IF(OR(I5=0,H5=0),"",I5/H5)</f>
        <v>0.81090909090909091</v>
      </c>
      <c r="L5" s="121"/>
      <c r="M5" s="121"/>
      <c r="N5" s="7">
        <f>D5-C5</f>
        <v>-214.92800000000011</v>
      </c>
      <c r="O5" s="8">
        <f>I5-H5</f>
        <v>-104</v>
      </c>
      <c r="P5" s="7">
        <f>D5-B5</f>
        <v>-77.00200000000018</v>
      </c>
      <c r="Q5" s="8">
        <f>I5-G5</f>
        <v>-133</v>
      </c>
    </row>
    <row r="6" spans="1:17" ht="14.45" hidden="1" customHeight="1" outlineLevel="1" x14ac:dyDescent="0.2">
      <c r="A6" s="440" t="s">
        <v>168</v>
      </c>
      <c r="B6" s="120">
        <v>289.59500000000003</v>
      </c>
      <c r="C6" s="113">
        <v>379.30399999999997</v>
      </c>
      <c r="D6" s="113">
        <v>415.95699999999999</v>
      </c>
      <c r="E6" s="423">
        <f t="shared" ref="E6:E12" si="0">IF(OR(D6=0,B6=0),"",D6/B6)</f>
        <v>1.4363404064296688</v>
      </c>
      <c r="F6" s="129">
        <f t="shared" ref="F6:F12" si="1">IF(OR(D6=0,C6=0),"",D6/C6)</f>
        <v>1.0966322527576826</v>
      </c>
      <c r="G6" s="133">
        <v>105</v>
      </c>
      <c r="H6" s="113">
        <v>122</v>
      </c>
      <c r="I6" s="113">
        <v>150</v>
      </c>
      <c r="J6" s="424">
        <f t="shared" ref="J6:J12" si="2">IF(OR(I6=0,G6=0),"",I6/G6)</f>
        <v>1.4285714285714286</v>
      </c>
      <c r="K6" s="134">
        <f t="shared" ref="K6:K12" si="3">IF(OR(I6=0,H6=0),"",I6/H6)</f>
        <v>1.2295081967213115</v>
      </c>
      <c r="L6" s="121"/>
      <c r="M6" s="121"/>
      <c r="N6" s="5">
        <f t="shared" ref="N6:N13" si="4">D6-C6</f>
        <v>36.65300000000002</v>
      </c>
      <c r="O6" s="6">
        <f t="shared" ref="O6:O13" si="5">I6-H6</f>
        <v>28</v>
      </c>
      <c r="P6" s="5">
        <f t="shared" ref="P6:P13" si="6">D6-B6</f>
        <v>126.36199999999997</v>
      </c>
      <c r="Q6" s="6">
        <f t="shared" ref="Q6:Q13" si="7">I6-G6</f>
        <v>45</v>
      </c>
    </row>
    <row r="7" spans="1:17" ht="14.45" hidden="1" customHeight="1" outlineLevel="1" x14ac:dyDescent="0.2">
      <c r="A7" s="440" t="s">
        <v>169</v>
      </c>
      <c r="B7" s="120">
        <v>996.72</v>
      </c>
      <c r="C7" s="113">
        <v>1233.5060000000001</v>
      </c>
      <c r="D7" s="113">
        <v>895.31</v>
      </c>
      <c r="E7" s="423">
        <f t="shared" si="0"/>
        <v>0.89825628060036911</v>
      </c>
      <c r="F7" s="129">
        <f t="shared" si="1"/>
        <v>0.72582541146942126</v>
      </c>
      <c r="G7" s="133">
        <v>296</v>
      </c>
      <c r="H7" s="113">
        <v>312</v>
      </c>
      <c r="I7" s="113">
        <v>254</v>
      </c>
      <c r="J7" s="424">
        <f t="shared" si="2"/>
        <v>0.85810810810810811</v>
      </c>
      <c r="K7" s="134">
        <f t="shared" si="3"/>
        <v>0.8141025641025641</v>
      </c>
      <c r="L7" s="121"/>
      <c r="M7" s="121"/>
      <c r="N7" s="5">
        <f t="shared" si="4"/>
        <v>-338.19600000000014</v>
      </c>
      <c r="O7" s="6">
        <f t="shared" si="5"/>
        <v>-58</v>
      </c>
      <c r="P7" s="5">
        <f t="shared" si="6"/>
        <v>-101.41000000000008</v>
      </c>
      <c r="Q7" s="6">
        <f t="shared" si="7"/>
        <v>-42</v>
      </c>
    </row>
    <row r="8" spans="1:17" ht="14.45" hidden="1" customHeight="1" outlineLevel="1" x14ac:dyDescent="0.2">
      <c r="A8" s="440" t="s">
        <v>170</v>
      </c>
      <c r="B8" s="120">
        <v>153.01300000000001</v>
      </c>
      <c r="C8" s="113">
        <v>166.61600000000001</v>
      </c>
      <c r="D8" s="113">
        <v>193.899</v>
      </c>
      <c r="E8" s="423">
        <f t="shared" si="0"/>
        <v>1.2672060543875356</v>
      </c>
      <c r="F8" s="129">
        <f t="shared" si="1"/>
        <v>1.1637477793249147</v>
      </c>
      <c r="G8" s="133">
        <v>44</v>
      </c>
      <c r="H8" s="113">
        <v>45</v>
      </c>
      <c r="I8" s="113">
        <v>46</v>
      </c>
      <c r="J8" s="424">
        <f t="shared" si="2"/>
        <v>1.0454545454545454</v>
      </c>
      <c r="K8" s="134">
        <f t="shared" si="3"/>
        <v>1.0222222222222221</v>
      </c>
      <c r="L8" s="121"/>
      <c r="M8" s="121"/>
      <c r="N8" s="5">
        <f t="shared" si="4"/>
        <v>27.282999999999987</v>
      </c>
      <c r="O8" s="6">
        <f t="shared" si="5"/>
        <v>1</v>
      </c>
      <c r="P8" s="5">
        <f t="shared" si="6"/>
        <v>40.885999999999996</v>
      </c>
      <c r="Q8" s="6">
        <f t="shared" si="7"/>
        <v>2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15.585000000000001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2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15.585000000000001</v>
      </c>
      <c r="O9" s="6">
        <f t="shared" si="5"/>
        <v>2</v>
      </c>
      <c r="P9" s="5">
        <f t="shared" si="6"/>
        <v>15.585000000000001</v>
      </c>
      <c r="Q9" s="6">
        <f t="shared" si="7"/>
        <v>2</v>
      </c>
    </row>
    <row r="10" spans="1:17" ht="14.45" hidden="1" customHeight="1" outlineLevel="1" x14ac:dyDescent="0.2">
      <c r="A10" s="440" t="s">
        <v>172</v>
      </c>
      <c r="B10" s="120">
        <v>567.51700000000005</v>
      </c>
      <c r="C10" s="113">
        <v>571.75699999999995</v>
      </c>
      <c r="D10" s="113">
        <v>382.22699999999998</v>
      </c>
      <c r="E10" s="423">
        <f t="shared" si="0"/>
        <v>0.67350757774656955</v>
      </c>
      <c r="F10" s="129">
        <f t="shared" si="1"/>
        <v>0.66851302214052477</v>
      </c>
      <c r="G10" s="133">
        <v>135</v>
      </c>
      <c r="H10" s="113">
        <v>162</v>
      </c>
      <c r="I10" s="113">
        <v>136</v>
      </c>
      <c r="J10" s="424">
        <f t="shared" si="2"/>
        <v>1.0074074074074073</v>
      </c>
      <c r="K10" s="134">
        <f t="shared" si="3"/>
        <v>0.83950617283950613</v>
      </c>
      <c r="L10" s="121"/>
      <c r="M10" s="121"/>
      <c r="N10" s="5">
        <f t="shared" si="4"/>
        <v>-189.52999999999997</v>
      </c>
      <c r="O10" s="6">
        <f t="shared" si="5"/>
        <v>-26</v>
      </c>
      <c r="P10" s="5">
        <f t="shared" si="6"/>
        <v>-185.29000000000008</v>
      </c>
      <c r="Q10" s="6">
        <f t="shared" si="7"/>
        <v>1</v>
      </c>
    </row>
    <row r="11" spans="1:17" ht="14.45" hidden="1" customHeight="1" outlineLevel="1" x14ac:dyDescent="0.2">
      <c r="A11" s="440" t="s">
        <v>173</v>
      </c>
      <c r="B11" s="120">
        <v>121.68</v>
      </c>
      <c r="C11" s="113">
        <v>64.234999999999999</v>
      </c>
      <c r="D11" s="113">
        <v>119.468</v>
      </c>
      <c r="E11" s="423">
        <f t="shared" si="0"/>
        <v>0.98182117028270877</v>
      </c>
      <c r="F11" s="129">
        <f t="shared" si="1"/>
        <v>1.8598583326846736</v>
      </c>
      <c r="G11" s="133">
        <v>33</v>
      </c>
      <c r="H11" s="113">
        <v>22</v>
      </c>
      <c r="I11" s="113">
        <v>22</v>
      </c>
      <c r="J11" s="424">
        <f t="shared" si="2"/>
        <v>0.66666666666666663</v>
      </c>
      <c r="K11" s="134">
        <f t="shared" si="3"/>
        <v>1</v>
      </c>
      <c r="L11" s="121"/>
      <c r="M11" s="121"/>
      <c r="N11" s="5">
        <f t="shared" si="4"/>
        <v>55.233000000000004</v>
      </c>
      <c r="O11" s="6">
        <f t="shared" si="5"/>
        <v>0</v>
      </c>
      <c r="P11" s="5">
        <f t="shared" si="6"/>
        <v>-2.2120000000000033</v>
      </c>
      <c r="Q11" s="6">
        <f t="shared" si="7"/>
        <v>-11</v>
      </c>
    </row>
    <row r="12" spans="1:17" ht="14.45" hidden="1" customHeight="1" outlineLevel="1" thickBot="1" x14ac:dyDescent="0.25">
      <c r="A12" s="441" t="s">
        <v>208</v>
      </c>
      <c r="B12" s="238">
        <v>3.7</v>
      </c>
      <c r="C12" s="239">
        <v>0</v>
      </c>
      <c r="D12" s="239">
        <v>0</v>
      </c>
      <c r="E12" s="423" t="str">
        <f t="shared" si="0"/>
        <v/>
      </c>
      <c r="F12" s="129" t="str">
        <f t="shared" si="1"/>
        <v/>
      </c>
      <c r="G12" s="241">
        <v>2</v>
      </c>
      <c r="H12" s="239">
        <v>0</v>
      </c>
      <c r="I12" s="239">
        <v>0</v>
      </c>
      <c r="J12" s="425" t="str">
        <f t="shared" si="2"/>
        <v/>
      </c>
      <c r="K12" s="242" t="str">
        <f t="shared" si="3"/>
        <v/>
      </c>
      <c r="L12" s="121"/>
      <c r="M12" s="121"/>
      <c r="N12" s="243">
        <f t="shared" si="4"/>
        <v>0</v>
      </c>
      <c r="O12" s="244">
        <f t="shared" si="5"/>
        <v>0</v>
      </c>
      <c r="P12" s="243">
        <f t="shared" si="6"/>
        <v>-3.7</v>
      </c>
      <c r="Q12" s="244">
        <f t="shared" si="7"/>
        <v>-2</v>
      </c>
    </row>
    <row r="13" spans="1:17" ht="14.45" customHeight="1" collapsed="1" thickBot="1" x14ac:dyDescent="0.25">
      <c r="A13" s="117" t="s">
        <v>3</v>
      </c>
      <c r="B13" s="115">
        <f>SUM(B5:B12)</f>
        <v>3993.529</v>
      </c>
      <c r="C13" s="116">
        <f>SUM(C5:C12)</f>
        <v>4414.6479999999992</v>
      </c>
      <c r="D13" s="116">
        <f>SUM(D5:D12)</f>
        <v>3806.7479999999996</v>
      </c>
      <c r="E13" s="419">
        <f>IF(OR(D13=0,B13=0),0,D13/B13)</f>
        <v>0.95322908635444981</v>
      </c>
      <c r="F13" s="135">
        <f>IF(OR(D13=0,C13=0),0,D13/C13)</f>
        <v>0.86229932714907287</v>
      </c>
      <c r="G13" s="136">
        <f>SUM(G5:G12)</f>
        <v>1194</v>
      </c>
      <c r="H13" s="116">
        <f>SUM(H5:H12)</f>
        <v>1213</v>
      </c>
      <c r="I13" s="116">
        <f>SUM(I5:I12)</f>
        <v>1056</v>
      </c>
      <c r="J13" s="419">
        <f>IF(OR(I13=0,G13=0),0,I13/G13)</f>
        <v>0.88442211055276387</v>
      </c>
      <c r="K13" s="137">
        <f>IF(OR(I13=0,H13=0),0,I13/H13)</f>
        <v>0.87056883759274528</v>
      </c>
      <c r="L13" s="121"/>
      <c r="M13" s="121"/>
      <c r="N13" s="127">
        <f t="shared" si="4"/>
        <v>-607.89999999999964</v>
      </c>
      <c r="O13" s="138">
        <f t="shared" si="5"/>
        <v>-157</v>
      </c>
      <c r="P13" s="127">
        <f t="shared" si="6"/>
        <v>-186.7810000000004</v>
      </c>
      <c r="Q13" s="138">
        <f t="shared" si="7"/>
        <v>-138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643.471</v>
      </c>
      <c r="C18" s="114">
        <v>552.29100000000005</v>
      </c>
      <c r="D18" s="114">
        <v>493.83300000000003</v>
      </c>
      <c r="E18" s="423">
        <f>IF(OR(D18=0,B18=0),"",D18/B18)</f>
        <v>0.76745183543625128</v>
      </c>
      <c r="F18" s="129">
        <f>IF(OR(D18=0,C18=0),"",D18/C18)</f>
        <v>0.89415362553436495</v>
      </c>
      <c r="G18" s="119">
        <v>359</v>
      </c>
      <c r="H18" s="114">
        <v>313</v>
      </c>
      <c r="I18" s="114">
        <v>268</v>
      </c>
      <c r="J18" s="423">
        <f>IF(OR(I18=0,G18=0),"",I18/G18)</f>
        <v>0.74651810584958223</v>
      </c>
      <c r="K18" s="131">
        <f>IF(OR(I18=0,H18=0),"",I18/H18)</f>
        <v>0.85623003194888181</v>
      </c>
      <c r="L18" s="649">
        <v>0.91871999999999998</v>
      </c>
      <c r="M18" s="650"/>
      <c r="N18" s="145">
        <f t="shared" ref="N18:N26" si="8">D18-C18</f>
        <v>-58.458000000000027</v>
      </c>
      <c r="O18" s="146">
        <f t="shared" ref="O18:O26" si="9">I18-H18</f>
        <v>-45</v>
      </c>
      <c r="P18" s="145">
        <f t="shared" ref="P18:P26" si="10">D18-B18</f>
        <v>-149.63799999999998</v>
      </c>
      <c r="Q18" s="146">
        <f t="shared" ref="Q18:Q26" si="11">I18-G18</f>
        <v>-91</v>
      </c>
    </row>
    <row r="19" spans="1:17" ht="14.45" hidden="1" customHeight="1" outlineLevel="1" x14ac:dyDescent="0.2">
      <c r="A19" s="440" t="s">
        <v>168</v>
      </c>
      <c r="B19" s="120">
        <v>89.254999999999995</v>
      </c>
      <c r="C19" s="113">
        <v>134.62700000000001</v>
      </c>
      <c r="D19" s="113">
        <v>155.43299999999999</v>
      </c>
      <c r="E19" s="424">
        <f t="shared" ref="E19:E25" si="12">IF(OR(D19=0,B19=0),"",D19/B19)</f>
        <v>1.7414486583384685</v>
      </c>
      <c r="F19" s="132">
        <f t="shared" ref="F19:F25" si="13">IF(OR(D19=0,C19=0),"",D19/C19)</f>
        <v>1.1545455220720953</v>
      </c>
      <c r="G19" s="120">
        <v>68</v>
      </c>
      <c r="H19" s="113">
        <v>72</v>
      </c>
      <c r="I19" s="113">
        <v>103</v>
      </c>
      <c r="J19" s="424">
        <f t="shared" ref="J19:J25" si="14">IF(OR(I19=0,G19=0),"",I19/G19)</f>
        <v>1.5147058823529411</v>
      </c>
      <c r="K19" s="134">
        <f t="shared" ref="K19:K25" si="15">IF(OR(I19=0,H19=0),"",I19/H19)</f>
        <v>1.4305555555555556</v>
      </c>
      <c r="L19" s="649">
        <v>0.99456</v>
      </c>
      <c r="M19" s="650"/>
      <c r="N19" s="147">
        <f t="shared" si="8"/>
        <v>20.805999999999983</v>
      </c>
      <c r="O19" s="148">
        <f t="shared" si="9"/>
        <v>31</v>
      </c>
      <c r="P19" s="147">
        <f t="shared" si="10"/>
        <v>66.177999999999997</v>
      </c>
      <c r="Q19" s="148">
        <f t="shared" si="11"/>
        <v>35</v>
      </c>
    </row>
    <row r="20" spans="1:17" ht="14.45" hidden="1" customHeight="1" outlineLevel="1" x14ac:dyDescent="0.2">
      <c r="A20" s="440" t="s">
        <v>169</v>
      </c>
      <c r="B20" s="120">
        <v>275.00900000000001</v>
      </c>
      <c r="C20" s="113">
        <v>272.745</v>
      </c>
      <c r="D20" s="113">
        <v>301.11099999999999</v>
      </c>
      <c r="E20" s="424">
        <f t="shared" si="12"/>
        <v>1.0949132573843037</v>
      </c>
      <c r="F20" s="132">
        <f t="shared" si="13"/>
        <v>1.1040019065427413</v>
      </c>
      <c r="G20" s="120">
        <v>176</v>
      </c>
      <c r="H20" s="113">
        <v>172</v>
      </c>
      <c r="I20" s="113">
        <v>156</v>
      </c>
      <c r="J20" s="424">
        <f t="shared" si="14"/>
        <v>0.88636363636363635</v>
      </c>
      <c r="K20" s="134">
        <f t="shared" si="15"/>
        <v>0.90697674418604646</v>
      </c>
      <c r="L20" s="649">
        <v>0.96671999999999991</v>
      </c>
      <c r="M20" s="650"/>
      <c r="N20" s="147">
        <f t="shared" si="8"/>
        <v>28.365999999999985</v>
      </c>
      <c r="O20" s="148">
        <f t="shared" si="9"/>
        <v>-16</v>
      </c>
      <c r="P20" s="147">
        <f t="shared" si="10"/>
        <v>26.101999999999975</v>
      </c>
      <c r="Q20" s="148">
        <f t="shared" si="11"/>
        <v>-20</v>
      </c>
    </row>
    <row r="21" spans="1:17" ht="14.45" hidden="1" customHeight="1" outlineLevel="1" x14ac:dyDescent="0.2">
      <c r="A21" s="440" t="s">
        <v>170</v>
      </c>
      <c r="B21" s="120">
        <v>31.594000000000001</v>
      </c>
      <c r="C21" s="113">
        <v>32.292000000000002</v>
      </c>
      <c r="D21" s="113">
        <v>54.457000000000001</v>
      </c>
      <c r="E21" s="424">
        <f t="shared" si="12"/>
        <v>1.7236500601380009</v>
      </c>
      <c r="F21" s="132">
        <f t="shared" si="13"/>
        <v>1.6863929146537842</v>
      </c>
      <c r="G21" s="120">
        <v>23</v>
      </c>
      <c r="H21" s="113">
        <v>22</v>
      </c>
      <c r="I21" s="113">
        <v>27</v>
      </c>
      <c r="J21" s="424">
        <f t="shared" si="14"/>
        <v>1.173913043478261</v>
      </c>
      <c r="K21" s="134">
        <f t="shared" si="15"/>
        <v>1.2272727272727273</v>
      </c>
      <c r="L21" s="649">
        <v>1.11744</v>
      </c>
      <c r="M21" s="650"/>
      <c r="N21" s="147">
        <f t="shared" si="8"/>
        <v>22.164999999999999</v>
      </c>
      <c r="O21" s="148">
        <f t="shared" si="9"/>
        <v>5</v>
      </c>
      <c r="P21" s="147">
        <f t="shared" si="10"/>
        <v>22.863</v>
      </c>
      <c r="Q21" s="148">
        <f t="shared" si="11"/>
        <v>4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12.648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4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12.648</v>
      </c>
      <c r="O22" s="148">
        <f t="shared" si="9"/>
        <v>1</v>
      </c>
      <c r="P22" s="147">
        <f t="shared" si="10"/>
        <v>12.648</v>
      </c>
      <c r="Q22" s="148">
        <f t="shared" si="11"/>
        <v>1</v>
      </c>
    </row>
    <row r="23" spans="1:17" ht="14.45" hidden="1" customHeight="1" outlineLevel="1" x14ac:dyDescent="0.2">
      <c r="A23" s="440" t="s">
        <v>172</v>
      </c>
      <c r="B23" s="120">
        <v>148.12700000000001</v>
      </c>
      <c r="C23" s="113">
        <v>157.20699999999999</v>
      </c>
      <c r="D23" s="113">
        <v>188.523</v>
      </c>
      <c r="E23" s="424">
        <f t="shared" si="12"/>
        <v>1.2727119296279543</v>
      </c>
      <c r="F23" s="132">
        <f t="shared" si="13"/>
        <v>1.1992023255961886</v>
      </c>
      <c r="G23" s="120">
        <v>74</v>
      </c>
      <c r="H23" s="113">
        <v>102</v>
      </c>
      <c r="I23" s="113">
        <v>97</v>
      </c>
      <c r="J23" s="424">
        <f t="shared" si="14"/>
        <v>1.3108108108108107</v>
      </c>
      <c r="K23" s="134">
        <f t="shared" si="15"/>
        <v>0.9509803921568627</v>
      </c>
      <c r="L23" s="649">
        <v>0.98495999999999995</v>
      </c>
      <c r="M23" s="650"/>
      <c r="N23" s="147">
        <f t="shared" si="8"/>
        <v>31.316000000000003</v>
      </c>
      <c r="O23" s="148">
        <f t="shared" si="9"/>
        <v>-5</v>
      </c>
      <c r="P23" s="147">
        <f t="shared" si="10"/>
        <v>40.395999999999987</v>
      </c>
      <c r="Q23" s="148">
        <f t="shared" si="11"/>
        <v>23</v>
      </c>
    </row>
    <row r="24" spans="1:17" ht="14.45" hidden="1" customHeight="1" outlineLevel="1" x14ac:dyDescent="0.2">
      <c r="A24" s="440" t="s">
        <v>173</v>
      </c>
      <c r="B24" s="120">
        <v>44.98</v>
      </c>
      <c r="C24" s="113">
        <v>20.282</v>
      </c>
      <c r="D24" s="113">
        <v>22.143000000000001</v>
      </c>
      <c r="E24" s="424">
        <f t="shared" si="12"/>
        <v>0.4922854602045354</v>
      </c>
      <c r="F24" s="132">
        <f t="shared" si="13"/>
        <v>1.0917562370574894</v>
      </c>
      <c r="G24" s="120">
        <v>22</v>
      </c>
      <c r="H24" s="113">
        <v>14</v>
      </c>
      <c r="I24" s="113">
        <v>11</v>
      </c>
      <c r="J24" s="424">
        <f t="shared" si="14"/>
        <v>0.5</v>
      </c>
      <c r="K24" s="134">
        <f t="shared" si="15"/>
        <v>0.7857142857142857</v>
      </c>
      <c r="L24" s="649">
        <v>1.0147199999999998</v>
      </c>
      <c r="M24" s="650"/>
      <c r="N24" s="147">
        <f t="shared" si="8"/>
        <v>1.8610000000000007</v>
      </c>
      <c r="O24" s="148">
        <f t="shared" si="9"/>
        <v>-3</v>
      </c>
      <c r="P24" s="147">
        <f t="shared" si="10"/>
        <v>-22.836999999999996</v>
      </c>
      <c r="Q24" s="148">
        <f t="shared" si="11"/>
        <v>-11</v>
      </c>
    </row>
    <row r="25" spans="1:17" ht="14.45" hidden="1" customHeight="1" outlineLevel="1" thickBot="1" x14ac:dyDescent="0.25">
      <c r="A25" s="441" t="s">
        <v>208</v>
      </c>
      <c r="B25" s="238">
        <v>0.41799999999999998</v>
      </c>
      <c r="C25" s="239">
        <v>0</v>
      </c>
      <c r="D25" s="239">
        <v>0</v>
      </c>
      <c r="E25" s="425" t="str">
        <f t="shared" si="12"/>
        <v/>
      </c>
      <c r="F25" s="240" t="str">
        <f t="shared" si="13"/>
        <v/>
      </c>
      <c r="G25" s="238">
        <v>1</v>
      </c>
      <c r="H25" s="239">
        <v>0</v>
      </c>
      <c r="I25" s="239">
        <v>0</v>
      </c>
      <c r="J25" s="425" t="str">
        <f t="shared" si="14"/>
        <v/>
      </c>
      <c r="K25" s="242" t="str">
        <f t="shared" si="15"/>
        <v/>
      </c>
      <c r="L25" s="355"/>
      <c r="M25" s="356"/>
      <c r="N25" s="245">
        <f t="shared" si="8"/>
        <v>0</v>
      </c>
      <c r="O25" s="246">
        <f t="shared" si="9"/>
        <v>0</v>
      </c>
      <c r="P25" s="245">
        <f t="shared" si="10"/>
        <v>-0.41799999999999998</v>
      </c>
      <c r="Q25" s="246">
        <f t="shared" si="11"/>
        <v>-1</v>
      </c>
    </row>
    <row r="26" spans="1:17" ht="14.45" customHeight="1" collapsed="1" thickBot="1" x14ac:dyDescent="0.25">
      <c r="A26" s="444" t="s">
        <v>3</v>
      </c>
      <c r="B26" s="149">
        <f>SUM(B18:B25)</f>
        <v>1232.8539999999998</v>
      </c>
      <c r="C26" s="150">
        <f>SUM(C18:C25)</f>
        <v>1169.4440000000002</v>
      </c>
      <c r="D26" s="150">
        <f>SUM(D18:D25)</f>
        <v>1228.1480000000001</v>
      </c>
      <c r="E26" s="420">
        <f>IF(OR(D26=0,B26=0),0,D26/B26)</f>
        <v>0.99618284079055619</v>
      </c>
      <c r="F26" s="151">
        <f>IF(OR(D26=0,C26=0),0,D26/C26)</f>
        <v>1.0501982138520527</v>
      </c>
      <c r="G26" s="149">
        <f>SUM(G18:G25)</f>
        <v>723</v>
      </c>
      <c r="H26" s="150">
        <f>SUM(H18:H25)</f>
        <v>695</v>
      </c>
      <c r="I26" s="150">
        <f>SUM(I18:I25)</f>
        <v>663</v>
      </c>
      <c r="J26" s="420">
        <f>IF(OR(I26=0,G26=0),0,I26/G26)</f>
        <v>0.91701244813278004</v>
      </c>
      <c r="K26" s="152">
        <f>IF(OR(I26=0,H26=0),0,I26/H26)</f>
        <v>0.95395683453237412</v>
      </c>
      <c r="L26" s="121"/>
      <c r="M26" s="121"/>
      <c r="N26" s="143">
        <f t="shared" si="8"/>
        <v>58.703999999999951</v>
      </c>
      <c r="O26" s="153">
        <f t="shared" si="9"/>
        <v>-32</v>
      </c>
      <c r="P26" s="143">
        <f t="shared" si="10"/>
        <v>-4.7059999999996762</v>
      </c>
      <c r="Q26" s="153">
        <f t="shared" si="11"/>
        <v>-60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1217.8330000000001</v>
      </c>
      <c r="C31" s="114">
        <v>1446.9390000000001</v>
      </c>
      <c r="D31" s="114">
        <v>1290.4690000000001</v>
      </c>
      <c r="E31" s="423">
        <f>IF(OR(D31=0,B31=0),"",D31/B31)</f>
        <v>1.0596436457215397</v>
      </c>
      <c r="F31" s="129">
        <f>IF(OR(D31=0,C31=0),"",D31/C31)</f>
        <v>0.89186137079724848</v>
      </c>
      <c r="G31" s="130">
        <v>220</v>
      </c>
      <c r="H31" s="114">
        <v>237</v>
      </c>
      <c r="I31" s="114">
        <v>178</v>
      </c>
      <c r="J31" s="423">
        <f>IF(OR(I31=0,G31=0),"",I31/G31)</f>
        <v>0.80909090909090908</v>
      </c>
      <c r="K31" s="131">
        <f>IF(OR(I31=0,H31=0),"",I31/H31)</f>
        <v>0.75105485232067515</v>
      </c>
      <c r="L31" s="155"/>
      <c r="M31" s="155"/>
      <c r="N31" s="145">
        <f t="shared" ref="N31:N39" si="16">D31-C31</f>
        <v>-156.47000000000003</v>
      </c>
      <c r="O31" s="146">
        <f t="shared" ref="O31:O39" si="17">I31-H31</f>
        <v>-59</v>
      </c>
      <c r="P31" s="145">
        <f t="shared" ref="P31:P39" si="18">D31-B31</f>
        <v>72.635999999999967</v>
      </c>
      <c r="Q31" s="146">
        <f t="shared" ref="Q31:Q39" si="19">I31-G31</f>
        <v>-42</v>
      </c>
    </row>
    <row r="32" spans="1:17" ht="14.45" hidden="1" customHeight="1" outlineLevel="1" x14ac:dyDescent="0.2">
      <c r="A32" s="440" t="s">
        <v>168</v>
      </c>
      <c r="B32" s="120">
        <v>200.34</v>
      </c>
      <c r="C32" s="113">
        <v>244.67699999999999</v>
      </c>
      <c r="D32" s="113">
        <v>260.524</v>
      </c>
      <c r="E32" s="424">
        <f t="shared" ref="E32:E38" si="20">IF(OR(D32=0,B32=0),"",D32/B32)</f>
        <v>1.300409304182889</v>
      </c>
      <c r="F32" s="132">
        <f t="shared" ref="F32:F38" si="21">IF(OR(D32=0,C32=0),"",D32/C32)</f>
        <v>1.0647670193765659</v>
      </c>
      <c r="G32" s="133">
        <v>37</v>
      </c>
      <c r="H32" s="113">
        <v>50</v>
      </c>
      <c r="I32" s="113">
        <v>47</v>
      </c>
      <c r="J32" s="424">
        <f t="shared" ref="J32:J38" si="22">IF(OR(I32=0,G32=0),"",I32/G32)</f>
        <v>1.2702702702702702</v>
      </c>
      <c r="K32" s="134">
        <f t="shared" ref="K32:K38" si="23">IF(OR(I32=0,H32=0),"",I32/H32)</f>
        <v>0.94</v>
      </c>
      <c r="L32" s="155"/>
      <c r="M32" s="155"/>
      <c r="N32" s="147">
        <f t="shared" si="16"/>
        <v>15.847000000000008</v>
      </c>
      <c r="O32" s="148">
        <f t="shared" si="17"/>
        <v>-3</v>
      </c>
      <c r="P32" s="147">
        <f t="shared" si="18"/>
        <v>60.183999999999997</v>
      </c>
      <c r="Q32" s="148">
        <f t="shared" si="19"/>
        <v>10</v>
      </c>
    </row>
    <row r="33" spans="1:17" ht="14.45" hidden="1" customHeight="1" outlineLevel="1" x14ac:dyDescent="0.2">
      <c r="A33" s="440" t="s">
        <v>169</v>
      </c>
      <c r="B33" s="120">
        <v>721.71100000000001</v>
      </c>
      <c r="C33" s="113">
        <v>960.76099999999997</v>
      </c>
      <c r="D33" s="113">
        <v>594.19899999999996</v>
      </c>
      <c r="E33" s="424">
        <f t="shared" si="20"/>
        <v>0.82331986071987251</v>
      </c>
      <c r="F33" s="132">
        <f t="shared" si="21"/>
        <v>0.61846702769991702</v>
      </c>
      <c r="G33" s="133">
        <v>120</v>
      </c>
      <c r="H33" s="113">
        <v>140</v>
      </c>
      <c r="I33" s="113">
        <v>98</v>
      </c>
      <c r="J33" s="424">
        <f t="shared" si="22"/>
        <v>0.81666666666666665</v>
      </c>
      <c r="K33" s="134">
        <f t="shared" si="23"/>
        <v>0.7</v>
      </c>
      <c r="L33" s="155"/>
      <c r="M33" s="155"/>
      <c r="N33" s="147">
        <f t="shared" si="16"/>
        <v>-366.56200000000001</v>
      </c>
      <c r="O33" s="148">
        <f t="shared" si="17"/>
        <v>-42</v>
      </c>
      <c r="P33" s="147">
        <f t="shared" si="18"/>
        <v>-127.51200000000006</v>
      </c>
      <c r="Q33" s="148">
        <f t="shared" si="19"/>
        <v>-22</v>
      </c>
    </row>
    <row r="34" spans="1:17" ht="14.45" hidden="1" customHeight="1" outlineLevel="1" x14ac:dyDescent="0.2">
      <c r="A34" s="440" t="s">
        <v>170</v>
      </c>
      <c r="B34" s="120">
        <v>121.419</v>
      </c>
      <c r="C34" s="113">
        <v>134.32400000000001</v>
      </c>
      <c r="D34" s="113">
        <v>139.44200000000001</v>
      </c>
      <c r="E34" s="424">
        <f t="shared" si="20"/>
        <v>1.14843640616378</v>
      </c>
      <c r="F34" s="132">
        <f t="shared" si="21"/>
        <v>1.0381019028617373</v>
      </c>
      <c r="G34" s="133">
        <v>21</v>
      </c>
      <c r="H34" s="113">
        <v>23</v>
      </c>
      <c r="I34" s="113">
        <v>19</v>
      </c>
      <c r="J34" s="424">
        <f t="shared" si="22"/>
        <v>0.90476190476190477</v>
      </c>
      <c r="K34" s="134">
        <f t="shared" si="23"/>
        <v>0.82608695652173914</v>
      </c>
      <c r="L34" s="155"/>
      <c r="M34" s="155"/>
      <c r="N34" s="147">
        <f t="shared" si="16"/>
        <v>5.117999999999995</v>
      </c>
      <c r="O34" s="148">
        <f t="shared" si="17"/>
        <v>-4</v>
      </c>
      <c r="P34" s="147">
        <f t="shared" si="18"/>
        <v>18.02300000000001</v>
      </c>
      <c r="Q34" s="148">
        <f t="shared" si="19"/>
        <v>-2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2.9369999999999998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1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2.9369999999999998</v>
      </c>
      <c r="O35" s="148">
        <f t="shared" si="17"/>
        <v>1</v>
      </c>
      <c r="P35" s="147">
        <f t="shared" si="18"/>
        <v>2.9369999999999998</v>
      </c>
      <c r="Q35" s="148">
        <f t="shared" si="19"/>
        <v>1</v>
      </c>
    </row>
    <row r="36" spans="1:17" ht="14.45" hidden="1" customHeight="1" outlineLevel="1" x14ac:dyDescent="0.2">
      <c r="A36" s="440" t="s">
        <v>172</v>
      </c>
      <c r="B36" s="120">
        <v>419.39</v>
      </c>
      <c r="C36" s="113">
        <v>414.55</v>
      </c>
      <c r="D36" s="113">
        <v>193.70400000000001</v>
      </c>
      <c r="E36" s="424">
        <f t="shared" si="20"/>
        <v>0.46187081237034744</v>
      </c>
      <c r="F36" s="132">
        <f t="shared" si="21"/>
        <v>0.46726329755156193</v>
      </c>
      <c r="G36" s="133">
        <v>61</v>
      </c>
      <c r="H36" s="113">
        <v>60</v>
      </c>
      <c r="I36" s="113">
        <v>39</v>
      </c>
      <c r="J36" s="424">
        <f t="shared" si="22"/>
        <v>0.63934426229508201</v>
      </c>
      <c r="K36" s="134">
        <f t="shared" si="23"/>
        <v>0.65</v>
      </c>
      <c r="L36" s="155"/>
      <c r="M36" s="155"/>
      <c r="N36" s="147">
        <f t="shared" si="16"/>
        <v>-220.846</v>
      </c>
      <c r="O36" s="148">
        <f t="shared" si="17"/>
        <v>-21</v>
      </c>
      <c r="P36" s="147">
        <f t="shared" si="18"/>
        <v>-225.68599999999998</v>
      </c>
      <c r="Q36" s="148">
        <f t="shared" si="19"/>
        <v>-22</v>
      </c>
    </row>
    <row r="37" spans="1:17" ht="14.45" hidden="1" customHeight="1" outlineLevel="1" x14ac:dyDescent="0.2">
      <c r="A37" s="440" t="s">
        <v>173</v>
      </c>
      <c r="B37" s="120">
        <v>76.7</v>
      </c>
      <c r="C37" s="113">
        <v>43.953000000000003</v>
      </c>
      <c r="D37" s="113">
        <v>97.325000000000003</v>
      </c>
      <c r="E37" s="424">
        <f t="shared" si="20"/>
        <v>1.2689048239895697</v>
      </c>
      <c r="F37" s="132">
        <f t="shared" si="21"/>
        <v>2.2142970900734875</v>
      </c>
      <c r="G37" s="133">
        <v>11</v>
      </c>
      <c r="H37" s="113">
        <v>8</v>
      </c>
      <c r="I37" s="113">
        <v>11</v>
      </c>
      <c r="J37" s="424">
        <f t="shared" si="22"/>
        <v>1</v>
      </c>
      <c r="K37" s="134">
        <f t="shared" si="23"/>
        <v>1.375</v>
      </c>
      <c r="L37" s="155"/>
      <c r="M37" s="155"/>
      <c r="N37" s="147">
        <f t="shared" si="16"/>
        <v>53.372</v>
      </c>
      <c r="O37" s="148">
        <f t="shared" si="17"/>
        <v>3</v>
      </c>
      <c r="P37" s="147">
        <f t="shared" si="18"/>
        <v>20.625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3.282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1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-3.282</v>
      </c>
      <c r="Q38" s="246">
        <f t="shared" si="19"/>
        <v>-1</v>
      </c>
    </row>
    <row r="39" spans="1:17" ht="14.45" customHeight="1" collapsed="1" thickBot="1" x14ac:dyDescent="0.25">
      <c r="A39" s="443" t="s">
        <v>3</v>
      </c>
      <c r="B39" s="118">
        <f>SUM(B31:B38)</f>
        <v>2760.6749999999997</v>
      </c>
      <c r="C39" s="162">
        <f>SUM(C31:C38)</f>
        <v>3245.2040000000002</v>
      </c>
      <c r="D39" s="162">
        <f>SUM(D31:D38)</f>
        <v>2578.6</v>
      </c>
      <c r="E39" s="421">
        <f>IF(OR(D39=0,B39=0),0,D39/B39)</f>
        <v>0.93404692692910252</v>
      </c>
      <c r="F39" s="163">
        <f>IF(OR(D39=0,C39=0),0,D39/C39)</f>
        <v>0.79458795194385312</v>
      </c>
      <c r="G39" s="164">
        <f>SUM(G31:G38)</f>
        <v>471</v>
      </c>
      <c r="H39" s="162">
        <f>SUM(H31:H38)</f>
        <v>518</v>
      </c>
      <c r="I39" s="162">
        <f>SUM(I31:I38)</f>
        <v>393</v>
      </c>
      <c r="J39" s="421">
        <f>IF(OR(I39=0,G39=0),0,I39/G39)</f>
        <v>0.83439490445859876</v>
      </c>
      <c r="K39" s="165">
        <f>IF(OR(I39=0,H39=0),0,I39/H39)</f>
        <v>0.75868725868725873</v>
      </c>
      <c r="L39" s="155"/>
      <c r="M39" s="155"/>
      <c r="N39" s="160">
        <f t="shared" si="16"/>
        <v>-666.60400000000027</v>
      </c>
      <c r="O39" s="166">
        <f t="shared" si="17"/>
        <v>-125</v>
      </c>
      <c r="P39" s="160">
        <f t="shared" si="18"/>
        <v>-182.07499999999982</v>
      </c>
      <c r="Q39" s="166">
        <f t="shared" si="19"/>
        <v>-78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51AA8B97-B346-4920-BBCE-4EA65E8D67BF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2342</v>
      </c>
      <c r="C33" s="199">
        <v>1489</v>
      </c>
      <c r="D33" s="84">
        <f>IF(C33="","",C33-B33)</f>
        <v>-853</v>
      </c>
      <c r="E33" s="85">
        <f>IF(C33="","",C33/B33)</f>
        <v>0.63578138343296331</v>
      </c>
      <c r="F33" s="86">
        <v>107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4414</v>
      </c>
      <c r="C34" s="200">
        <v>2933</v>
      </c>
      <c r="D34" s="87">
        <f t="shared" ref="D34:D45" si="0">IF(C34="","",C34-B34)</f>
        <v>-1481</v>
      </c>
      <c r="E34" s="88">
        <f t="shared" ref="E34:E45" si="1">IF(C34="","",C34/B34)</f>
        <v>0.66447666515632076</v>
      </c>
      <c r="F34" s="89">
        <v>295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6786</v>
      </c>
      <c r="C35" s="200">
        <v>4554</v>
      </c>
      <c r="D35" s="87">
        <f t="shared" si="0"/>
        <v>-2232</v>
      </c>
      <c r="E35" s="88">
        <f t="shared" si="1"/>
        <v>0.67108753315649872</v>
      </c>
      <c r="F35" s="89">
        <v>459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19B767A3-8A65-4DAF-9E0A-9AB0D3CD33A1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5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602" t="s">
        <v>7453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7180</v>
      </c>
      <c r="B5" s="926">
        <v>1</v>
      </c>
      <c r="C5" s="927">
        <v>13.87</v>
      </c>
      <c r="D5" s="928">
        <v>15</v>
      </c>
      <c r="E5" s="929">
        <v>1</v>
      </c>
      <c r="F5" s="930">
        <v>13.87</v>
      </c>
      <c r="G5" s="931">
        <v>28</v>
      </c>
      <c r="H5" s="932">
        <v>10</v>
      </c>
      <c r="I5" s="933">
        <v>138.68</v>
      </c>
      <c r="J5" s="934">
        <v>17.7</v>
      </c>
      <c r="K5" s="935">
        <v>13.87</v>
      </c>
      <c r="L5" s="936">
        <v>11</v>
      </c>
      <c r="M5" s="936">
        <v>72</v>
      </c>
      <c r="N5" s="937">
        <v>24</v>
      </c>
      <c r="O5" s="936" t="s">
        <v>7181</v>
      </c>
      <c r="P5" s="938" t="s">
        <v>7182</v>
      </c>
      <c r="Q5" s="939">
        <f>H5-B5</f>
        <v>9</v>
      </c>
      <c r="R5" s="955">
        <f>I5-C5</f>
        <v>124.81</v>
      </c>
      <c r="S5" s="939">
        <f>H5-E5</f>
        <v>9</v>
      </c>
      <c r="T5" s="955">
        <f>I5-F5</f>
        <v>124.81</v>
      </c>
      <c r="U5" s="965">
        <v>240</v>
      </c>
      <c r="V5" s="926">
        <v>177</v>
      </c>
      <c r="W5" s="926">
        <v>-63</v>
      </c>
      <c r="X5" s="966">
        <v>0.73750000000000004</v>
      </c>
      <c r="Y5" s="967"/>
    </row>
    <row r="6" spans="1:25" ht="14.45" customHeight="1" x14ac:dyDescent="0.2">
      <c r="A6" s="924" t="s">
        <v>7183</v>
      </c>
      <c r="B6" s="905">
        <v>1</v>
      </c>
      <c r="C6" s="906">
        <v>7.09</v>
      </c>
      <c r="D6" s="907">
        <v>7</v>
      </c>
      <c r="E6" s="908"/>
      <c r="F6" s="889"/>
      <c r="G6" s="890"/>
      <c r="H6" s="891"/>
      <c r="I6" s="892"/>
      <c r="J6" s="893"/>
      <c r="K6" s="894">
        <v>7.09</v>
      </c>
      <c r="L6" s="895">
        <v>5</v>
      </c>
      <c r="M6" s="895">
        <v>45</v>
      </c>
      <c r="N6" s="896">
        <v>15</v>
      </c>
      <c r="O6" s="895" t="s">
        <v>7181</v>
      </c>
      <c r="P6" s="909" t="s">
        <v>7184</v>
      </c>
      <c r="Q6" s="897">
        <f t="shared" ref="Q6:R69" si="0">H6-B6</f>
        <v>-1</v>
      </c>
      <c r="R6" s="956">
        <f t="shared" si="0"/>
        <v>-7.09</v>
      </c>
      <c r="S6" s="897">
        <f t="shared" ref="S6:S69" si="1">H6-E6</f>
        <v>0</v>
      </c>
      <c r="T6" s="956">
        <f t="shared" ref="T6:T69" si="2">I6-F6</f>
        <v>0</v>
      </c>
      <c r="U6" s="964" t="s">
        <v>329</v>
      </c>
      <c r="V6" s="905" t="s">
        <v>329</v>
      </c>
      <c r="W6" s="905" t="s">
        <v>329</v>
      </c>
      <c r="X6" s="961" t="s">
        <v>329</v>
      </c>
      <c r="Y6" s="960"/>
    </row>
    <row r="7" spans="1:25" ht="14.45" customHeight="1" x14ac:dyDescent="0.2">
      <c r="A7" s="923" t="s">
        <v>7185</v>
      </c>
      <c r="B7" s="910">
        <v>4</v>
      </c>
      <c r="C7" s="911">
        <v>31.4</v>
      </c>
      <c r="D7" s="904">
        <v>9</v>
      </c>
      <c r="E7" s="912"/>
      <c r="F7" s="913"/>
      <c r="G7" s="887"/>
      <c r="H7" s="914">
        <v>25</v>
      </c>
      <c r="I7" s="915">
        <v>194.26</v>
      </c>
      <c r="J7" s="888">
        <v>12.6</v>
      </c>
      <c r="K7" s="916">
        <v>7.77</v>
      </c>
      <c r="L7" s="917">
        <v>5</v>
      </c>
      <c r="M7" s="917">
        <v>45</v>
      </c>
      <c r="N7" s="918">
        <v>15</v>
      </c>
      <c r="O7" s="917" t="s">
        <v>7181</v>
      </c>
      <c r="P7" s="919" t="s">
        <v>7186</v>
      </c>
      <c r="Q7" s="920">
        <f t="shared" si="0"/>
        <v>21</v>
      </c>
      <c r="R7" s="957">
        <f t="shared" si="0"/>
        <v>162.85999999999999</v>
      </c>
      <c r="S7" s="920">
        <f t="shared" si="1"/>
        <v>25</v>
      </c>
      <c r="T7" s="957">
        <f t="shared" si="2"/>
        <v>194.26</v>
      </c>
      <c r="U7" s="963">
        <v>375</v>
      </c>
      <c r="V7" s="910">
        <v>315</v>
      </c>
      <c r="W7" s="910">
        <v>-60</v>
      </c>
      <c r="X7" s="962">
        <v>0.84</v>
      </c>
      <c r="Y7" s="959">
        <v>28</v>
      </c>
    </row>
    <row r="8" spans="1:25" ht="14.45" customHeight="1" x14ac:dyDescent="0.2">
      <c r="A8" s="924" t="s">
        <v>7187</v>
      </c>
      <c r="B8" s="905"/>
      <c r="C8" s="906"/>
      <c r="D8" s="907"/>
      <c r="E8" s="908"/>
      <c r="F8" s="889"/>
      <c r="G8" s="890"/>
      <c r="H8" s="891">
        <v>1</v>
      </c>
      <c r="I8" s="892">
        <v>18.64</v>
      </c>
      <c r="J8" s="893">
        <v>17</v>
      </c>
      <c r="K8" s="894">
        <v>20.05</v>
      </c>
      <c r="L8" s="895">
        <v>11</v>
      </c>
      <c r="M8" s="895">
        <v>90</v>
      </c>
      <c r="N8" s="896">
        <v>30</v>
      </c>
      <c r="O8" s="895" t="s">
        <v>7181</v>
      </c>
      <c r="P8" s="909" t="s">
        <v>7188</v>
      </c>
      <c r="Q8" s="897">
        <f t="shared" si="0"/>
        <v>1</v>
      </c>
      <c r="R8" s="956">
        <f t="shared" si="0"/>
        <v>18.64</v>
      </c>
      <c r="S8" s="897">
        <f t="shared" si="1"/>
        <v>1</v>
      </c>
      <c r="T8" s="956">
        <f t="shared" si="2"/>
        <v>18.64</v>
      </c>
      <c r="U8" s="964">
        <v>30</v>
      </c>
      <c r="V8" s="905">
        <v>17</v>
      </c>
      <c r="W8" s="905">
        <v>-13</v>
      </c>
      <c r="X8" s="961">
        <v>0.56666666666666665</v>
      </c>
      <c r="Y8" s="960"/>
    </row>
    <row r="9" spans="1:25" ht="14.45" customHeight="1" x14ac:dyDescent="0.2">
      <c r="A9" s="924" t="s">
        <v>7189</v>
      </c>
      <c r="B9" s="905">
        <v>2</v>
      </c>
      <c r="C9" s="906">
        <v>25.3</v>
      </c>
      <c r="D9" s="907">
        <v>9.5</v>
      </c>
      <c r="E9" s="908">
        <v>1</v>
      </c>
      <c r="F9" s="889">
        <v>12.65</v>
      </c>
      <c r="G9" s="890">
        <v>14</v>
      </c>
      <c r="H9" s="891">
        <v>5</v>
      </c>
      <c r="I9" s="892">
        <v>63.24</v>
      </c>
      <c r="J9" s="893">
        <v>11.4</v>
      </c>
      <c r="K9" s="894">
        <v>12.65</v>
      </c>
      <c r="L9" s="895">
        <v>5</v>
      </c>
      <c r="M9" s="895">
        <v>60</v>
      </c>
      <c r="N9" s="896">
        <v>20</v>
      </c>
      <c r="O9" s="895" t="s">
        <v>7181</v>
      </c>
      <c r="P9" s="909" t="s">
        <v>7190</v>
      </c>
      <c r="Q9" s="897">
        <f t="shared" si="0"/>
        <v>3</v>
      </c>
      <c r="R9" s="956">
        <f t="shared" si="0"/>
        <v>37.94</v>
      </c>
      <c r="S9" s="897">
        <f t="shared" si="1"/>
        <v>4</v>
      </c>
      <c r="T9" s="956">
        <f t="shared" si="2"/>
        <v>50.59</v>
      </c>
      <c r="U9" s="964">
        <v>100</v>
      </c>
      <c r="V9" s="905">
        <v>57</v>
      </c>
      <c r="W9" s="905">
        <v>-43</v>
      </c>
      <c r="X9" s="961">
        <v>0.56999999999999995</v>
      </c>
      <c r="Y9" s="960"/>
    </row>
    <row r="10" spans="1:25" ht="14.45" customHeight="1" x14ac:dyDescent="0.2">
      <c r="A10" s="924" t="s">
        <v>7191</v>
      </c>
      <c r="B10" s="905"/>
      <c r="C10" s="906"/>
      <c r="D10" s="907"/>
      <c r="E10" s="908"/>
      <c r="F10" s="889"/>
      <c r="G10" s="890"/>
      <c r="H10" s="891">
        <v>1</v>
      </c>
      <c r="I10" s="892">
        <v>3.02</v>
      </c>
      <c r="J10" s="893">
        <v>10</v>
      </c>
      <c r="K10" s="894">
        <v>2.5</v>
      </c>
      <c r="L10" s="895">
        <v>4</v>
      </c>
      <c r="M10" s="895">
        <v>36</v>
      </c>
      <c r="N10" s="896">
        <v>12</v>
      </c>
      <c r="O10" s="895" t="s">
        <v>7181</v>
      </c>
      <c r="P10" s="909" t="s">
        <v>7192</v>
      </c>
      <c r="Q10" s="897">
        <f t="shared" si="0"/>
        <v>1</v>
      </c>
      <c r="R10" s="956">
        <f t="shared" si="0"/>
        <v>3.02</v>
      </c>
      <c r="S10" s="897">
        <f t="shared" si="1"/>
        <v>1</v>
      </c>
      <c r="T10" s="956">
        <f t="shared" si="2"/>
        <v>3.02</v>
      </c>
      <c r="U10" s="964">
        <v>12</v>
      </c>
      <c r="V10" s="905">
        <v>10</v>
      </c>
      <c r="W10" s="905">
        <v>-2</v>
      </c>
      <c r="X10" s="961">
        <v>0.83333333333333337</v>
      </c>
      <c r="Y10" s="960"/>
    </row>
    <row r="11" spans="1:25" ht="14.45" customHeight="1" x14ac:dyDescent="0.2">
      <c r="A11" s="924" t="s">
        <v>7193</v>
      </c>
      <c r="B11" s="905"/>
      <c r="C11" s="906"/>
      <c r="D11" s="907"/>
      <c r="E11" s="891">
        <v>1</v>
      </c>
      <c r="F11" s="892">
        <v>7.19</v>
      </c>
      <c r="G11" s="893">
        <v>6</v>
      </c>
      <c r="H11" s="895"/>
      <c r="I11" s="889"/>
      <c r="J11" s="890"/>
      <c r="K11" s="894">
        <v>7.19</v>
      </c>
      <c r="L11" s="895">
        <v>3</v>
      </c>
      <c r="M11" s="895">
        <v>30</v>
      </c>
      <c r="N11" s="896">
        <v>10</v>
      </c>
      <c r="O11" s="895" t="s">
        <v>7181</v>
      </c>
      <c r="P11" s="909" t="s">
        <v>7194</v>
      </c>
      <c r="Q11" s="897">
        <f t="shared" si="0"/>
        <v>0</v>
      </c>
      <c r="R11" s="956">
        <f t="shared" si="0"/>
        <v>0</v>
      </c>
      <c r="S11" s="897">
        <f t="shared" si="1"/>
        <v>-1</v>
      </c>
      <c r="T11" s="956">
        <f t="shared" si="2"/>
        <v>-7.19</v>
      </c>
      <c r="U11" s="964" t="s">
        <v>329</v>
      </c>
      <c r="V11" s="905" t="s">
        <v>329</v>
      </c>
      <c r="W11" s="905" t="s">
        <v>329</v>
      </c>
      <c r="X11" s="961" t="s">
        <v>329</v>
      </c>
      <c r="Y11" s="960"/>
    </row>
    <row r="12" spans="1:25" ht="14.45" customHeight="1" x14ac:dyDescent="0.2">
      <c r="A12" s="924" t="s">
        <v>7195</v>
      </c>
      <c r="B12" s="905"/>
      <c r="C12" s="906"/>
      <c r="D12" s="907"/>
      <c r="E12" s="908"/>
      <c r="F12" s="889"/>
      <c r="G12" s="890"/>
      <c r="H12" s="891">
        <v>1</v>
      </c>
      <c r="I12" s="892">
        <v>1.61</v>
      </c>
      <c r="J12" s="893">
        <v>6</v>
      </c>
      <c r="K12" s="894">
        <v>1.61</v>
      </c>
      <c r="L12" s="895">
        <v>3</v>
      </c>
      <c r="M12" s="895">
        <v>30</v>
      </c>
      <c r="N12" s="896">
        <v>10</v>
      </c>
      <c r="O12" s="895" t="s">
        <v>7181</v>
      </c>
      <c r="P12" s="909" t="s">
        <v>7196</v>
      </c>
      <c r="Q12" s="897">
        <f t="shared" si="0"/>
        <v>1</v>
      </c>
      <c r="R12" s="956">
        <f t="shared" si="0"/>
        <v>1.61</v>
      </c>
      <c r="S12" s="897">
        <f t="shared" si="1"/>
        <v>1</v>
      </c>
      <c r="T12" s="956">
        <f t="shared" si="2"/>
        <v>1.61</v>
      </c>
      <c r="U12" s="964">
        <v>10</v>
      </c>
      <c r="V12" s="905">
        <v>6</v>
      </c>
      <c r="W12" s="905">
        <v>-4</v>
      </c>
      <c r="X12" s="961">
        <v>0.6</v>
      </c>
      <c r="Y12" s="960"/>
    </row>
    <row r="13" spans="1:25" ht="14.45" customHeight="1" x14ac:dyDescent="0.2">
      <c r="A13" s="924" t="s">
        <v>7197</v>
      </c>
      <c r="B13" s="905">
        <v>1</v>
      </c>
      <c r="C13" s="906">
        <v>0.82</v>
      </c>
      <c r="D13" s="907">
        <v>6</v>
      </c>
      <c r="E13" s="891">
        <v>1</v>
      </c>
      <c r="F13" s="892">
        <v>4.38</v>
      </c>
      <c r="G13" s="893">
        <v>3</v>
      </c>
      <c r="H13" s="895"/>
      <c r="I13" s="889"/>
      <c r="J13" s="890"/>
      <c r="K13" s="894">
        <v>0.82</v>
      </c>
      <c r="L13" s="895">
        <v>2</v>
      </c>
      <c r="M13" s="895">
        <v>21</v>
      </c>
      <c r="N13" s="896">
        <v>7</v>
      </c>
      <c r="O13" s="895" t="s">
        <v>7181</v>
      </c>
      <c r="P13" s="909" t="s">
        <v>7198</v>
      </c>
      <c r="Q13" s="897">
        <f t="shared" si="0"/>
        <v>-1</v>
      </c>
      <c r="R13" s="956">
        <f t="shared" si="0"/>
        <v>-0.82</v>
      </c>
      <c r="S13" s="897">
        <f t="shared" si="1"/>
        <v>-1</v>
      </c>
      <c r="T13" s="956">
        <f t="shared" si="2"/>
        <v>-4.38</v>
      </c>
      <c r="U13" s="964" t="s">
        <v>329</v>
      </c>
      <c r="V13" s="905" t="s">
        <v>329</v>
      </c>
      <c r="W13" s="905" t="s">
        <v>329</v>
      </c>
      <c r="X13" s="961" t="s">
        <v>329</v>
      </c>
      <c r="Y13" s="960"/>
    </row>
    <row r="14" spans="1:25" ht="14.45" customHeight="1" x14ac:dyDescent="0.2">
      <c r="A14" s="924" t="s">
        <v>7199</v>
      </c>
      <c r="B14" s="905"/>
      <c r="C14" s="906"/>
      <c r="D14" s="907"/>
      <c r="E14" s="908"/>
      <c r="F14" s="889"/>
      <c r="G14" s="890"/>
      <c r="H14" s="891">
        <v>3</v>
      </c>
      <c r="I14" s="892">
        <v>3.26</v>
      </c>
      <c r="J14" s="893">
        <v>8.3000000000000007</v>
      </c>
      <c r="K14" s="894">
        <v>1.0900000000000001</v>
      </c>
      <c r="L14" s="895">
        <v>3</v>
      </c>
      <c r="M14" s="895">
        <v>27</v>
      </c>
      <c r="N14" s="896">
        <v>9</v>
      </c>
      <c r="O14" s="895" t="s">
        <v>7181</v>
      </c>
      <c r="P14" s="909" t="s">
        <v>7200</v>
      </c>
      <c r="Q14" s="897">
        <f t="shared" si="0"/>
        <v>3</v>
      </c>
      <c r="R14" s="956">
        <f t="shared" si="0"/>
        <v>3.26</v>
      </c>
      <c r="S14" s="897">
        <f t="shared" si="1"/>
        <v>3</v>
      </c>
      <c r="T14" s="956">
        <f t="shared" si="2"/>
        <v>3.26</v>
      </c>
      <c r="U14" s="964">
        <v>27</v>
      </c>
      <c r="V14" s="905">
        <v>24.900000000000002</v>
      </c>
      <c r="W14" s="905">
        <v>-2.0999999999999979</v>
      </c>
      <c r="X14" s="961">
        <v>0.92222222222222228</v>
      </c>
      <c r="Y14" s="960">
        <v>3</v>
      </c>
    </row>
    <row r="15" spans="1:25" ht="14.45" customHeight="1" x14ac:dyDescent="0.2">
      <c r="A15" s="924" t="s">
        <v>7201</v>
      </c>
      <c r="B15" s="905"/>
      <c r="C15" s="906"/>
      <c r="D15" s="907"/>
      <c r="E15" s="908"/>
      <c r="F15" s="889"/>
      <c r="G15" s="890"/>
      <c r="H15" s="891">
        <v>1</v>
      </c>
      <c r="I15" s="892">
        <v>5.47</v>
      </c>
      <c r="J15" s="893">
        <v>6</v>
      </c>
      <c r="K15" s="894">
        <v>0.74</v>
      </c>
      <c r="L15" s="895">
        <v>3</v>
      </c>
      <c r="M15" s="895">
        <v>24</v>
      </c>
      <c r="N15" s="896">
        <v>8</v>
      </c>
      <c r="O15" s="895" t="s">
        <v>7181</v>
      </c>
      <c r="P15" s="909" t="s">
        <v>7202</v>
      </c>
      <c r="Q15" s="897">
        <f t="shared" si="0"/>
        <v>1</v>
      </c>
      <c r="R15" s="956">
        <f t="shared" si="0"/>
        <v>5.47</v>
      </c>
      <c r="S15" s="897">
        <f t="shared" si="1"/>
        <v>1</v>
      </c>
      <c r="T15" s="956">
        <f t="shared" si="2"/>
        <v>5.47</v>
      </c>
      <c r="U15" s="964">
        <v>8</v>
      </c>
      <c r="V15" s="905">
        <v>6</v>
      </c>
      <c r="W15" s="905">
        <v>-2</v>
      </c>
      <c r="X15" s="961">
        <v>0.75</v>
      </c>
      <c r="Y15" s="960"/>
    </row>
    <row r="16" spans="1:25" ht="14.45" customHeight="1" x14ac:dyDescent="0.2">
      <c r="A16" s="924" t="s">
        <v>7203</v>
      </c>
      <c r="B16" s="905"/>
      <c r="C16" s="906"/>
      <c r="D16" s="907"/>
      <c r="E16" s="908"/>
      <c r="F16" s="889"/>
      <c r="G16" s="890"/>
      <c r="H16" s="891">
        <v>1</v>
      </c>
      <c r="I16" s="892">
        <v>1.1599999999999999</v>
      </c>
      <c r="J16" s="893">
        <v>3</v>
      </c>
      <c r="K16" s="894">
        <v>1.1599999999999999</v>
      </c>
      <c r="L16" s="895">
        <v>2</v>
      </c>
      <c r="M16" s="895">
        <v>21</v>
      </c>
      <c r="N16" s="896">
        <v>7</v>
      </c>
      <c r="O16" s="895" t="s">
        <v>7181</v>
      </c>
      <c r="P16" s="909" t="s">
        <v>7204</v>
      </c>
      <c r="Q16" s="897">
        <f t="shared" si="0"/>
        <v>1</v>
      </c>
      <c r="R16" s="956">
        <f t="shared" si="0"/>
        <v>1.1599999999999999</v>
      </c>
      <c r="S16" s="897">
        <f t="shared" si="1"/>
        <v>1</v>
      </c>
      <c r="T16" s="956">
        <f t="shared" si="2"/>
        <v>1.1599999999999999</v>
      </c>
      <c r="U16" s="964">
        <v>7</v>
      </c>
      <c r="V16" s="905">
        <v>3</v>
      </c>
      <c r="W16" s="905">
        <v>-4</v>
      </c>
      <c r="X16" s="961">
        <v>0.42857142857142855</v>
      </c>
      <c r="Y16" s="960"/>
    </row>
    <row r="17" spans="1:25" ht="14.45" customHeight="1" x14ac:dyDescent="0.2">
      <c r="A17" s="924" t="s">
        <v>7205</v>
      </c>
      <c r="B17" s="905"/>
      <c r="C17" s="906"/>
      <c r="D17" s="907"/>
      <c r="E17" s="908"/>
      <c r="F17" s="889"/>
      <c r="G17" s="890"/>
      <c r="H17" s="891">
        <v>1</v>
      </c>
      <c r="I17" s="892">
        <v>0.92</v>
      </c>
      <c r="J17" s="898">
        <v>21</v>
      </c>
      <c r="K17" s="894">
        <v>0.86</v>
      </c>
      <c r="L17" s="895">
        <v>3</v>
      </c>
      <c r="M17" s="895">
        <v>27</v>
      </c>
      <c r="N17" s="896">
        <v>9</v>
      </c>
      <c r="O17" s="895" t="s">
        <v>7181</v>
      </c>
      <c r="P17" s="909" t="s">
        <v>7206</v>
      </c>
      <c r="Q17" s="897">
        <f t="shared" si="0"/>
        <v>1</v>
      </c>
      <c r="R17" s="956">
        <f t="shared" si="0"/>
        <v>0.92</v>
      </c>
      <c r="S17" s="897">
        <f t="shared" si="1"/>
        <v>1</v>
      </c>
      <c r="T17" s="956">
        <f t="shared" si="2"/>
        <v>0.92</v>
      </c>
      <c r="U17" s="964">
        <v>9</v>
      </c>
      <c r="V17" s="905">
        <v>21</v>
      </c>
      <c r="W17" s="905">
        <v>12</v>
      </c>
      <c r="X17" s="961">
        <v>2.3333333333333335</v>
      </c>
      <c r="Y17" s="960">
        <v>12</v>
      </c>
    </row>
    <row r="18" spans="1:25" ht="14.45" customHeight="1" x14ac:dyDescent="0.2">
      <c r="A18" s="924" t="s">
        <v>7207</v>
      </c>
      <c r="B18" s="905"/>
      <c r="C18" s="906"/>
      <c r="D18" s="907"/>
      <c r="E18" s="908"/>
      <c r="F18" s="889"/>
      <c r="G18" s="890"/>
      <c r="H18" s="891">
        <v>1</v>
      </c>
      <c r="I18" s="892">
        <v>0.57999999999999996</v>
      </c>
      <c r="J18" s="893">
        <v>3</v>
      </c>
      <c r="K18" s="894">
        <v>0.57999999999999996</v>
      </c>
      <c r="L18" s="895">
        <v>2</v>
      </c>
      <c r="M18" s="895">
        <v>18</v>
      </c>
      <c r="N18" s="896">
        <v>6</v>
      </c>
      <c r="O18" s="895" t="s">
        <v>7181</v>
      </c>
      <c r="P18" s="909" t="s">
        <v>7208</v>
      </c>
      <c r="Q18" s="897">
        <f t="shared" si="0"/>
        <v>1</v>
      </c>
      <c r="R18" s="956">
        <f t="shared" si="0"/>
        <v>0.57999999999999996</v>
      </c>
      <c r="S18" s="897">
        <f t="shared" si="1"/>
        <v>1</v>
      </c>
      <c r="T18" s="956">
        <f t="shared" si="2"/>
        <v>0.57999999999999996</v>
      </c>
      <c r="U18" s="964">
        <v>6</v>
      </c>
      <c r="V18" s="905">
        <v>3</v>
      </c>
      <c r="W18" s="905">
        <v>-3</v>
      </c>
      <c r="X18" s="961">
        <v>0.5</v>
      </c>
      <c r="Y18" s="960"/>
    </row>
    <row r="19" spans="1:25" ht="14.45" customHeight="1" x14ac:dyDescent="0.2">
      <c r="A19" s="924" t="s">
        <v>7209</v>
      </c>
      <c r="B19" s="899">
        <v>1</v>
      </c>
      <c r="C19" s="900">
        <v>1.1000000000000001</v>
      </c>
      <c r="D19" s="901">
        <v>2</v>
      </c>
      <c r="E19" s="908"/>
      <c r="F19" s="889"/>
      <c r="G19" s="890"/>
      <c r="H19" s="895"/>
      <c r="I19" s="889"/>
      <c r="J19" s="890"/>
      <c r="K19" s="894">
        <v>1.87</v>
      </c>
      <c r="L19" s="895">
        <v>4</v>
      </c>
      <c r="M19" s="895">
        <v>33</v>
      </c>
      <c r="N19" s="896">
        <v>11</v>
      </c>
      <c r="O19" s="895" t="s">
        <v>7181</v>
      </c>
      <c r="P19" s="909" t="s">
        <v>7210</v>
      </c>
      <c r="Q19" s="897">
        <f t="shared" si="0"/>
        <v>-1</v>
      </c>
      <c r="R19" s="956">
        <f t="shared" si="0"/>
        <v>-1.1000000000000001</v>
      </c>
      <c r="S19" s="897">
        <f t="shared" si="1"/>
        <v>0</v>
      </c>
      <c r="T19" s="956">
        <f t="shared" si="2"/>
        <v>0</v>
      </c>
      <c r="U19" s="964" t="s">
        <v>329</v>
      </c>
      <c r="V19" s="905" t="s">
        <v>329</v>
      </c>
      <c r="W19" s="905" t="s">
        <v>329</v>
      </c>
      <c r="X19" s="961" t="s">
        <v>329</v>
      </c>
      <c r="Y19" s="960"/>
    </row>
    <row r="20" spans="1:25" ht="14.45" customHeight="1" x14ac:dyDescent="0.2">
      <c r="A20" s="924" t="s">
        <v>7211</v>
      </c>
      <c r="B20" s="905"/>
      <c r="C20" s="906"/>
      <c r="D20" s="907"/>
      <c r="E20" s="908">
        <v>1</v>
      </c>
      <c r="F20" s="889">
        <v>1.76</v>
      </c>
      <c r="G20" s="890">
        <v>15</v>
      </c>
      <c r="H20" s="891">
        <v>10</v>
      </c>
      <c r="I20" s="892">
        <v>16.93</v>
      </c>
      <c r="J20" s="893">
        <v>7.8</v>
      </c>
      <c r="K20" s="894">
        <v>1.67</v>
      </c>
      <c r="L20" s="895">
        <v>3</v>
      </c>
      <c r="M20" s="895">
        <v>27</v>
      </c>
      <c r="N20" s="896">
        <v>9</v>
      </c>
      <c r="O20" s="895" t="s">
        <v>7181</v>
      </c>
      <c r="P20" s="909" t="s">
        <v>7212</v>
      </c>
      <c r="Q20" s="897">
        <f t="shared" si="0"/>
        <v>10</v>
      </c>
      <c r="R20" s="956">
        <f t="shared" si="0"/>
        <v>16.93</v>
      </c>
      <c r="S20" s="897">
        <f t="shared" si="1"/>
        <v>9</v>
      </c>
      <c r="T20" s="956">
        <f t="shared" si="2"/>
        <v>15.17</v>
      </c>
      <c r="U20" s="964">
        <v>90</v>
      </c>
      <c r="V20" s="905">
        <v>78</v>
      </c>
      <c r="W20" s="905">
        <v>-12</v>
      </c>
      <c r="X20" s="961">
        <v>0.8666666666666667</v>
      </c>
      <c r="Y20" s="960">
        <v>12</v>
      </c>
    </row>
    <row r="21" spans="1:25" ht="14.45" customHeight="1" x14ac:dyDescent="0.2">
      <c r="A21" s="924" t="s">
        <v>7213</v>
      </c>
      <c r="B21" s="899">
        <v>9</v>
      </c>
      <c r="C21" s="900">
        <v>6.38</v>
      </c>
      <c r="D21" s="901">
        <v>4.0999999999999996</v>
      </c>
      <c r="E21" s="908">
        <v>5</v>
      </c>
      <c r="F21" s="889">
        <v>3.44</v>
      </c>
      <c r="G21" s="890">
        <v>3.6</v>
      </c>
      <c r="H21" s="895">
        <v>3</v>
      </c>
      <c r="I21" s="889">
        <v>2.13</v>
      </c>
      <c r="J21" s="890">
        <v>3</v>
      </c>
      <c r="K21" s="894">
        <v>0.73</v>
      </c>
      <c r="L21" s="895">
        <v>3</v>
      </c>
      <c r="M21" s="895">
        <v>24</v>
      </c>
      <c r="N21" s="896">
        <v>8</v>
      </c>
      <c r="O21" s="895" t="s">
        <v>7181</v>
      </c>
      <c r="P21" s="909" t="s">
        <v>7214</v>
      </c>
      <c r="Q21" s="897">
        <f t="shared" si="0"/>
        <v>-6</v>
      </c>
      <c r="R21" s="956">
        <f t="shared" si="0"/>
        <v>-4.25</v>
      </c>
      <c r="S21" s="897">
        <f t="shared" si="1"/>
        <v>-2</v>
      </c>
      <c r="T21" s="956">
        <f t="shared" si="2"/>
        <v>-1.31</v>
      </c>
      <c r="U21" s="964">
        <v>24</v>
      </c>
      <c r="V21" s="905">
        <v>9</v>
      </c>
      <c r="W21" s="905">
        <v>-15</v>
      </c>
      <c r="X21" s="961">
        <v>0.375</v>
      </c>
      <c r="Y21" s="960"/>
    </row>
    <row r="22" spans="1:25" ht="14.45" customHeight="1" x14ac:dyDescent="0.2">
      <c r="A22" s="923" t="s">
        <v>7215</v>
      </c>
      <c r="B22" s="921">
        <v>2</v>
      </c>
      <c r="C22" s="922">
        <v>1.68</v>
      </c>
      <c r="D22" s="902">
        <v>5</v>
      </c>
      <c r="E22" s="912">
        <v>1</v>
      </c>
      <c r="F22" s="913">
        <v>0.83</v>
      </c>
      <c r="G22" s="887">
        <v>5</v>
      </c>
      <c r="H22" s="917"/>
      <c r="I22" s="913"/>
      <c r="J22" s="887"/>
      <c r="K22" s="916">
        <v>0.83</v>
      </c>
      <c r="L22" s="917">
        <v>3</v>
      </c>
      <c r="M22" s="917">
        <v>27</v>
      </c>
      <c r="N22" s="918">
        <v>9</v>
      </c>
      <c r="O22" s="917" t="s">
        <v>7181</v>
      </c>
      <c r="P22" s="919" t="s">
        <v>7216</v>
      </c>
      <c r="Q22" s="920">
        <f t="shared" si="0"/>
        <v>-2</v>
      </c>
      <c r="R22" s="957">
        <f t="shared" si="0"/>
        <v>-1.68</v>
      </c>
      <c r="S22" s="920">
        <f t="shared" si="1"/>
        <v>-1</v>
      </c>
      <c r="T22" s="957">
        <f t="shared" si="2"/>
        <v>-0.83</v>
      </c>
      <c r="U22" s="963" t="s">
        <v>329</v>
      </c>
      <c r="V22" s="910" t="s">
        <v>329</v>
      </c>
      <c r="W22" s="910" t="s">
        <v>329</v>
      </c>
      <c r="X22" s="962" t="s">
        <v>329</v>
      </c>
      <c r="Y22" s="959"/>
    </row>
    <row r="23" spans="1:25" ht="14.45" customHeight="1" x14ac:dyDescent="0.2">
      <c r="A23" s="923" t="s">
        <v>7217</v>
      </c>
      <c r="B23" s="921">
        <v>1</v>
      </c>
      <c r="C23" s="922">
        <v>1</v>
      </c>
      <c r="D23" s="902">
        <v>5</v>
      </c>
      <c r="E23" s="912">
        <v>3</v>
      </c>
      <c r="F23" s="913">
        <v>3</v>
      </c>
      <c r="G23" s="887">
        <v>6.3</v>
      </c>
      <c r="H23" s="917">
        <v>8</v>
      </c>
      <c r="I23" s="913">
        <v>8</v>
      </c>
      <c r="J23" s="887">
        <v>4.5</v>
      </c>
      <c r="K23" s="916">
        <v>1</v>
      </c>
      <c r="L23" s="917">
        <v>3</v>
      </c>
      <c r="M23" s="917">
        <v>30</v>
      </c>
      <c r="N23" s="918">
        <v>10</v>
      </c>
      <c r="O23" s="917" t="s">
        <v>7181</v>
      </c>
      <c r="P23" s="919" t="s">
        <v>7218</v>
      </c>
      <c r="Q23" s="920">
        <f t="shared" si="0"/>
        <v>7</v>
      </c>
      <c r="R23" s="957">
        <f t="shared" si="0"/>
        <v>7</v>
      </c>
      <c r="S23" s="920">
        <f t="shared" si="1"/>
        <v>5</v>
      </c>
      <c r="T23" s="957">
        <f t="shared" si="2"/>
        <v>5</v>
      </c>
      <c r="U23" s="963">
        <v>80</v>
      </c>
      <c r="V23" s="910">
        <v>36</v>
      </c>
      <c r="W23" s="910">
        <v>-44</v>
      </c>
      <c r="X23" s="962">
        <v>0.45</v>
      </c>
      <c r="Y23" s="959"/>
    </row>
    <row r="24" spans="1:25" ht="14.45" customHeight="1" x14ac:dyDescent="0.2">
      <c r="A24" s="924" t="s">
        <v>7219</v>
      </c>
      <c r="B24" s="905"/>
      <c r="C24" s="906"/>
      <c r="D24" s="907"/>
      <c r="E24" s="908"/>
      <c r="F24" s="889"/>
      <c r="G24" s="890"/>
      <c r="H24" s="891">
        <v>1</v>
      </c>
      <c r="I24" s="892">
        <v>0.84</v>
      </c>
      <c r="J24" s="893">
        <v>5</v>
      </c>
      <c r="K24" s="894">
        <v>0.84</v>
      </c>
      <c r="L24" s="895">
        <v>3</v>
      </c>
      <c r="M24" s="895">
        <v>30</v>
      </c>
      <c r="N24" s="896">
        <v>10</v>
      </c>
      <c r="O24" s="895" t="s">
        <v>7181</v>
      </c>
      <c r="P24" s="909" t="s">
        <v>7220</v>
      </c>
      <c r="Q24" s="897">
        <f t="shared" si="0"/>
        <v>1</v>
      </c>
      <c r="R24" s="956">
        <f t="shared" si="0"/>
        <v>0.84</v>
      </c>
      <c r="S24" s="897">
        <f t="shared" si="1"/>
        <v>1</v>
      </c>
      <c r="T24" s="956">
        <f t="shared" si="2"/>
        <v>0.84</v>
      </c>
      <c r="U24" s="964">
        <v>10</v>
      </c>
      <c r="V24" s="905">
        <v>5</v>
      </c>
      <c r="W24" s="905">
        <v>-5</v>
      </c>
      <c r="X24" s="961">
        <v>0.5</v>
      </c>
      <c r="Y24" s="960"/>
    </row>
    <row r="25" spans="1:25" ht="14.45" customHeight="1" x14ac:dyDescent="0.2">
      <c r="A25" s="924" t="s">
        <v>7221</v>
      </c>
      <c r="B25" s="905">
        <v>3</v>
      </c>
      <c r="C25" s="906">
        <v>1.76</v>
      </c>
      <c r="D25" s="907">
        <v>4.7</v>
      </c>
      <c r="E25" s="908"/>
      <c r="F25" s="889"/>
      <c r="G25" s="890"/>
      <c r="H25" s="891">
        <v>11</v>
      </c>
      <c r="I25" s="892">
        <v>6.34</v>
      </c>
      <c r="J25" s="893">
        <v>6.7</v>
      </c>
      <c r="K25" s="894">
        <v>0.57999999999999996</v>
      </c>
      <c r="L25" s="895">
        <v>2</v>
      </c>
      <c r="M25" s="895">
        <v>21</v>
      </c>
      <c r="N25" s="896">
        <v>7</v>
      </c>
      <c r="O25" s="895" t="s">
        <v>7181</v>
      </c>
      <c r="P25" s="909" t="s">
        <v>7222</v>
      </c>
      <c r="Q25" s="897">
        <f t="shared" si="0"/>
        <v>8</v>
      </c>
      <c r="R25" s="956">
        <f t="shared" si="0"/>
        <v>4.58</v>
      </c>
      <c r="S25" s="897">
        <f t="shared" si="1"/>
        <v>11</v>
      </c>
      <c r="T25" s="956">
        <f t="shared" si="2"/>
        <v>6.34</v>
      </c>
      <c r="U25" s="964">
        <v>77</v>
      </c>
      <c r="V25" s="905">
        <v>73.7</v>
      </c>
      <c r="W25" s="905">
        <v>-3.2999999999999972</v>
      </c>
      <c r="X25" s="961">
        <v>0.95714285714285718</v>
      </c>
      <c r="Y25" s="960">
        <v>11</v>
      </c>
    </row>
    <row r="26" spans="1:25" ht="14.45" customHeight="1" x14ac:dyDescent="0.2">
      <c r="A26" s="923" t="s">
        <v>7223</v>
      </c>
      <c r="B26" s="910">
        <v>1</v>
      </c>
      <c r="C26" s="911">
        <v>0.73</v>
      </c>
      <c r="D26" s="904">
        <v>5</v>
      </c>
      <c r="E26" s="912"/>
      <c r="F26" s="913"/>
      <c r="G26" s="887"/>
      <c r="H26" s="914">
        <v>9</v>
      </c>
      <c r="I26" s="915">
        <v>6.79</v>
      </c>
      <c r="J26" s="888">
        <v>9.6999999999999993</v>
      </c>
      <c r="K26" s="916">
        <v>0.73</v>
      </c>
      <c r="L26" s="917">
        <v>3</v>
      </c>
      <c r="M26" s="917">
        <v>30</v>
      </c>
      <c r="N26" s="918">
        <v>10</v>
      </c>
      <c r="O26" s="917" t="s">
        <v>7181</v>
      </c>
      <c r="P26" s="919" t="s">
        <v>7224</v>
      </c>
      <c r="Q26" s="920">
        <f t="shared" si="0"/>
        <v>8</v>
      </c>
      <c r="R26" s="957">
        <f t="shared" si="0"/>
        <v>6.0600000000000005</v>
      </c>
      <c r="S26" s="920">
        <f t="shared" si="1"/>
        <v>9</v>
      </c>
      <c r="T26" s="957">
        <f t="shared" si="2"/>
        <v>6.79</v>
      </c>
      <c r="U26" s="963">
        <v>90</v>
      </c>
      <c r="V26" s="910">
        <v>87.3</v>
      </c>
      <c r="W26" s="910">
        <v>-2.7000000000000028</v>
      </c>
      <c r="X26" s="962">
        <v>0.97</v>
      </c>
      <c r="Y26" s="959">
        <v>19</v>
      </c>
    </row>
    <row r="27" spans="1:25" ht="14.45" customHeight="1" x14ac:dyDescent="0.2">
      <c r="A27" s="923" t="s">
        <v>7225</v>
      </c>
      <c r="B27" s="910"/>
      <c r="C27" s="911"/>
      <c r="D27" s="904"/>
      <c r="E27" s="912"/>
      <c r="F27" s="913"/>
      <c r="G27" s="887"/>
      <c r="H27" s="914">
        <v>178</v>
      </c>
      <c r="I27" s="915">
        <v>178.41</v>
      </c>
      <c r="J27" s="888">
        <v>7.5</v>
      </c>
      <c r="K27" s="916">
        <v>1.06</v>
      </c>
      <c r="L27" s="917">
        <v>4</v>
      </c>
      <c r="M27" s="917">
        <v>33</v>
      </c>
      <c r="N27" s="918">
        <v>11</v>
      </c>
      <c r="O27" s="917" t="s">
        <v>7181</v>
      </c>
      <c r="P27" s="919" t="s">
        <v>7226</v>
      </c>
      <c r="Q27" s="920">
        <f t="shared" si="0"/>
        <v>178</v>
      </c>
      <c r="R27" s="957">
        <f t="shared" si="0"/>
        <v>178.41</v>
      </c>
      <c r="S27" s="920">
        <f t="shared" si="1"/>
        <v>178</v>
      </c>
      <c r="T27" s="957">
        <f t="shared" si="2"/>
        <v>178.41</v>
      </c>
      <c r="U27" s="963">
        <v>1958</v>
      </c>
      <c r="V27" s="910">
        <v>1335</v>
      </c>
      <c r="W27" s="910">
        <v>-623</v>
      </c>
      <c r="X27" s="962">
        <v>0.68181818181818177</v>
      </c>
      <c r="Y27" s="959">
        <v>88</v>
      </c>
    </row>
    <row r="28" spans="1:25" ht="14.45" customHeight="1" x14ac:dyDescent="0.2">
      <c r="A28" s="924" t="s">
        <v>7227</v>
      </c>
      <c r="B28" s="905"/>
      <c r="C28" s="906"/>
      <c r="D28" s="907"/>
      <c r="E28" s="891">
        <v>1</v>
      </c>
      <c r="F28" s="892">
        <v>0.46</v>
      </c>
      <c r="G28" s="893">
        <v>6</v>
      </c>
      <c r="H28" s="895"/>
      <c r="I28" s="889"/>
      <c r="J28" s="890"/>
      <c r="K28" s="894">
        <v>0.45</v>
      </c>
      <c r="L28" s="895">
        <v>2</v>
      </c>
      <c r="M28" s="895">
        <v>21</v>
      </c>
      <c r="N28" s="896">
        <v>7</v>
      </c>
      <c r="O28" s="895" t="s">
        <v>7181</v>
      </c>
      <c r="P28" s="909" t="s">
        <v>7228</v>
      </c>
      <c r="Q28" s="897">
        <f t="shared" si="0"/>
        <v>0</v>
      </c>
      <c r="R28" s="956">
        <f t="shared" si="0"/>
        <v>0</v>
      </c>
      <c r="S28" s="897">
        <f t="shared" si="1"/>
        <v>-1</v>
      </c>
      <c r="T28" s="956">
        <f t="shared" si="2"/>
        <v>-0.46</v>
      </c>
      <c r="U28" s="964" t="s">
        <v>329</v>
      </c>
      <c r="V28" s="905" t="s">
        <v>329</v>
      </c>
      <c r="W28" s="905" t="s">
        <v>329</v>
      </c>
      <c r="X28" s="961" t="s">
        <v>329</v>
      </c>
      <c r="Y28" s="960"/>
    </row>
    <row r="29" spans="1:25" ht="14.45" customHeight="1" x14ac:dyDescent="0.2">
      <c r="A29" s="923" t="s">
        <v>7229</v>
      </c>
      <c r="B29" s="910"/>
      <c r="C29" s="911"/>
      <c r="D29" s="904"/>
      <c r="E29" s="914">
        <v>2</v>
      </c>
      <c r="F29" s="915">
        <v>1.21</v>
      </c>
      <c r="G29" s="888">
        <v>9.5</v>
      </c>
      <c r="H29" s="917"/>
      <c r="I29" s="913"/>
      <c r="J29" s="887"/>
      <c r="K29" s="916">
        <v>0.6</v>
      </c>
      <c r="L29" s="917">
        <v>3</v>
      </c>
      <c r="M29" s="917">
        <v>27</v>
      </c>
      <c r="N29" s="918">
        <v>9</v>
      </c>
      <c r="O29" s="917" t="s">
        <v>7181</v>
      </c>
      <c r="P29" s="919" t="s">
        <v>7230</v>
      </c>
      <c r="Q29" s="920">
        <f t="shared" si="0"/>
        <v>0</v>
      </c>
      <c r="R29" s="957">
        <f t="shared" si="0"/>
        <v>0</v>
      </c>
      <c r="S29" s="920">
        <f t="shared" si="1"/>
        <v>-2</v>
      </c>
      <c r="T29" s="957">
        <f t="shared" si="2"/>
        <v>-1.21</v>
      </c>
      <c r="U29" s="963" t="s">
        <v>329</v>
      </c>
      <c r="V29" s="910" t="s">
        <v>329</v>
      </c>
      <c r="W29" s="910" t="s">
        <v>329</v>
      </c>
      <c r="X29" s="962" t="s">
        <v>329</v>
      </c>
      <c r="Y29" s="959"/>
    </row>
    <row r="30" spans="1:25" ht="14.45" customHeight="1" x14ac:dyDescent="0.2">
      <c r="A30" s="924" t="s">
        <v>7231</v>
      </c>
      <c r="B30" s="899">
        <v>3</v>
      </c>
      <c r="C30" s="900">
        <v>1.84</v>
      </c>
      <c r="D30" s="901">
        <v>2</v>
      </c>
      <c r="E30" s="908">
        <v>1</v>
      </c>
      <c r="F30" s="889">
        <v>0.57999999999999996</v>
      </c>
      <c r="G30" s="890">
        <v>2</v>
      </c>
      <c r="H30" s="895">
        <v>1</v>
      </c>
      <c r="I30" s="889">
        <v>0.3</v>
      </c>
      <c r="J30" s="890">
        <v>1</v>
      </c>
      <c r="K30" s="894">
        <v>0.57999999999999996</v>
      </c>
      <c r="L30" s="895">
        <v>2</v>
      </c>
      <c r="M30" s="895">
        <v>18</v>
      </c>
      <c r="N30" s="896">
        <v>6</v>
      </c>
      <c r="O30" s="895" t="s">
        <v>7181</v>
      </c>
      <c r="P30" s="909" t="s">
        <v>7232</v>
      </c>
      <c r="Q30" s="897">
        <f t="shared" si="0"/>
        <v>-2</v>
      </c>
      <c r="R30" s="956">
        <f t="shared" si="0"/>
        <v>-1.54</v>
      </c>
      <c r="S30" s="897">
        <f t="shared" si="1"/>
        <v>0</v>
      </c>
      <c r="T30" s="956">
        <f t="shared" si="2"/>
        <v>-0.27999999999999997</v>
      </c>
      <c r="U30" s="964">
        <v>6</v>
      </c>
      <c r="V30" s="905">
        <v>1</v>
      </c>
      <c r="W30" s="905">
        <v>-5</v>
      </c>
      <c r="X30" s="961">
        <v>0.16666666666666666</v>
      </c>
      <c r="Y30" s="960"/>
    </row>
    <row r="31" spans="1:25" ht="14.45" customHeight="1" x14ac:dyDescent="0.2">
      <c r="A31" s="924" t="s">
        <v>7233</v>
      </c>
      <c r="B31" s="905"/>
      <c r="C31" s="906"/>
      <c r="D31" s="907"/>
      <c r="E31" s="908"/>
      <c r="F31" s="889"/>
      <c r="G31" s="890"/>
      <c r="H31" s="891">
        <v>1</v>
      </c>
      <c r="I31" s="892">
        <v>0.87</v>
      </c>
      <c r="J31" s="898">
        <v>15</v>
      </c>
      <c r="K31" s="894">
        <v>0.73</v>
      </c>
      <c r="L31" s="895">
        <v>2</v>
      </c>
      <c r="M31" s="895">
        <v>21</v>
      </c>
      <c r="N31" s="896">
        <v>7</v>
      </c>
      <c r="O31" s="895" t="s">
        <v>7181</v>
      </c>
      <c r="P31" s="909" t="s">
        <v>7234</v>
      </c>
      <c r="Q31" s="897">
        <f t="shared" si="0"/>
        <v>1</v>
      </c>
      <c r="R31" s="956">
        <f t="shared" si="0"/>
        <v>0.87</v>
      </c>
      <c r="S31" s="897">
        <f t="shared" si="1"/>
        <v>1</v>
      </c>
      <c r="T31" s="956">
        <f t="shared" si="2"/>
        <v>0.87</v>
      </c>
      <c r="U31" s="964">
        <v>7</v>
      </c>
      <c r="V31" s="905">
        <v>15</v>
      </c>
      <c r="W31" s="905">
        <v>8</v>
      </c>
      <c r="X31" s="961">
        <v>2.1428571428571428</v>
      </c>
      <c r="Y31" s="960">
        <v>8</v>
      </c>
    </row>
    <row r="32" spans="1:25" ht="14.45" customHeight="1" x14ac:dyDescent="0.2">
      <c r="A32" s="924" t="s">
        <v>7235</v>
      </c>
      <c r="B32" s="905">
        <v>7</v>
      </c>
      <c r="C32" s="906">
        <v>2.98</v>
      </c>
      <c r="D32" s="907">
        <v>2</v>
      </c>
      <c r="E32" s="891">
        <v>12</v>
      </c>
      <c r="F32" s="892">
        <v>4.8499999999999996</v>
      </c>
      <c r="G32" s="893">
        <v>1.8</v>
      </c>
      <c r="H32" s="895">
        <v>10</v>
      </c>
      <c r="I32" s="889">
        <v>2.12</v>
      </c>
      <c r="J32" s="890">
        <v>1</v>
      </c>
      <c r="K32" s="894">
        <v>0.42</v>
      </c>
      <c r="L32" s="895">
        <v>2</v>
      </c>
      <c r="M32" s="895">
        <v>15</v>
      </c>
      <c r="N32" s="896">
        <v>5</v>
      </c>
      <c r="O32" s="895" t="s">
        <v>7181</v>
      </c>
      <c r="P32" s="909" t="s">
        <v>7236</v>
      </c>
      <c r="Q32" s="897">
        <f t="shared" si="0"/>
        <v>3</v>
      </c>
      <c r="R32" s="956">
        <f t="shared" si="0"/>
        <v>-0.85999999999999988</v>
      </c>
      <c r="S32" s="897">
        <f t="shared" si="1"/>
        <v>-2</v>
      </c>
      <c r="T32" s="956">
        <f t="shared" si="2"/>
        <v>-2.7299999999999995</v>
      </c>
      <c r="U32" s="964">
        <v>50</v>
      </c>
      <c r="V32" s="905">
        <v>10</v>
      </c>
      <c r="W32" s="905">
        <v>-40</v>
      </c>
      <c r="X32" s="961">
        <v>0.2</v>
      </c>
      <c r="Y32" s="960"/>
    </row>
    <row r="33" spans="1:25" ht="14.45" customHeight="1" x14ac:dyDescent="0.2">
      <c r="A33" s="923" t="s">
        <v>7237</v>
      </c>
      <c r="B33" s="910">
        <v>2</v>
      </c>
      <c r="C33" s="911">
        <v>1.1200000000000001</v>
      </c>
      <c r="D33" s="904">
        <v>3.5</v>
      </c>
      <c r="E33" s="914">
        <v>5</v>
      </c>
      <c r="F33" s="915">
        <v>2.52</v>
      </c>
      <c r="G33" s="888">
        <v>2.4</v>
      </c>
      <c r="H33" s="917">
        <v>2</v>
      </c>
      <c r="I33" s="913">
        <v>0.85</v>
      </c>
      <c r="J33" s="887">
        <v>4.5</v>
      </c>
      <c r="K33" s="916">
        <v>0.56000000000000005</v>
      </c>
      <c r="L33" s="917">
        <v>2</v>
      </c>
      <c r="M33" s="917">
        <v>21</v>
      </c>
      <c r="N33" s="918">
        <v>7</v>
      </c>
      <c r="O33" s="917" t="s">
        <v>7181</v>
      </c>
      <c r="P33" s="919" t="s">
        <v>7238</v>
      </c>
      <c r="Q33" s="920">
        <f t="shared" si="0"/>
        <v>0</v>
      </c>
      <c r="R33" s="957">
        <f t="shared" si="0"/>
        <v>-0.27000000000000013</v>
      </c>
      <c r="S33" s="920">
        <f t="shared" si="1"/>
        <v>-3</v>
      </c>
      <c r="T33" s="957">
        <f t="shared" si="2"/>
        <v>-1.67</v>
      </c>
      <c r="U33" s="963">
        <v>14</v>
      </c>
      <c r="V33" s="910">
        <v>9</v>
      </c>
      <c r="W33" s="910">
        <v>-5</v>
      </c>
      <c r="X33" s="962">
        <v>0.6428571428571429</v>
      </c>
      <c r="Y33" s="959">
        <v>1</v>
      </c>
    </row>
    <row r="34" spans="1:25" ht="14.45" customHeight="1" x14ac:dyDescent="0.2">
      <c r="A34" s="923" t="s">
        <v>7239</v>
      </c>
      <c r="B34" s="910"/>
      <c r="C34" s="911"/>
      <c r="D34" s="904"/>
      <c r="E34" s="914">
        <v>2</v>
      </c>
      <c r="F34" s="915">
        <v>1.1100000000000001</v>
      </c>
      <c r="G34" s="888">
        <v>2</v>
      </c>
      <c r="H34" s="917">
        <v>4</v>
      </c>
      <c r="I34" s="913">
        <v>3.28</v>
      </c>
      <c r="J34" s="887">
        <v>4.5</v>
      </c>
      <c r="K34" s="916">
        <v>0.82</v>
      </c>
      <c r="L34" s="917">
        <v>3</v>
      </c>
      <c r="M34" s="917">
        <v>24</v>
      </c>
      <c r="N34" s="918">
        <v>8</v>
      </c>
      <c r="O34" s="917" t="s">
        <v>7181</v>
      </c>
      <c r="P34" s="919" t="s">
        <v>7240</v>
      </c>
      <c r="Q34" s="920">
        <f t="shared" si="0"/>
        <v>4</v>
      </c>
      <c r="R34" s="957">
        <f t="shared" si="0"/>
        <v>3.28</v>
      </c>
      <c r="S34" s="920">
        <f t="shared" si="1"/>
        <v>2</v>
      </c>
      <c r="T34" s="957">
        <f t="shared" si="2"/>
        <v>2.17</v>
      </c>
      <c r="U34" s="963">
        <v>32</v>
      </c>
      <c r="V34" s="910">
        <v>18</v>
      </c>
      <c r="W34" s="910">
        <v>-14</v>
      </c>
      <c r="X34" s="962">
        <v>0.5625</v>
      </c>
      <c r="Y34" s="959"/>
    </row>
    <row r="35" spans="1:25" ht="14.45" customHeight="1" x14ac:dyDescent="0.2">
      <c r="A35" s="924" t="s">
        <v>7241</v>
      </c>
      <c r="B35" s="905">
        <v>1</v>
      </c>
      <c r="C35" s="906">
        <v>0.42</v>
      </c>
      <c r="D35" s="907">
        <v>2</v>
      </c>
      <c r="E35" s="908"/>
      <c r="F35" s="889"/>
      <c r="G35" s="890"/>
      <c r="H35" s="891">
        <v>6</v>
      </c>
      <c r="I35" s="892">
        <v>2.63</v>
      </c>
      <c r="J35" s="898">
        <v>2.7</v>
      </c>
      <c r="K35" s="894">
        <v>0.42</v>
      </c>
      <c r="L35" s="895">
        <v>1</v>
      </c>
      <c r="M35" s="895">
        <v>5</v>
      </c>
      <c r="N35" s="896">
        <v>2</v>
      </c>
      <c r="O35" s="895" t="s">
        <v>7181</v>
      </c>
      <c r="P35" s="909" t="s">
        <v>7242</v>
      </c>
      <c r="Q35" s="897">
        <f t="shared" si="0"/>
        <v>5</v>
      </c>
      <c r="R35" s="956">
        <f t="shared" si="0"/>
        <v>2.21</v>
      </c>
      <c r="S35" s="897">
        <f t="shared" si="1"/>
        <v>6</v>
      </c>
      <c r="T35" s="956">
        <f t="shared" si="2"/>
        <v>2.63</v>
      </c>
      <c r="U35" s="964">
        <v>12</v>
      </c>
      <c r="V35" s="905">
        <v>16.200000000000003</v>
      </c>
      <c r="W35" s="905">
        <v>4.2000000000000028</v>
      </c>
      <c r="X35" s="961">
        <v>1.3500000000000003</v>
      </c>
      <c r="Y35" s="960">
        <v>5</v>
      </c>
    </row>
    <row r="36" spans="1:25" ht="14.45" customHeight="1" x14ac:dyDescent="0.2">
      <c r="A36" s="924" t="s">
        <v>7243</v>
      </c>
      <c r="B36" s="905">
        <v>77</v>
      </c>
      <c r="C36" s="906">
        <v>1019.12</v>
      </c>
      <c r="D36" s="907">
        <v>3.4</v>
      </c>
      <c r="E36" s="891">
        <v>97</v>
      </c>
      <c r="F36" s="892">
        <v>1299.58</v>
      </c>
      <c r="G36" s="893">
        <v>3.2</v>
      </c>
      <c r="H36" s="895">
        <v>71</v>
      </c>
      <c r="I36" s="889">
        <v>951.24</v>
      </c>
      <c r="J36" s="890">
        <v>2</v>
      </c>
      <c r="K36" s="894">
        <v>13.4</v>
      </c>
      <c r="L36" s="895">
        <v>1</v>
      </c>
      <c r="M36" s="895">
        <v>12</v>
      </c>
      <c r="N36" s="896">
        <v>4</v>
      </c>
      <c r="O36" s="895" t="s">
        <v>5989</v>
      </c>
      <c r="P36" s="909" t="s">
        <v>7244</v>
      </c>
      <c r="Q36" s="897">
        <f t="shared" si="0"/>
        <v>-6</v>
      </c>
      <c r="R36" s="956">
        <f t="shared" si="0"/>
        <v>-67.88</v>
      </c>
      <c r="S36" s="897">
        <f t="shared" si="1"/>
        <v>-26</v>
      </c>
      <c r="T36" s="956">
        <f t="shared" si="2"/>
        <v>-348.33999999999992</v>
      </c>
      <c r="U36" s="964">
        <v>284</v>
      </c>
      <c r="V36" s="905">
        <v>142</v>
      </c>
      <c r="W36" s="905">
        <v>-142</v>
      </c>
      <c r="X36" s="961">
        <v>0.5</v>
      </c>
      <c r="Y36" s="960">
        <v>19</v>
      </c>
    </row>
    <row r="37" spans="1:25" ht="14.45" customHeight="1" x14ac:dyDescent="0.2">
      <c r="A37" s="923" t="s">
        <v>7245</v>
      </c>
      <c r="B37" s="910">
        <v>38</v>
      </c>
      <c r="C37" s="911">
        <v>538.4</v>
      </c>
      <c r="D37" s="904">
        <v>4</v>
      </c>
      <c r="E37" s="914">
        <v>46</v>
      </c>
      <c r="F37" s="915">
        <v>639.4</v>
      </c>
      <c r="G37" s="888">
        <v>5.4</v>
      </c>
      <c r="H37" s="917">
        <v>49</v>
      </c>
      <c r="I37" s="913">
        <v>680.46</v>
      </c>
      <c r="J37" s="887">
        <v>3.2</v>
      </c>
      <c r="K37" s="916">
        <v>14.17</v>
      </c>
      <c r="L37" s="917">
        <v>2</v>
      </c>
      <c r="M37" s="917">
        <v>18</v>
      </c>
      <c r="N37" s="918">
        <v>6</v>
      </c>
      <c r="O37" s="917" t="s">
        <v>5989</v>
      </c>
      <c r="P37" s="919" t="s">
        <v>7246</v>
      </c>
      <c r="Q37" s="920">
        <f t="shared" si="0"/>
        <v>11</v>
      </c>
      <c r="R37" s="957">
        <f t="shared" si="0"/>
        <v>142.06000000000006</v>
      </c>
      <c r="S37" s="920">
        <f t="shared" si="1"/>
        <v>3</v>
      </c>
      <c r="T37" s="957">
        <f t="shared" si="2"/>
        <v>41.060000000000059</v>
      </c>
      <c r="U37" s="963">
        <v>294</v>
      </c>
      <c r="V37" s="910">
        <v>156.80000000000001</v>
      </c>
      <c r="W37" s="910">
        <v>-137.19999999999999</v>
      </c>
      <c r="X37" s="962">
        <v>0.53333333333333333</v>
      </c>
      <c r="Y37" s="959">
        <v>30</v>
      </c>
    </row>
    <row r="38" spans="1:25" ht="14.45" customHeight="1" x14ac:dyDescent="0.2">
      <c r="A38" s="923" t="s">
        <v>7247</v>
      </c>
      <c r="B38" s="910">
        <v>5</v>
      </c>
      <c r="C38" s="911">
        <v>77.78</v>
      </c>
      <c r="D38" s="904">
        <v>7</v>
      </c>
      <c r="E38" s="914">
        <v>8</v>
      </c>
      <c r="F38" s="915">
        <v>131.04</v>
      </c>
      <c r="G38" s="888">
        <v>10.6</v>
      </c>
      <c r="H38" s="917">
        <v>7</v>
      </c>
      <c r="I38" s="913">
        <v>106.8</v>
      </c>
      <c r="J38" s="887">
        <v>2.9</v>
      </c>
      <c r="K38" s="916">
        <v>17.2</v>
      </c>
      <c r="L38" s="917">
        <v>4</v>
      </c>
      <c r="M38" s="917">
        <v>39</v>
      </c>
      <c r="N38" s="918">
        <v>13</v>
      </c>
      <c r="O38" s="917" t="s">
        <v>5989</v>
      </c>
      <c r="P38" s="919" t="s">
        <v>7248</v>
      </c>
      <c r="Q38" s="920">
        <f t="shared" si="0"/>
        <v>2</v>
      </c>
      <c r="R38" s="957">
        <f t="shared" si="0"/>
        <v>29.019999999999996</v>
      </c>
      <c r="S38" s="920">
        <f t="shared" si="1"/>
        <v>-1</v>
      </c>
      <c r="T38" s="957">
        <f t="shared" si="2"/>
        <v>-24.239999999999995</v>
      </c>
      <c r="U38" s="963">
        <v>91</v>
      </c>
      <c r="V38" s="910">
        <v>20.3</v>
      </c>
      <c r="W38" s="910">
        <v>-70.7</v>
      </c>
      <c r="X38" s="962">
        <v>0.22307692307692309</v>
      </c>
      <c r="Y38" s="959"/>
    </row>
    <row r="39" spans="1:25" ht="14.45" customHeight="1" x14ac:dyDescent="0.2">
      <c r="A39" s="924" t="s">
        <v>7249</v>
      </c>
      <c r="B39" s="905">
        <v>8</v>
      </c>
      <c r="C39" s="906">
        <v>104.56</v>
      </c>
      <c r="D39" s="907">
        <v>8.8000000000000007</v>
      </c>
      <c r="E39" s="891">
        <v>13</v>
      </c>
      <c r="F39" s="892">
        <v>169.9</v>
      </c>
      <c r="G39" s="893">
        <v>10.1</v>
      </c>
      <c r="H39" s="895">
        <v>11</v>
      </c>
      <c r="I39" s="889">
        <v>143.77000000000001</v>
      </c>
      <c r="J39" s="890">
        <v>8</v>
      </c>
      <c r="K39" s="894">
        <v>13.07</v>
      </c>
      <c r="L39" s="895">
        <v>6</v>
      </c>
      <c r="M39" s="895">
        <v>54</v>
      </c>
      <c r="N39" s="896">
        <v>18</v>
      </c>
      <c r="O39" s="895" t="s">
        <v>7181</v>
      </c>
      <c r="P39" s="909" t="s">
        <v>7250</v>
      </c>
      <c r="Q39" s="897">
        <f t="shared" si="0"/>
        <v>3</v>
      </c>
      <c r="R39" s="956">
        <f t="shared" si="0"/>
        <v>39.210000000000008</v>
      </c>
      <c r="S39" s="897">
        <f t="shared" si="1"/>
        <v>-2</v>
      </c>
      <c r="T39" s="956">
        <f t="shared" si="2"/>
        <v>-26.129999999999995</v>
      </c>
      <c r="U39" s="964">
        <v>198</v>
      </c>
      <c r="V39" s="905">
        <v>88</v>
      </c>
      <c r="W39" s="905">
        <v>-110</v>
      </c>
      <c r="X39" s="961">
        <v>0.44444444444444442</v>
      </c>
      <c r="Y39" s="960"/>
    </row>
    <row r="40" spans="1:25" ht="14.45" customHeight="1" x14ac:dyDescent="0.2">
      <c r="A40" s="923" t="s">
        <v>7251</v>
      </c>
      <c r="B40" s="910">
        <v>5</v>
      </c>
      <c r="C40" s="911">
        <v>65.349999999999994</v>
      </c>
      <c r="D40" s="904">
        <v>10.199999999999999</v>
      </c>
      <c r="E40" s="914">
        <v>4</v>
      </c>
      <c r="F40" s="915">
        <v>52.28</v>
      </c>
      <c r="G40" s="888">
        <v>7.3</v>
      </c>
      <c r="H40" s="917">
        <v>5</v>
      </c>
      <c r="I40" s="913">
        <v>65.349999999999994</v>
      </c>
      <c r="J40" s="887">
        <v>9.4</v>
      </c>
      <c r="K40" s="916">
        <v>13.07</v>
      </c>
      <c r="L40" s="917">
        <v>6</v>
      </c>
      <c r="M40" s="917">
        <v>54</v>
      </c>
      <c r="N40" s="918">
        <v>18</v>
      </c>
      <c r="O40" s="917" t="s">
        <v>7181</v>
      </c>
      <c r="P40" s="919" t="s">
        <v>7252</v>
      </c>
      <c r="Q40" s="920">
        <f t="shared" si="0"/>
        <v>0</v>
      </c>
      <c r="R40" s="957">
        <f t="shared" si="0"/>
        <v>0</v>
      </c>
      <c r="S40" s="920">
        <f t="shared" si="1"/>
        <v>1</v>
      </c>
      <c r="T40" s="957">
        <f t="shared" si="2"/>
        <v>13.069999999999993</v>
      </c>
      <c r="U40" s="963">
        <v>90</v>
      </c>
      <c r="V40" s="910">
        <v>47</v>
      </c>
      <c r="W40" s="910">
        <v>-43</v>
      </c>
      <c r="X40" s="962">
        <v>0.52222222222222225</v>
      </c>
      <c r="Y40" s="959"/>
    </row>
    <row r="41" spans="1:25" ht="14.45" customHeight="1" x14ac:dyDescent="0.2">
      <c r="A41" s="924" t="s">
        <v>7253</v>
      </c>
      <c r="B41" s="899">
        <v>1</v>
      </c>
      <c r="C41" s="900">
        <v>10.76</v>
      </c>
      <c r="D41" s="901">
        <v>10</v>
      </c>
      <c r="E41" s="908"/>
      <c r="F41" s="889"/>
      <c r="G41" s="890"/>
      <c r="H41" s="895"/>
      <c r="I41" s="889"/>
      <c r="J41" s="890"/>
      <c r="K41" s="894">
        <v>10.76</v>
      </c>
      <c r="L41" s="895">
        <v>5</v>
      </c>
      <c r="M41" s="895">
        <v>42</v>
      </c>
      <c r="N41" s="896">
        <v>14</v>
      </c>
      <c r="O41" s="895" t="s">
        <v>7181</v>
      </c>
      <c r="P41" s="909" t="s">
        <v>7254</v>
      </c>
      <c r="Q41" s="897">
        <f t="shared" si="0"/>
        <v>-1</v>
      </c>
      <c r="R41" s="956">
        <f t="shared" si="0"/>
        <v>-10.76</v>
      </c>
      <c r="S41" s="897">
        <f t="shared" si="1"/>
        <v>0</v>
      </c>
      <c r="T41" s="956">
        <f t="shared" si="2"/>
        <v>0</v>
      </c>
      <c r="U41" s="964" t="s">
        <v>329</v>
      </c>
      <c r="V41" s="905" t="s">
        <v>329</v>
      </c>
      <c r="W41" s="905" t="s">
        <v>329</v>
      </c>
      <c r="X41" s="961" t="s">
        <v>329</v>
      </c>
      <c r="Y41" s="960"/>
    </row>
    <row r="42" spans="1:25" ht="14.45" customHeight="1" x14ac:dyDescent="0.2">
      <c r="A42" s="923" t="s">
        <v>7255</v>
      </c>
      <c r="B42" s="921">
        <v>1</v>
      </c>
      <c r="C42" s="922">
        <v>13.17</v>
      </c>
      <c r="D42" s="902">
        <v>37</v>
      </c>
      <c r="E42" s="912"/>
      <c r="F42" s="913"/>
      <c r="G42" s="887"/>
      <c r="H42" s="917"/>
      <c r="I42" s="913"/>
      <c r="J42" s="887"/>
      <c r="K42" s="916">
        <v>13.17</v>
      </c>
      <c r="L42" s="917">
        <v>6</v>
      </c>
      <c r="M42" s="917">
        <v>54</v>
      </c>
      <c r="N42" s="918">
        <v>18</v>
      </c>
      <c r="O42" s="917" t="s">
        <v>7181</v>
      </c>
      <c r="P42" s="919" t="s">
        <v>7256</v>
      </c>
      <c r="Q42" s="920">
        <f t="shared" si="0"/>
        <v>-1</v>
      </c>
      <c r="R42" s="957">
        <f t="shared" si="0"/>
        <v>-13.17</v>
      </c>
      <c r="S42" s="920">
        <f t="shared" si="1"/>
        <v>0</v>
      </c>
      <c r="T42" s="957">
        <f t="shared" si="2"/>
        <v>0</v>
      </c>
      <c r="U42" s="963" t="s">
        <v>329</v>
      </c>
      <c r="V42" s="910" t="s">
        <v>329</v>
      </c>
      <c r="W42" s="910" t="s">
        <v>329</v>
      </c>
      <c r="X42" s="962" t="s">
        <v>329</v>
      </c>
      <c r="Y42" s="959"/>
    </row>
    <row r="43" spans="1:25" ht="14.45" customHeight="1" x14ac:dyDescent="0.2">
      <c r="A43" s="924" t="s">
        <v>7257</v>
      </c>
      <c r="B43" s="905">
        <v>1</v>
      </c>
      <c r="C43" s="906">
        <v>5.09</v>
      </c>
      <c r="D43" s="907">
        <v>6</v>
      </c>
      <c r="E43" s="891">
        <v>4</v>
      </c>
      <c r="F43" s="892">
        <v>19.440000000000001</v>
      </c>
      <c r="G43" s="893">
        <v>6.8</v>
      </c>
      <c r="H43" s="895">
        <v>1</v>
      </c>
      <c r="I43" s="889">
        <v>5.09</v>
      </c>
      <c r="J43" s="898">
        <v>13</v>
      </c>
      <c r="K43" s="894">
        <v>5.09</v>
      </c>
      <c r="L43" s="895">
        <v>3</v>
      </c>
      <c r="M43" s="895">
        <v>30</v>
      </c>
      <c r="N43" s="896">
        <v>10</v>
      </c>
      <c r="O43" s="895" t="s">
        <v>5989</v>
      </c>
      <c r="P43" s="909" t="s">
        <v>7258</v>
      </c>
      <c r="Q43" s="897">
        <f t="shared" si="0"/>
        <v>0</v>
      </c>
      <c r="R43" s="956">
        <f t="shared" si="0"/>
        <v>0</v>
      </c>
      <c r="S43" s="897">
        <f t="shared" si="1"/>
        <v>-3</v>
      </c>
      <c r="T43" s="956">
        <f t="shared" si="2"/>
        <v>-14.350000000000001</v>
      </c>
      <c r="U43" s="964">
        <v>10</v>
      </c>
      <c r="V43" s="905">
        <v>13</v>
      </c>
      <c r="W43" s="905">
        <v>3</v>
      </c>
      <c r="X43" s="961">
        <v>1.3</v>
      </c>
      <c r="Y43" s="960">
        <v>3</v>
      </c>
    </row>
    <row r="44" spans="1:25" ht="14.45" customHeight="1" x14ac:dyDescent="0.2">
      <c r="A44" s="924" t="s">
        <v>7259</v>
      </c>
      <c r="B44" s="899">
        <v>20</v>
      </c>
      <c r="C44" s="900">
        <v>59.28</v>
      </c>
      <c r="D44" s="901">
        <v>4.7</v>
      </c>
      <c r="E44" s="908">
        <v>8</v>
      </c>
      <c r="F44" s="889">
        <v>22.62</v>
      </c>
      <c r="G44" s="890">
        <v>3.1</v>
      </c>
      <c r="H44" s="895">
        <v>2</v>
      </c>
      <c r="I44" s="889">
        <v>5.51</v>
      </c>
      <c r="J44" s="890">
        <v>3</v>
      </c>
      <c r="K44" s="894">
        <v>3.01</v>
      </c>
      <c r="L44" s="895">
        <v>1</v>
      </c>
      <c r="M44" s="895">
        <v>12</v>
      </c>
      <c r="N44" s="896">
        <v>4</v>
      </c>
      <c r="O44" s="895" t="s">
        <v>7181</v>
      </c>
      <c r="P44" s="909" t="s">
        <v>7260</v>
      </c>
      <c r="Q44" s="897">
        <f t="shared" si="0"/>
        <v>-18</v>
      </c>
      <c r="R44" s="956">
        <f t="shared" si="0"/>
        <v>-53.77</v>
      </c>
      <c r="S44" s="897">
        <f t="shared" si="1"/>
        <v>-6</v>
      </c>
      <c r="T44" s="956">
        <f t="shared" si="2"/>
        <v>-17.11</v>
      </c>
      <c r="U44" s="964">
        <v>8</v>
      </c>
      <c r="V44" s="905">
        <v>6</v>
      </c>
      <c r="W44" s="905">
        <v>-2</v>
      </c>
      <c r="X44" s="961">
        <v>0.75</v>
      </c>
      <c r="Y44" s="960"/>
    </row>
    <row r="45" spans="1:25" ht="14.45" customHeight="1" x14ac:dyDescent="0.2">
      <c r="A45" s="923" t="s">
        <v>7261</v>
      </c>
      <c r="B45" s="921">
        <v>1</v>
      </c>
      <c r="C45" s="922">
        <v>3.21</v>
      </c>
      <c r="D45" s="902">
        <v>3</v>
      </c>
      <c r="E45" s="912">
        <v>2</v>
      </c>
      <c r="F45" s="913">
        <v>6</v>
      </c>
      <c r="G45" s="887">
        <v>3.5</v>
      </c>
      <c r="H45" s="917">
        <v>4</v>
      </c>
      <c r="I45" s="913">
        <v>12.26</v>
      </c>
      <c r="J45" s="887">
        <v>2</v>
      </c>
      <c r="K45" s="916">
        <v>3.31</v>
      </c>
      <c r="L45" s="917">
        <v>2</v>
      </c>
      <c r="M45" s="917">
        <v>18</v>
      </c>
      <c r="N45" s="918">
        <v>6</v>
      </c>
      <c r="O45" s="917" t="s">
        <v>7181</v>
      </c>
      <c r="P45" s="919" t="s">
        <v>7260</v>
      </c>
      <c r="Q45" s="920">
        <f t="shared" si="0"/>
        <v>3</v>
      </c>
      <c r="R45" s="957">
        <f t="shared" si="0"/>
        <v>9.0500000000000007</v>
      </c>
      <c r="S45" s="920">
        <f t="shared" si="1"/>
        <v>2</v>
      </c>
      <c r="T45" s="957">
        <f t="shared" si="2"/>
        <v>6.26</v>
      </c>
      <c r="U45" s="963">
        <v>24</v>
      </c>
      <c r="V45" s="910">
        <v>8</v>
      </c>
      <c r="W45" s="910">
        <v>-16</v>
      </c>
      <c r="X45" s="962">
        <v>0.33333333333333331</v>
      </c>
      <c r="Y45" s="959"/>
    </row>
    <row r="46" spans="1:25" ht="14.45" customHeight="1" x14ac:dyDescent="0.2">
      <c r="A46" s="923" t="s">
        <v>7262</v>
      </c>
      <c r="B46" s="921">
        <v>1</v>
      </c>
      <c r="C46" s="922">
        <v>3.5</v>
      </c>
      <c r="D46" s="902">
        <v>3</v>
      </c>
      <c r="E46" s="912">
        <v>1</v>
      </c>
      <c r="F46" s="913">
        <v>3.4</v>
      </c>
      <c r="G46" s="887">
        <v>4</v>
      </c>
      <c r="H46" s="917"/>
      <c r="I46" s="913"/>
      <c r="J46" s="887"/>
      <c r="K46" s="916">
        <v>4.2300000000000004</v>
      </c>
      <c r="L46" s="917">
        <v>2</v>
      </c>
      <c r="M46" s="917">
        <v>21</v>
      </c>
      <c r="N46" s="918">
        <v>7</v>
      </c>
      <c r="O46" s="917" t="s">
        <v>7181</v>
      </c>
      <c r="P46" s="919" t="s">
        <v>7260</v>
      </c>
      <c r="Q46" s="920">
        <f t="shared" si="0"/>
        <v>-1</v>
      </c>
      <c r="R46" s="957">
        <f t="shared" si="0"/>
        <v>-3.5</v>
      </c>
      <c r="S46" s="920">
        <f t="shared" si="1"/>
        <v>-1</v>
      </c>
      <c r="T46" s="957">
        <f t="shared" si="2"/>
        <v>-3.4</v>
      </c>
      <c r="U46" s="963" t="s">
        <v>329</v>
      </c>
      <c r="V46" s="910" t="s">
        <v>329</v>
      </c>
      <c r="W46" s="910" t="s">
        <v>329</v>
      </c>
      <c r="X46" s="962" t="s">
        <v>329</v>
      </c>
      <c r="Y46" s="959"/>
    </row>
    <row r="47" spans="1:25" ht="14.45" customHeight="1" x14ac:dyDescent="0.2">
      <c r="A47" s="924" t="s">
        <v>7263</v>
      </c>
      <c r="B47" s="905">
        <v>49</v>
      </c>
      <c r="C47" s="906">
        <v>144.44</v>
      </c>
      <c r="D47" s="907">
        <v>3.2</v>
      </c>
      <c r="E47" s="891">
        <v>47</v>
      </c>
      <c r="F47" s="892">
        <v>137.77000000000001</v>
      </c>
      <c r="G47" s="893">
        <v>3.3</v>
      </c>
      <c r="H47" s="895">
        <v>38</v>
      </c>
      <c r="I47" s="889">
        <v>112.07</v>
      </c>
      <c r="J47" s="890">
        <v>2.2999999999999998</v>
      </c>
      <c r="K47" s="894">
        <v>2.95</v>
      </c>
      <c r="L47" s="895">
        <v>1</v>
      </c>
      <c r="M47" s="895">
        <v>12</v>
      </c>
      <c r="N47" s="896">
        <v>4</v>
      </c>
      <c r="O47" s="895" t="s">
        <v>5989</v>
      </c>
      <c r="P47" s="909" t="s">
        <v>7264</v>
      </c>
      <c r="Q47" s="897">
        <f t="shared" si="0"/>
        <v>-11</v>
      </c>
      <c r="R47" s="956">
        <f t="shared" si="0"/>
        <v>-32.370000000000005</v>
      </c>
      <c r="S47" s="897">
        <f t="shared" si="1"/>
        <v>-9</v>
      </c>
      <c r="T47" s="956">
        <f t="shared" si="2"/>
        <v>-25.700000000000017</v>
      </c>
      <c r="U47" s="964">
        <v>152</v>
      </c>
      <c r="V47" s="905">
        <v>87.399999999999991</v>
      </c>
      <c r="W47" s="905">
        <v>-64.600000000000009</v>
      </c>
      <c r="X47" s="961">
        <v>0.57499999999999996</v>
      </c>
      <c r="Y47" s="960">
        <v>6</v>
      </c>
    </row>
    <row r="48" spans="1:25" ht="14.45" customHeight="1" x14ac:dyDescent="0.2">
      <c r="A48" s="923" t="s">
        <v>7265</v>
      </c>
      <c r="B48" s="910">
        <v>11</v>
      </c>
      <c r="C48" s="911">
        <v>36.79</v>
      </c>
      <c r="D48" s="904">
        <v>5.0999999999999996</v>
      </c>
      <c r="E48" s="914">
        <v>14</v>
      </c>
      <c r="F48" s="915">
        <v>47.01</v>
      </c>
      <c r="G48" s="888">
        <v>4.0999999999999996</v>
      </c>
      <c r="H48" s="917">
        <v>6</v>
      </c>
      <c r="I48" s="913">
        <v>19.600000000000001</v>
      </c>
      <c r="J48" s="887">
        <v>6.7</v>
      </c>
      <c r="K48" s="916">
        <v>3.36</v>
      </c>
      <c r="L48" s="917">
        <v>2</v>
      </c>
      <c r="M48" s="917">
        <v>21</v>
      </c>
      <c r="N48" s="918">
        <v>7</v>
      </c>
      <c r="O48" s="917" t="s">
        <v>5989</v>
      </c>
      <c r="P48" s="919" t="s">
        <v>7264</v>
      </c>
      <c r="Q48" s="920">
        <f t="shared" si="0"/>
        <v>-5</v>
      </c>
      <c r="R48" s="957">
        <f t="shared" si="0"/>
        <v>-17.189999999999998</v>
      </c>
      <c r="S48" s="920">
        <f t="shared" si="1"/>
        <v>-8</v>
      </c>
      <c r="T48" s="957">
        <f t="shared" si="2"/>
        <v>-27.409999999999997</v>
      </c>
      <c r="U48" s="963">
        <v>42</v>
      </c>
      <c r="V48" s="910">
        <v>40.200000000000003</v>
      </c>
      <c r="W48" s="910">
        <v>-1.7999999999999972</v>
      </c>
      <c r="X48" s="962">
        <v>0.95714285714285718</v>
      </c>
      <c r="Y48" s="959">
        <v>6</v>
      </c>
    </row>
    <row r="49" spans="1:25" ht="14.45" customHeight="1" x14ac:dyDescent="0.2">
      <c r="A49" s="923" t="s">
        <v>7266</v>
      </c>
      <c r="B49" s="910"/>
      <c r="C49" s="911"/>
      <c r="D49" s="904"/>
      <c r="E49" s="914">
        <v>2</v>
      </c>
      <c r="F49" s="915">
        <v>10.199999999999999</v>
      </c>
      <c r="G49" s="888">
        <v>27</v>
      </c>
      <c r="H49" s="917">
        <v>2</v>
      </c>
      <c r="I49" s="913">
        <v>8.4600000000000009</v>
      </c>
      <c r="J49" s="903">
        <v>12.5</v>
      </c>
      <c r="K49" s="916">
        <v>4.2300000000000004</v>
      </c>
      <c r="L49" s="917">
        <v>4</v>
      </c>
      <c r="M49" s="917">
        <v>33</v>
      </c>
      <c r="N49" s="918">
        <v>11</v>
      </c>
      <c r="O49" s="917" t="s">
        <v>5989</v>
      </c>
      <c r="P49" s="919" t="s">
        <v>7264</v>
      </c>
      <c r="Q49" s="920">
        <f t="shared" si="0"/>
        <v>2</v>
      </c>
      <c r="R49" s="957">
        <f t="shared" si="0"/>
        <v>8.4600000000000009</v>
      </c>
      <c r="S49" s="920">
        <f t="shared" si="1"/>
        <v>0</v>
      </c>
      <c r="T49" s="957">
        <f t="shared" si="2"/>
        <v>-1.7399999999999984</v>
      </c>
      <c r="U49" s="963">
        <v>22</v>
      </c>
      <c r="V49" s="910">
        <v>25</v>
      </c>
      <c r="W49" s="910">
        <v>3</v>
      </c>
      <c r="X49" s="962">
        <v>1.1363636363636365</v>
      </c>
      <c r="Y49" s="959">
        <v>6</v>
      </c>
    </row>
    <row r="50" spans="1:25" ht="14.45" customHeight="1" x14ac:dyDescent="0.2">
      <c r="A50" s="924" t="s">
        <v>7267</v>
      </c>
      <c r="B50" s="905">
        <v>54</v>
      </c>
      <c r="C50" s="906">
        <v>141.97999999999999</v>
      </c>
      <c r="D50" s="907">
        <v>2.5</v>
      </c>
      <c r="E50" s="891">
        <v>55</v>
      </c>
      <c r="F50" s="892">
        <v>113.28</v>
      </c>
      <c r="G50" s="893">
        <v>2.2999999999999998</v>
      </c>
      <c r="H50" s="895">
        <v>27</v>
      </c>
      <c r="I50" s="889">
        <v>61.8</v>
      </c>
      <c r="J50" s="890">
        <v>1.8</v>
      </c>
      <c r="K50" s="894">
        <v>2.44</v>
      </c>
      <c r="L50" s="895">
        <v>1</v>
      </c>
      <c r="M50" s="895">
        <v>9</v>
      </c>
      <c r="N50" s="896">
        <v>3</v>
      </c>
      <c r="O50" s="895" t="s">
        <v>7181</v>
      </c>
      <c r="P50" s="909" t="s">
        <v>7268</v>
      </c>
      <c r="Q50" s="897">
        <f t="shared" si="0"/>
        <v>-27</v>
      </c>
      <c r="R50" s="956">
        <f t="shared" si="0"/>
        <v>-80.179999999999993</v>
      </c>
      <c r="S50" s="897">
        <f t="shared" si="1"/>
        <v>-28</v>
      </c>
      <c r="T50" s="956">
        <f t="shared" si="2"/>
        <v>-51.480000000000004</v>
      </c>
      <c r="U50" s="964">
        <v>81</v>
      </c>
      <c r="V50" s="905">
        <v>48.6</v>
      </c>
      <c r="W50" s="905">
        <v>-32.4</v>
      </c>
      <c r="X50" s="961">
        <v>0.6</v>
      </c>
      <c r="Y50" s="960">
        <v>2</v>
      </c>
    </row>
    <row r="51" spans="1:25" ht="14.45" customHeight="1" x14ac:dyDescent="0.2">
      <c r="A51" s="923" t="s">
        <v>7269</v>
      </c>
      <c r="B51" s="910">
        <v>7</v>
      </c>
      <c r="C51" s="911">
        <v>15.19</v>
      </c>
      <c r="D51" s="904">
        <v>4</v>
      </c>
      <c r="E51" s="914">
        <v>17</v>
      </c>
      <c r="F51" s="915">
        <v>42.35</v>
      </c>
      <c r="G51" s="888">
        <v>3.9</v>
      </c>
      <c r="H51" s="917">
        <v>2</v>
      </c>
      <c r="I51" s="913">
        <v>3.37</v>
      </c>
      <c r="J51" s="887">
        <v>1.5</v>
      </c>
      <c r="K51" s="916">
        <v>2.85</v>
      </c>
      <c r="L51" s="917">
        <v>2</v>
      </c>
      <c r="M51" s="917">
        <v>15</v>
      </c>
      <c r="N51" s="918">
        <v>5</v>
      </c>
      <c r="O51" s="917" t="s">
        <v>7181</v>
      </c>
      <c r="P51" s="919" t="s">
        <v>7268</v>
      </c>
      <c r="Q51" s="920">
        <f t="shared" si="0"/>
        <v>-5</v>
      </c>
      <c r="R51" s="957">
        <f t="shared" si="0"/>
        <v>-11.82</v>
      </c>
      <c r="S51" s="920">
        <f t="shared" si="1"/>
        <v>-15</v>
      </c>
      <c r="T51" s="957">
        <f t="shared" si="2"/>
        <v>-38.980000000000004</v>
      </c>
      <c r="U51" s="963">
        <v>10</v>
      </c>
      <c r="V51" s="910">
        <v>3</v>
      </c>
      <c r="W51" s="910">
        <v>-7</v>
      </c>
      <c r="X51" s="962">
        <v>0.3</v>
      </c>
      <c r="Y51" s="959"/>
    </row>
    <row r="52" spans="1:25" ht="14.45" customHeight="1" x14ac:dyDescent="0.2">
      <c r="A52" s="923" t="s">
        <v>7270</v>
      </c>
      <c r="B52" s="910">
        <v>3</v>
      </c>
      <c r="C52" s="911">
        <v>10.82</v>
      </c>
      <c r="D52" s="904">
        <v>3.3</v>
      </c>
      <c r="E52" s="914">
        <v>1</v>
      </c>
      <c r="F52" s="915">
        <v>3.21</v>
      </c>
      <c r="G52" s="888">
        <v>2</v>
      </c>
      <c r="H52" s="917"/>
      <c r="I52" s="913"/>
      <c r="J52" s="887"/>
      <c r="K52" s="916">
        <v>3.81</v>
      </c>
      <c r="L52" s="917">
        <v>3</v>
      </c>
      <c r="M52" s="917">
        <v>24</v>
      </c>
      <c r="N52" s="918">
        <v>8</v>
      </c>
      <c r="O52" s="917" t="s">
        <v>7181</v>
      </c>
      <c r="P52" s="919" t="s">
        <v>7268</v>
      </c>
      <c r="Q52" s="920">
        <f t="shared" si="0"/>
        <v>-3</v>
      </c>
      <c r="R52" s="957">
        <f t="shared" si="0"/>
        <v>-10.82</v>
      </c>
      <c r="S52" s="920">
        <f t="shared" si="1"/>
        <v>-1</v>
      </c>
      <c r="T52" s="957">
        <f t="shared" si="2"/>
        <v>-3.21</v>
      </c>
      <c r="U52" s="963" t="s">
        <v>329</v>
      </c>
      <c r="V52" s="910" t="s">
        <v>329</v>
      </c>
      <c r="W52" s="910" t="s">
        <v>329</v>
      </c>
      <c r="X52" s="962" t="s">
        <v>329</v>
      </c>
      <c r="Y52" s="959"/>
    </row>
    <row r="53" spans="1:25" ht="14.45" customHeight="1" x14ac:dyDescent="0.2">
      <c r="A53" s="924" t="s">
        <v>7271</v>
      </c>
      <c r="B53" s="905">
        <v>13</v>
      </c>
      <c r="C53" s="906">
        <v>29.9</v>
      </c>
      <c r="D53" s="907">
        <v>3.6</v>
      </c>
      <c r="E53" s="908">
        <v>15</v>
      </c>
      <c r="F53" s="889">
        <v>34.28</v>
      </c>
      <c r="G53" s="890">
        <v>2.2000000000000002</v>
      </c>
      <c r="H53" s="891">
        <v>19</v>
      </c>
      <c r="I53" s="892">
        <v>43.42</v>
      </c>
      <c r="J53" s="893">
        <v>1.4</v>
      </c>
      <c r="K53" s="894">
        <v>2.29</v>
      </c>
      <c r="L53" s="895">
        <v>1</v>
      </c>
      <c r="M53" s="895">
        <v>9</v>
      </c>
      <c r="N53" s="896">
        <v>3</v>
      </c>
      <c r="O53" s="895" t="s">
        <v>5989</v>
      </c>
      <c r="P53" s="909" t="s">
        <v>7272</v>
      </c>
      <c r="Q53" s="897">
        <f t="shared" si="0"/>
        <v>6</v>
      </c>
      <c r="R53" s="956">
        <f t="shared" si="0"/>
        <v>13.520000000000003</v>
      </c>
      <c r="S53" s="897">
        <f t="shared" si="1"/>
        <v>4</v>
      </c>
      <c r="T53" s="956">
        <f t="shared" si="2"/>
        <v>9.14</v>
      </c>
      <c r="U53" s="964">
        <v>57</v>
      </c>
      <c r="V53" s="905">
        <v>26.599999999999998</v>
      </c>
      <c r="W53" s="905">
        <v>-30.400000000000002</v>
      </c>
      <c r="X53" s="961">
        <v>0.46666666666666662</v>
      </c>
      <c r="Y53" s="960">
        <v>2</v>
      </c>
    </row>
    <row r="54" spans="1:25" ht="14.45" customHeight="1" x14ac:dyDescent="0.2">
      <c r="A54" s="923" t="s">
        <v>7273</v>
      </c>
      <c r="B54" s="910"/>
      <c r="C54" s="911"/>
      <c r="D54" s="904"/>
      <c r="E54" s="912"/>
      <c r="F54" s="913"/>
      <c r="G54" s="887"/>
      <c r="H54" s="914">
        <v>5</v>
      </c>
      <c r="I54" s="915">
        <v>12.11</v>
      </c>
      <c r="J54" s="888">
        <v>1.4</v>
      </c>
      <c r="K54" s="916">
        <v>2.42</v>
      </c>
      <c r="L54" s="917">
        <v>1</v>
      </c>
      <c r="M54" s="917">
        <v>12</v>
      </c>
      <c r="N54" s="918">
        <v>4</v>
      </c>
      <c r="O54" s="917" t="s">
        <v>5989</v>
      </c>
      <c r="P54" s="919" t="s">
        <v>7274</v>
      </c>
      <c r="Q54" s="920">
        <f t="shared" si="0"/>
        <v>5</v>
      </c>
      <c r="R54" s="957">
        <f t="shared" si="0"/>
        <v>12.11</v>
      </c>
      <c r="S54" s="920">
        <f t="shared" si="1"/>
        <v>5</v>
      </c>
      <c r="T54" s="957">
        <f t="shared" si="2"/>
        <v>12.11</v>
      </c>
      <c r="U54" s="963">
        <v>20</v>
      </c>
      <c r="V54" s="910">
        <v>7</v>
      </c>
      <c r="W54" s="910">
        <v>-13</v>
      </c>
      <c r="X54" s="962">
        <v>0.35</v>
      </c>
      <c r="Y54" s="959"/>
    </row>
    <row r="55" spans="1:25" ht="14.45" customHeight="1" x14ac:dyDescent="0.2">
      <c r="A55" s="924" t="s">
        <v>7275</v>
      </c>
      <c r="B55" s="905">
        <v>5</v>
      </c>
      <c r="C55" s="906">
        <v>4.82</v>
      </c>
      <c r="D55" s="907">
        <v>3.8</v>
      </c>
      <c r="E55" s="908">
        <v>4</v>
      </c>
      <c r="F55" s="889">
        <v>4.41</v>
      </c>
      <c r="G55" s="890">
        <v>3</v>
      </c>
      <c r="H55" s="891">
        <v>4</v>
      </c>
      <c r="I55" s="892">
        <v>4.41</v>
      </c>
      <c r="J55" s="893">
        <v>2.5</v>
      </c>
      <c r="K55" s="894">
        <v>0.96</v>
      </c>
      <c r="L55" s="895">
        <v>1</v>
      </c>
      <c r="M55" s="895">
        <v>12</v>
      </c>
      <c r="N55" s="896">
        <v>4</v>
      </c>
      <c r="O55" s="895" t="s">
        <v>7181</v>
      </c>
      <c r="P55" s="909" t="s">
        <v>7276</v>
      </c>
      <c r="Q55" s="897">
        <f t="shared" si="0"/>
        <v>-1</v>
      </c>
      <c r="R55" s="956">
        <f t="shared" si="0"/>
        <v>-0.41000000000000014</v>
      </c>
      <c r="S55" s="897">
        <f t="shared" si="1"/>
        <v>0</v>
      </c>
      <c r="T55" s="956">
        <f t="shared" si="2"/>
        <v>0</v>
      </c>
      <c r="U55" s="964">
        <v>16</v>
      </c>
      <c r="V55" s="905">
        <v>10</v>
      </c>
      <c r="W55" s="905">
        <v>-6</v>
      </c>
      <c r="X55" s="961">
        <v>0.625</v>
      </c>
      <c r="Y55" s="960"/>
    </row>
    <row r="56" spans="1:25" ht="14.45" customHeight="1" x14ac:dyDescent="0.2">
      <c r="A56" s="923" t="s">
        <v>7277</v>
      </c>
      <c r="B56" s="910">
        <v>2</v>
      </c>
      <c r="C56" s="911">
        <v>2.56</v>
      </c>
      <c r="D56" s="904">
        <v>2.5</v>
      </c>
      <c r="E56" s="912"/>
      <c r="F56" s="913"/>
      <c r="G56" s="887"/>
      <c r="H56" s="914">
        <v>4</v>
      </c>
      <c r="I56" s="915">
        <v>4.3499999999999996</v>
      </c>
      <c r="J56" s="888">
        <v>3.5</v>
      </c>
      <c r="K56" s="916">
        <v>1.28</v>
      </c>
      <c r="L56" s="917">
        <v>2</v>
      </c>
      <c r="M56" s="917">
        <v>15</v>
      </c>
      <c r="N56" s="918">
        <v>5</v>
      </c>
      <c r="O56" s="917" t="s">
        <v>7181</v>
      </c>
      <c r="P56" s="919" t="s">
        <v>7276</v>
      </c>
      <c r="Q56" s="920">
        <f t="shared" si="0"/>
        <v>2</v>
      </c>
      <c r="R56" s="957">
        <f t="shared" si="0"/>
        <v>1.7899999999999996</v>
      </c>
      <c r="S56" s="920">
        <f t="shared" si="1"/>
        <v>4</v>
      </c>
      <c r="T56" s="957">
        <f t="shared" si="2"/>
        <v>4.3499999999999996</v>
      </c>
      <c r="U56" s="963">
        <v>20</v>
      </c>
      <c r="V56" s="910">
        <v>14</v>
      </c>
      <c r="W56" s="910">
        <v>-6</v>
      </c>
      <c r="X56" s="962">
        <v>0.7</v>
      </c>
      <c r="Y56" s="959">
        <v>3</v>
      </c>
    </row>
    <row r="57" spans="1:25" ht="14.45" customHeight="1" x14ac:dyDescent="0.2">
      <c r="A57" s="923" t="s">
        <v>7278</v>
      </c>
      <c r="B57" s="910">
        <v>1</v>
      </c>
      <c r="C57" s="911">
        <v>2.0299999999999998</v>
      </c>
      <c r="D57" s="904">
        <v>2</v>
      </c>
      <c r="E57" s="912">
        <v>1</v>
      </c>
      <c r="F57" s="913">
        <v>2.0299999999999998</v>
      </c>
      <c r="G57" s="887">
        <v>2</v>
      </c>
      <c r="H57" s="914">
        <v>1</v>
      </c>
      <c r="I57" s="915">
        <v>2.0299999999999998</v>
      </c>
      <c r="J57" s="888">
        <v>3</v>
      </c>
      <c r="K57" s="916">
        <v>2.0299999999999998</v>
      </c>
      <c r="L57" s="917">
        <v>2</v>
      </c>
      <c r="M57" s="917">
        <v>15</v>
      </c>
      <c r="N57" s="918">
        <v>5</v>
      </c>
      <c r="O57" s="917" t="s">
        <v>7181</v>
      </c>
      <c r="P57" s="919" t="s">
        <v>7276</v>
      </c>
      <c r="Q57" s="920">
        <f t="shared" si="0"/>
        <v>0</v>
      </c>
      <c r="R57" s="957">
        <f t="shared" si="0"/>
        <v>0</v>
      </c>
      <c r="S57" s="920">
        <f t="shared" si="1"/>
        <v>0</v>
      </c>
      <c r="T57" s="957">
        <f t="shared" si="2"/>
        <v>0</v>
      </c>
      <c r="U57" s="963">
        <v>5</v>
      </c>
      <c r="V57" s="910">
        <v>3</v>
      </c>
      <c r="W57" s="910">
        <v>-2</v>
      </c>
      <c r="X57" s="962">
        <v>0.6</v>
      </c>
      <c r="Y57" s="959"/>
    </row>
    <row r="58" spans="1:25" ht="14.45" customHeight="1" x14ac:dyDescent="0.2">
      <c r="A58" s="924" t="s">
        <v>7279</v>
      </c>
      <c r="B58" s="905">
        <v>7</v>
      </c>
      <c r="C58" s="906">
        <v>43.38</v>
      </c>
      <c r="D58" s="907">
        <v>5.0999999999999996</v>
      </c>
      <c r="E58" s="891">
        <v>10</v>
      </c>
      <c r="F58" s="892">
        <v>60.99</v>
      </c>
      <c r="G58" s="893">
        <v>3.8</v>
      </c>
      <c r="H58" s="895">
        <v>7</v>
      </c>
      <c r="I58" s="889">
        <v>42.33</v>
      </c>
      <c r="J58" s="890">
        <v>3.9</v>
      </c>
      <c r="K58" s="894">
        <v>6.2</v>
      </c>
      <c r="L58" s="895">
        <v>2</v>
      </c>
      <c r="M58" s="895">
        <v>15</v>
      </c>
      <c r="N58" s="896">
        <v>5</v>
      </c>
      <c r="O58" s="895" t="s">
        <v>5989</v>
      </c>
      <c r="P58" s="909" t="s">
        <v>7280</v>
      </c>
      <c r="Q58" s="897">
        <f t="shared" si="0"/>
        <v>0</v>
      </c>
      <c r="R58" s="956">
        <f t="shared" si="0"/>
        <v>-1.0500000000000043</v>
      </c>
      <c r="S58" s="897">
        <f t="shared" si="1"/>
        <v>-3</v>
      </c>
      <c r="T58" s="956">
        <f t="shared" si="2"/>
        <v>-18.660000000000004</v>
      </c>
      <c r="U58" s="964">
        <v>35</v>
      </c>
      <c r="V58" s="905">
        <v>27.3</v>
      </c>
      <c r="W58" s="905">
        <v>-7.6999999999999993</v>
      </c>
      <c r="X58" s="961">
        <v>0.78</v>
      </c>
      <c r="Y58" s="960"/>
    </row>
    <row r="59" spans="1:25" ht="14.45" customHeight="1" x14ac:dyDescent="0.2">
      <c r="A59" s="923" t="s">
        <v>7281</v>
      </c>
      <c r="B59" s="910">
        <v>1</v>
      </c>
      <c r="C59" s="911">
        <v>6.39</v>
      </c>
      <c r="D59" s="904">
        <v>3</v>
      </c>
      <c r="E59" s="914">
        <v>1</v>
      </c>
      <c r="F59" s="915">
        <v>6.39</v>
      </c>
      <c r="G59" s="888">
        <v>5</v>
      </c>
      <c r="H59" s="917"/>
      <c r="I59" s="913"/>
      <c r="J59" s="887"/>
      <c r="K59" s="916">
        <v>6.39</v>
      </c>
      <c r="L59" s="917">
        <v>2</v>
      </c>
      <c r="M59" s="917">
        <v>21</v>
      </c>
      <c r="N59" s="918">
        <v>7</v>
      </c>
      <c r="O59" s="917" t="s">
        <v>5989</v>
      </c>
      <c r="P59" s="919" t="s">
        <v>7280</v>
      </c>
      <c r="Q59" s="920">
        <f t="shared" si="0"/>
        <v>-1</v>
      </c>
      <c r="R59" s="957">
        <f t="shared" si="0"/>
        <v>-6.39</v>
      </c>
      <c r="S59" s="920">
        <f t="shared" si="1"/>
        <v>-1</v>
      </c>
      <c r="T59" s="957">
        <f t="shared" si="2"/>
        <v>-6.39</v>
      </c>
      <c r="U59" s="963" t="s">
        <v>329</v>
      </c>
      <c r="V59" s="910" t="s">
        <v>329</v>
      </c>
      <c r="W59" s="910" t="s">
        <v>329</v>
      </c>
      <c r="X59" s="962" t="s">
        <v>329</v>
      </c>
      <c r="Y59" s="959"/>
    </row>
    <row r="60" spans="1:25" ht="14.45" customHeight="1" x14ac:dyDescent="0.2">
      <c r="A60" s="923" t="s">
        <v>7282</v>
      </c>
      <c r="B60" s="910"/>
      <c r="C60" s="911"/>
      <c r="D60" s="904"/>
      <c r="E60" s="914">
        <v>1</v>
      </c>
      <c r="F60" s="915">
        <v>2.79</v>
      </c>
      <c r="G60" s="888">
        <v>1</v>
      </c>
      <c r="H60" s="917"/>
      <c r="I60" s="913"/>
      <c r="J60" s="887"/>
      <c r="K60" s="916">
        <v>9.6199999999999992</v>
      </c>
      <c r="L60" s="917">
        <v>4</v>
      </c>
      <c r="M60" s="917">
        <v>33</v>
      </c>
      <c r="N60" s="918">
        <v>11</v>
      </c>
      <c r="O60" s="917" t="s">
        <v>5989</v>
      </c>
      <c r="P60" s="919" t="s">
        <v>7280</v>
      </c>
      <c r="Q60" s="920">
        <f t="shared" si="0"/>
        <v>0</v>
      </c>
      <c r="R60" s="957">
        <f t="shared" si="0"/>
        <v>0</v>
      </c>
      <c r="S60" s="920">
        <f t="shared" si="1"/>
        <v>-1</v>
      </c>
      <c r="T60" s="957">
        <f t="shared" si="2"/>
        <v>-2.79</v>
      </c>
      <c r="U60" s="963" t="s">
        <v>329</v>
      </c>
      <c r="V60" s="910" t="s">
        <v>329</v>
      </c>
      <c r="W60" s="910" t="s">
        <v>329</v>
      </c>
      <c r="X60" s="962" t="s">
        <v>329</v>
      </c>
      <c r="Y60" s="959"/>
    </row>
    <row r="61" spans="1:25" ht="14.45" customHeight="1" x14ac:dyDescent="0.2">
      <c r="A61" s="924" t="s">
        <v>7283</v>
      </c>
      <c r="B61" s="905">
        <v>92</v>
      </c>
      <c r="C61" s="906">
        <v>293.85000000000002</v>
      </c>
      <c r="D61" s="907">
        <v>4.0999999999999996</v>
      </c>
      <c r="E61" s="891">
        <v>101</v>
      </c>
      <c r="F61" s="892">
        <v>313.26</v>
      </c>
      <c r="G61" s="893">
        <v>3.7</v>
      </c>
      <c r="H61" s="895">
        <v>81</v>
      </c>
      <c r="I61" s="889">
        <v>256.64</v>
      </c>
      <c r="J61" s="890">
        <v>3.2</v>
      </c>
      <c r="K61" s="894">
        <v>3.28</v>
      </c>
      <c r="L61" s="895">
        <v>1</v>
      </c>
      <c r="M61" s="895">
        <v>12</v>
      </c>
      <c r="N61" s="896">
        <v>4</v>
      </c>
      <c r="O61" s="895" t="s">
        <v>5989</v>
      </c>
      <c r="P61" s="909" t="s">
        <v>7284</v>
      </c>
      <c r="Q61" s="897">
        <f t="shared" si="0"/>
        <v>-11</v>
      </c>
      <c r="R61" s="956">
        <f t="shared" si="0"/>
        <v>-37.210000000000036</v>
      </c>
      <c r="S61" s="897">
        <f t="shared" si="1"/>
        <v>-20</v>
      </c>
      <c r="T61" s="956">
        <f t="shared" si="2"/>
        <v>-56.620000000000005</v>
      </c>
      <c r="U61" s="964">
        <v>324</v>
      </c>
      <c r="V61" s="905">
        <v>259.2</v>
      </c>
      <c r="W61" s="905">
        <v>-64.800000000000011</v>
      </c>
      <c r="X61" s="961">
        <v>0.79999999999999993</v>
      </c>
      <c r="Y61" s="960">
        <v>9</v>
      </c>
    </row>
    <row r="62" spans="1:25" ht="14.45" customHeight="1" x14ac:dyDescent="0.2">
      <c r="A62" s="923" t="s">
        <v>7285</v>
      </c>
      <c r="B62" s="910">
        <v>13</v>
      </c>
      <c r="C62" s="911">
        <v>48.68</v>
      </c>
      <c r="D62" s="904">
        <v>5.8</v>
      </c>
      <c r="E62" s="914">
        <v>11</v>
      </c>
      <c r="F62" s="915">
        <v>41.2</v>
      </c>
      <c r="G62" s="888">
        <v>3.9</v>
      </c>
      <c r="H62" s="917">
        <v>8</v>
      </c>
      <c r="I62" s="913">
        <v>28.95</v>
      </c>
      <c r="J62" s="887">
        <v>2.9</v>
      </c>
      <c r="K62" s="916">
        <v>4.0199999999999996</v>
      </c>
      <c r="L62" s="917">
        <v>2</v>
      </c>
      <c r="M62" s="917">
        <v>18</v>
      </c>
      <c r="N62" s="918">
        <v>6</v>
      </c>
      <c r="O62" s="917" t="s">
        <v>5989</v>
      </c>
      <c r="P62" s="919" t="s">
        <v>7284</v>
      </c>
      <c r="Q62" s="920">
        <f t="shared" si="0"/>
        <v>-5</v>
      </c>
      <c r="R62" s="957">
        <f t="shared" si="0"/>
        <v>-19.73</v>
      </c>
      <c r="S62" s="920">
        <f t="shared" si="1"/>
        <v>-3</v>
      </c>
      <c r="T62" s="957">
        <f t="shared" si="2"/>
        <v>-12.250000000000004</v>
      </c>
      <c r="U62" s="963">
        <v>48</v>
      </c>
      <c r="V62" s="910">
        <v>23.2</v>
      </c>
      <c r="W62" s="910">
        <v>-24.8</v>
      </c>
      <c r="X62" s="962">
        <v>0.48333333333333334</v>
      </c>
      <c r="Y62" s="959"/>
    </row>
    <row r="63" spans="1:25" ht="14.45" customHeight="1" x14ac:dyDescent="0.2">
      <c r="A63" s="923" t="s">
        <v>7286</v>
      </c>
      <c r="B63" s="910">
        <v>11</v>
      </c>
      <c r="C63" s="911">
        <v>48.49</v>
      </c>
      <c r="D63" s="904">
        <v>5.6</v>
      </c>
      <c r="E63" s="914">
        <v>10</v>
      </c>
      <c r="F63" s="915">
        <v>46.44</v>
      </c>
      <c r="G63" s="888">
        <v>5.5</v>
      </c>
      <c r="H63" s="917">
        <v>4</v>
      </c>
      <c r="I63" s="913">
        <v>18.09</v>
      </c>
      <c r="J63" s="887">
        <v>5.3</v>
      </c>
      <c r="K63" s="916">
        <v>4.72</v>
      </c>
      <c r="L63" s="917">
        <v>2</v>
      </c>
      <c r="M63" s="917">
        <v>21</v>
      </c>
      <c r="N63" s="918">
        <v>7</v>
      </c>
      <c r="O63" s="917" t="s">
        <v>5989</v>
      </c>
      <c r="P63" s="919" t="s">
        <v>7284</v>
      </c>
      <c r="Q63" s="920">
        <f t="shared" si="0"/>
        <v>-7</v>
      </c>
      <c r="R63" s="957">
        <f t="shared" si="0"/>
        <v>-30.400000000000002</v>
      </c>
      <c r="S63" s="920">
        <f t="shared" si="1"/>
        <v>-6</v>
      </c>
      <c r="T63" s="957">
        <f t="shared" si="2"/>
        <v>-28.349999999999998</v>
      </c>
      <c r="U63" s="963">
        <v>28</v>
      </c>
      <c r="V63" s="910">
        <v>21.2</v>
      </c>
      <c r="W63" s="910">
        <v>-6.8000000000000007</v>
      </c>
      <c r="X63" s="962">
        <v>0.75714285714285712</v>
      </c>
      <c r="Y63" s="959"/>
    </row>
    <row r="64" spans="1:25" ht="14.45" customHeight="1" x14ac:dyDescent="0.2">
      <c r="A64" s="924" t="s">
        <v>7287</v>
      </c>
      <c r="B64" s="899">
        <v>1</v>
      </c>
      <c r="C64" s="900">
        <v>3.59</v>
      </c>
      <c r="D64" s="901">
        <v>3</v>
      </c>
      <c r="E64" s="908"/>
      <c r="F64" s="889"/>
      <c r="G64" s="890"/>
      <c r="H64" s="895"/>
      <c r="I64" s="889"/>
      <c r="J64" s="890"/>
      <c r="K64" s="894">
        <v>6.05</v>
      </c>
      <c r="L64" s="895">
        <v>1</v>
      </c>
      <c r="M64" s="895">
        <v>12</v>
      </c>
      <c r="N64" s="896">
        <v>4</v>
      </c>
      <c r="O64" s="895" t="s">
        <v>5989</v>
      </c>
      <c r="P64" s="909" t="s">
        <v>7288</v>
      </c>
      <c r="Q64" s="897">
        <f t="shared" si="0"/>
        <v>-1</v>
      </c>
      <c r="R64" s="956">
        <f t="shared" si="0"/>
        <v>-3.59</v>
      </c>
      <c r="S64" s="897">
        <f t="shared" si="1"/>
        <v>0</v>
      </c>
      <c r="T64" s="956">
        <f t="shared" si="2"/>
        <v>0</v>
      </c>
      <c r="U64" s="964" t="s">
        <v>329</v>
      </c>
      <c r="V64" s="905" t="s">
        <v>329</v>
      </c>
      <c r="W64" s="905" t="s">
        <v>329</v>
      </c>
      <c r="X64" s="961" t="s">
        <v>329</v>
      </c>
      <c r="Y64" s="960"/>
    </row>
    <row r="65" spans="1:25" ht="14.45" customHeight="1" x14ac:dyDescent="0.2">
      <c r="A65" s="924" t="s">
        <v>7289</v>
      </c>
      <c r="B65" s="905">
        <v>4</v>
      </c>
      <c r="C65" s="906">
        <v>23.07</v>
      </c>
      <c r="D65" s="907">
        <v>3.3</v>
      </c>
      <c r="E65" s="908">
        <v>3</v>
      </c>
      <c r="F65" s="889">
        <v>16.739999999999998</v>
      </c>
      <c r="G65" s="890">
        <v>2</v>
      </c>
      <c r="H65" s="891">
        <v>4</v>
      </c>
      <c r="I65" s="892">
        <v>22.45</v>
      </c>
      <c r="J65" s="893">
        <v>1.8</v>
      </c>
      <c r="K65" s="894">
        <v>5.95</v>
      </c>
      <c r="L65" s="895">
        <v>1</v>
      </c>
      <c r="M65" s="895">
        <v>9</v>
      </c>
      <c r="N65" s="896">
        <v>3</v>
      </c>
      <c r="O65" s="895" t="s">
        <v>5989</v>
      </c>
      <c r="P65" s="909" t="s">
        <v>7290</v>
      </c>
      <c r="Q65" s="897">
        <f t="shared" si="0"/>
        <v>0</v>
      </c>
      <c r="R65" s="956">
        <f t="shared" si="0"/>
        <v>-0.62000000000000099</v>
      </c>
      <c r="S65" s="897">
        <f t="shared" si="1"/>
        <v>1</v>
      </c>
      <c r="T65" s="956">
        <f t="shared" si="2"/>
        <v>5.7100000000000009</v>
      </c>
      <c r="U65" s="964">
        <v>12</v>
      </c>
      <c r="V65" s="905">
        <v>7.2</v>
      </c>
      <c r="W65" s="905">
        <v>-4.8</v>
      </c>
      <c r="X65" s="961">
        <v>0.6</v>
      </c>
      <c r="Y65" s="960">
        <v>1</v>
      </c>
    </row>
    <row r="66" spans="1:25" ht="14.45" customHeight="1" x14ac:dyDescent="0.2">
      <c r="A66" s="923" t="s">
        <v>7291</v>
      </c>
      <c r="B66" s="910">
        <v>2</v>
      </c>
      <c r="C66" s="911">
        <v>13.29</v>
      </c>
      <c r="D66" s="904">
        <v>4.5</v>
      </c>
      <c r="E66" s="912">
        <v>1</v>
      </c>
      <c r="F66" s="913">
        <v>6.78</v>
      </c>
      <c r="G66" s="887">
        <v>2</v>
      </c>
      <c r="H66" s="914">
        <v>2</v>
      </c>
      <c r="I66" s="915">
        <v>10.68</v>
      </c>
      <c r="J66" s="888">
        <v>1.5</v>
      </c>
      <c r="K66" s="916">
        <v>6.78</v>
      </c>
      <c r="L66" s="917">
        <v>2</v>
      </c>
      <c r="M66" s="917">
        <v>18</v>
      </c>
      <c r="N66" s="918">
        <v>6</v>
      </c>
      <c r="O66" s="917" t="s">
        <v>5989</v>
      </c>
      <c r="P66" s="919" t="s">
        <v>7290</v>
      </c>
      <c r="Q66" s="920">
        <f t="shared" si="0"/>
        <v>0</v>
      </c>
      <c r="R66" s="957">
        <f t="shared" si="0"/>
        <v>-2.6099999999999994</v>
      </c>
      <c r="S66" s="920">
        <f t="shared" si="1"/>
        <v>1</v>
      </c>
      <c r="T66" s="957">
        <f t="shared" si="2"/>
        <v>3.8999999999999995</v>
      </c>
      <c r="U66" s="963">
        <v>12</v>
      </c>
      <c r="V66" s="910">
        <v>3</v>
      </c>
      <c r="W66" s="910">
        <v>-9</v>
      </c>
      <c r="X66" s="962">
        <v>0.25</v>
      </c>
      <c r="Y66" s="959"/>
    </row>
    <row r="67" spans="1:25" ht="14.45" customHeight="1" x14ac:dyDescent="0.2">
      <c r="A67" s="923" t="s">
        <v>7292</v>
      </c>
      <c r="B67" s="910"/>
      <c r="C67" s="911"/>
      <c r="D67" s="904"/>
      <c r="E67" s="912">
        <v>2</v>
      </c>
      <c r="F67" s="913">
        <v>12.5</v>
      </c>
      <c r="G67" s="887">
        <v>10.5</v>
      </c>
      <c r="H67" s="914"/>
      <c r="I67" s="915"/>
      <c r="J67" s="888"/>
      <c r="K67" s="916">
        <v>6.78</v>
      </c>
      <c r="L67" s="917">
        <v>2</v>
      </c>
      <c r="M67" s="917">
        <v>18</v>
      </c>
      <c r="N67" s="918">
        <v>6</v>
      </c>
      <c r="O67" s="917" t="s">
        <v>5989</v>
      </c>
      <c r="P67" s="919" t="s">
        <v>7290</v>
      </c>
      <c r="Q67" s="920">
        <f t="shared" si="0"/>
        <v>0</v>
      </c>
      <c r="R67" s="957">
        <f t="shared" si="0"/>
        <v>0</v>
      </c>
      <c r="S67" s="920">
        <f t="shared" si="1"/>
        <v>-2</v>
      </c>
      <c r="T67" s="957">
        <f t="shared" si="2"/>
        <v>-12.5</v>
      </c>
      <c r="U67" s="963" t="s">
        <v>329</v>
      </c>
      <c r="V67" s="910" t="s">
        <v>329</v>
      </c>
      <c r="W67" s="910" t="s">
        <v>329</v>
      </c>
      <c r="X67" s="962" t="s">
        <v>329</v>
      </c>
      <c r="Y67" s="959"/>
    </row>
    <row r="68" spans="1:25" ht="14.45" customHeight="1" x14ac:dyDescent="0.2">
      <c r="A68" s="924" t="s">
        <v>7293</v>
      </c>
      <c r="B68" s="905">
        <v>125</v>
      </c>
      <c r="C68" s="906">
        <v>356.33</v>
      </c>
      <c r="D68" s="907">
        <v>2.4</v>
      </c>
      <c r="E68" s="891">
        <v>111</v>
      </c>
      <c r="F68" s="892">
        <v>308.62</v>
      </c>
      <c r="G68" s="893">
        <v>2.5</v>
      </c>
      <c r="H68" s="895">
        <v>68</v>
      </c>
      <c r="I68" s="889">
        <v>190.61</v>
      </c>
      <c r="J68" s="890">
        <v>1.5</v>
      </c>
      <c r="K68" s="894">
        <v>2.94</v>
      </c>
      <c r="L68" s="895">
        <v>1</v>
      </c>
      <c r="M68" s="895">
        <v>9</v>
      </c>
      <c r="N68" s="896">
        <v>3</v>
      </c>
      <c r="O68" s="895" t="s">
        <v>5989</v>
      </c>
      <c r="P68" s="909" t="s">
        <v>7294</v>
      </c>
      <c r="Q68" s="897">
        <f t="shared" si="0"/>
        <v>-57</v>
      </c>
      <c r="R68" s="956">
        <f t="shared" si="0"/>
        <v>-165.71999999999997</v>
      </c>
      <c r="S68" s="897">
        <f t="shared" si="1"/>
        <v>-43</v>
      </c>
      <c r="T68" s="956">
        <f t="shared" si="2"/>
        <v>-118.00999999999999</v>
      </c>
      <c r="U68" s="964">
        <v>204</v>
      </c>
      <c r="V68" s="905">
        <v>102</v>
      </c>
      <c r="W68" s="905">
        <v>-102</v>
      </c>
      <c r="X68" s="961">
        <v>0.5</v>
      </c>
      <c r="Y68" s="960">
        <v>3</v>
      </c>
    </row>
    <row r="69" spans="1:25" ht="14.45" customHeight="1" x14ac:dyDescent="0.2">
      <c r="A69" s="923" t="s">
        <v>7295</v>
      </c>
      <c r="B69" s="910">
        <v>16</v>
      </c>
      <c r="C69" s="911">
        <v>51.49</v>
      </c>
      <c r="D69" s="904">
        <v>3.9</v>
      </c>
      <c r="E69" s="914">
        <v>33</v>
      </c>
      <c r="F69" s="915">
        <v>106.51</v>
      </c>
      <c r="G69" s="888">
        <v>3.1</v>
      </c>
      <c r="H69" s="917">
        <v>21</v>
      </c>
      <c r="I69" s="913">
        <v>69.599999999999994</v>
      </c>
      <c r="J69" s="887">
        <v>4</v>
      </c>
      <c r="K69" s="916">
        <v>3.67</v>
      </c>
      <c r="L69" s="917">
        <v>1</v>
      </c>
      <c r="M69" s="917">
        <v>12</v>
      </c>
      <c r="N69" s="918">
        <v>4</v>
      </c>
      <c r="O69" s="917" t="s">
        <v>5989</v>
      </c>
      <c r="P69" s="919" t="s">
        <v>7294</v>
      </c>
      <c r="Q69" s="920">
        <f t="shared" si="0"/>
        <v>5</v>
      </c>
      <c r="R69" s="957">
        <f t="shared" si="0"/>
        <v>18.109999999999992</v>
      </c>
      <c r="S69" s="920">
        <f t="shared" si="1"/>
        <v>-12</v>
      </c>
      <c r="T69" s="957">
        <f t="shared" si="2"/>
        <v>-36.910000000000011</v>
      </c>
      <c r="U69" s="963">
        <v>84</v>
      </c>
      <c r="V69" s="910">
        <v>84</v>
      </c>
      <c r="W69" s="910">
        <v>0</v>
      </c>
      <c r="X69" s="962">
        <v>1</v>
      </c>
      <c r="Y69" s="959">
        <v>42</v>
      </c>
    </row>
    <row r="70" spans="1:25" ht="14.45" customHeight="1" x14ac:dyDescent="0.2">
      <c r="A70" s="923" t="s">
        <v>7296</v>
      </c>
      <c r="B70" s="910">
        <v>3</v>
      </c>
      <c r="C70" s="911">
        <v>11.96</v>
      </c>
      <c r="D70" s="904">
        <v>3.3</v>
      </c>
      <c r="E70" s="914">
        <v>1</v>
      </c>
      <c r="F70" s="915">
        <v>4.24</v>
      </c>
      <c r="G70" s="888">
        <v>6</v>
      </c>
      <c r="H70" s="917"/>
      <c r="I70" s="913"/>
      <c r="J70" s="887"/>
      <c r="K70" s="916">
        <v>4.37</v>
      </c>
      <c r="L70" s="917">
        <v>2</v>
      </c>
      <c r="M70" s="917">
        <v>21</v>
      </c>
      <c r="N70" s="918">
        <v>7</v>
      </c>
      <c r="O70" s="917" t="s">
        <v>5989</v>
      </c>
      <c r="P70" s="919" t="s">
        <v>7294</v>
      </c>
      <c r="Q70" s="920">
        <f t="shared" ref="Q70:R133" si="3">H70-B70</f>
        <v>-3</v>
      </c>
      <c r="R70" s="957">
        <f t="shared" si="3"/>
        <v>-11.96</v>
      </c>
      <c r="S70" s="920">
        <f t="shared" ref="S70:S133" si="4">H70-E70</f>
        <v>-1</v>
      </c>
      <c r="T70" s="957">
        <f t="shared" ref="T70:T133" si="5">I70-F70</f>
        <v>-4.24</v>
      </c>
      <c r="U70" s="963" t="s">
        <v>329</v>
      </c>
      <c r="V70" s="910" t="s">
        <v>329</v>
      </c>
      <c r="W70" s="910" t="s">
        <v>329</v>
      </c>
      <c r="X70" s="962" t="s">
        <v>329</v>
      </c>
      <c r="Y70" s="959"/>
    </row>
    <row r="71" spans="1:25" ht="14.45" customHeight="1" x14ac:dyDescent="0.2">
      <c r="A71" s="924" t="s">
        <v>7297</v>
      </c>
      <c r="B71" s="899">
        <v>1</v>
      </c>
      <c r="C71" s="900">
        <v>3.12</v>
      </c>
      <c r="D71" s="901">
        <v>2</v>
      </c>
      <c r="E71" s="908"/>
      <c r="F71" s="889"/>
      <c r="G71" s="890"/>
      <c r="H71" s="895"/>
      <c r="I71" s="889"/>
      <c r="J71" s="890"/>
      <c r="K71" s="894">
        <v>4.9800000000000004</v>
      </c>
      <c r="L71" s="895">
        <v>1</v>
      </c>
      <c r="M71" s="895">
        <v>12</v>
      </c>
      <c r="N71" s="896">
        <v>4</v>
      </c>
      <c r="O71" s="895" t="s">
        <v>5989</v>
      </c>
      <c r="P71" s="909" t="s">
        <v>7298</v>
      </c>
      <c r="Q71" s="897">
        <f t="shared" si="3"/>
        <v>-1</v>
      </c>
      <c r="R71" s="956">
        <f t="shared" si="3"/>
        <v>-3.12</v>
      </c>
      <c r="S71" s="897">
        <f t="shared" si="4"/>
        <v>0</v>
      </c>
      <c r="T71" s="956">
        <f t="shared" si="5"/>
        <v>0</v>
      </c>
      <c r="U71" s="964" t="s">
        <v>329</v>
      </c>
      <c r="V71" s="905" t="s">
        <v>329</v>
      </c>
      <c r="W71" s="905" t="s">
        <v>329</v>
      </c>
      <c r="X71" s="961" t="s">
        <v>329</v>
      </c>
      <c r="Y71" s="960"/>
    </row>
    <row r="72" spans="1:25" ht="14.45" customHeight="1" x14ac:dyDescent="0.2">
      <c r="A72" s="923" t="s">
        <v>7299</v>
      </c>
      <c r="B72" s="921">
        <v>1</v>
      </c>
      <c r="C72" s="922">
        <v>5.49</v>
      </c>
      <c r="D72" s="902">
        <v>6</v>
      </c>
      <c r="E72" s="912"/>
      <c r="F72" s="913"/>
      <c r="G72" s="887"/>
      <c r="H72" s="917"/>
      <c r="I72" s="913"/>
      <c r="J72" s="887"/>
      <c r="K72" s="916">
        <v>5.49</v>
      </c>
      <c r="L72" s="917">
        <v>2</v>
      </c>
      <c r="M72" s="917">
        <v>15</v>
      </c>
      <c r="N72" s="918">
        <v>5</v>
      </c>
      <c r="O72" s="917" t="s">
        <v>5989</v>
      </c>
      <c r="P72" s="919" t="s">
        <v>7298</v>
      </c>
      <c r="Q72" s="920">
        <f t="shared" si="3"/>
        <v>-1</v>
      </c>
      <c r="R72" s="957">
        <f t="shared" si="3"/>
        <v>-5.49</v>
      </c>
      <c r="S72" s="920">
        <f t="shared" si="4"/>
        <v>0</v>
      </c>
      <c r="T72" s="957">
        <f t="shared" si="5"/>
        <v>0</v>
      </c>
      <c r="U72" s="963" t="s">
        <v>329</v>
      </c>
      <c r="V72" s="910" t="s">
        <v>329</v>
      </c>
      <c r="W72" s="910" t="s">
        <v>329</v>
      </c>
      <c r="X72" s="962" t="s">
        <v>329</v>
      </c>
      <c r="Y72" s="959"/>
    </row>
    <row r="73" spans="1:25" ht="14.45" customHeight="1" x14ac:dyDescent="0.2">
      <c r="A73" s="924" t="s">
        <v>7300</v>
      </c>
      <c r="B73" s="899">
        <v>61</v>
      </c>
      <c r="C73" s="900">
        <v>362.9</v>
      </c>
      <c r="D73" s="901">
        <v>3.2</v>
      </c>
      <c r="E73" s="908">
        <v>51</v>
      </c>
      <c r="F73" s="889">
        <v>318.31</v>
      </c>
      <c r="G73" s="890">
        <v>3.3</v>
      </c>
      <c r="H73" s="895">
        <v>4</v>
      </c>
      <c r="I73" s="889">
        <v>25.36</v>
      </c>
      <c r="J73" s="890">
        <v>3.5</v>
      </c>
      <c r="K73" s="894">
        <v>6.34</v>
      </c>
      <c r="L73" s="895">
        <v>1</v>
      </c>
      <c r="M73" s="895">
        <v>12</v>
      </c>
      <c r="N73" s="896">
        <v>4</v>
      </c>
      <c r="O73" s="895" t="s">
        <v>7181</v>
      </c>
      <c r="P73" s="909" t="s">
        <v>7301</v>
      </c>
      <c r="Q73" s="897">
        <f t="shared" si="3"/>
        <v>-57</v>
      </c>
      <c r="R73" s="956">
        <f t="shared" si="3"/>
        <v>-337.53999999999996</v>
      </c>
      <c r="S73" s="897">
        <f t="shared" si="4"/>
        <v>-47</v>
      </c>
      <c r="T73" s="956">
        <f t="shared" si="5"/>
        <v>-292.95</v>
      </c>
      <c r="U73" s="964">
        <v>16</v>
      </c>
      <c r="V73" s="905">
        <v>14</v>
      </c>
      <c r="W73" s="905">
        <v>-2</v>
      </c>
      <c r="X73" s="961">
        <v>0.875</v>
      </c>
      <c r="Y73" s="960">
        <v>1</v>
      </c>
    </row>
    <row r="74" spans="1:25" ht="14.45" customHeight="1" x14ac:dyDescent="0.2">
      <c r="A74" s="923" t="s">
        <v>7302</v>
      </c>
      <c r="B74" s="921">
        <v>7</v>
      </c>
      <c r="C74" s="922">
        <v>39.01</v>
      </c>
      <c r="D74" s="902">
        <v>4</v>
      </c>
      <c r="E74" s="912">
        <v>9</v>
      </c>
      <c r="F74" s="913">
        <v>58.16</v>
      </c>
      <c r="G74" s="887">
        <v>2.8</v>
      </c>
      <c r="H74" s="917">
        <v>2</v>
      </c>
      <c r="I74" s="913">
        <v>12.93</v>
      </c>
      <c r="J74" s="903">
        <v>6.5</v>
      </c>
      <c r="K74" s="916">
        <v>6.46</v>
      </c>
      <c r="L74" s="917">
        <v>2</v>
      </c>
      <c r="M74" s="917">
        <v>15</v>
      </c>
      <c r="N74" s="918">
        <v>5</v>
      </c>
      <c r="O74" s="917" t="s">
        <v>7181</v>
      </c>
      <c r="P74" s="919" t="s">
        <v>7301</v>
      </c>
      <c r="Q74" s="920">
        <f t="shared" si="3"/>
        <v>-5</v>
      </c>
      <c r="R74" s="957">
        <f t="shared" si="3"/>
        <v>-26.08</v>
      </c>
      <c r="S74" s="920">
        <f t="shared" si="4"/>
        <v>-7</v>
      </c>
      <c r="T74" s="957">
        <f t="shared" si="5"/>
        <v>-45.23</v>
      </c>
      <c r="U74" s="963">
        <v>10</v>
      </c>
      <c r="V74" s="910">
        <v>13</v>
      </c>
      <c r="W74" s="910">
        <v>3</v>
      </c>
      <c r="X74" s="962">
        <v>1.3</v>
      </c>
      <c r="Y74" s="959">
        <v>3</v>
      </c>
    </row>
    <row r="75" spans="1:25" ht="14.45" customHeight="1" x14ac:dyDescent="0.2">
      <c r="A75" s="923" t="s">
        <v>7303</v>
      </c>
      <c r="B75" s="921"/>
      <c r="C75" s="922"/>
      <c r="D75" s="902"/>
      <c r="E75" s="912">
        <v>1</v>
      </c>
      <c r="F75" s="913">
        <v>6.77</v>
      </c>
      <c r="G75" s="887">
        <v>18</v>
      </c>
      <c r="H75" s="917">
        <v>2</v>
      </c>
      <c r="I75" s="913">
        <v>13.54</v>
      </c>
      <c r="J75" s="903">
        <v>14</v>
      </c>
      <c r="K75" s="916">
        <v>6.77</v>
      </c>
      <c r="L75" s="917">
        <v>2</v>
      </c>
      <c r="M75" s="917">
        <v>21</v>
      </c>
      <c r="N75" s="918">
        <v>7</v>
      </c>
      <c r="O75" s="917" t="s">
        <v>7181</v>
      </c>
      <c r="P75" s="919" t="s">
        <v>7301</v>
      </c>
      <c r="Q75" s="920">
        <f t="shared" si="3"/>
        <v>2</v>
      </c>
      <c r="R75" s="957">
        <f t="shared" si="3"/>
        <v>13.54</v>
      </c>
      <c r="S75" s="920">
        <f t="shared" si="4"/>
        <v>1</v>
      </c>
      <c r="T75" s="957">
        <f t="shared" si="5"/>
        <v>6.77</v>
      </c>
      <c r="U75" s="963">
        <v>14</v>
      </c>
      <c r="V75" s="910">
        <v>28</v>
      </c>
      <c r="W75" s="910">
        <v>14</v>
      </c>
      <c r="X75" s="962">
        <v>2</v>
      </c>
      <c r="Y75" s="959">
        <v>14</v>
      </c>
    </row>
    <row r="76" spans="1:25" ht="14.45" customHeight="1" x14ac:dyDescent="0.2">
      <c r="A76" s="924" t="s">
        <v>7304</v>
      </c>
      <c r="B76" s="899">
        <v>20</v>
      </c>
      <c r="C76" s="900">
        <v>15.35</v>
      </c>
      <c r="D76" s="901">
        <v>3.7</v>
      </c>
      <c r="E76" s="908">
        <v>6</v>
      </c>
      <c r="F76" s="889">
        <v>4.3600000000000003</v>
      </c>
      <c r="G76" s="890">
        <v>3.3</v>
      </c>
      <c r="H76" s="895">
        <v>6</v>
      </c>
      <c r="I76" s="889">
        <v>4.88</v>
      </c>
      <c r="J76" s="890">
        <v>2.7</v>
      </c>
      <c r="K76" s="894">
        <v>0.73</v>
      </c>
      <c r="L76" s="895">
        <v>1</v>
      </c>
      <c r="M76" s="895">
        <v>12</v>
      </c>
      <c r="N76" s="896">
        <v>4</v>
      </c>
      <c r="O76" s="895" t="s">
        <v>7181</v>
      </c>
      <c r="P76" s="909" t="s">
        <v>7305</v>
      </c>
      <c r="Q76" s="897">
        <f t="shared" si="3"/>
        <v>-14</v>
      </c>
      <c r="R76" s="956">
        <f t="shared" si="3"/>
        <v>-10.469999999999999</v>
      </c>
      <c r="S76" s="897">
        <f t="shared" si="4"/>
        <v>0</v>
      </c>
      <c r="T76" s="956">
        <f t="shared" si="5"/>
        <v>0.51999999999999957</v>
      </c>
      <c r="U76" s="964">
        <v>24</v>
      </c>
      <c r="V76" s="905">
        <v>16.200000000000003</v>
      </c>
      <c r="W76" s="905">
        <v>-7.7999999999999972</v>
      </c>
      <c r="X76" s="961">
        <v>0.67500000000000016</v>
      </c>
      <c r="Y76" s="960"/>
    </row>
    <row r="77" spans="1:25" ht="14.45" customHeight="1" x14ac:dyDescent="0.2">
      <c r="A77" s="923" t="s">
        <v>7306</v>
      </c>
      <c r="B77" s="921">
        <v>3</v>
      </c>
      <c r="C77" s="922">
        <v>3.21</v>
      </c>
      <c r="D77" s="902">
        <v>3.3</v>
      </c>
      <c r="E77" s="912">
        <v>3</v>
      </c>
      <c r="F77" s="913">
        <v>3.21</v>
      </c>
      <c r="G77" s="887">
        <v>3</v>
      </c>
      <c r="H77" s="917"/>
      <c r="I77" s="913"/>
      <c r="J77" s="887"/>
      <c r="K77" s="916">
        <v>1.07</v>
      </c>
      <c r="L77" s="917">
        <v>2</v>
      </c>
      <c r="M77" s="917">
        <v>18</v>
      </c>
      <c r="N77" s="918">
        <v>6</v>
      </c>
      <c r="O77" s="917" t="s">
        <v>7181</v>
      </c>
      <c r="P77" s="919" t="s">
        <v>7307</v>
      </c>
      <c r="Q77" s="920">
        <f t="shared" si="3"/>
        <v>-3</v>
      </c>
      <c r="R77" s="957">
        <f t="shared" si="3"/>
        <v>-3.21</v>
      </c>
      <c r="S77" s="920">
        <f t="shared" si="4"/>
        <v>-3</v>
      </c>
      <c r="T77" s="957">
        <f t="shared" si="5"/>
        <v>-3.21</v>
      </c>
      <c r="U77" s="963" t="s">
        <v>329</v>
      </c>
      <c r="V77" s="910" t="s">
        <v>329</v>
      </c>
      <c r="W77" s="910" t="s">
        <v>329</v>
      </c>
      <c r="X77" s="962" t="s">
        <v>329</v>
      </c>
      <c r="Y77" s="959"/>
    </row>
    <row r="78" spans="1:25" ht="14.45" customHeight="1" x14ac:dyDescent="0.2">
      <c r="A78" s="923" t="s">
        <v>7308</v>
      </c>
      <c r="B78" s="921"/>
      <c r="C78" s="922"/>
      <c r="D78" s="902"/>
      <c r="E78" s="912"/>
      <c r="F78" s="913"/>
      <c r="G78" s="887"/>
      <c r="H78" s="917">
        <v>1</v>
      </c>
      <c r="I78" s="913">
        <v>1.33</v>
      </c>
      <c r="J78" s="887">
        <v>2</v>
      </c>
      <c r="K78" s="916">
        <v>1.92</v>
      </c>
      <c r="L78" s="917">
        <v>3</v>
      </c>
      <c r="M78" s="917">
        <v>24</v>
      </c>
      <c r="N78" s="918">
        <v>8</v>
      </c>
      <c r="O78" s="917" t="s">
        <v>7181</v>
      </c>
      <c r="P78" s="919" t="s">
        <v>7309</v>
      </c>
      <c r="Q78" s="920">
        <f t="shared" si="3"/>
        <v>1</v>
      </c>
      <c r="R78" s="957">
        <f t="shared" si="3"/>
        <v>1.33</v>
      </c>
      <c r="S78" s="920">
        <f t="shared" si="4"/>
        <v>1</v>
      </c>
      <c r="T78" s="957">
        <f t="shared" si="5"/>
        <v>1.33</v>
      </c>
      <c r="U78" s="963">
        <v>8</v>
      </c>
      <c r="V78" s="910">
        <v>2</v>
      </c>
      <c r="W78" s="910">
        <v>-6</v>
      </c>
      <c r="X78" s="962">
        <v>0.25</v>
      </c>
      <c r="Y78" s="959"/>
    </row>
    <row r="79" spans="1:25" ht="14.45" customHeight="1" x14ac:dyDescent="0.2">
      <c r="A79" s="924" t="s">
        <v>7310</v>
      </c>
      <c r="B79" s="899">
        <v>147</v>
      </c>
      <c r="C79" s="900">
        <v>65.86</v>
      </c>
      <c r="D79" s="901">
        <v>2.4</v>
      </c>
      <c r="E79" s="908">
        <v>131</v>
      </c>
      <c r="F79" s="889">
        <v>60.54</v>
      </c>
      <c r="G79" s="890">
        <v>2.1</v>
      </c>
      <c r="H79" s="895">
        <v>102</v>
      </c>
      <c r="I79" s="889">
        <v>51.92</v>
      </c>
      <c r="J79" s="890">
        <v>1.2</v>
      </c>
      <c r="K79" s="894">
        <v>0.42</v>
      </c>
      <c r="L79" s="895">
        <v>1</v>
      </c>
      <c r="M79" s="895">
        <v>6</v>
      </c>
      <c r="N79" s="896">
        <v>2</v>
      </c>
      <c r="O79" s="895" t="s">
        <v>7181</v>
      </c>
      <c r="P79" s="909" t="s">
        <v>7311</v>
      </c>
      <c r="Q79" s="897">
        <f t="shared" si="3"/>
        <v>-45</v>
      </c>
      <c r="R79" s="956">
        <f t="shared" si="3"/>
        <v>-13.939999999999998</v>
      </c>
      <c r="S79" s="897">
        <f t="shared" si="4"/>
        <v>-29</v>
      </c>
      <c r="T79" s="956">
        <f t="shared" si="5"/>
        <v>-8.6199999999999974</v>
      </c>
      <c r="U79" s="964">
        <v>204</v>
      </c>
      <c r="V79" s="905">
        <v>122.39999999999999</v>
      </c>
      <c r="W79" s="905">
        <v>-81.600000000000009</v>
      </c>
      <c r="X79" s="961">
        <v>0.6</v>
      </c>
      <c r="Y79" s="960">
        <v>6</v>
      </c>
    </row>
    <row r="80" spans="1:25" ht="14.45" customHeight="1" x14ac:dyDescent="0.2">
      <c r="A80" s="923" t="s">
        <v>7312</v>
      </c>
      <c r="B80" s="921">
        <v>39</v>
      </c>
      <c r="C80" s="922">
        <v>21.3</v>
      </c>
      <c r="D80" s="902">
        <v>2.5</v>
      </c>
      <c r="E80" s="912">
        <v>30</v>
      </c>
      <c r="F80" s="913">
        <v>16.38</v>
      </c>
      <c r="G80" s="887">
        <v>2.4</v>
      </c>
      <c r="H80" s="917">
        <v>10</v>
      </c>
      <c r="I80" s="913">
        <v>5.46</v>
      </c>
      <c r="J80" s="887">
        <v>1.9</v>
      </c>
      <c r="K80" s="916">
        <v>0.55000000000000004</v>
      </c>
      <c r="L80" s="917">
        <v>1</v>
      </c>
      <c r="M80" s="917">
        <v>9</v>
      </c>
      <c r="N80" s="918">
        <v>3</v>
      </c>
      <c r="O80" s="917" t="s">
        <v>7181</v>
      </c>
      <c r="P80" s="919" t="s">
        <v>7313</v>
      </c>
      <c r="Q80" s="920">
        <f t="shared" si="3"/>
        <v>-29</v>
      </c>
      <c r="R80" s="957">
        <f t="shared" si="3"/>
        <v>-15.84</v>
      </c>
      <c r="S80" s="920">
        <f t="shared" si="4"/>
        <v>-20</v>
      </c>
      <c r="T80" s="957">
        <f t="shared" si="5"/>
        <v>-10.919999999999998</v>
      </c>
      <c r="U80" s="963">
        <v>30</v>
      </c>
      <c r="V80" s="910">
        <v>19</v>
      </c>
      <c r="W80" s="910">
        <v>-11</v>
      </c>
      <c r="X80" s="962">
        <v>0.6333333333333333</v>
      </c>
      <c r="Y80" s="959">
        <v>2</v>
      </c>
    </row>
    <row r="81" spans="1:25" ht="14.45" customHeight="1" x14ac:dyDescent="0.2">
      <c r="A81" s="923" t="s">
        <v>7314</v>
      </c>
      <c r="B81" s="921">
        <v>2</v>
      </c>
      <c r="C81" s="922">
        <v>1.35</v>
      </c>
      <c r="D81" s="902">
        <v>3.5</v>
      </c>
      <c r="E81" s="912">
        <v>1</v>
      </c>
      <c r="F81" s="913">
        <v>1.1100000000000001</v>
      </c>
      <c r="G81" s="887">
        <v>2</v>
      </c>
      <c r="H81" s="917">
        <v>4</v>
      </c>
      <c r="I81" s="913">
        <v>2.71</v>
      </c>
      <c r="J81" s="887">
        <v>3.3</v>
      </c>
      <c r="K81" s="916">
        <v>0.68</v>
      </c>
      <c r="L81" s="917">
        <v>1</v>
      </c>
      <c r="M81" s="917">
        <v>12</v>
      </c>
      <c r="N81" s="918">
        <v>4</v>
      </c>
      <c r="O81" s="917" t="s">
        <v>7181</v>
      </c>
      <c r="P81" s="919" t="s">
        <v>7315</v>
      </c>
      <c r="Q81" s="920">
        <f t="shared" si="3"/>
        <v>2</v>
      </c>
      <c r="R81" s="957">
        <f t="shared" si="3"/>
        <v>1.3599999999999999</v>
      </c>
      <c r="S81" s="920">
        <f t="shared" si="4"/>
        <v>3</v>
      </c>
      <c r="T81" s="957">
        <f t="shared" si="5"/>
        <v>1.5999999999999999</v>
      </c>
      <c r="U81" s="963">
        <v>16</v>
      </c>
      <c r="V81" s="910">
        <v>13.2</v>
      </c>
      <c r="W81" s="910">
        <v>-2.8000000000000007</v>
      </c>
      <c r="X81" s="962">
        <v>0.82499999999999996</v>
      </c>
      <c r="Y81" s="959">
        <v>2</v>
      </c>
    </row>
    <row r="82" spans="1:25" ht="14.45" customHeight="1" x14ac:dyDescent="0.2">
      <c r="A82" s="924" t="s">
        <v>7316</v>
      </c>
      <c r="B82" s="899">
        <v>115</v>
      </c>
      <c r="C82" s="900">
        <v>58.81</v>
      </c>
      <c r="D82" s="901">
        <v>3.1</v>
      </c>
      <c r="E82" s="908">
        <v>113</v>
      </c>
      <c r="F82" s="889">
        <v>57.04</v>
      </c>
      <c r="G82" s="890">
        <v>2.6</v>
      </c>
      <c r="H82" s="895">
        <v>73</v>
      </c>
      <c r="I82" s="889">
        <v>36.11</v>
      </c>
      <c r="J82" s="890">
        <v>2</v>
      </c>
      <c r="K82" s="894">
        <v>0.49</v>
      </c>
      <c r="L82" s="895">
        <v>1</v>
      </c>
      <c r="M82" s="895">
        <v>9</v>
      </c>
      <c r="N82" s="896">
        <v>3</v>
      </c>
      <c r="O82" s="895" t="s">
        <v>7181</v>
      </c>
      <c r="P82" s="909" t="s">
        <v>7317</v>
      </c>
      <c r="Q82" s="897">
        <f t="shared" si="3"/>
        <v>-42</v>
      </c>
      <c r="R82" s="956">
        <f t="shared" si="3"/>
        <v>-22.700000000000003</v>
      </c>
      <c r="S82" s="897">
        <f t="shared" si="4"/>
        <v>-40</v>
      </c>
      <c r="T82" s="956">
        <f t="shared" si="5"/>
        <v>-20.93</v>
      </c>
      <c r="U82" s="964">
        <v>219</v>
      </c>
      <c r="V82" s="905">
        <v>146</v>
      </c>
      <c r="W82" s="905">
        <v>-73</v>
      </c>
      <c r="X82" s="961">
        <v>0.66666666666666663</v>
      </c>
      <c r="Y82" s="960">
        <v>18</v>
      </c>
    </row>
    <row r="83" spans="1:25" ht="14.45" customHeight="1" x14ac:dyDescent="0.2">
      <c r="A83" s="923" t="s">
        <v>7318</v>
      </c>
      <c r="B83" s="921">
        <v>48</v>
      </c>
      <c r="C83" s="922">
        <v>38.71</v>
      </c>
      <c r="D83" s="902">
        <v>4.0999999999999996</v>
      </c>
      <c r="E83" s="912">
        <v>41</v>
      </c>
      <c r="F83" s="913">
        <v>33.69</v>
      </c>
      <c r="G83" s="887">
        <v>3.9</v>
      </c>
      <c r="H83" s="917">
        <v>12</v>
      </c>
      <c r="I83" s="913">
        <v>8.06</v>
      </c>
      <c r="J83" s="887">
        <v>3.9</v>
      </c>
      <c r="K83" s="916">
        <v>0.79</v>
      </c>
      <c r="L83" s="917">
        <v>2</v>
      </c>
      <c r="M83" s="917">
        <v>15</v>
      </c>
      <c r="N83" s="918">
        <v>5</v>
      </c>
      <c r="O83" s="917" t="s">
        <v>7181</v>
      </c>
      <c r="P83" s="919" t="s">
        <v>7319</v>
      </c>
      <c r="Q83" s="920">
        <f t="shared" si="3"/>
        <v>-36</v>
      </c>
      <c r="R83" s="957">
        <f t="shared" si="3"/>
        <v>-30.65</v>
      </c>
      <c r="S83" s="920">
        <f t="shared" si="4"/>
        <v>-29</v>
      </c>
      <c r="T83" s="957">
        <f t="shared" si="5"/>
        <v>-25.629999999999995</v>
      </c>
      <c r="U83" s="963">
        <v>60</v>
      </c>
      <c r="V83" s="910">
        <v>46.8</v>
      </c>
      <c r="W83" s="910">
        <v>-13.200000000000003</v>
      </c>
      <c r="X83" s="962">
        <v>0.77999999999999992</v>
      </c>
      <c r="Y83" s="959">
        <v>13</v>
      </c>
    </row>
    <row r="84" spans="1:25" ht="14.45" customHeight="1" x14ac:dyDescent="0.2">
      <c r="A84" s="923" t="s">
        <v>7320</v>
      </c>
      <c r="B84" s="921">
        <v>5</v>
      </c>
      <c r="C84" s="922">
        <v>8.4700000000000006</v>
      </c>
      <c r="D84" s="902">
        <v>13</v>
      </c>
      <c r="E84" s="912">
        <v>3</v>
      </c>
      <c r="F84" s="913">
        <v>4.9000000000000004</v>
      </c>
      <c r="G84" s="887">
        <v>5</v>
      </c>
      <c r="H84" s="917">
        <v>5</v>
      </c>
      <c r="I84" s="913">
        <v>5.59</v>
      </c>
      <c r="J84" s="887">
        <v>5.6</v>
      </c>
      <c r="K84" s="916">
        <v>1.63</v>
      </c>
      <c r="L84" s="917">
        <v>3</v>
      </c>
      <c r="M84" s="917">
        <v>27</v>
      </c>
      <c r="N84" s="918">
        <v>9</v>
      </c>
      <c r="O84" s="917" t="s">
        <v>7181</v>
      </c>
      <c r="P84" s="919" t="s">
        <v>7319</v>
      </c>
      <c r="Q84" s="920">
        <f t="shared" si="3"/>
        <v>0</v>
      </c>
      <c r="R84" s="957">
        <f t="shared" si="3"/>
        <v>-2.8800000000000008</v>
      </c>
      <c r="S84" s="920">
        <f t="shared" si="4"/>
        <v>2</v>
      </c>
      <c r="T84" s="957">
        <f t="shared" si="5"/>
        <v>0.6899999999999995</v>
      </c>
      <c r="U84" s="963">
        <v>45</v>
      </c>
      <c r="V84" s="910">
        <v>28</v>
      </c>
      <c r="W84" s="910">
        <v>-17</v>
      </c>
      <c r="X84" s="962">
        <v>0.62222222222222223</v>
      </c>
      <c r="Y84" s="959">
        <v>11</v>
      </c>
    </row>
    <row r="85" spans="1:25" ht="14.45" customHeight="1" x14ac:dyDescent="0.2">
      <c r="A85" s="924" t="s">
        <v>7321</v>
      </c>
      <c r="B85" s="905">
        <v>1</v>
      </c>
      <c r="C85" s="906">
        <v>0.55000000000000004</v>
      </c>
      <c r="D85" s="907">
        <v>6</v>
      </c>
      <c r="E85" s="891">
        <v>1</v>
      </c>
      <c r="F85" s="892">
        <v>0.43</v>
      </c>
      <c r="G85" s="893">
        <v>4</v>
      </c>
      <c r="H85" s="895"/>
      <c r="I85" s="889"/>
      <c r="J85" s="890"/>
      <c r="K85" s="894">
        <v>0.43</v>
      </c>
      <c r="L85" s="895">
        <v>2</v>
      </c>
      <c r="M85" s="895">
        <v>15</v>
      </c>
      <c r="N85" s="896">
        <v>5</v>
      </c>
      <c r="O85" s="895" t="s">
        <v>7181</v>
      </c>
      <c r="P85" s="909" t="s">
        <v>7322</v>
      </c>
      <c r="Q85" s="897">
        <f t="shared" si="3"/>
        <v>-1</v>
      </c>
      <c r="R85" s="956">
        <f t="shared" si="3"/>
        <v>-0.55000000000000004</v>
      </c>
      <c r="S85" s="897">
        <f t="shared" si="4"/>
        <v>-1</v>
      </c>
      <c r="T85" s="956">
        <f t="shared" si="5"/>
        <v>-0.43</v>
      </c>
      <c r="U85" s="964" t="s">
        <v>329</v>
      </c>
      <c r="V85" s="905" t="s">
        <v>329</v>
      </c>
      <c r="W85" s="905" t="s">
        <v>329</v>
      </c>
      <c r="X85" s="961" t="s">
        <v>329</v>
      </c>
      <c r="Y85" s="960"/>
    </row>
    <row r="86" spans="1:25" ht="14.45" customHeight="1" x14ac:dyDescent="0.2">
      <c r="A86" s="923" t="s">
        <v>7323</v>
      </c>
      <c r="B86" s="910">
        <v>1</v>
      </c>
      <c r="C86" s="911">
        <v>1.36</v>
      </c>
      <c r="D86" s="904">
        <v>4</v>
      </c>
      <c r="E86" s="914">
        <v>1</v>
      </c>
      <c r="F86" s="915">
        <v>1.36</v>
      </c>
      <c r="G86" s="888">
        <v>4</v>
      </c>
      <c r="H86" s="917">
        <v>1</v>
      </c>
      <c r="I86" s="913">
        <v>1.36</v>
      </c>
      <c r="J86" s="887">
        <v>7</v>
      </c>
      <c r="K86" s="916">
        <v>1.36</v>
      </c>
      <c r="L86" s="917">
        <v>3</v>
      </c>
      <c r="M86" s="917">
        <v>30</v>
      </c>
      <c r="N86" s="918">
        <v>10</v>
      </c>
      <c r="O86" s="917" t="s">
        <v>7181</v>
      </c>
      <c r="P86" s="919" t="s">
        <v>7324</v>
      </c>
      <c r="Q86" s="920">
        <f t="shared" si="3"/>
        <v>0</v>
      </c>
      <c r="R86" s="957">
        <f t="shared" si="3"/>
        <v>0</v>
      </c>
      <c r="S86" s="920">
        <f t="shared" si="4"/>
        <v>0</v>
      </c>
      <c r="T86" s="957">
        <f t="shared" si="5"/>
        <v>0</v>
      </c>
      <c r="U86" s="963">
        <v>10</v>
      </c>
      <c r="V86" s="910">
        <v>7</v>
      </c>
      <c r="W86" s="910">
        <v>-3</v>
      </c>
      <c r="X86" s="962">
        <v>0.7</v>
      </c>
      <c r="Y86" s="959"/>
    </row>
    <row r="87" spans="1:25" ht="14.45" customHeight="1" x14ac:dyDescent="0.2">
      <c r="A87" s="924" t="s">
        <v>7325</v>
      </c>
      <c r="B87" s="905">
        <v>2</v>
      </c>
      <c r="C87" s="906">
        <v>4.84</v>
      </c>
      <c r="D87" s="907">
        <v>9.5</v>
      </c>
      <c r="E87" s="908"/>
      <c r="F87" s="889"/>
      <c r="G87" s="890"/>
      <c r="H87" s="891">
        <v>1</v>
      </c>
      <c r="I87" s="892">
        <v>1.17</v>
      </c>
      <c r="J87" s="893">
        <v>13</v>
      </c>
      <c r="K87" s="894">
        <v>1.17</v>
      </c>
      <c r="L87" s="895">
        <v>5</v>
      </c>
      <c r="M87" s="895">
        <v>42</v>
      </c>
      <c r="N87" s="896">
        <v>14</v>
      </c>
      <c r="O87" s="895" t="s">
        <v>7181</v>
      </c>
      <c r="P87" s="909" t="s">
        <v>7326</v>
      </c>
      <c r="Q87" s="897">
        <f t="shared" si="3"/>
        <v>-1</v>
      </c>
      <c r="R87" s="956">
        <f t="shared" si="3"/>
        <v>-3.67</v>
      </c>
      <c r="S87" s="897">
        <f t="shared" si="4"/>
        <v>1</v>
      </c>
      <c r="T87" s="956">
        <f t="shared" si="5"/>
        <v>1.17</v>
      </c>
      <c r="U87" s="964">
        <v>14</v>
      </c>
      <c r="V87" s="905">
        <v>13</v>
      </c>
      <c r="W87" s="905">
        <v>-1</v>
      </c>
      <c r="X87" s="961">
        <v>0.9285714285714286</v>
      </c>
      <c r="Y87" s="960"/>
    </row>
    <row r="88" spans="1:25" ht="14.45" customHeight="1" x14ac:dyDescent="0.2">
      <c r="A88" s="923" t="s">
        <v>7327</v>
      </c>
      <c r="B88" s="910">
        <v>1</v>
      </c>
      <c r="C88" s="911">
        <v>0.96</v>
      </c>
      <c r="D88" s="904">
        <v>3</v>
      </c>
      <c r="E88" s="912">
        <v>3</v>
      </c>
      <c r="F88" s="913">
        <v>5.78</v>
      </c>
      <c r="G88" s="887">
        <v>7.3</v>
      </c>
      <c r="H88" s="914">
        <v>3</v>
      </c>
      <c r="I88" s="915">
        <v>7.53</v>
      </c>
      <c r="J88" s="888">
        <v>5.3</v>
      </c>
      <c r="K88" s="916">
        <v>1.68</v>
      </c>
      <c r="L88" s="917">
        <v>6</v>
      </c>
      <c r="M88" s="917">
        <v>54</v>
      </c>
      <c r="N88" s="918">
        <v>18</v>
      </c>
      <c r="O88" s="917" t="s">
        <v>7181</v>
      </c>
      <c r="P88" s="919" t="s">
        <v>7328</v>
      </c>
      <c r="Q88" s="920">
        <f t="shared" si="3"/>
        <v>2</v>
      </c>
      <c r="R88" s="957">
        <f t="shared" si="3"/>
        <v>6.57</v>
      </c>
      <c r="S88" s="920">
        <f t="shared" si="4"/>
        <v>0</v>
      </c>
      <c r="T88" s="957">
        <f t="shared" si="5"/>
        <v>1.75</v>
      </c>
      <c r="U88" s="963">
        <v>54</v>
      </c>
      <c r="V88" s="910">
        <v>15.899999999999999</v>
      </c>
      <c r="W88" s="910">
        <v>-38.1</v>
      </c>
      <c r="X88" s="962">
        <v>0.2944444444444444</v>
      </c>
      <c r="Y88" s="959"/>
    </row>
    <row r="89" spans="1:25" ht="14.45" customHeight="1" x14ac:dyDescent="0.2">
      <c r="A89" s="923" t="s">
        <v>7329</v>
      </c>
      <c r="B89" s="910">
        <v>2</v>
      </c>
      <c r="C89" s="911">
        <v>5.96</v>
      </c>
      <c r="D89" s="904">
        <v>8</v>
      </c>
      <c r="E89" s="912"/>
      <c r="F89" s="913"/>
      <c r="G89" s="887"/>
      <c r="H89" s="914">
        <v>1</v>
      </c>
      <c r="I89" s="915">
        <v>5.63</v>
      </c>
      <c r="J89" s="888">
        <v>13</v>
      </c>
      <c r="K89" s="916">
        <v>3.11</v>
      </c>
      <c r="L89" s="917">
        <v>7</v>
      </c>
      <c r="M89" s="917">
        <v>63</v>
      </c>
      <c r="N89" s="918">
        <v>21</v>
      </c>
      <c r="O89" s="917" t="s">
        <v>7181</v>
      </c>
      <c r="P89" s="919" t="s">
        <v>7330</v>
      </c>
      <c r="Q89" s="920">
        <f t="shared" si="3"/>
        <v>-1</v>
      </c>
      <c r="R89" s="957">
        <f t="shared" si="3"/>
        <v>-0.33000000000000007</v>
      </c>
      <c r="S89" s="920">
        <f t="shared" si="4"/>
        <v>1</v>
      </c>
      <c r="T89" s="957">
        <f t="shared" si="5"/>
        <v>5.63</v>
      </c>
      <c r="U89" s="963">
        <v>21</v>
      </c>
      <c r="V89" s="910">
        <v>13</v>
      </c>
      <c r="W89" s="910">
        <v>-8</v>
      </c>
      <c r="X89" s="962">
        <v>0.61904761904761907</v>
      </c>
      <c r="Y89" s="959"/>
    </row>
    <row r="90" spans="1:25" ht="14.45" customHeight="1" x14ac:dyDescent="0.2">
      <c r="A90" s="924" t="s">
        <v>7331</v>
      </c>
      <c r="B90" s="905">
        <v>9</v>
      </c>
      <c r="C90" s="906">
        <v>4.82</v>
      </c>
      <c r="D90" s="907">
        <v>4.7</v>
      </c>
      <c r="E90" s="891">
        <v>11</v>
      </c>
      <c r="F90" s="892">
        <v>7.03</v>
      </c>
      <c r="G90" s="893">
        <v>4.3</v>
      </c>
      <c r="H90" s="895">
        <v>1</v>
      </c>
      <c r="I90" s="889">
        <v>0.55000000000000004</v>
      </c>
      <c r="J90" s="890">
        <v>4</v>
      </c>
      <c r="K90" s="894">
        <v>0.55000000000000004</v>
      </c>
      <c r="L90" s="895">
        <v>3</v>
      </c>
      <c r="M90" s="895">
        <v>24</v>
      </c>
      <c r="N90" s="896">
        <v>8</v>
      </c>
      <c r="O90" s="895" t="s">
        <v>7181</v>
      </c>
      <c r="P90" s="909" t="s">
        <v>7332</v>
      </c>
      <c r="Q90" s="897">
        <f t="shared" si="3"/>
        <v>-8</v>
      </c>
      <c r="R90" s="956">
        <f t="shared" si="3"/>
        <v>-4.2700000000000005</v>
      </c>
      <c r="S90" s="897">
        <f t="shared" si="4"/>
        <v>-10</v>
      </c>
      <c r="T90" s="956">
        <f t="shared" si="5"/>
        <v>-6.48</v>
      </c>
      <c r="U90" s="964">
        <v>8</v>
      </c>
      <c r="V90" s="905">
        <v>4</v>
      </c>
      <c r="W90" s="905">
        <v>-4</v>
      </c>
      <c r="X90" s="961">
        <v>0.5</v>
      </c>
      <c r="Y90" s="960"/>
    </row>
    <row r="91" spans="1:25" ht="14.45" customHeight="1" x14ac:dyDescent="0.2">
      <c r="A91" s="923" t="s">
        <v>7333</v>
      </c>
      <c r="B91" s="910">
        <v>16</v>
      </c>
      <c r="C91" s="911">
        <v>10.43</v>
      </c>
      <c r="D91" s="904">
        <v>5.6</v>
      </c>
      <c r="E91" s="914">
        <v>20</v>
      </c>
      <c r="F91" s="915">
        <v>13.97</v>
      </c>
      <c r="G91" s="888">
        <v>6.9</v>
      </c>
      <c r="H91" s="917">
        <v>8</v>
      </c>
      <c r="I91" s="913">
        <v>5.46</v>
      </c>
      <c r="J91" s="887">
        <v>7.6</v>
      </c>
      <c r="K91" s="916">
        <v>0.68</v>
      </c>
      <c r="L91" s="917">
        <v>3</v>
      </c>
      <c r="M91" s="917">
        <v>27</v>
      </c>
      <c r="N91" s="918">
        <v>9</v>
      </c>
      <c r="O91" s="917" t="s">
        <v>7181</v>
      </c>
      <c r="P91" s="919" t="s">
        <v>7334</v>
      </c>
      <c r="Q91" s="920">
        <f t="shared" si="3"/>
        <v>-8</v>
      </c>
      <c r="R91" s="957">
        <f t="shared" si="3"/>
        <v>-4.97</v>
      </c>
      <c r="S91" s="920">
        <f t="shared" si="4"/>
        <v>-12</v>
      </c>
      <c r="T91" s="957">
        <f t="shared" si="5"/>
        <v>-8.5100000000000016</v>
      </c>
      <c r="U91" s="963">
        <v>72</v>
      </c>
      <c r="V91" s="910">
        <v>60.8</v>
      </c>
      <c r="W91" s="910">
        <v>-11.200000000000003</v>
      </c>
      <c r="X91" s="962">
        <v>0.84444444444444444</v>
      </c>
      <c r="Y91" s="959">
        <v>7</v>
      </c>
    </row>
    <row r="92" spans="1:25" ht="14.45" customHeight="1" x14ac:dyDescent="0.2">
      <c r="A92" s="923" t="s">
        <v>7335</v>
      </c>
      <c r="B92" s="910">
        <v>3</v>
      </c>
      <c r="C92" s="911">
        <v>3.19</v>
      </c>
      <c r="D92" s="904">
        <v>9</v>
      </c>
      <c r="E92" s="914">
        <v>11</v>
      </c>
      <c r="F92" s="915">
        <v>11.45</v>
      </c>
      <c r="G92" s="888">
        <v>7.2</v>
      </c>
      <c r="H92" s="917">
        <v>3</v>
      </c>
      <c r="I92" s="913">
        <v>2.87</v>
      </c>
      <c r="J92" s="887">
        <v>5.7</v>
      </c>
      <c r="K92" s="916">
        <v>1.04</v>
      </c>
      <c r="L92" s="917">
        <v>4</v>
      </c>
      <c r="M92" s="917">
        <v>36</v>
      </c>
      <c r="N92" s="918">
        <v>12</v>
      </c>
      <c r="O92" s="917" t="s">
        <v>7181</v>
      </c>
      <c r="P92" s="919" t="s">
        <v>7336</v>
      </c>
      <c r="Q92" s="920">
        <f t="shared" si="3"/>
        <v>0</v>
      </c>
      <c r="R92" s="957">
        <f t="shared" si="3"/>
        <v>-0.31999999999999984</v>
      </c>
      <c r="S92" s="920">
        <f t="shared" si="4"/>
        <v>-8</v>
      </c>
      <c r="T92" s="957">
        <f t="shared" si="5"/>
        <v>-8.5799999999999983</v>
      </c>
      <c r="U92" s="963">
        <v>36</v>
      </c>
      <c r="V92" s="910">
        <v>17.100000000000001</v>
      </c>
      <c r="W92" s="910">
        <v>-18.899999999999999</v>
      </c>
      <c r="X92" s="962">
        <v>0.47500000000000003</v>
      </c>
      <c r="Y92" s="959"/>
    </row>
    <row r="93" spans="1:25" ht="14.45" customHeight="1" x14ac:dyDescent="0.2">
      <c r="A93" s="924" t="s">
        <v>7337</v>
      </c>
      <c r="B93" s="905">
        <v>1</v>
      </c>
      <c r="C93" s="906">
        <v>0.54</v>
      </c>
      <c r="D93" s="907">
        <v>4</v>
      </c>
      <c r="E93" s="908"/>
      <c r="F93" s="889"/>
      <c r="G93" s="890"/>
      <c r="H93" s="891"/>
      <c r="I93" s="892"/>
      <c r="J93" s="893"/>
      <c r="K93" s="894">
        <v>0.54</v>
      </c>
      <c r="L93" s="895">
        <v>3</v>
      </c>
      <c r="M93" s="895">
        <v>24</v>
      </c>
      <c r="N93" s="896">
        <v>8</v>
      </c>
      <c r="O93" s="895" t="s">
        <v>7181</v>
      </c>
      <c r="P93" s="909" t="s">
        <v>7338</v>
      </c>
      <c r="Q93" s="897">
        <f t="shared" si="3"/>
        <v>-1</v>
      </c>
      <c r="R93" s="956">
        <f t="shared" si="3"/>
        <v>-0.54</v>
      </c>
      <c r="S93" s="897">
        <f t="shared" si="4"/>
        <v>0</v>
      </c>
      <c r="T93" s="956">
        <f t="shared" si="5"/>
        <v>0</v>
      </c>
      <c r="U93" s="964" t="s">
        <v>329</v>
      </c>
      <c r="V93" s="905" t="s">
        <v>329</v>
      </c>
      <c r="W93" s="905" t="s">
        <v>329</v>
      </c>
      <c r="X93" s="961" t="s">
        <v>329</v>
      </c>
      <c r="Y93" s="960"/>
    </row>
    <row r="94" spans="1:25" ht="14.45" customHeight="1" x14ac:dyDescent="0.2">
      <c r="A94" s="923" t="s">
        <v>7339</v>
      </c>
      <c r="B94" s="910"/>
      <c r="C94" s="911"/>
      <c r="D94" s="904"/>
      <c r="E94" s="912"/>
      <c r="F94" s="913"/>
      <c r="G94" s="887"/>
      <c r="H94" s="914">
        <v>1</v>
      </c>
      <c r="I94" s="915">
        <v>0.62</v>
      </c>
      <c r="J94" s="888">
        <v>4</v>
      </c>
      <c r="K94" s="916">
        <v>0.62</v>
      </c>
      <c r="L94" s="917">
        <v>2</v>
      </c>
      <c r="M94" s="917">
        <v>21</v>
      </c>
      <c r="N94" s="918">
        <v>7</v>
      </c>
      <c r="O94" s="917" t="s">
        <v>7181</v>
      </c>
      <c r="P94" s="919" t="s">
        <v>7340</v>
      </c>
      <c r="Q94" s="920">
        <f t="shared" si="3"/>
        <v>1</v>
      </c>
      <c r="R94" s="957">
        <f t="shared" si="3"/>
        <v>0.62</v>
      </c>
      <c r="S94" s="920">
        <f t="shared" si="4"/>
        <v>1</v>
      </c>
      <c r="T94" s="957">
        <f t="shared" si="5"/>
        <v>0.62</v>
      </c>
      <c r="U94" s="963">
        <v>7</v>
      </c>
      <c r="V94" s="910">
        <v>4</v>
      </c>
      <c r="W94" s="910">
        <v>-3</v>
      </c>
      <c r="X94" s="962">
        <v>0.5714285714285714</v>
      </c>
      <c r="Y94" s="959"/>
    </row>
    <row r="95" spans="1:25" ht="14.45" customHeight="1" x14ac:dyDescent="0.2">
      <c r="A95" s="924" t="s">
        <v>7341</v>
      </c>
      <c r="B95" s="899">
        <v>1</v>
      </c>
      <c r="C95" s="900">
        <v>0.36</v>
      </c>
      <c r="D95" s="901">
        <v>2</v>
      </c>
      <c r="E95" s="908">
        <v>2</v>
      </c>
      <c r="F95" s="889">
        <v>0.78</v>
      </c>
      <c r="G95" s="890">
        <v>2.5</v>
      </c>
      <c r="H95" s="895">
        <v>1</v>
      </c>
      <c r="I95" s="889">
        <v>0.37</v>
      </c>
      <c r="J95" s="898">
        <v>13</v>
      </c>
      <c r="K95" s="894">
        <v>0.36</v>
      </c>
      <c r="L95" s="895">
        <v>2</v>
      </c>
      <c r="M95" s="895">
        <v>15</v>
      </c>
      <c r="N95" s="896">
        <v>5</v>
      </c>
      <c r="O95" s="895" t="s">
        <v>7181</v>
      </c>
      <c r="P95" s="909" t="s">
        <v>7342</v>
      </c>
      <c r="Q95" s="897">
        <f t="shared" si="3"/>
        <v>0</v>
      </c>
      <c r="R95" s="956">
        <f t="shared" si="3"/>
        <v>1.0000000000000009E-2</v>
      </c>
      <c r="S95" s="897">
        <f t="shared" si="4"/>
        <v>-1</v>
      </c>
      <c r="T95" s="956">
        <f t="shared" si="5"/>
        <v>-0.41000000000000003</v>
      </c>
      <c r="U95" s="964">
        <v>5</v>
      </c>
      <c r="V95" s="905">
        <v>13</v>
      </c>
      <c r="W95" s="905">
        <v>8</v>
      </c>
      <c r="X95" s="961">
        <v>2.6</v>
      </c>
      <c r="Y95" s="960">
        <v>8</v>
      </c>
    </row>
    <row r="96" spans="1:25" ht="14.45" customHeight="1" x14ac:dyDescent="0.2">
      <c r="A96" s="923" t="s">
        <v>7343</v>
      </c>
      <c r="B96" s="921">
        <v>3</v>
      </c>
      <c r="C96" s="922">
        <v>1.61</v>
      </c>
      <c r="D96" s="902">
        <v>4.3</v>
      </c>
      <c r="E96" s="912"/>
      <c r="F96" s="913"/>
      <c r="G96" s="887"/>
      <c r="H96" s="917">
        <v>1</v>
      </c>
      <c r="I96" s="913">
        <v>0.48</v>
      </c>
      <c r="J96" s="887">
        <v>2</v>
      </c>
      <c r="K96" s="916">
        <v>0.48</v>
      </c>
      <c r="L96" s="917">
        <v>2</v>
      </c>
      <c r="M96" s="917">
        <v>21</v>
      </c>
      <c r="N96" s="918">
        <v>7</v>
      </c>
      <c r="O96" s="917" t="s">
        <v>7181</v>
      </c>
      <c r="P96" s="919" t="s">
        <v>7344</v>
      </c>
      <c r="Q96" s="920">
        <f t="shared" si="3"/>
        <v>-2</v>
      </c>
      <c r="R96" s="957">
        <f t="shared" si="3"/>
        <v>-1.1300000000000001</v>
      </c>
      <c r="S96" s="920">
        <f t="shared" si="4"/>
        <v>1</v>
      </c>
      <c r="T96" s="957">
        <f t="shared" si="5"/>
        <v>0.48</v>
      </c>
      <c r="U96" s="963">
        <v>7</v>
      </c>
      <c r="V96" s="910">
        <v>2</v>
      </c>
      <c r="W96" s="910">
        <v>-5</v>
      </c>
      <c r="X96" s="962">
        <v>0.2857142857142857</v>
      </c>
      <c r="Y96" s="959"/>
    </row>
    <row r="97" spans="1:25" ht="14.45" customHeight="1" x14ac:dyDescent="0.2">
      <c r="A97" s="923" t="s">
        <v>7345</v>
      </c>
      <c r="B97" s="921">
        <v>1</v>
      </c>
      <c r="C97" s="922">
        <v>0.65</v>
      </c>
      <c r="D97" s="902">
        <v>8</v>
      </c>
      <c r="E97" s="912"/>
      <c r="F97" s="913"/>
      <c r="G97" s="887"/>
      <c r="H97" s="917">
        <v>1</v>
      </c>
      <c r="I97" s="913">
        <v>0.45</v>
      </c>
      <c r="J97" s="887">
        <v>2</v>
      </c>
      <c r="K97" s="916">
        <v>0.65</v>
      </c>
      <c r="L97" s="917">
        <v>3</v>
      </c>
      <c r="M97" s="917">
        <v>24</v>
      </c>
      <c r="N97" s="918">
        <v>8</v>
      </c>
      <c r="O97" s="917" t="s">
        <v>7181</v>
      </c>
      <c r="P97" s="919" t="s">
        <v>7346</v>
      </c>
      <c r="Q97" s="920">
        <f t="shared" si="3"/>
        <v>0</v>
      </c>
      <c r="R97" s="957">
        <f t="shared" si="3"/>
        <v>-0.2</v>
      </c>
      <c r="S97" s="920">
        <f t="shared" si="4"/>
        <v>1</v>
      </c>
      <c r="T97" s="957">
        <f t="shared" si="5"/>
        <v>0.45</v>
      </c>
      <c r="U97" s="963">
        <v>8</v>
      </c>
      <c r="V97" s="910">
        <v>2</v>
      </c>
      <c r="W97" s="910">
        <v>-6</v>
      </c>
      <c r="X97" s="962">
        <v>0.25</v>
      </c>
      <c r="Y97" s="959"/>
    </row>
    <row r="98" spans="1:25" ht="14.45" customHeight="1" x14ac:dyDescent="0.2">
      <c r="A98" s="924" t="s">
        <v>7347</v>
      </c>
      <c r="B98" s="905">
        <v>30</v>
      </c>
      <c r="C98" s="906">
        <v>9.3000000000000007</v>
      </c>
      <c r="D98" s="907">
        <v>2.1</v>
      </c>
      <c r="E98" s="891">
        <v>35</v>
      </c>
      <c r="F98" s="892">
        <v>10.66</v>
      </c>
      <c r="G98" s="893">
        <v>2.2000000000000002</v>
      </c>
      <c r="H98" s="895"/>
      <c r="I98" s="889"/>
      <c r="J98" s="890"/>
      <c r="K98" s="894">
        <v>0.3</v>
      </c>
      <c r="L98" s="895">
        <v>1</v>
      </c>
      <c r="M98" s="895">
        <v>12</v>
      </c>
      <c r="N98" s="896">
        <v>4</v>
      </c>
      <c r="O98" s="895" t="s">
        <v>7181</v>
      </c>
      <c r="P98" s="909" t="s">
        <v>7348</v>
      </c>
      <c r="Q98" s="897">
        <f t="shared" si="3"/>
        <v>-30</v>
      </c>
      <c r="R98" s="956">
        <f t="shared" si="3"/>
        <v>-9.3000000000000007</v>
      </c>
      <c r="S98" s="897">
        <f t="shared" si="4"/>
        <v>-35</v>
      </c>
      <c r="T98" s="956">
        <f t="shared" si="5"/>
        <v>-10.66</v>
      </c>
      <c r="U98" s="964" t="s">
        <v>329</v>
      </c>
      <c r="V98" s="905" t="s">
        <v>329</v>
      </c>
      <c r="W98" s="905" t="s">
        <v>329</v>
      </c>
      <c r="X98" s="961" t="s">
        <v>329</v>
      </c>
      <c r="Y98" s="960"/>
    </row>
    <row r="99" spans="1:25" ht="14.45" customHeight="1" x14ac:dyDescent="0.2">
      <c r="A99" s="923" t="s">
        <v>7349</v>
      </c>
      <c r="B99" s="910">
        <v>2</v>
      </c>
      <c r="C99" s="911">
        <v>0.75</v>
      </c>
      <c r="D99" s="904">
        <v>2</v>
      </c>
      <c r="E99" s="914">
        <v>2</v>
      </c>
      <c r="F99" s="915">
        <v>0.75</v>
      </c>
      <c r="G99" s="888">
        <v>2.5</v>
      </c>
      <c r="H99" s="917"/>
      <c r="I99" s="913"/>
      <c r="J99" s="887"/>
      <c r="K99" s="916">
        <v>0.37</v>
      </c>
      <c r="L99" s="917">
        <v>2</v>
      </c>
      <c r="M99" s="917">
        <v>15</v>
      </c>
      <c r="N99" s="918">
        <v>5</v>
      </c>
      <c r="O99" s="917" t="s">
        <v>7181</v>
      </c>
      <c r="P99" s="919" t="s">
        <v>7350</v>
      </c>
      <c r="Q99" s="920">
        <f t="shared" si="3"/>
        <v>-2</v>
      </c>
      <c r="R99" s="957">
        <f t="shared" si="3"/>
        <v>-0.75</v>
      </c>
      <c r="S99" s="920">
        <f t="shared" si="4"/>
        <v>-2</v>
      </c>
      <c r="T99" s="957">
        <f t="shared" si="5"/>
        <v>-0.75</v>
      </c>
      <c r="U99" s="963" t="s">
        <v>329</v>
      </c>
      <c r="V99" s="910" t="s">
        <v>329</v>
      </c>
      <c r="W99" s="910" t="s">
        <v>329</v>
      </c>
      <c r="X99" s="962" t="s">
        <v>329</v>
      </c>
      <c r="Y99" s="959"/>
    </row>
    <row r="100" spans="1:25" ht="14.45" customHeight="1" x14ac:dyDescent="0.2">
      <c r="A100" s="923" t="s">
        <v>7351</v>
      </c>
      <c r="B100" s="910">
        <v>1</v>
      </c>
      <c r="C100" s="911">
        <v>0.51</v>
      </c>
      <c r="D100" s="904">
        <v>3</v>
      </c>
      <c r="E100" s="914"/>
      <c r="F100" s="915"/>
      <c r="G100" s="888"/>
      <c r="H100" s="917"/>
      <c r="I100" s="913"/>
      <c r="J100" s="887"/>
      <c r="K100" s="916">
        <v>0.51</v>
      </c>
      <c r="L100" s="917">
        <v>2</v>
      </c>
      <c r="M100" s="917">
        <v>21</v>
      </c>
      <c r="N100" s="918">
        <v>7</v>
      </c>
      <c r="O100" s="917" t="s">
        <v>7181</v>
      </c>
      <c r="P100" s="919" t="s">
        <v>7352</v>
      </c>
      <c r="Q100" s="920">
        <f t="shared" si="3"/>
        <v>-1</v>
      </c>
      <c r="R100" s="957">
        <f t="shared" si="3"/>
        <v>-0.51</v>
      </c>
      <c r="S100" s="920">
        <f t="shared" si="4"/>
        <v>0</v>
      </c>
      <c r="T100" s="957">
        <f t="shared" si="5"/>
        <v>0</v>
      </c>
      <c r="U100" s="963" t="s">
        <v>329</v>
      </c>
      <c r="V100" s="910" t="s">
        <v>329</v>
      </c>
      <c r="W100" s="910" t="s">
        <v>329</v>
      </c>
      <c r="X100" s="962" t="s">
        <v>329</v>
      </c>
      <c r="Y100" s="959"/>
    </row>
    <row r="101" spans="1:25" ht="14.45" customHeight="1" x14ac:dyDescent="0.2">
      <c r="A101" s="924" t="s">
        <v>7353</v>
      </c>
      <c r="B101" s="905">
        <v>1</v>
      </c>
      <c r="C101" s="906">
        <v>0.39</v>
      </c>
      <c r="D101" s="907">
        <v>4</v>
      </c>
      <c r="E101" s="891">
        <v>4</v>
      </c>
      <c r="F101" s="892">
        <v>3.72</v>
      </c>
      <c r="G101" s="893">
        <v>3.3</v>
      </c>
      <c r="H101" s="895"/>
      <c r="I101" s="889"/>
      <c r="J101" s="890"/>
      <c r="K101" s="894">
        <v>0.39</v>
      </c>
      <c r="L101" s="895">
        <v>2</v>
      </c>
      <c r="M101" s="895">
        <v>15</v>
      </c>
      <c r="N101" s="896">
        <v>5</v>
      </c>
      <c r="O101" s="895" t="s">
        <v>7181</v>
      </c>
      <c r="P101" s="909" t="s">
        <v>7354</v>
      </c>
      <c r="Q101" s="897">
        <f t="shared" si="3"/>
        <v>-1</v>
      </c>
      <c r="R101" s="956">
        <f t="shared" si="3"/>
        <v>-0.39</v>
      </c>
      <c r="S101" s="897">
        <f t="shared" si="4"/>
        <v>-4</v>
      </c>
      <c r="T101" s="956">
        <f t="shared" si="5"/>
        <v>-3.72</v>
      </c>
      <c r="U101" s="964" t="s">
        <v>329</v>
      </c>
      <c r="V101" s="905" t="s">
        <v>329</v>
      </c>
      <c r="W101" s="905" t="s">
        <v>329</v>
      </c>
      <c r="X101" s="961" t="s">
        <v>329</v>
      </c>
      <c r="Y101" s="960"/>
    </row>
    <row r="102" spans="1:25" ht="14.45" customHeight="1" x14ac:dyDescent="0.2">
      <c r="A102" s="923" t="s">
        <v>7355</v>
      </c>
      <c r="B102" s="910">
        <v>2</v>
      </c>
      <c r="C102" s="911">
        <v>1.07</v>
      </c>
      <c r="D102" s="904">
        <v>2</v>
      </c>
      <c r="E102" s="914">
        <v>3</v>
      </c>
      <c r="F102" s="915">
        <v>2.2599999999999998</v>
      </c>
      <c r="G102" s="888">
        <v>2.7</v>
      </c>
      <c r="H102" s="917">
        <v>1</v>
      </c>
      <c r="I102" s="913">
        <v>0.53</v>
      </c>
      <c r="J102" s="887">
        <v>4</v>
      </c>
      <c r="K102" s="916">
        <v>0.53</v>
      </c>
      <c r="L102" s="917">
        <v>2</v>
      </c>
      <c r="M102" s="917">
        <v>21</v>
      </c>
      <c r="N102" s="918">
        <v>7</v>
      </c>
      <c r="O102" s="917" t="s">
        <v>7181</v>
      </c>
      <c r="P102" s="919" t="s">
        <v>7356</v>
      </c>
      <c r="Q102" s="920">
        <f t="shared" si="3"/>
        <v>-1</v>
      </c>
      <c r="R102" s="957">
        <f t="shared" si="3"/>
        <v>-0.54</v>
      </c>
      <c r="S102" s="920">
        <f t="shared" si="4"/>
        <v>-2</v>
      </c>
      <c r="T102" s="957">
        <f t="shared" si="5"/>
        <v>-1.7299999999999998</v>
      </c>
      <c r="U102" s="963">
        <v>7</v>
      </c>
      <c r="V102" s="910">
        <v>4</v>
      </c>
      <c r="W102" s="910">
        <v>-3</v>
      </c>
      <c r="X102" s="962">
        <v>0.5714285714285714</v>
      </c>
      <c r="Y102" s="959"/>
    </row>
    <row r="103" spans="1:25" ht="14.45" customHeight="1" x14ac:dyDescent="0.2">
      <c r="A103" s="924" t="s">
        <v>7357</v>
      </c>
      <c r="B103" s="905">
        <v>14</v>
      </c>
      <c r="C103" s="906">
        <v>5.13</v>
      </c>
      <c r="D103" s="907">
        <v>4.9000000000000004</v>
      </c>
      <c r="E103" s="891">
        <v>25</v>
      </c>
      <c r="F103" s="892">
        <v>18.57</v>
      </c>
      <c r="G103" s="893">
        <v>3.2</v>
      </c>
      <c r="H103" s="895">
        <v>15</v>
      </c>
      <c r="I103" s="889">
        <v>9.99</v>
      </c>
      <c r="J103" s="890">
        <v>3.9</v>
      </c>
      <c r="K103" s="894">
        <v>0.37</v>
      </c>
      <c r="L103" s="895">
        <v>1</v>
      </c>
      <c r="M103" s="895">
        <v>12</v>
      </c>
      <c r="N103" s="896">
        <v>4</v>
      </c>
      <c r="O103" s="895" t="s">
        <v>7181</v>
      </c>
      <c r="P103" s="909" t="s">
        <v>7358</v>
      </c>
      <c r="Q103" s="897">
        <f t="shared" si="3"/>
        <v>1</v>
      </c>
      <c r="R103" s="956">
        <f t="shared" si="3"/>
        <v>4.8600000000000003</v>
      </c>
      <c r="S103" s="897">
        <f t="shared" si="4"/>
        <v>-10</v>
      </c>
      <c r="T103" s="956">
        <f t="shared" si="5"/>
        <v>-8.58</v>
      </c>
      <c r="U103" s="964">
        <v>60</v>
      </c>
      <c r="V103" s="905">
        <v>58.5</v>
      </c>
      <c r="W103" s="905">
        <v>-1.5</v>
      </c>
      <c r="X103" s="961">
        <v>0.97499999999999998</v>
      </c>
      <c r="Y103" s="960">
        <v>9</v>
      </c>
    </row>
    <row r="104" spans="1:25" ht="14.45" customHeight="1" x14ac:dyDescent="0.2">
      <c r="A104" s="923" t="s">
        <v>7359</v>
      </c>
      <c r="B104" s="910">
        <v>9</v>
      </c>
      <c r="C104" s="911">
        <v>5.03</v>
      </c>
      <c r="D104" s="904">
        <v>3.3</v>
      </c>
      <c r="E104" s="914">
        <v>5</v>
      </c>
      <c r="F104" s="915">
        <v>2.79</v>
      </c>
      <c r="G104" s="888">
        <v>3.2</v>
      </c>
      <c r="H104" s="917">
        <v>7</v>
      </c>
      <c r="I104" s="913">
        <v>6.21</v>
      </c>
      <c r="J104" s="887">
        <v>4.0999999999999996</v>
      </c>
      <c r="K104" s="916">
        <v>0.56000000000000005</v>
      </c>
      <c r="L104" s="917">
        <v>2</v>
      </c>
      <c r="M104" s="917">
        <v>18</v>
      </c>
      <c r="N104" s="918">
        <v>6</v>
      </c>
      <c r="O104" s="917" t="s">
        <v>7181</v>
      </c>
      <c r="P104" s="919" t="s">
        <v>7360</v>
      </c>
      <c r="Q104" s="920">
        <f t="shared" si="3"/>
        <v>-2</v>
      </c>
      <c r="R104" s="957">
        <f t="shared" si="3"/>
        <v>1.1799999999999997</v>
      </c>
      <c r="S104" s="920">
        <f t="shared" si="4"/>
        <v>2</v>
      </c>
      <c r="T104" s="957">
        <f t="shared" si="5"/>
        <v>3.42</v>
      </c>
      <c r="U104" s="963">
        <v>42</v>
      </c>
      <c r="V104" s="910">
        <v>28.699999999999996</v>
      </c>
      <c r="W104" s="910">
        <v>-13.300000000000004</v>
      </c>
      <c r="X104" s="962">
        <v>0.68333333333333324</v>
      </c>
      <c r="Y104" s="959">
        <v>1</v>
      </c>
    </row>
    <row r="105" spans="1:25" ht="14.45" customHeight="1" x14ac:dyDescent="0.2">
      <c r="A105" s="923" t="s">
        <v>7361</v>
      </c>
      <c r="B105" s="910">
        <v>1</v>
      </c>
      <c r="C105" s="911">
        <v>3.72</v>
      </c>
      <c r="D105" s="904">
        <v>3</v>
      </c>
      <c r="E105" s="914">
        <v>4</v>
      </c>
      <c r="F105" s="915">
        <v>10.33</v>
      </c>
      <c r="G105" s="888">
        <v>3.8</v>
      </c>
      <c r="H105" s="917">
        <v>4</v>
      </c>
      <c r="I105" s="913">
        <v>3.13</v>
      </c>
      <c r="J105" s="887">
        <v>3.8</v>
      </c>
      <c r="K105" s="916">
        <v>0.93</v>
      </c>
      <c r="L105" s="917">
        <v>3</v>
      </c>
      <c r="M105" s="917">
        <v>27</v>
      </c>
      <c r="N105" s="918">
        <v>9</v>
      </c>
      <c r="O105" s="917" t="s">
        <v>7181</v>
      </c>
      <c r="P105" s="919" t="s">
        <v>7362</v>
      </c>
      <c r="Q105" s="920">
        <f t="shared" si="3"/>
        <v>3</v>
      </c>
      <c r="R105" s="957">
        <f t="shared" si="3"/>
        <v>-0.5900000000000003</v>
      </c>
      <c r="S105" s="920">
        <f t="shared" si="4"/>
        <v>0</v>
      </c>
      <c r="T105" s="957">
        <f t="shared" si="5"/>
        <v>-7.2</v>
      </c>
      <c r="U105" s="963">
        <v>36</v>
      </c>
      <c r="V105" s="910">
        <v>15.2</v>
      </c>
      <c r="W105" s="910">
        <v>-20.8</v>
      </c>
      <c r="X105" s="962">
        <v>0.42222222222222222</v>
      </c>
      <c r="Y105" s="959"/>
    </row>
    <row r="106" spans="1:25" ht="14.45" customHeight="1" x14ac:dyDescent="0.2">
      <c r="A106" s="924" t="s">
        <v>7363</v>
      </c>
      <c r="B106" s="899">
        <v>3</v>
      </c>
      <c r="C106" s="900">
        <v>1.1299999999999999</v>
      </c>
      <c r="D106" s="901">
        <v>5</v>
      </c>
      <c r="E106" s="908">
        <v>2</v>
      </c>
      <c r="F106" s="889">
        <v>0.65</v>
      </c>
      <c r="G106" s="890">
        <v>3</v>
      </c>
      <c r="H106" s="895"/>
      <c r="I106" s="889"/>
      <c r="J106" s="890"/>
      <c r="K106" s="894">
        <v>0.32</v>
      </c>
      <c r="L106" s="895">
        <v>1</v>
      </c>
      <c r="M106" s="895">
        <v>12</v>
      </c>
      <c r="N106" s="896">
        <v>4</v>
      </c>
      <c r="O106" s="895" t="s">
        <v>7181</v>
      </c>
      <c r="P106" s="909" t="s">
        <v>7364</v>
      </c>
      <c r="Q106" s="897">
        <f t="shared" si="3"/>
        <v>-3</v>
      </c>
      <c r="R106" s="956">
        <f t="shared" si="3"/>
        <v>-1.1299999999999999</v>
      </c>
      <c r="S106" s="897">
        <f t="shared" si="4"/>
        <v>-2</v>
      </c>
      <c r="T106" s="956">
        <f t="shared" si="5"/>
        <v>-0.65</v>
      </c>
      <c r="U106" s="964" t="s">
        <v>329</v>
      </c>
      <c r="V106" s="905" t="s">
        <v>329</v>
      </c>
      <c r="W106" s="905" t="s">
        <v>329</v>
      </c>
      <c r="X106" s="961" t="s">
        <v>329</v>
      </c>
      <c r="Y106" s="960"/>
    </row>
    <row r="107" spans="1:25" ht="14.45" customHeight="1" x14ac:dyDescent="0.2">
      <c r="A107" s="923" t="s">
        <v>7365</v>
      </c>
      <c r="B107" s="921">
        <v>1</v>
      </c>
      <c r="C107" s="922">
        <v>0.39</v>
      </c>
      <c r="D107" s="902">
        <v>2</v>
      </c>
      <c r="E107" s="912"/>
      <c r="F107" s="913"/>
      <c r="G107" s="887"/>
      <c r="H107" s="917">
        <v>1</v>
      </c>
      <c r="I107" s="913">
        <v>0.2</v>
      </c>
      <c r="J107" s="887">
        <v>1</v>
      </c>
      <c r="K107" s="916">
        <v>0.39</v>
      </c>
      <c r="L107" s="917">
        <v>2</v>
      </c>
      <c r="M107" s="917">
        <v>15</v>
      </c>
      <c r="N107" s="918">
        <v>5</v>
      </c>
      <c r="O107" s="917" t="s">
        <v>7181</v>
      </c>
      <c r="P107" s="919" t="s">
        <v>7366</v>
      </c>
      <c r="Q107" s="920">
        <f t="shared" si="3"/>
        <v>0</v>
      </c>
      <c r="R107" s="957">
        <f t="shared" si="3"/>
        <v>-0.19</v>
      </c>
      <c r="S107" s="920">
        <f t="shared" si="4"/>
        <v>1</v>
      </c>
      <c r="T107" s="957">
        <f t="shared" si="5"/>
        <v>0.2</v>
      </c>
      <c r="U107" s="963">
        <v>5</v>
      </c>
      <c r="V107" s="910">
        <v>1</v>
      </c>
      <c r="W107" s="910">
        <v>-4</v>
      </c>
      <c r="X107" s="962">
        <v>0.2</v>
      </c>
      <c r="Y107" s="959"/>
    </row>
    <row r="108" spans="1:25" ht="14.45" customHeight="1" x14ac:dyDescent="0.2">
      <c r="A108" s="923" t="s">
        <v>7367</v>
      </c>
      <c r="B108" s="921">
        <v>1</v>
      </c>
      <c r="C108" s="922">
        <v>0.86</v>
      </c>
      <c r="D108" s="902">
        <v>3</v>
      </c>
      <c r="E108" s="912">
        <v>1</v>
      </c>
      <c r="F108" s="913">
        <v>0.51</v>
      </c>
      <c r="G108" s="887">
        <v>3</v>
      </c>
      <c r="H108" s="917">
        <v>1</v>
      </c>
      <c r="I108" s="913">
        <v>0.51</v>
      </c>
      <c r="J108" s="887">
        <v>2</v>
      </c>
      <c r="K108" s="916">
        <v>0.51</v>
      </c>
      <c r="L108" s="917">
        <v>2</v>
      </c>
      <c r="M108" s="917">
        <v>18</v>
      </c>
      <c r="N108" s="918">
        <v>6</v>
      </c>
      <c r="O108" s="917" t="s">
        <v>7181</v>
      </c>
      <c r="P108" s="919" t="s">
        <v>7368</v>
      </c>
      <c r="Q108" s="920">
        <f t="shared" si="3"/>
        <v>0</v>
      </c>
      <c r="R108" s="957">
        <f t="shared" si="3"/>
        <v>-0.35</v>
      </c>
      <c r="S108" s="920">
        <f t="shared" si="4"/>
        <v>0</v>
      </c>
      <c r="T108" s="957">
        <f t="shared" si="5"/>
        <v>0</v>
      </c>
      <c r="U108" s="963">
        <v>6</v>
      </c>
      <c r="V108" s="910">
        <v>2</v>
      </c>
      <c r="W108" s="910">
        <v>-4</v>
      </c>
      <c r="X108" s="962">
        <v>0.33333333333333331</v>
      </c>
      <c r="Y108" s="959"/>
    </row>
    <row r="109" spans="1:25" ht="14.45" customHeight="1" x14ac:dyDescent="0.2">
      <c r="A109" s="924" t="s">
        <v>7369</v>
      </c>
      <c r="B109" s="905">
        <v>3</v>
      </c>
      <c r="C109" s="906">
        <v>1.08</v>
      </c>
      <c r="D109" s="907">
        <v>3</v>
      </c>
      <c r="E109" s="891">
        <v>5</v>
      </c>
      <c r="F109" s="892">
        <v>1.77</v>
      </c>
      <c r="G109" s="893">
        <v>4</v>
      </c>
      <c r="H109" s="895"/>
      <c r="I109" s="889"/>
      <c r="J109" s="890"/>
      <c r="K109" s="894">
        <v>0.35</v>
      </c>
      <c r="L109" s="895">
        <v>1</v>
      </c>
      <c r="M109" s="895">
        <v>12</v>
      </c>
      <c r="N109" s="896">
        <v>4</v>
      </c>
      <c r="O109" s="895" t="s">
        <v>7181</v>
      </c>
      <c r="P109" s="909" t="s">
        <v>7370</v>
      </c>
      <c r="Q109" s="897">
        <f t="shared" si="3"/>
        <v>-3</v>
      </c>
      <c r="R109" s="956">
        <f t="shared" si="3"/>
        <v>-1.08</v>
      </c>
      <c r="S109" s="897">
        <f t="shared" si="4"/>
        <v>-5</v>
      </c>
      <c r="T109" s="956">
        <f t="shared" si="5"/>
        <v>-1.77</v>
      </c>
      <c r="U109" s="964" t="s">
        <v>329</v>
      </c>
      <c r="V109" s="905" t="s">
        <v>329</v>
      </c>
      <c r="W109" s="905" t="s">
        <v>329</v>
      </c>
      <c r="X109" s="961" t="s">
        <v>329</v>
      </c>
      <c r="Y109" s="960"/>
    </row>
    <row r="110" spans="1:25" ht="14.45" customHeight="1" x14ac:dyDescent="0.2">
      <c r="A110" s="923" t="s">
        <v>7371</v>
      </c>
      <c r="B110" s="910">
        <v>1</v>
      </c>
      <c r="C110" s="911">
        <v>0.5</v>
      </c>
      <c r="D110" s="904">
        <v>4</v>
      </c>
      <c r="E110" s="914">
        <v>2</v>
      </c>
      <c r="F110" s="915">
        <v>0.89</v>
      </c>
      <c r="G110" s="888">
        <v>7</v>
      </c>
      <c r="H110" s="917"/>
      <c r="I110" s="913"/>
      <c r="J110" s="887"/>
      <c r="K110" s="916">
        <v>0.45</v>
      </c>
      <c r="L110" s="917">
        <v>2</v>
      </c>
      <c r="M110" s="917">
        <v>15</v>
      </c>
      <c r="N110" s="918">
        <v>5</v>
      </c>
      <c r="O110" s="917" t="s">
        <v>7181</v>
      </c>
      <c r="P110" s="919" t="s">
        <v>7372</v>
      </c>
      <c r="Q110" s="920">
        <f t="shared" si="3"/>
        <v>-1</v>
      </c>
      <c r="R110" s="957">
        <f t="shared" si="3"/>
        <v>-0.5</v>
      </c>
      <c r="S110" s="920">
        <f t="shared" si="4"/>
        <v>-2</v>
      </c>
      <c r="T110" s="957">
        <f t="shared" si="5"/>
        <v>-0.89</v>
      </c>
      <c r="U110" s="963" t="s">
        <v>329</v>
      </c>
      <c r="V110" s="910" t="s">
        <v>329</v>
      </c>
      <c r="W110" s="910" t="s">
        <v>329</v>
      </c>
      <c r="X110" s="962" t="s">
        <v>329</v>
      </c>
      <c r="Y110" s="959"/>
    </row>
    <row r="111" spans="1:25" ht="14.45" customHeight="1" x14ac:dyDescent="0.2">
      <c r="A111" s="923" t="s">
        <v>7373</v>
      </c>
      <c r="B111" s="910"/>
      <c r="C111" s="911"/>
      <c r="D111" s="904"/>
      <c r="E111" s="914">
        <v>1</v>
      </c>
      <c r="F111" s="915">
        <v>1.06</v>
      </c>
      <c r="G111" s="888">
        <v>4</v>
      </c>
      <c r="H111" s="917">
        <v>1</v>
      </c>
      <c r="I111" s="913">
        <v>0.64</v>
      </c>
      <c r="J111" s="887">
        <v>6</v>
      </c>
      <c r="K111" s="916">
        <v>0.64</v>
      </c>
      <c r="L111" s="917">
        <v>2</v>
      </c>
      <c r="M111" s="917">
        <v>21</v>
      </c>
      <c r="N111" s="918">
        <v>7</v>
      </c>
      <c r="O111" s="917" t="s">
        <v>7181</v>
      </c>
      <c r="P111" s="919" t="s">
        <v>7374</v>
      </c>
      <c r="Q111" s="920">
        <f t="shared" si="3"/>
        <v>1</v>
      </c>
      <c r="R111" s="957">
        <f t="shared" si="3"/>
        <v>0.64</v>
      </c>
      <c r="S111" s="920">
        <f t="shared" si="4"/>
        <v>0</v>
      </c>
      <c r="T111" s="957">
        <f t="shared" si="5"/>
        <v>-0.42000000000000004</v>
      </c>
      <c r="U111" s="963">
        <v>7</v>
      </c>
      <c r="V111" s="910">
        <v>6</v>
      </c>
      <c r="W111" s="910">
        <v>-1</v>
      </c>
      <c r="X111" s="962">
        <v>0.8571428571428571</v>
      </c>
      <c r="Y111" s="959"/>
    </row>
    <row r="112" spans="1:25" ht="14.45" customHeight="1" x14ac:dyDescent="0.2">
      <c r="A112" s="924" t="s">
        <v>7375</v>
      </c>
      <c r="B112" s="905">
        <v>4</v>
      </c>
      <c r="C112" s="906">
        <v>1.57</v>
      </c>
      <c r="D112" s="907">
        <v>3.8</v>
      </c>
      <c r="E112" s="908"/>
      <c r="F112" s="889"/>
      <c r="G112" s="890"/>
      <c r="H112" s="891">
        <v>3</v>
      </c>
      <c r="I112" s="892">
        <v>2.56</v>
      </c>
      <c r="J112" s="893">
        <v>3</v>
      </c>
      <c r="K112" s="894">
        <v>0.39</v>
      </c>
      <c r="L112" s="895">
        <v>2</v>
      </c>
      <c r="M112" s="895">
        <v>15</v>
      </c>
      <c r="N112" s="896">
        <v>5</v>
      </c>
      <c r="O112" s="895" t="s">
        <v>7181</v>
      </c>
      <c r="P112" s="909" t="s">
        <v>7376</v>
      </c>
      <c r="Q112" s="897">
        <f t="shared" si="3"/>
        <v>-1</v>
      </c>
      <c r="R112" s="956">
        <f t="shared" si="3"/>
        <v>0.99</v>
      </c>
      <c r="S112" s="897">
        <f t="shared" si="4"/>
        <v>3</v>
      </c>
      <c r="T112" s="956">
        <f t="shared" si="5"/>
        <v>2.56</v>
      </c>
      <c r="U112" s="964">
        <v>15</v>
      </c>
      <c r="V112" s="905">
        <v>9</v>
      </c>
      <c r="W112" s="905">
        <v>-6</v>
      </c>
      <c r="X112" s="961">
        <v>0.6</v>
      </c>
      <c r="Y112" s="960"/>
    </row>
    <row r="113" spans="1:25" ht="14.45" customHeight="1" x14ac:dyDescent="0.2">
      <c r="A113" s="923" t="s">
        <v>7377</v>
      </c>
      <c r="B113" s="910"/>
      <c r="C113" s="911"/>
      <c r="D113" s="904"/>
      <c r="E113" s="912">
        <v>1</v>
      </c>
      <c r="F113" s="913">
        <v>1.61</v>
      </c>
      <c r="G113" s="887">
        <v>4</v>
      </c>
      <c r="H113" s="914">
        <v>1</v>
      </c>
      <c r="I113" s="915">
        <v>3.96</v>
      </c>
      <c r="J113" s="888">
        <v>3</v>
      </c>
      <c r="K113" s="916">
        <v>0.66</v>
      </c>
      <c r="L113" s="917">
        <v>3</v>
      </c>
      <c r="M113" s="917">
        <v>24</v>
      </c>
      <c r="N113" s="918">
        <v>8</v>
      </c>
      <c r="O113" s="917" t="s">
        <v>7181</v>
      </c>
      <c r="P113" s="919" t="s">
        <v>7378</v>
      </c>
      <c r="Q113" s="920">
        <f t="shared" si="3"/>
        <v>1</v>
      </c>
      <c r="R113" s="957">
        <f t="shared" si="3"/>
        <v>3.96</v>
      </c>
      <c r="S113" s="920">
        <f t="shared" si="4"/>
        <v>0</v>
      </c>
      <c r="T113" s="957">
        <f t="shared" si="5"/>
        <v>2.3499999999999996</v>
      </c>
      <c r="U113" s="963">
        <v>8</v>
      </c>
      <c r="V113" s="910">
        <v>3</v>
      </c>
      <c r="W113" s="910">
        <v>-5</v>
      </c>
      <c r="X113" s="962">
        <v>0.375</v>
      </c>
      <c r="Y113" s="959"/>
    </row>
    <row r="114" spans="1:25" ht="14.45" customHeight="1" x14ac:dyDescent="0.2">
      <c r="A114" s="924" t="s">
        <v>7379</v>
      </c>
      <c r="B114" s="905">
        <v>1</v>
      </c>
      <c r="C114" s="906">
        <v>0.32</v>
      </c>
      <c r="D114" s="907">
        <v>8</v>
      </c>
      <c r="E114" s="891">
        <v>5</v>
      </c>
      <c r="F114" s="892">
        <v>2.0299999999999998</v>
      </c>
      <c r="G114" s="893">
        <v>8.6</v>
      </c>
      <c r="H114" s="895">
        <v>3</v>
      </c>
      <c r="I114" s="889">
        <v>1.08</v>
      </c>
      <c r="J114" s="890">
        <v>3.3</v>
      </c>
      <c r="K114" s="894">
        <v>0.32</v>
      </c>
      <c r="L114" s="895">
        <v>1</v>
      </c>
      <c r="M114" s="895">
        <v>12</v>
      </c>
      <c r="N114" s="896">
        <v>4</v>
      </c>
      <c r="O114" s="895" t="s">
        <v>7181</v>
      </c>
      <c r="P114" s="909" t="s">
        <v>7380</v>
      </c>
      <c r="Q114" s="897">
        <f t="shared" si="3"/>
        <v>2</v>
      </c>
      <c r="R114" s="956">
        <f t="shared" si="3"/>
        <v>0.76</v>
      </c>
      <c r="S114" s="897">
        <f t="shared" si="4"/>
        <v>-2</v>
      </c>
      <c r="T114" s="956">
        <f t="shared" si="5"/>
        <v>-0.94999999999999973</v>
      </c>
      <c r="U114" s="964">
        <v>12</v>
      </c>
      <c r="V114" s="905">
        <v>9.8999999999999986</v>
      </c>
      <c r="W114" s="905">
        <v>-2.1000000000000014</v>
      </c>
      <c r="X114" s="961">
        <v>0.82499999999999984</v>
      </c>
      <c r="Y114" s="960"/>
    </row>
    <row r="115" spans="1:25" ht="14.45" customHeight="1" x14ac:dyDescent="0.2">
      <c r="A115" s="923" t="s">
        <v>7381</v>
      </c>
      <c r="B115" s="910"/>
      <c r="C115" s="911"/>
      <c r="D115" s="904"/>
      <c r="E115" s="914"/>
      <c r="F115" s="915"/>
      <c r="G115" s="888"/>
      <c r="H115" s="917">
        <v>2</v>
      </c>
      <c r="I115" s="913">
        <v>1.1200000000000001</v>
      </c>
      <c r="J115" s="887">
        <v>6</v>
      </c>
      <c r="K115" s="916">
        <v>0.45</v>
      </c>
      <c r="L115" s="917">
        <v>2</v>
      </c>
      <c r="M115" s="917">
        <v>18</v>
      </c>
      <c r="N115" s="918">
        <v>6</v>
      </c>
      <c r="O115" s="917" t="s">
        <v>7181</v>
      </c>
      <c r="P115" s="919" t="s">
        <v>7382</v>
      </c>
      <c r="Q115" s="920">
        <f t="shared" si="3"/>
        <v>2</v>
      </c>
      <c r="R115" s="957">
        <f t="shared" si="3"/>
        <v>1.1200000000000001</v>
      </c>
      <c r="S115" s="920">
        <f t="shared" si="4"/>
        <v>2</v>
      </c>
      <c r="T115" s="957">
        <f t="shared" si="5"/>
        <v>1.1200000000000001</v>
      </c>
      <c r="U115" s="963">
        <v>12</v>
      </c>
      <c r="V115" s="910">
        <v>12</v>
      </c>
      <c r="W115" s="910">
        <v>0</v>
      </c>
      <c r="X115" s="962">
        <v>1</v>
      </c>
      <c r="Y115" s="959">
        <v>1</v>
      </c>
    </row>
    <row r="116" spans="1:25" ht="14.45" customHeight="1" x14ac:dyDescent="0.2">
      <c r="A116" s="923" t="s">
        <v>7383</v>
      </c>
      <c r="B116" s="910">
        <v>2</v>
      </c>
      <c r="C116" s="911">
        <v>1.55</v>
      </c>
      <c r="D116" s="904">
        <v>7</v>
      </c>
      <c r="E116" s="914">
        <v>4</v>
      </c>
      <c r="F116" s="915">
        <v>3.14</v>
      </c>
      <c r="G116" s="888">
        <v>9.8000000000000007</v>
      </c>
      <c r="H116" s="917">
        <v>2</v>
      </c>
      <c r="I116" s="913">
        <v>1.88</v>
      </c>
      <c r="J116" s="903">
        <v>16</v>
      </c>
      <c r="K116" s="916">
        <v>0.78</v>
      </c>
      <c r="L116" s="917">
        <v>3</v>
      </c>
      <c r="M116" s="917">
        <v>24</v>
      </c>
      <c r="N116" s="918">
        <v>8</v>
      </c>
      <c r="O116" s="917" t="s">
        <v>7181</v>
      </c>
      <c r="P116" s="919" t="s">
        <v>7384</v>
      </c>
      <c r="Q116" s="920">
        <f t="shared" si="3"/>
        <v>0</v>
      </c>
      <c r="R116" s="957">
        <f t="shared" si="3"/>
        <v>0.32999999999999985</v>
      </c>
      <c r="S116" s="920">
        <f t="shared" si="4"/>
        <v>-2</v>
      </c>
      <c r="T116" s="957">
        <f t="shared" si="5"/>
        <v>-1.2600000000000002</v>
      </c>
      <c r="U116" s="963">
        <v>16</v>
      </c>
      <c r="V116" s="910">
        <v>32</v>
      </c>
      <c r="W116" s="910">
        <v>16</v>
      </c>
      <c r="X116" s="962">
        <v>2</v>
      </c>
      <c r="Y116" s="959">
        <v>16</v>
      </c>
    </row>
    <row r="117" spans="1:25" ht="14.45" customHeight="1" x14ac:dyDescent="0.2">
      <c r="A117" s="924" t="s">
        <v>7385</v>
      </c>
      <c r="B117" s="905"/>
      <c r="C117" s="906"/>
      <c r="D117" s="907"/>
      <c r="E117" s="891">
        <v>3</v>
      </c>
      <c r="F117" s="892">
        <v>6.16</v>
      </c>
      <c r="G117" s="893">
        <v>3.3</v>
      </c>
      <c r="H117" s="895">
        <v>1</v>
      </c>
      <c r="I117" s="889">
        <v>2.0499999999999998</v>
      </c>
      <c r="J117" s="890">
        <v>4</v>
      </c>
      <c r="K117" s="894">
        <v>2.0499999999999998</v>
      </c>
      <c r="L117" s="895">
        <v>2</v>
      </c>
      <c r="M117" s="895">
        <v>15</v>
      </c>
      <c r="N117" s="896">
        <v>5</v>
      </c>
      <c r="O117" s="895" t="s">
        <v>7181</v>
      </c>
      <c r="P117" s="909" t="s">
        <v>7386</v>
      </c>
      <c r="Q117" s="897">
        <f t="shared" si="3"/>
        <v>1</v>
      </c>
      <c r="R117" s="956">
        <f t="shared" si="3"/>
        <v>2.0499999999999998</v>
      </c>
      <c r="S117" s="897">
        <f t="shared" si="4"/>
        <v>-2</v>
      </c>
      <c r="T117" s="956">
        <f t="shared" si="5"/>
        <v>-4.1100000000000003</v>
      </c>
      <c r="U117" s="964">
        <v>5</v>
      </c>
      <c r="V117" s="905">
        <v>4</v>
      </c>
      <c r="W117" s="905">
        <v>-1</v>
      </c>
      <c r="X117" s="961">
        <v>0.8</v>
      </c>
      <c r="Y117" s="960"/>
    </row>
    <row r="118" spans="1:25" ht="14.45" customHeight="1" x14ac:dyDescent="0.2">
      <c r="A118" s="923" t="s">
        <v>7387</v>
      </c>
      <c r="B118" s="910"/>
      <c r="C118" s="911"/>
      <c r="D118" s="904"/>
      <c r="E118" s="914">
        <v>1</v>
      </c>
      <c r="F118" s="915">
        <v>8.84</v>
      </c>
      <c r="G118" s="888">
        <v>70</v>
      </c>
      <c r="H118" s="917"/>
      <c r="I118" s="913"/>
      <c r="J118" s="887"/>
      <c r="K118" s="916">
        <v>2.74</v>
      </c>
      <c r="L118" s="917">
        <v>2</v>
      </c>
      <c r="M118" s="917">
        <v>21</v>
      </c>
      <c r="N118" s="918">
        <v>7</v>
      </c>
      <c r="O118" s="917" t="s">
        <v>7181</v>
      </c>
      <c r="P118" s="919" t="s">
        <v>7388</v>
      </c>
      <c r="Q118" s="920">
        <f t="shared" si="3"/>
        <v>0</v>
      </c>
      <c r="R118" s="957">
        <f t="shared" si="3"/>
        <v>0</v>
      </c>
      <c r="S118" s="920">
        <f t="shared" si="4"/>
        <v>-1</v>
      </c>
      <c r="T118" s="957">
        <f t="shared" si="5"/>
        <v>-8.84</v>
      </c>
      <c r="U118" s="963" t="s">
        <v>329</v>
      </c>
      <c r="V118" s="910" t="s">
        <v>329</v>
      </c>
      <c r="W118" s="910" t="s">
        <v>329</v>
      </c>
      <c r="X118" s="962" t="s">
        <v>329</v>
      </c>
      <c r="Y118" s="959"/>
    </row>
    <row r="119" spans="1:25" ht="14.45" customHeight="1" x14ac:dyDescent="0.2">
      <c r="A119" s="924" t="s">
        <v>7389</v>
      </c>
      <c r="B119" s="905"/>
      <c r="C119" s="906"/>
      <c r="D119" s="907"/>
      <c r="E119" s="908"/>
      <c r="F119" s="889"/>
      <c r="G119" s="890"/>
      <c r="H119" s="891">
        <v>1</v>
      </c>
      <c r="I119" s="892">
        <v>6.37</v>
      </c>
      <c r="J119" s="898">
        <v>24</v>
      </c>
      <c r="K119" s="894">
        <v>6.37</v>
      </c>
      <c r="L119" s="895">
        <v>7</v>
      </c>
      <c r="M119" s="895">
        <v>60</v>
      </c>
      <c r="N119" s="896">
        <v>20</v>
      </c>
      <c r="O119" s="895" t="s">
        <v>7181</v>
      </c>
      <c r="P119" s="909" t="s">
        <v>7390</v>
      </c>
      <c r="Q119" s="897">
        <f t="shared" si="3"/>
        <v>1</v>
      </c>
      <c r="R119" s="956">
        <f t="shared" si="3"/>
        <v>6.37</v>
      </c>
      <c r="S119" s="897">
        <f t="shared" si="4"/>
        <v>1</v>
      </c>
      <c r="T119" s="956">
        <f t="shared" si="5"/>
        <v>6.37</v>
      </c>
      <c r="U119" s="964">
        <v>20</v>
      </c>
      <c r="V119" s="905">
        <v>24</v>
      </c>
      <c r="W119" s="905">
        <v>4</v>
      </c>
      <c r="X119" s="961">
        <v>1.2</v>
      </c>
      <c r="Y119" s="960">
        <v>4</v>
      </c>
    </row>
    <row r="120" spans="1:25" ht="14.45" customHeight="1" x14ac:dyDescent="0.2">
      <c r="A120" s="924" t="s">
        <v>7391</v>
      </c>
      <c r="B120" s="899">
        <v>1</v>
      </c>
      <c r="C120" s="900">
        <v>2.5499999999999998</v>
      </c>
      <c r="D120" s="901">
        <v>18</v>
      </c>
      <c r="E120" s="908"/>
      <c r="F120" s="889"/>
      <c r="G120" s="890"/>
      <c r="H120" s="895"/>
      <c r="I120" s="889"/>
      <c r="J120" s="890"/>
      <c r="K120" s="894">
        <v>2.5499999999999998</v>
      </c>
      <c r="L120" s="895">
        <v>4</v>
      </c>
      <c r="M120" s="895">
        <v>36</v>
      </c>
      <c r="N120" s="896">
        <v>12</v>
      </c>
      <c r="O120" s="895" t="s">
        <v>7181</v>
      </c>
      <c r="P120" s="909" t="s">
        <v>7392</v>
      </c>
      <c r="Q120" s="897">
        <f t="shared" si="3"/>
        <v>-1</v>
      </c>
      <c r="R120" s="956">
        <f t="shared" si="3"/>
        <v>-2.5499999999999998</v>
      </c>
      <c r="S120" s="897">
        <f t="shared" si="4"/>
        <v>0</v>
      </c>
      <c r="T120" s="956">
        <f t="shared" si="5"/>
        <v>0</v>
      </c>
      <c r="U120" s="964" t="s">
        <v>329</v>
      </c>
      <c r="V120" s="905" t="s">
        <v>329</v>
      </c>
      <c r="W120" s="905" t="s">
        <v>329</v>
      </c>
      <c r="X120" s="961" t="s">
        <v>329</v>
      </c>
      <c r="Y120" s="960"/>
    </row>
    <row r="121" spans="1:25" ht="14.45" customHeight="1" x14ac:dyDescent="0.2">
      <c r="A121" s="924" t="s">
        <v>7393</v>
      </c>
      <c r="B121" s="905"/>
      <c r="C121" s="906"/>
      <c r="D121" s="907"/>
      <c r="E121" s="908">
        <v>1</v>
      </c>
      <c r="F121" s="889">
        <v>0.28000000000000003</v>
      </c>
      <c r="G121" s="890">
        <v>4</v>
      </c>
      <c r="H121" s="891">
        <v>2</v>
      </c>
      <c r="I121" s="892">
        <v>0.85</v>
      </c>
      <c r="J121" s="898">
        <v>10</v>
      </c>
      <c r="K121" s="894">
        <v>0.28000000000000003</v>
      </c>
      <c r="L121" s="895">
        <v>1</v>
      </c>
      <c r="M121" s="895">
        <v>12</v>
      </c>
      <c r="N121" s="896">
        <v>4</v>
      </c>
      <c r="O121" s="895" t="s">
        <v>7181</v>
      </c>
      <c r="P121" s="909" t="s">
        <v>7394</v>
      </c>
      <c r="Q121" s="897">
        <f t="shared" si="3"/>
        <v>2</v>
      </c>
      <c r="R121" s="956">
        <f t="shared" si="3"/>
        <v>0.85</v>
      </c>
      <c r="S121" s="897">
        <f t="shared" si="4"/>
        <v>1</v>
      </c>
      <c r="T121" s="956">
        <f t="shared" si="5"/>
        <v>0.56999999999999995</v>
      </c>
      <c r="U121" s="964">
        <v>8</v>
      </c>
      <c r="V121" s="905">
        <v>20</v>
      </c>
      <c r="W121" s="905">
        <v>12</v>
      </c>
      <c r="X121" s="961">
        <v>2.5</v>
      </c>
      <c r="Y121" s="960">
        <v>14</v>
      </c>
    </row>
    <row r="122" spans="1:25" ht="14.45" customHeight="1" x14ac:dyDescent="0.2">
      <c r="A122" s="923" t="s">
        <v>7395</v>
      </c>
      <c r="B122" s="910"/>
      <c r="C122" s="911"/>
      <c r="D122" s="904"/>
      <c r="E122" s="912">
        <v>1</v>
      </c>
      <c r="F122" s="913">
        <v>0.39</v>
      </c>
      <c r="G122" s="887">
        <v>7</v>
      </c>
      <c r="H122" s="914"/>
      <c r="I122" s="915"/>
      <c r="J122" s="888"/>
      <c r="K122" s="916">
        <v>0.39</v>
      </c>
      <c r="L122" s="917">
        <v>2</v>
      </c>
      <c r="M122" s="917">
        <v>15</v>
      </c>
      <c r="N122" s="918">
        <v>5</v>
      </c>
      <c r="O122" s="917" t="s">
        <v>7181</v>
      </c>
      <c r="P122" s="919" t="s">
        <v>7396</v>
      </c>
      <c r="Q122" s="920">
        <f t="shared" si="3"/>
        <v>0</v>
      </c>
      <c r="R122" s="957">
        <f t="shared" si="3"/>
        <v>0</v>
      </c>
      <c r="S122" s="920">
        <f t="shared" si="4"/>
        <v>-1</v>
      </c>
      <c r="T122" s="957">
        <f t="shared" si="5"/>
        <v>-0.39</v>
      </c>
      <c r="U122" s="963" t="s">
        <v>329</v>
      </c>
      <c r="V122" s="910" t="s">
        <v>329</v>
      </c>
      <c r="W122" s="910" t="s">
        <v>329</v>
      </c>
      <c r="X122" s="962" t="s">
        <v>329</v>
      </c>
      <c r="Y122" s="959"/>
    </row>
    <row r="123" spans="1:25" ht="14.45" customHeight="1" x14ac:dyDescent="0.2">
      <c r="A123" s="923" t="s">
        <v>7397</v>
      </c>
      <c r="B123" s="910"/>
      <c r="C123" s="911"/>
      <c r="D123" s="904"/>
      <c r="E123" s="912"/>
      <c r="F123" s="913"/>
      <c r="G123" s="887"/>
      <c r="H123" s="914">
        <v>2</v>
      </c>
      <c r="I123" s="915">
        <v>1.1299999999999999</v>
      </c>
      <c r="J123" s="903">
        <v>7.5</v>
      </c>
      <c r="K123" s="916">
        <v>0.56000000000000005</v>
      </c>
      <c r="L123" s="917">
        <v>2</v>
      </c>
      <c r="M123" s="917">
        <v>18</v>
      </c>
      <c r="N123" s="918">
        <v>6</v>
      </c>
      <c r="O123" s="917" t="s">
        <v>7181</v>
      </c>
      <c r="P123" s="919" t="s">
        <v>7398</v>
      </c>
      <c r="Q123" s="920">
        <f t="shared" si="3"/>
        <v>2</v>
      </c>
      <c r="R123" s="957">
        <f t="shared" si="3"/>
        <v>1.1299999999999999</v>
      </c>
      <c r="S123" s="920">
        <f t="shared" si="4"/>
        <v>2</v>
      </c>
      <c r="T123" s="957">
        <f t="shared" si="5"/>
        <v>1.1299999999999999</v>
      </c>
      <c r="U123" s="963">
        <v>12</v>
      </c>
      <c r="V123" s="910">
        <v>15</v>
      </c>
      <c r="W123" s="910">
        <v>3</v>
      </c>
      <c r="X123" s="962">
        <v>1.25</v>
      </c>
      <c r="Y123" s="959">
        <v>3</v>
      </c>
    </row>
    <row r="124" spans="1:25" ht="14.45" customHeight="1" x14ac:dyDescent="0.2">
      <c r="A124" s="924" t="s">
        <v>7399</v>
      </c>
      <c r="B124" s="905"/>
      <c r="C124" s="906"/>
      <c r="D124" s="907"/>
      <c r="E124" s="891">
        <v>1</v>
      </c>
      <c r="F124" s="892">
        <v>0.46</v>
      </c>
      <c r="G124" s="893">
        <v>2</v>
      </c>
      <c r="H124" s="895"/>
      <c r="I124" s="889"/>
      <c r="J124" s="890"/>
      <c r="K124" s="894">
        <v>0.46</v>
      </c>
      <c r="L124" s="895">
        <v>2</v>
      </c>
      <c r="M124" s="895">
        <v>15</v>
      </c>
      <c r="N124" s="896">
        <v>5</v>
      </c>
      <c r="O124" s="895" t="s">
        <v>7181</v>
      </c>
      <c r="P124" s="909" t="s">
        <v>7400</v>
      </c>
      <c r="Q124" s="897">
        <f t="shared" si="3"/>
        <v>0</v>
      </c>
      <c r="R124" s="956">
        <f t="shared" si="3"/>
        <v>0</v>
      </c>
      <c r="S124" s="897">
        <f t="shared" si="4"/>
        <v>-1</v>
      </c>
      <c r="T124" s="956">
        <f t="shared" si="5"/>
        <v>-0.46</v>
      </c>
      <c r="U124" s="964" t="s">
        <v>329</v>
      </c>
      <c r="V124" s="905" t="s">
        <v>329</v>
      </c>
      <c r="W124" s="905" t="s">
        <v>329</v>
      </c>
      <c r="X124" s="961" t="s">
        <v>329</v>
      </c>
      <c r="Y124" s="960"/>
    </row>
    <row r="125" spans="1:25" ht="14.45" customHeight="1" x14ac:dyDescent="0.2">
      <c r="A125" s="924" t="s">
        <v>7401</v>
      </c>
      <c r="B125" s="905">
        <v>1</v>
      </c>
      <c r="C125" s="906">
        <v>0.56999999999999995</v>
      </c>
      <c r="D125" s="907">
        <v>1</v>
      </c>
      <c r="E125" s="908"/>
      <c r="F125" s="889"/>
      <c r="G125" s="890"/>
      <c r="H125" s="891">
        <v>1</v>
      </c>
      <c r="I125" s="892">
        <v>2.25</v>
      </c>
      <c r="J125" s="893">
        <v>5</v>
      </c>
      <c r="K125" s="894">
        <v>2.25</v>
      </c>
      <c r="L125" s="895">
        <v>5</v>
      </c>
      <c r="M125" s="895">
        <v>42</v>
      </c>
      <c r="N125" s="896">
        <v>14</v>
      </c>
      <c r="O125" s="895" t="s">
        <v>7181</v>
      </c>
      <c r="P125" s="909" t="s">
        <v>7402</v>
      </c>
      <c r="Q125" s="897">
        <f t="shared" si="3"/>
        <v>0</v>
      </c>
      <c r="R125" s="956">
        <f t="shared" si="3"/>
        <v>1.6800000000000002</v>
      </c>
      <c r="S125" s="897">
        <f t="shared" si="4"/>
        <v>1</v>
      </c>
      <c r="T125" s="956">
        <f t="shared" si="5"/>
        <v>2.25</v>
      </c>
      <c r="U125" s="964">
        <v>14</v>
      </c>
      <c r="V125" s="905">
        <v>5</v>
      </c>
      <c r="W125" s="905">
        <v>-9</v>
      </c>
      <c r="X125" s="961">
        <v>0.35714285714285715</v>
      </c>
      <c r="Y125" s="960"/>
    </row>
    <row r="126" spans="1:25" ht="14.45" customHeight="1" x14ac:dyDescent="0.2">
      <c r="A126" s="924" t="s">
        <v>7403</v>
      </c>
      <c r="B126" s="905"/>
      <c r="C126" s="906"/>
      <c r="D126" s="907"/>
      <c r="E126" s="891">
        <v>1</v>
      </c>
      <c r="F126" s="892">
        <v>2.98</v>
      </c>
      <c r="G126" s="893">
        <v>27</v>
      </c>
      <c r="H126" s="895"/>
      <c r="I126" s="889"/>
      <c r="J126" s="890"/>
      <c r="K126" s="894">
        <v>1.35</v>
      </c>
      <c r="L126" s="895">
        <v>3</v>
      </c>
      <c r="M126" s="895">
        <v>24</v>
      </c>
      <c r="N126" s="896">
        <v>8</v>
      </c>
      <c r="O126" s="895" t="s">
        <v>7181</v>
      </c>
      <c r="P126" s="909" t="s">
        <v>7404</v>
      </c>
      <c r="Q126" s="897">
        <f t="shared" si="3"/>
        <v>0</v>
      </c>
      <c r="R126" s="956">
        <f t="shared" si="3"/>
        <v>0</v>
      </c>
      <c r="S126" s="897">
        <f t="shared" si="4"/>
        <v>-1</v>
      </c>
      <c r="T126" s="956">
        <f t="shared" si="5"/>
        <v>-2.98</v>
      </c>
      <c r="U126" s="964" t="s">
        <v>329</v>
      </c>
      <c r="V126" s="905" t="s">
        <v>329</v>
      </c>
      <c r="W126" s="905" t="s">
        <v>329</v>
      </c>
      <c r="X126" s="961" t="s">
        <v>329</v>
      </c>
      <c r="Y126" s="960"/>
    </row>
    <row r="127" spans="1:25" ht="14.45" customHeight="1" x14ac:dyDescent="0.2">
      <c r="A127" s="924" t="s">
        <v>7405</v>
      </c>
      <c r="B127" s="899">
        <v>1</v>
      </c>
      <c r="C127" s="900">
        <v>3.91</v>
      </c>
      <c r="D127" s="901">
        <v>14</v>
      </c>
      <c r="E127" s="908"/>
      <c r="F127" s="889"/>
      <c r="G127" s="890"/>
      <c r="H127" s="895"/>
      <c r="I127" s="889"/>
      <c r="J127" s="890"/>
      <c r="K127" s="894">
        <v>3.91</v>
      </c>
      <c r="L127" s="895">
        <v>4</v>
      </c>
      <c r="M127" s="895">
        <v>39</v>
      </c>
      <c r="N127" s="896">
        <v>13</v>
      </c>
      <c r="O127" s="895" t="s">
        <v>7181</v>
      </c>
      <c r="P127" s="909" t="s">
        <v>7406</v>
      </c>
      <c r="Q127" s="897">
        <f t="shared" si="3"/>
        <v>-1</v>
      </c>
      <c r="R127" s="956">
        <f t="shared" si="3"/>
        <v>-3.91</v>
      </c>
      <c r="S127" s="897">
        <f t="shared" si="4"/>
        <v>0</v>
      </c>
      <c r="T127" s="956">
        <f t="shared" si="5"/>
        <v>0</v>
      </c>
      <c r="U127" s="964" t="s">
        <v>329</v>
      </c>
      <c r="V127" s="905" t="s">
        <v>329</v>
      </c>
      <c r="W127" s="905" t="s">
        <v>329</v>
      </c>
      <c r="X127" s="961" t="s">
        <v>329</v>
      </c>
      <c r="Y127" s="960"/>
    </row>
    <row r="128" spans="1:25" ht="14.45" customHeight="1" x14ac:dyDescent="0.2">
      <c r="A128" s="924" t="s">
        <v>7407</v>
      </c>
      <c r="B128" s="905">
        <v>1</v>
      </c>
      <c r="C128" s="906">
        <v>0.44</v>
      </c>
      <c r="D128" s="907">
        <v>3</v>
      </c>
      <c r="E128" s="908"/>
      <c r="F128" s="889"/>
      <c r="G128" s="890"/>
      <c r="H128" s="891"/>
      <c r="I128" s="892"/>
      <c r="J128" s="893"/>
      <c r="K128" s="894">
        <v>0.43</v>
      </c>
      <c r="L128" s="895">
        <v>2</v>
      </c>
      <c r="M128" s="895">
        <v>18</v>
      </c>
      <c r="N128" s="896">
        <v>6</v>
      </c>
      <c r="O128" s="895" t="s">
        <v>7181</v>
      </c>
      <c r="P128" s="909" t="s">
        <v>7408</v>
      </c>
      <c r="Q128" s="897">
        <f t="shared" si="3"/>
        <v>-1</v>
      </c>
      <c r="R128" s="956">
        <f t="shared" si="3"/>
        <v>-0.44</v>
      </c>
      <c r="S128" s="897">
        <f t="shared" si="4"/>
        <v>0</v>
      </c>
      <c r="T128" s="956">
        <f t="shared" si="5"/>
        <v>0</v>
      </c>
      <c r="U128" s="964" t="s">
        <v>329</v>
      </c>
      <c r="V128" s="905" t="s">
        <v>329</v>
      </c>
      <c r="W128" s="905" t="s">
        <v>329</v>
      </c>
      <c r="X128" s="961" t="s">
        <v>329</v>
      </c>
      <c r="Y128" s="960"/>
    </row>
    <row r="129" spans="1:25" ht="14.45" customHeight="1" x14ac:dyDescent="0.2">
      <c r="A129" s="923" t="s">
        <v>7409</v>
      </c>
      <c r="B129" s="910"/>
      <c r="C129" s="911"/>
      <c r="D129" s="904"/>
      <c r="E129" s="912"/>
      <c r="F129" s="913"/>
      <c r="G129" s="887"/>
      <c r="H129" s="914">
        <v>1</v>
      </c>
      <c r="I129" s="915">
        <v>1.0900000000000001</v>
      </c>
      <c r="J129" s="888">
        <v>8</v>
      </c>
      <c r="K129" s="916">
        <v>0.75</v>
      </c>
      <c r="L129" s="917">
        <v>3</v>
      </c>
      <c r="M129" s="917">
        <v>27</v>
      </c>
      <c r="N129" s="918">
        <v>9</v>
      </c>
      <c r="O129" s="917" t="s">
        <v>7181</v>
      </c>
      <c r="P129" s="919" t="s">
        <v>7410</v>
      </c>
      <c r="Q129" s="920">
        <f t="shared" si="3"/>
        <v>1</v>
      </c>
      <c r="R129" s="957">
        <f t="shared" si="3"/>
        <v>1.0900000000000001</v>
      </c>
      <c r="S129" s="920">
        <f t="shared" si="4"/>
        <v>1</v>
      </c>
      <c r="T129" s="957">
        <f t="shared" si="5"/>
        <v>1.0900000000000001</v>
      </c>
      <c r="U129" s="963">
        <v>9</v>
      </c>
      <c r="V129" s="910">
        <v>8</v>
      </c>
      <c r="W129" s="910">
        <v>-1</v>
      </c>
      <c r="X129" s="962">
        <v>0.88888888888888884</v>
      </c>
      <c r="Y129" s="959"/>
    </row>
    <row r="130" spans="1:25" ht="14.45" customHeight="1" x14ac:dyDescent="0.2">
      <c r="A130" s="924" t="s">
        <v>7411</v>
      </c>
      <c r="B130" s="905"/>
      <c r="C130" s="906"/>
      <c r="D130" s="907"/>
      <c r="E130" s="891">
        <v>1</v>
      </c>
      <c r="F130" s="892">
        <v>0.83</v>
      </c>
      <c r="G130" s="893">
        <v>17</v>
      </c>
      <c r="H130" s="895"/>
      <c r="I130" s="889"/>
      <c r="J130" s="890"/>
      <c r="K130" s="894">
        <v>0.38</v>
      </c>
      <c r="L130" s="895">
        <v>2</v>
      </c>
      <c r="M130" s="895">
        <v>15</v>
      </c>
      <c r="N130" s="896">
        <v>5</v>
      </c>
      <c r="O130" s="895" t="s">
        <v>7181</v>
      </c>
      <c r="P130" s="909" t="s">
        <v>7412</v>
      </c>
      <c r="Q130" s="897">
        <f t="shared" si="3"/>
        <v>0</v>
      </c>
      <c r="R130" s="956">
        <f t="shared" si="3"/>
        <v>0</v>
      </c>
      <c r="S130" s="897">
        <f t="shared" si="4"/>
        <v>-1</v>
      </c>
      <c r="T130" s="956">
        <f t="shared" si="5"/>
        <v>-0.83</v>
      </c>
      <c r="U130" s="964" t="s">
        <v>329</v>
      </c>
      <c r="V130" s="905" t="s">
        <v>329</v>
      </c>
      <c r="W130" s="905" t="s">
        <v>329</v>
      </c>
      <c r="X130" s="961" t="s">
        <v>329</v>
      </c>
      <c r="Y130" s="960"/>
    </row>
    <row r="131" spans="1:25" ht="14.45" customHeight="1" x14ac:dyDescent="0.2">
      <c r="A131" s="923" t="s">
        <v>7413</v>
      </c>
      <c r="B131" s="910">
        <v>1</v>
      </c>
      <c r="C131" s="911">
        <v>0.74</v>
      </c>
      <c r="D131" s="904">
        <v>7</v>
      </c>
      <c r="E131" s="914"/>
      <c r="F131" s="915"/>
      <c r="G131" s="888"/>
      <c r="H131" s="917"/>
      <c r="I131" s="913"/>
      <c r="J131" s="887"/>
      <c r="K131" s="916">
        <v>0.53</v>
      </c>
      <c r="L131" s="917">
        <v>3</v>
      </c>
      <c r="M131" s="917">
        <v>24</v>
      </c>
      <c r="N131" s="918">
        <v>8</v>
      </c>
      <c r="O131" s="917" t="s">
        <v>7181</v>
      </c>
      <c r="P131" s="919" t="s">
        <v>7414</v>
      </c>
      <c r="Q131" s="920">
        <f t="shared" si="3"/>
        <v>-1</v>
      </c>
      <c r="R131" s="957">
        <f t="shared" si="3"/>
        <v>-0.74</v>
      </c>
      <c r="S131" s="920">
        <f t="shared" si="4"/>
        <v>0</v>
      </c>
      <c r="T131" s="957">
        <f t="shared" si="5"/>
        <v>0</v>
      </c>
      <c r="U131" s="963" t="s">
        <v>329</v>
      </c>
      <c r="V131" s="910" t="s">
        <v>329</v>
      </c>
      <c r="W131" s="910" t="s">
        <v>329</v>
      </c>
      <c r="X131" s="962" t="s">
        <v>329</v>
      </c>
      <c r="Y131" s="959"/>
    </row>
    <row r="132" spans="1:25" ht="14.45" customHeight="1" x14ac:dyDescent="0.2">
      <c r="A132" s="924" t="s">
        <v>7415</v>
      </c>
      <c r="B132" s="905">
        <v>1</v>
      </c>
      <c r="C132" s="906">
        <v>0.38</v>
      </c>
      <c r="D132" s="907">
        <v>3</v>
      </c>
      <c r="E132" s="908"/>
      <c r="F132" s="889"/>
      <c r="G132" s="890"/>
      <c r="H132" s="891"/>
      <c r="I132" s="892"/>
      <c r="J132" s="893"/>
      <c r="K132" s="894">
        <v>0.38</v>
      </c>
      <c r="L132" s="895">
        <v>2</v>
      </c>
      <c r="M132" s="895">
        <v>15</v>
      </c>
      <c r="N132" s="896">
        <v>5</v>
      </c>
      <c r="O132" s="895" t="s">
        <v>7181</v>
      </c>
      <c r="P132" s="909" t="s">
        <v>7416</v>
      </c>
      <c r="Q132" s="897">
        <f t="shared" si="3"/>
        <v>-1</v>
      </c>
      <c r="R132" s="956">
        <f t="shared" si="3"/>
        <v>-0.38</v>
      </c>
      <c r="S132" s="897">
        <f t="shared" si="4"/>
        <v>0</v>
      </c>
      <c r="T132" s="956">
        <f t="shared" si="5"/>
        <v>0</v>
      </c>
      <c r="U132" s="964" t="s">
        <v>329</v>
      </c>
      <c r="V132" s="905" t="s">
        <v>329</v>
      </c>
      <c r="W132" s="905" t="s">
        <v>329</v>
      </c>
      <c r="X132" s="961" t="s">
        <v>329</v>
      </c>
      <c r="Y132" s="960"/>
    </row>
    <row r="133" spans="1:25" ht="14.45" customHeight="1" x14ac:dyDescent="0.2">
      <c r="A133" s="923" t="s">
        <v>7417</v>
      </c>
      <c r="B133" s="910">
        <v>1</v>
      </c>
      <c r="C133" s="911">
        <v>0.42</v>
      </c>
      <c r="D133" s="904">
        <v>2</v>
      </c>
      <c r="E133" s="912"/>
      <c r="F133" s="913"/>
      <c r="G133" s="887"/>
      <c r="H133" s="914"/>
      <c r="I133" s="915"/>
      <c r="J133" s="888"/>
      <c r="K133" s="916">
        <v>0.42</v>
      </c>
      <c r="L133" s="917">
        <v>2</v>
      </c>
      <c r="M133" s="917">
        <v>15</v>
      </c>
      <c r="N133" s="918">
        <v>5</v>
      </c>
      <c r="O133" s="917" t="s">
        <v>7181</v>
      </c>
      <c r="P133" s="919" t="s">
        <v>7418</v>
      </c>
      <c r="Q133" s="920">
        <f t="shared" si="3"/>
        <v>-1</v>
      </c>
      <c r="R133" s="957">
        <f t="shared" si="3"/>
        <v>-0.42</v>
      </c>
      <c r="S133" s="920">
        <f t="shared" si="4"/>
        <v>0</v>
      </c>
      <c r="T133" s="957">
        <f t="shared" si="5"/>
        <v>0</v>
      </c>
      <c r="U133" s="963" t="s">
        <v>329</v>
      </c>
      <c r="V133" s="910" t="s">
        <v>329</v>
      </c>
      <c r="W133" s="910" t="s">
        <v>329</v>
      </c>
      <c r="X133" s="962" t="s">
        <v>329</v>
      </c>
      <c r="Y133" s="959"/>
    </row>
    <row r="134" spans="1:25" ht="14.45" customHeight="1" x14ac:dyDescent="0.2">
      <c r="A134" s="923" t="s">
        <v>7419</v>
      </c>
      <c r="B134" s="910"/>
      <c r="C134" s="911"/>
      <c r="D134" s="904"/>
      <c r="E134" s="912"/>
      <c r="F134" s="913"/>
      <c r="G134" s="887"/>
      <c r="H134" s="914">
        <v>2</v>
      </c>
      <c r="I134" s="915">
        <v>1.29</v>
      </c>
      <c r="J134" s="888">
        <v>6</v>
      </c>
      <c r="K134" s="916">
        <v>0.64</v>
      </c>
      <c r="L134" s="917">
        <v>2</v>
      </c>
      <c r="M134" s="917">
        <v>21</v>
      </c>
      <c r="N134" s="918">
        <v>7</v>
      </c>
      <c r="O134" s="917" t="s">
        <v>7181</v>
      </c>
      <c r="P134" s="919" t="s">
        <v>7420</v>
      </c>
      <c r="Q134" s="920">
        <f t="shared" ref="Q134:R150" si="6">H134-B134</f>
        <v>2</v>
      </c>
      <c r="R134" s="957">
        <f t="shared" si="6"/>
        <v>1.29</v>
      </c>
      <c r="S134" s="920">
        <f t="shared" ref="S134:S150" si="7">H134-E134</f>
        <v>2</v>
      </c>
      <c r="T134" s="957">
        <f t="shared" ref="T134:T150" si="8">I134-F134</f>
        <v>1.29</v>
      </c>
      <c r="U134" s="963">
        <v>14</v>
      </c>
      <c r="V134" s="910">
        <v>12</v>
      </c>
      <c r="W134" s="910">
        <v>-2</v>
      </c>
      <c r="X134" s="962">
        <v>0.8571428571428571</v>
      </c>
      <c r="Y134" s="959">
        <v>2</v>
      </c>
    </row>
    <row r="135" spans="1:25" ht="14.45" customHeight="1" x14ac:dyDescent="0.2">
      <c r="A135" s="924" t="s">
        <v>7421</v>
      </c>
      <c r="B135" s="899">
        <v>1</v>
      </c>
      <c r="C135" s="900">
        <v>0.32</v>
      </c>
      <c r="D135" s="901">
        <v>5</v>
      </c>
      <c r="E135" s="908"/>
      <c r="F135" s="889"/>
      <c r="G135" s="890"/>
      <c r="H135" s="895"/>
      <c r="I135" s="889"/>
      <c r="J135" s="890"/>
      <c r="K135" s="894">
        <v>0.32</v>
      </c>
      <c r="L135" s="895">
        <v>2</v>
      </c>
      <c r="M135" s="895">
        <v>18</v>
      </c>
      <c r="N135" s="896">
        <v>6</v>
      </c>
      <c r="O135" s="895" t="s">
        <v>7181</v>
      </c>
      <c r="P135" s="909" t="s">
        <v>7422</v>
      </c>
      <c r="Q135" s="897">
        <f t="shared" si="6"/>
        <v>-1</v>
      </c>
      <c r="R135" s="956">
        <f t="shared" si="6"/>
        <v>-0.32</v>
      </c>
      <c r="S135" s="897">
        <f t="shared" si="7"/>
        <v>0</v>
      </c>
      <c r="T135" s="956">
        <f t="shared" si="8"/>
        <v>0</v>
      </c>
      <c r="U135" s="964" t="s">
        <v>329</v>
      </c>
      <c r="V135" s="905" t="s">
        <v>329</v>
      </c>
      <c r="W135" s="905" t="s">
        <v>329</v>
      </c>
      <c r="X135" s="961" t="s">
        <v>329</v>
      </c>
      <c r="Y135" s="960"/>
    </row>
    <row r="136" spans="1:25" ht="14.45" customHeight="1" x14ac:dyDescent="0.2">
      <c r="A136" s="924" t="s">
        <v>7423</v>
      </c>
      <c r="B136" s="905">
        <v>1</v>
      </c>
      <c r="C136" s="906">
        <v>4.1399999999999997</v>
      </c>
      <c r="D136" s="907">
        <v>7</v>
      </c>
      <c r="E136" s="908"/>
      <c r="F136" s="889"/>
      <c r="G136" s="890"/>
      <c r="H136" s="891"/>
      <c r="I136" s="892"/>
      <c r="J136" s="893"/>
      <c r="K136" s="894">
        <v>2.4</v>
      </c>
      <c r="L136" s="895">
        <v>3</v>
      </c>
      <c r="M136" s="895">
        <v>27</v>
      </c>
      <c r="N136" s="896">
        <v>9</v>
      </c>
      <c r="O136" s="895" t="s">
        <v>7181</v>
      </c>
      <c r="P136" s="909" t="s">
        <v>7424</v>
      </c>
      <c r="Q136" s="897">
        <f t="shared" si="6"/>
        <v>-1</v>
      </c>
      <c r="R136" s="956">
        <f t="shared" si="6"/>
        <v>-4.1399999999999997</v>
      </c>
      <c r="S136" s="897">
        <f t="shared" si="7"/>
        <v>0</v>
      </c>
      <c r="T136" s="956">
        <f t="shared" si="8"/>
        <v>0</v>
      </c>
      <c r="U136" s="964" t="s">
        <v>329</v>
      </c>
      <c r="V136" s="905" t="s">
        <v>329</v>
      </c>
      <c r="W136" s="905" t="s">
        <v>329</v>
      </c>
      <c r="X136" s="961" t="s">
        <v>329</v>
      </c>
      <c r="Y136" s="960"/>
    </row>
    <row r="137" spans="1:25" ht="14.45" customHeight="1" x14ac:dyDescent="0.2">
      <c r="A137" s="923" t="s">
        <v>7425</v>
      </c>
      <c r="B137" s="910"/>
      <c r="C137" s="911"/>
      <c r="D137" s="904"/>
      <c r="E137" s="912"/>
      <c r="F137" s="913"/>
      <c r="G137" s="887"/>
      <c r="H137" s="914">
        <v>1</v>
      </c>
      <c r="I137" s="915">
        <v>2.96</v>
      </c>
      <c r="J137" s="888">
        <v>4</v>
      </c>
      <c r="K137" s="916">
        <v>2.96</v>
      </c>
      <c r="L137" s="917">
        <v>4</v>
      </c>
      <c r="M137" s="917">
        <v>33</v>
      </c>
      <c r="N137" s="918">
        <v>11</v>
      </c>
      <c r="O137" s="917" t="s">
        <v>7181</v>
      </c>
      <c r="P137" s="919" t="s">
        <v>7426</v>
      </c>
      <c r="Q137" s="920">
        <f t="shared" si="6"/>
        <v>1</v>
      </c>
      <c r="R137" s="957">
        <f t="shared" si="6"/>
        <v>2.96</v>
      </c>
      <c r="S137" s="920">
        <f t="shared" si="7"/>
        <v>1</v>
      </c>
      <c r="T137" s="957">
        <f t="shared" si="8"/>
        <v>2.96</v>
      </c>
      <c r="U137" s="963">
        <v>11</v>
      </c>
      <c r="V137" s="910">
        <v>4</v>
      </c>
      <c r="W137" s="910">
        <v>-7</v>
      </c>
      <c r="X137" s="962">
        <v>0.36363636363636365</v>
      </c>
      <c r="Y137" s="959"/>
    </row>
    <row r="138" spans="1:25" ht="14.45" customHeight="1" x14ac:dyDescent="0.2">
      <c r="A138" s="924" t="s">
        <v>7427</v>
      </c>
      <c r="B138" s="899">
        <v>1</v>
      </c>
      <c r="C138" s="900">
        <v>0.46</v>
      </c>
      <c r="D138" s="901">
        <v>3</v>
      </c>
      <c r="E138" s="908"/>
      <c r="F138" s="889"/>
      <c r="G138" s="890"/>
      <c r="H138" s="895"/>
      <c r="I138" s="889"/>
      <c r="J138" s="890"/>
      <c r="K138" s="894">
        <v>0.46</v>
      </c>
      <c r="L138" s="895">
        <v>2</v>
      </c>
      <c r="M138" s="895">
        <v>18</v>
      </c>
      <c r="N138" s="896">
        <v>6</v>
      </c>
      <c r="O138" s="895" t="s">
        <v>7181</v>
      </c>
      <c r="P138" s="909" t="s">
        <v>7428</v>
      </c>
      <c r="Q138" s="897">
        <f t="shared" si="6"/>
        <v>-1</v>
      </c>
      <c r="R138" s="956">
        <f t="shared" si="6"/>
        <v>-0.46</v>
      </c>
      <c r="S138" s="897">
        <f t="shared" si="7"/>
        <v>0</v>
      </c>
      <c r="T138" s="956">
        <f t="shared" si="8"/>
        <v>0</v>
      </c>
      <c r="U138" s="964" t="s">
        <v>329</v>
      </c>
      <c r="V138" s="905" t="s">
        <v>329</v>
      </c>
      <c r="W138" s="905" t="s">
        <v>329</v>
      </c>
      <c r="X138" s="961" t="s">
        <v>329</v>
      </c>
      <c r="Y138" s="960"/>
    </row>
    <row r="139" spans="1:25" ht="14.45" customHeight="1" x14ac:dyDescent="0.2">
      <c r="A139" s="924" t="s">
        <v>7429</v>
      </c>
      <c r="B139" s="905"/>
      <c r="C139" s="906"/>
      <c r="D139" s="907"/>
      <c r="E139" s="891">
        <v>1</v>
      </c>
      <c r="F139" s="892">
        <v>0.42</v>
      </c>
      <c r="G139" s="893">
        <v>14</v>
      </c>
      <c r="H139" s="895"/>
      <c r="I139" s="889"/>
      <c r="J139" s="890"/>
      <c r="K139" s="894">
        <v>0.42</v>
      </c>
      <c r="L139" s="895">
        <v>2</v>
      </c>
      <c r="M139" s="895">
        <v>18</v>
      </c>
      <c r="N139" s="896">
        <v>6</v>
      </c>
      <c r="O139" s="895" t="s">
        <v>7181</v>
      </c>
      <c r="P139" s="909" t="s">
        <v>7430</v>
      </c>
      <c r="Q139" s="897">
        <f t="shared" si="6"/>
        <v>0</v>
      </c>
      <c r="R139" s="956">
        <f t="shared" si="6"/>
        <v>0</v>
      </c>
      <c r="S139" s="897">
        <f t="shared" si="7"/>
        <v>-1</v>
      </c>
      <c r="T139" s="956">
        <f t="shared" si="8"/>
        <v>-0.42</v>
      </c>
      <c r="U139" s="964" t="s">
        <v>329</v>
      </c>
      <c r="V139" s="905" t="s">
        <v>329</v>
      </c>
      <c r="W139" s="905" t="s">
        <v>329</v>
      </c>
      <c r="X139" s="961" t="s">
        <v>329</v>
      </c>
      <c r="Y139" s="960"/>
    </row>
    <row r="140" spans="1:25" ht="14.45" customHeight="1" x14ac:dyDescent="0.2">
      <c r="A140" s="923" t="s">
        <v>7431</v>
      </c>
      <c r="B140" s="910"/>
      <c r="C140" s="911"/>
      <c r="D140" s="904"/>
      <c r="E140" s="914">
        <v>2</v>
      </c>
      <c r="F140" s="915">
        <v>3.52</v>
      </c>
      <c r="G140" s="888">
        <v>5.5</v>
      </c>
      <c r="H140" s="917"/>
      <c r="I140" s="913"/>
      <c r="J140" s="887"/>
      <c r="K140" s="916">
        <v>0.55000000000000004</v>
      </c>
      <c r="L140" s="917">
        <v>2</v>
      </c>
      <c r="M140" s="917">
        <v>21</v>
      </c>
      <c r="N140" s="918">
        <v>7</v>
      </c>
      <c r="O140" s="917" t="s">
        <v>7181</v>
      </c>
      <c r="P140" s="919" t="s">
        <v>7432</v>
      </c>
      <c r="Q140" s="920">
        <f t="shared" si="6"/>
        <v>0</v>
      </c>
      <c r="R140" s="957">
        <f t="shared" si="6"/>
        <v>0</v>
      </c>
      <c r="S140" s="920">
        <f t="shared" si="7"/>
        <v>-2</v>
      </c>
      <c r="T140" s="957">
        <f t="shared" si="8"/>
        <v>-3.52</v>
      </c>
      <c r="U140" s="963" t="s">
        <v>329</v>
      </c>
      <c r="V140" s="910" t="s">
        <v>329</v>
      </c>
      <c r="W140" s="910" t="s">
        <v>329</v>
      </c>
      <c r="X140" s="962" t="s">
        <v>329</v>
      </c>
      <c r="Y140" s="959"/>
    </row>
    <row r="141" spans="1:25" ht="14.45" customHeight="1" x14ac:dyDescent="0.2">
      <c r="A141" s="924" t="s">
        <v>7433</v>
      </c>
      <c r="B141" s="905"/>
      <c r="C141" s="906"/>
      <c r="D141" s="907"/>
      <c r="E141" s="891">
        <v>1</v>
      </c>
      <c r="F141" s="892">
        <v>0.53</v>
      </c>
      <c r="G141" s="893">
        <v>2</v>
      </c>
      <c r="H141" s="895"/>
      <c r="I141" s="889"/>
      <c r="J141" s="890"/>
      <c r="K141" s="894">
        <v>0.77</v>
      </c>
      <c r="L141" s="895">
        <v>3</v>
      </c>
      <c r="M141" s="895">
        <v>24</v>
      </c>
      <c r="N141" s="896">
        <v>8</v>
      </c>
      <c r="O141" s="895" t="s">
        <v>7181</v>
      </c>
      <c r="P141" s="909" t="s">
        <v>7434</v>
      </c>
      <c r="Q141" s="897">
        <f t="shared" si="6"/>
        <v>0</v>
      </c>
      <c r="R141" s="956">
        <f t="shared" si="6"/>
        <v>0</v>
      </c>
      <c r="S141" s="897">
        <f t="shared" si="7"/>
        <v>-1</v>
      </c>
      <c r="T141" s="956">
        <f t="shared" si="8"/>
        <v>-0.53</v>
      </c>
      <c r="U141" s="964" t="s">
        <v>329</v>
      </c>
      <c r="V141" s="905" t="s">
        <v>329</v>
      </c>
      <c r="W141" s="905" t="s">
        <v>329</v>
      </c>
      <c r="X141" s="961" t="s">
        <v>329</v>
      </c>
      <c r="Y141" s="960"/>
    </row>
    <row r="142" spans="1:25" ht="14.45" customHeight="1" x14ac:dyDescent="0.2">
      <c r="A142" s="924" t="s">
        <v>7435</v>
      </c>
      <c r="B142" s="905"/>
      <c r="C142" s="906"/>
      <c r="D142" s="907"/>
      <c r="E142" s="908">
        <v>1</v>
      </c>
      <c r="F142" s="889">
        <v>0.72</v>
      </c>
      <c r="G142" s="890">
        <v>3</v>
      </c>
      <c r="H142" s="891">
        <v>1</v>
      </c>
      <c r="I142" s="892">
        <v>0.77</v>
      </c>
      <c r="J142" s="893">
        <v>6</v>
      </c>
      <c r="K142" s="894">
        <v>0.72</v>
      </c>
      <c r="L142" s="895">
        <v>2</v>
      </c>
      <c r="M142" s="895">
        <v>21</v>
      </c>
      <c r="N142" s="896">
        <v>7</v>
      </c>
      <c r="O142" s="895" t="s">
        <v>7181</v>
      </c>
      <c r="P142" s="909" t="s">
        <v>7436</v>
      </c>
      <c r="Q142" s="897">
        <f t="shared" si="6"/>
        <v>1</v>
      </c>
      <c r="R142" s="956">
        <f t="shared" si="6"/>
        <v>0.77</v>
      </c>
      <c r="S142" s="897">
        <f t="shared" si="7"/>
        <v>0</v>
      </c>
      <c r="T142" s="956">
        <f t="shared" si="8"/>
        <v>5.0000000000000044E-2</v>
      </c>
      <c r="U142" s="964">
        <v>7</v>
      </c>
      <c r="V142" s="905">
        <v>6</v>
      </c>
      <c r="W142" s="905">
        <v>-1</v>
      </c>
      <c r="X142" s="961">
        <v>0.8571428571428571</v>
      </c>
      <c r="Y142" s="960"/>
    </row>
    <row r="143" spans="1:25" ht="14.45" customHeight="1" x14ac:dyDescent="0.2">
      <c r="A143" s="924" t="s">
        <v>7437</v>
      </c>
      <c r="B143" s="905"/>
      <c r="C143" s="906"/>
      <c r="D143" s="907"/>
      <c r="E143" s="891">
        <v>1</v>
      </c>
      <c r="F143" s="892">
        <v>0.93</v>
      </c>
      <c r="G143" s="893">
        <v>3</v>
      </c>
      <c r="H143" s="895"/>
      <c r="I143" s="889"/>
      <c r="J143" s="890"/>
      <c r="K143" s="894">
        <v>0.93</v>
      </c>
      <c r="L143" s="895">
        <v>3</v>
      </c>
      <c r="M143" s="895">
        <v>27</v>
      </c>
      <c r="N143" s="896">
        <v>9</v>
      </c>
      <c r="O143" s="895" t="s">
        <v>7181</v>
      </c>
      <c r="P143" s="909" t="s">
        <v>7438</v>
      </c>
      <c r="Q143" s="897">
        <f t="shared" si="6"/>
        <v>0</v>
      </c>
      <c r="R143" s="956">
        <f t="shared" si="6"/>
        <v>0</v>
      </c>
      <c r="S143" s="897">
        <f t="shared" si="7"/>
        <v>-1</v>
      </c>
      <c r="T143" s="956">
        <f t="shared" si="8"/>
        <v>-0.93</v>
      </c>
      <c r="U143" s="964" t="s">
        <v>329</v>
      </c>
      <c r="V143" s="905" t="s">
        <v>329</v>
      </c>
      <c r="W143" s="905" t="s">
        <v>329</v>
      </c>
      <c r="X143" s="961" t="s">
        <v>329</v>
      </c>
      <c r="Y143" s="960"/>
    </row>
    <row r="144" spans="1:25" ht="14.45" customHeight="1" x14ac:dyDescent="0.2">
      <c r="A144" s="923" t="s">
        <v>7439</v>
      </c>
      <c r="B144" s="910">
        <v>1</v>
      </c>
      <c r="C144" s="911">
        <v>0.64</v>
      </c>
      <c r="D144" s="904">
        <v>1</v>
      </c>
      <c r="E144" s="914"/>
      <c r="F144" s="915"/>
      <c r="G144" s="888"/>
      <c r="H144" s="917"/>
      <c r="I144" s="913"/>
      <c r="J144" s="887"/>
      <c r="K144" s="916">
        <v>2.02</v>
      </c>
      <c r="L144" s="917">
        <v>4</v>
      </c>
      <c r="M144" s="917">
        <v>39</v>
      </c>
      <c r="N144" s="918">
        <v>13</v>
      </c>
      <c r="O144" s="917" t="s">
        <v>7181</v>
      </c>
      <c r="P144" s="919" t="s">
        <v>7440</v>
      </c>
      <c r="Q144" s="920">
        <f t="shared" si="6"/>
        <v>-1</v>
      </c>
      <c r="R144" s="957">
        <f t="shared" si="6"/>
        <v>-0.64</v>
      </c>
      <c r="S144" s="920">
        <f t="shared" si="7"/>
        <v>0</v>
      </c>
      <c r="T144" s="957">
        <f t="shared" si="8"/>
        <v>0</v>
      </c>
      <c r="U144" s="963" t="s">
        <v>329</v>
      </c>
      <c r="V144" s="910" t="s">
        <v>329</v>
      </c>
      <c r="W144" s="910" t="s">
        <v>329</v>
      </c>
      <c r="X144" s="962" t="s">
        <v>329</v>
      </c>
      <c r="Y144" s="959"/>
    </row>
    <row r="145" spans="1:25" ht="14.45" customHeight="1" x14ac:dyDescent="0.2">
      <c r="A145" s="924" t="s">
        <v>7441</v>
      </c>
      <c r="B145" s="905"/>
      <c r="C145" s="906"/>
      <c r="D145" s="907"/>
      <c r="E145" s="908"/>
      <c r="F145" s="889"/>
      <c r="G145" s="890"/>
      <c r="H145" s="891">
        <v>7</v>
      </c>
      <c r="I145" s="892">
        <v>4.68</v>
      </c>
      <c r="J145" s="893">
        <v>4.7</v>
      </c>
      <c r="K145" s="894">
        <v>0.68</v>
      </c>
      <c r="L145" s="895">
        <v>2</v>
      </c>
      <c r="M145" s="895">
        <v>21</v>
      </c>
      <c r="N145" s="896">
        <v>7</v>
      </c>
      <c r="O145" s="895" t="s">
        <v>7181</v>
      </c>
      <c r="P145" s="909" t="s">
        <v>7442</v>
      </c>
      <c r="Q145" s="897">
        <f t="shared" si="6"/>
        <v>7</v>
      </c>
      <c r="R145" s="956">
        <f t="shared" si="6"/>
        <v>4.68</v>
      </c>
      <c r="S145" s="897">
        <f t="shared" si="7"/>
        <v>7</v>
      </c>
      <c r="T145" s="956">
        <f t="shared" si="8"/>
        <v>4.68</v>
      </c>
      <c r="U145" s="964">
        <v>49</v>
      </c>
      <c r="V145" s="905">
        <v>32.9</v>
      </c>
      <c r="W145" s="905">
        <v>-16.100000000000001</v>
      </c>
      <c r="X145" s="961">
        <v>0.67142857142857137</v>
      </c>
      <c r="Y145" s="960">
        <v>4</v>
      </c>
    </row>
    <row r="146" spans="1:25" ht="14.45" customHeight="1" x14ac:dyDescent="0.2">
      <c r="A146" s="924" t="s">
        <v>7443</v>
      </c>
      <c r="B146" s="905"/>
      <c r="C146" s="906"/>
      <c r="D146" s="907"/>
      <c r="E146" s="908"/>
      <c r="F146" s="889"/>
      <c r="G146" s="890"/>
      <c r="H146" s="891">
        <v>1</v>
      </c>
      <c r="I146" s="892">
        <v>1.27</v>
      </c>
      <c r="J146" s="893">
        <v>6</v>
      </c>
      <c r="K146" s="894">
        <v>1.27</v>
      </c>
      <c r="L146" s="895">
        <v>5</v>
      </c>
      <c r="M146" s="895">
        <v>42</v>
      </c>
      <c r="N146" s="896">
        <v>14</v>
      </c>
      <c r="O146" s="895" t="s">
        <v>7181</v>
      </c>
      <c r="P146" s="909" t="s">
        <v>7444</v>
      </c>
      <c r="Q146" s="897">
        <f t="shared" si="6"/>
        <v>1</v>
      </c>
      <c r="R146" s="956">
        <f t="shared" si="6"/>
        <v>1.27</v>
      </c>
      <c r="S146" s="897">
        <f t="shared" si="7"/>
        <v>1</v>
      </c>
      <c r="T146" s="956">
        <f t="shared" si="8"/>
        <v>1.27</v>
      </c>
      <c r="U146" s="964">
        <v>14</v>
      </c>
      <c r="V146" s="905">
        <v>6</v>
      </c>
      <c r="W146" s="905">
        <v>-8</v>
      </c>
      <c r="X146" s="961">
        <v>0.42857142857142855</v>
      </c>
      <c r="Y146" s="960"/>
    </row>
    <row r="147" spans="1:25" ht="14.45" customHeight="1" x14ac:dyDescent="0.2">
      <c r="A147" s="924" t="s">
        <v>7445</v>
      </c>
      <c r="B147" s="905"/>
      <c r="C147" s="906"/>
      <c r="D147" s="907"/>
      <c r="E147" s="908"/>
      <c r="F147" s="889"/>
      <c r="G147" s="890"/>
      <c r="H147" s="891">
        <v>1</v>
      </c>
      <c r="I147" s="892">
        <v>0.85</v>
      </c>
      <c r="J147" s="893">
        <v>4</v>
      </c>
      <c r="K147" s="894">
        <v>0.85</v>
      </c>
      <c r="L147" s="895">
        <v>3</v>
      </c>
      <c r="M147" s="895">
        <v>24</v>
      </c>
      <c r="N147" s="896">
        <v>8</v>
      </c>
      <c r="O147" s="895" t="s">
        <v>7181</v>
      </c>
      <c r="P147" s="909" t="s">
        <v>7446</v>
      </c>
      <c r="Q147" s="897">
        <f t="shared" si="6"/>
        <v>1</v>
      </c>
      <c r="R147" s="956">
        <f t="shared" si="6"/>
        <v>0.85</v>
      </c>
      <c r="S147" s="897">
        <f t="shared" si="7"/>
        <v>1</v>
      </c>
      <c r="T147" s="956">
        <f t="shared" si="8"/>
        <v>0.85</v>
      </c>
      <c r="U147" s="964">
        <v>8</v>
      </c>
      <c r="V147" s="905">
        <v>4</v>
      </c>
      <c r="W147" s="905">
        <v>-4</v>
      </c>
      <c r="X147" s="961">
        <v>0.5</v>
      </c>
      <c r="Y147" s="960"/>
    </row>
    <row r="148" spans="1:25" ht="14.45" customHeight="1" x14ac:dyDescent="0.2">
      <c r="A148" s="924" t="s">
        <v>7447</v>
      </c>
      <c r="B148" s="905"/>
      <c r="C148" s="906"/>
      <c r="D148" s="907"/>
      <c r="E148" s="908"/>
      <c r="F148" s="889"/>
      <c r="G148" s="890"/>
      <c r="H148" s="891">
        <v>1</v>
      </c>
      <c r="I148" s="892">
        <v>6.81</v>
      </c>
      <c r="J148" s="893">
        <v>5</v>
      </c>
      <c r="K148" s="894">
        <v>2.2599999999999998</v>
      </c>
      <c r="L148" s="895">
        <v>4</v>
      </c>
      <c r="M148" s="895">
        <v>39</v>
      </c>
      <c r="N148" s="896">
        <v>13</v>
      </c>
      <c r="O148" s="895" t="s">
        <v>7181</v>
      </c>
      <c r="P148" s="909" t="s">
        <v>7448</v>
      </c>
      <c r="Q148" s="897">
        <f t="shared" si="6"/>
        <v>1</v>
      </c>
      <c r="R148" s="956">
        <f t="shared" si="6"/>
        <v>6.81</v>
      </c>
      <c r="S148" s="897">
        <f t="shared" si="7"/>
        <v>1</v>
      </c>
      <c r="T148" s="956">
        <f t="shared" si="8"/>
        <v>6.81</v>
      </c>
      <c r="U148" s="964">
        <v>13</v>
      </c>
      <c r="V148" s="905">
        <v>5</v>
      </c>
      <c r="W148" s="905">
        <v>-8</v>
      </c>
      <c r="X148" s="961">
        <v>0.38461538461538464</v>
      </c>
      <c r="Y148" s="960"/>
    </row>
    <row r="149" spans="1:25" ht="14.45" customHeight="1" x14ac:dyDescent="0.2">
      <c r="A149" s="923" t="s">
        <v>7449</v>
      </c>
      <c r="B149" s="910"/>
      <c r="C149" s="911"/>
      <c r="D149" s="904"/>
      <c r="E149" s="912"/>
      <c r="F149" s="913"/>
      <c r="G149" s="887"/>
      <c r="H149" s="914">
        <v>2</v>
      </c>
      <c r="I149" s="915">
        <v>6.29</v>
      </c>
      <c r="J149" s="888">
        <v>9.5</v>
      </c>
      <c r="K149" s="916">
        <v>4.42</v>
      </c>
      <c r="L149" s="917">
        <v>6</v>
      </c>
      <c r="M149" s="917">
        <v>57</v>
      </c>
      <c r="N149" s="918">
        <v>19</v>
      </c>
      <c r="O149" s="917" t="s">
        <v>7181</v>
      </c>
      <c r="P149" s="919" t="s">
        <v>7450</v>
      </c>
      <c r="Q149" s="920">
        <f t="shared" si="6"/>
        <v>2</v>
      </c>
      <c r="R149" s="957">
        <f t="shared" si="6"/>
        <v>6.29</v>
      </c>
      <c r="S149" s="920">
        <f t="shared" si="7"/>
        <v>2</v>
      </c>
      <c r="T149" s="957">
        <f t="shared" si="8"/>
        <v>6.29</v>
      </c>
      <c r="U149" s="963">
        <v>38</v>
      </c>
      <c r="V149" s="910">
        <v>19</v>
      </c>
      <c r="W149" s="910">
        <v>-19</v>
      </c>
      <c r="X149" s="962">
        <v>0.5</v>
      </c>
      <c r="Y149" s="959"/>
    </row>
    <row r="150" spans="1:25" ht="14.45" customHeight="1" thickBot="1" x14ac:dyDescent="0.25">
      <c r="A150" s="940" t="s">
        <v>7451</v>
      </c>
      <c r="B150" s="941"/>
      <c r="C150" s="942"/>
      <c r="D150" s="943"/>
      <c r="E150" s="944"/>
      <c r="F150" s="945"/>
      <c r="G150" s="946"/>
      <c r="H150" s="947">
        <v>1</v>
      </c>
      <c r="I150" s="948">
        <v>0.11</v>
      </c>
      <c r="J150" s="949">
        <v>6</v>
      </c>
      <c r="K150" s="950">
        <v>0.11</v>
      </c>
      <c r="L150" s="951">
        <v>2</v>
      </c>
      <c r="M150" s="951">
        <v>15</v>
      </c>
      <c r="N150" s="952">
        <v>5</v>
      </c>
      <c r="O150" s="951" t="s">
        <v>7181</v>
      </c>
      <c r="P150" s="953" t="s">
        <v>7452</v>
      </c>
      <c r="Q150" s="954">
        <f t="shared" si="6"/>
        <v>1</v>
      </c>
      <c r="R150" s="958">
        <f t="shared" si="6"/>
        <v>0.11</v>
      </c>
      <c r="S150" s="954">
        <f t="shared" si="7"/>
        <v>1</v>
      </c>
      <c r="T150" s="958">
        <f t="shared" si="8"/>
        <v>0.11</v>
      </c>
      <c r="U150" s="968">
        <v>5</v>
      </c>
      <c r="V150" s="941">
        <v>6</v>
      </c>
      <c r="W150" s="941">
        <v>1</v>
      </c>
      <c r="X150" s="969">
        <v>1.2</v>
      </c>
      <c r="Y150" s="970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1:Q1048576">
    <cfRule type="cellIs" dxfId="14" priority="11" stopIfTrue="1" operator="lessThan">
      <formula>0</formula>
    </cfRule>
  </conditionalFormatting>
  <conditionalFormatting sqref="W151:W1048576">
    <cfRule type="cellIs" dxfId="13" priority="10" stopIfTrue="1" operator="greaterThan">
      <formula>0</formula>
    </cfRule>
  </conditionalFormatting>
  <conditionalFormatting sqref="X151:X1048576">
    <cfRule type="cellIs" dxfId="12" priority="9" stopIfTrue="1" operator="greaterThan">
      <formula>1</formula>
    </cfRule>
  </conditionalFormatting>
  <conditionalFormatting sqref="X151:X1048576">
    <cfRule type="cellIs" dxfId="11" priority="6" stopIfTrue="1" operator="greaterThan">
      <formula>1</formula>
    </cfRule>
  </conditionalFormatting>
  <conditionalFormatting sqref="W151:W1048576">
    <cfRule type="cellIs" dxfId="10" priority="7" stopIfTrue="1" operator="greaterThan">
      <formula>0</formula>
    </cfRule>
  </conditionalFormatting>
  <conditionalFormatting sqref="Q15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0">
    <cfRule type="cellIs" dxfId="7" priority="4" stopIfTrue="1" operator="lessThan">
      <formula>0</formula>
    </cfRule>
  </conditionalFormatting>
  <conditionalFormatting sqref="X5:X150">
    <cfRule type="cellIs" dxfId="6" priority="2" stopIfTrue="1" operator="greaterThan">
      <formula>1</formula>
    </cfRule>
  </conditionalFormatting>
  <conditionalFormatting sqref="W5:W150">
    <cfRule type="cellIs" dxfId="5" priority="3" stopIfTrue="1" operator="greaterThan">
      <formula>0</formula>
    </cfRule>
  </conditionalFormatting>
  <conditionalFormatting sqref="S5:S150">
    <cfRule type="cellIs" dxfId="4" priority="1" stopIfTrue="1" operator="lessThan">
      <formula>0</formula>
    </cfRule>
  </conditionalFormatting>
  <hyperlinks>
    <hyperlink ref="A2" location="Obsah!A1" display="Zpět na Obsah  KL 01  1.-4.měsíc" xr:uid="{8DB18629-3484-4189-B736-CD94B040B4D1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24618.327900000004</v>
      </c>
      <c r="C5" s="33">
        <v>29008.065349999993</v>
      </c>
      <c r="D5" s="12"/>
      <c r="E5" s="226">
        <v>26357.759969999999</v>
      </c>
      <c r="F5" s="32">
        <v>0</v>
      </c>
      <c r="G5" s="225">
        <f>E5-F5</f>
        <v>26357.759969999999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79177.643110000019</v>
      </c>
      <c r="C6" s="35">
        <v>76857.827120000002</v>
      </c>
      <c r="D6" s="12"/>
      <c r="E6" s="227">
        <v>81914.679880000011</v>
      </c>
      <c r="F6" s="34">
        <v>0</v>
      </c>
      <c r="G6" s="228">
        <f>E6-F6</f>
        <v>81914.679880000011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30036.28024</v>
      </c>
      <c r="C7" s="35">
        <v>67122.810679999995</v>
      </c>
      <c r="D7" s="12"/>
      <c r="E7" s="227">
        <v>31839.066639999997</v>
      </c>
      <c r="F7" s="34">
        <v>0</v>
      </c>
      <c r="G7" s="228">
        <f>E7-F7</f>
        <v>31839.066639999997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6622.1660999999585</v>
      </c>
      <c r="C8" s="37">
        <v>15764.567630000005</v>
      </c>
      <c r="D8" s="12"/>
      <c r="E8" s="229">
        <v>8207.7719999999827</v>
      </c>
      <c r="F8" s="36">
        <v>0</v>
      </c>
      <c r="G8" s="230">
        <f>E8-F8</f>
        <v>8207.7719999999827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140454.41735</v>
      </c>
      <c r="C9" s="39">
        <v>188753.27077999999</v>
      </c>
      <c r="D9" s="12"/>
      <c r="E9" s="3">
        <v>148319.27849</v>
      </c>
      <c r="F9" s="38">
        <v>0</v>
      </c>
      <c r="G9" s="38">
        <f>E9-F9</f>
        <v>148319.27849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27142.650919999956</v>
      </c>
      <c r="C11" s="33">
        <f>IF(ISERROR(VLOOKUP("Celkem:",'ZV Vykáz.-A'!A:H,5,0)),0,VLOOKUP("Celkem:",'ZV Vykáz.-A'!A:H,5,0)/1000)</f>
        <v>22248.74548999999</v>
      </c>
      <c r="D11" s="12"/>
      <c r="E11" s="226">
        <f>IF(ISERROR(VLOOKUP("Celkem:",'ZV Vykáz.-A'!A:H,8,0)),0,VLOOKUP("Celkem:",'ZV Vykáz.-A'!A:H,8,0)/1000)</f>
        <v>2823.6620800000051</v>
      </c>
      <c r="F11" s="32">
        <f>C11</f>
        <v>22248.74548999999</v>
      </c>
      <c r="G11" s="225">
        <f>E11-F11</f>
        <v>-19425.083409999985</v>
      </c>
      <c r="H11" s="231">
        <f>IF(F11&lt;0.00000001,"",E11/F11)</f>
        <v>0.12691331658538407</v>
      </c>
      <c r="I11" s="225">
        <f>E11-B11</f>
        <v>-24318.988839999951</v>
      </c>
      <c r="J11" s="231">
        <f>IF(B11&lt;0.00000001,"",E11/B11)</f>
        <v>0.10403044596942448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119805.87</v>
      </c>
      <c r="C12" s="37">
        <f>IF(ISERROR(VLOOKUP("Celkem",CaseMix!A:D,3,0)),0,VLOOKUP("Celkem",CaseMix!A:D,3,0)*30)</f>
        <v>132439.43999999997</v>
      </c>
      <c r="D12" s="12"/>
      <c r="E12" s="229">
        <f>IF(ISERROR(VLOOKUP("Celkem",CaseMix!A:D,4,0)),0,VLOOKUP("Celkem",CaseMix!A:D,4,0)*30)</f>
        <v>114202.43999999999</v>
      </c>
      <c r="F12" s="36">
        <f>C12</f>
        <v>132439.43999999997</v>
      </c>
      <c r="G12" s="230">
        <f>E12-F12</f>
        <v>-18236.999999999985</v>
      </c>
      <c r="H12" s="233">
        <f>IF(F12&lt;0.00000001,"",E12/F12)</f>
        <v>0.86229932714907287</v>
      </c>
      <c r="I12" s="230">
        <f>E12-B12</f>
        <v>-5603.4300000000076</v>
      </c>
      <c r="J12" s="233">
        <f>IF(B12&lt;0.00000001,"",E12/B12)</f>
        <v>0.95322908635444981</v>
      </c>
    </row>
    <row r="13" spans="1:10" ht="14.45" customHeight="1" thickBot="1" x14ac:dyDescent="0.25">
      <c r="A13" s="4" t="s">
        <v>100</v>
      </c>
      <c r="B13" s="9">
        <f>SUM(B11:B12)</f>
        <v>146948.52091999995</v>
      </c>
      <c r="C13" s="41">
        <f>SUM(C11:C12)</f>
        <v>154688.18548999997</v>
      </c>
      <c r="D13" s="12"/>
      <c r="E13" s="9">
        <f>SUM(E11:E12)</f>
        <v>117026.10208</v>
      </c>
      <c r="F13" s="40">
        <f>SUM(F11:F12)</f>
        <v>154688.18548999997</v>
      </c>
      <c r="G13" s="40">
        <f>E13-F13</f>
        <v>-37662.083409999977</v>
      </c>
      <c r="H13" s="235">
        <f>IF(F13&lt;0.00000001,"",E13/F13)</f>
        <v>0.75652902456190041</v>
      </c>
      <c r="I13" s="40">
        <f>SUM(I11:I12)</f>
        <v>-29922.418839999958</v>
      </c>
      <c r="J13" s="235">
        <f>IF(B13&lt;0.00000001,"",E13/B13)</f>
        <v>0.79637482124580228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1.0462363782679558</v>
      </c>
      <c r="C15" s="43">
        <f>IF(C9=0,"",C13/C9)</f>
        <v>0.81952585431113223</v>
      </c>
      <c r="D15" s="12"/>
      <c r="E15" s="10">
        <f>IF(E9=0,"",E13/E9)</f>
        <v>0.78901477455535318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6B6836D0-AE73-4740-BE19-C7AEBFA56B3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27950313.43</v>
      </c>
      <c r="C3" s="343">
        <f t="shared" ref="C3:L3" si="0">SUBTOTAL(9,C6:C1048576)</f>
        <v>0</v>
      </c>
      <c r="D3" s="343">
        <f t="shared" si="0"/>
        <v>34200839.329999998</v>
      </c>
      <c r="E3" s="343">
        <f t="shared" si="0"/>
        <v>0</v>
      </c>
      <c r="F3" s="343">
        <f t="shared" si="0"/>
        <v>13261406.880000001</v>
      </c>
      <c r="G3" s="346">
        <f>IF(D3&lt;&gt;0,F3/D3,"")</f>
        <v>0.38775091897722735</v>
      </c>
      <c r="H3" s="342">
        <f t="shared" si="0"/>
        <v>2455537.5400000005</v>
      </c>
      <c r="I3" s="343">
        <f t="shared" si="0"/>
        <v>0</v>
      </c>
      <c r="J3" s="343">
        <f t="shared" si="0"/>
        <v>1965024.52</v>
      </c>
      <c r="K3" s="343">
        <f t="shared" si="0"/>
        <v>0</v>
      </c>
      <c r="L3" s="343">
        <f t="shared" si="0"/>
        <v>355599.15</v>
      </c>
      <c r="M3" s="344">
        <f>IF(J3&lt;&gt;0,L3/J3,"")</f>
        <v>0.18096423041072282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1"/>
      <c r="B5" s="972">
        <v>2019</v>
      </c>
      <c r="C5" s="973"/>
      <c r="D5" s="973">
        <v>2020</v>
      </c>
      <c r="E5" s="973"/>
      <c r="F5" s="973">
        <v>2021</v>
      </c>
      <c r="G5" s="881" t="s">
        <v>2</v>
      </c>
      <c r="H5" s="972">
        <v>2019</v>
      </c>
      <c r="I5" s="973"/>
      <c r="J5" s="973">
        <v>2020</v>
      </c>
      <c r="K5" s="973"/>
      <c r="L5" s="973">
        <v>2021</v>
      </c>
      <c r="M5" s="881" t="s">
        <v>2</v>
      </c>
    </row>
    <row r="6" spans="1:13" ht="14.45" customHeight="1" x14ac:dyDescent="0.2">
      <c r="A6" s="835" t="s">
        <v>2675</v>
      </c>
      <c r="B6" s="863">
        <v>2814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6265</v>
      </c>
      <c r="B7" s="865">
        <v>2816</v>
      </c>
      <c r="C7" s="822"/>
      <c r="D7" s="865">
        <v>536</v>
      </c>
      <c r="E7" s="822"/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6268</v>
      </c>
      <c r="B8" s="865"/>
      <c r="C8" s="822"/>
      <c r="D8" s="865">
        <v>13351</v>
      </c>
      <c r="E8" s="822"/>
      <c r="F8" s="865">
        <v>4362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6274</v>
      </c>
      <c r="B9" s="865">
        <v>2037128</v>
      </c>
      <c r="C9" s="822"/>
      <c r="D9" s="865">
        <v>1463094</v>
      </c>
      <c r="E9" s="822"/>
      <c r="F9" s="865">
        <v>367883</v>
      </c>
      <c r="G9" s="827"/>
      <c r="H9" s="865">
        <v>1411973.7800000003</v>
      </c>
      <c r="I9" s="822"/>
      <c r="J9" s="865">
        <v>938183.45</v>
      </c>
      <c r="K9" s="822"/>
      <c r="L9" s="865">
        <v>190283.22</v>
      </c>
      <c r="M9" s="828"/>
    </row>
    <row r="10" spans="1:13" ht="14.45" customHeight="1" x14ac:dyDescent="0.2">
      <c r="A10" s="836" t="s">
        <v>6279</v>
      </c>
      <c r="B10" s="865">
        <v>2955703.4299999997</v>
      </c>
      <c r="C10" s="822"/>
      <c r="D10" s="865">
        <v>3034703.33</v>
      </c>
      <c r="E10" s="822"/>
      <c r="F10" s="865">
        <v>1364439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7454</v>
      </c>
      <c r="B11" s="865">
        <v>13426464</v>
      </c>
      <c r="C11" s="822"/>
      <c r="D11" s="865">
        <v>15785161</v>
      </c>
      <c r="E11" s="822"/>
      <c r="F11" s="865">
        <v>6446057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7455</v>
      </c>
      <c r="B12" s="865">
        <v>6189865</v>
      </c>
      <c r="C12" s="822"/>
      <c r="D12" s="865">
        <v>6147707</v>
      </c>
      <c r="E12" s="822"/>
      <c r="F12" s="865">
        <v>1558818</v>
      </c>
      <c r="G12" s="827"/>
      <c r="H12" s="865">
        <v>1043563.7600000002</v>
      </c>
      <c r="I12" s="822"/>
      <c r="J12" s="865">
        <v>1026841.0700000001</v>
      </c>
      <c r="K12" s="822"/>
      <c r="L12" s="865">
        <v>165315.93000000002</v>
      </c>
      <c r="M12" s="828"/>
    </row>
    <row r="13" spans="1:13" ht="14.45" customHeight="1" x14ac:dyDescent="0.2">
      <c r="A13" s="836" t="s">
        <v>7456</v>
      </c>
      <c r="B13" s="865">
        <v>944719</v>
      </c>
      <c r="C13" s="822"/>
      <c r="D13" s="865">
        <v>967377</v>
      </c>
      <c r="E13" s="822"/>
      <c r="F13" s="865">
        <v>249891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7457</v>
      </c>
      <c r="B14" s="865">
        <v>378102</v>
      </c>
      <c r="C14" s="822"/>
      <c r="D14" s="865">
        <v>237448</v>
      </c>
      <c r="E14" s="822"/>
      <c r="F14" s="865">
        <v>38057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7458</v>
      </c>
      <c r="B15" s="865">
        <v>1354395</v>
      </c>
      <c r="C15" s="822"/>
      <c r="D15" s="865">
        <v>5934919</v>
      </c>
      <c r="E15" s="822"/>
      <c r="F15" s="865">
        <v>3168446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7459</v>
      </c>
      <c r="B16" s="865">
        <v>541697</v>
      </c>
      <c r="C16" s="822"/>
      <c r="D16" s="865">
        <v>480349</v>
      </c>
      <c r="E16" s="822"/>
      <c r="F16" s="865">
        <v>62143.880000000005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7460</v>
      </c>
      <c r="B17" s="867">
        <v>116610</v>
      </c>
      <c r="C17" s="814"/>
      <c r="D17" s="867">
        <v>136194</v>
      </c>
      <c r="E17" s="814"/>
      <c r="F17" s="867">
        <v>1310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93D1D892-DC53-404F-92FD-B139EC6E87D4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5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8420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310842.76</v>
      </c>
      <c r="G3" s="211">
        <f t="shared" si="0"/>
        <v>30405850.969999995</v>
      </c>
      <c r="H3" s="212"/>
      <c r="I3" s="212"/>
      <c r="J3" s="207">
        <f t="shared" si="0"/>
        <v>280588.68000000005</v>
      </c>
      <c r="K3" s="211">
        <f t="shared" si="0"/>
        <v>36165863.850000001</v>
      </c>
      <c r="L3" s="212"/>
      <c r="M3" s="212"/>
      <c r="N3" s="207">
        <f t="shared" si="0"/>
        <v>100273.93</v>
      </c>
      <c r="O3" s="211">
        <f t="shared" si="0"/>
        <v>13617006.030000003</v>
      </c>
      <c r="P3" s="177">
        <f>IF(K3=0,"",O3/K3)</f>
        <v>0.37651543694566009</v>
      </c>
      <c r="Q3" s="209">
        <f>IF(N3=0,"",O3/N3)</f>
        <v>135.79806865054559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621</v>
      </c>
      <c r="B6" s="807" t="s">
        <v>6024</v>
      </c>
      <c r="C6" s="807" t="s">
        <v>5989</v>
      </c>
      <c r="D6" s="807" t="s">
        <v>6326</v>
      </c>
      <c r="E6" s="807" t="s">
        <v>6327</v>
      </c>
      <c r="F6" s="225">
        <v>4</v>
      </c>
      <c r="G6" s="225">
        <v>1068</v>
      </c>
      <c r="H6" s="225"/>
      <c r="I6" s="225">
        <v>267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621</v>
      </c>
      <c r="B7" s="822" t="s">
        <v>6024</v>
      </c>
      <c r="C7" s="822" t="s">
        <v>5989</v>
      </c>
      <c r="D7" s="822" t="s">
        <v>6347</v>
      </c>
      <c r="E7" s="822" t="s">
        <v>6348</v>
      </c>
      <c r="F7" s="831">
        <v>3</v>
      </c>
      <c r="G7" s="831">
        <v>1746</v>
      </c>
      <c r="H7" s="831"/>
      <c r="I7" s="831">
        <v>582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7160</v>
      </c>
      <c r="B8" s="822" t="s">
        <v>7461</v>
      </c>
      <c r="C8" s="822" t="s">
        <v>5989</v>
      </c>
      <c r="D8" s="822" t="s">
        <v>7462</v>
      </c>
      <c r="E8" s="822" t="s">
        <v>7463</v>
      </c>
      <c r="F8" s="831">
        <v>2</v>
      </c>
      <c r="G8" s="831">
        <v>2282</v>
      </c>
      <c r="H8" s="831"/>
      <c r="I8" s="831">
        <v>1141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7160</v>
      </c>
      <c r="B9" s="822" t="s">
        <v>7461</v>
      </c>
      <c r="C9" s="822" t="s">
        <v>5989</v>
      </c>
      <c r="D9" s="822" t="s">
        <v>6326</v>
      </c>
      <c r="E9" s="822" t="s">
        <v>6327</v>
      </c>
      <c r="F9" s="831">
        <v>2</v>
      </c>
      <c r="G9" s="831">
        <v>534</v>
      </c>
      <c r="H9" s="831"/>
      <c r="I9" s="831">
        <v>267</v>
      </c>
      <c r="J9" s="831">
        <v>2</v>
      </c>
      <c r="K9" s="831">
        <v>536</v>
      </c>
      <c r="L9" s="831"/>
      <c r="M9" s="831">
        <v>268</v>
      </c>
      <c r="N9" s="831"/>
      <c r="O9" s="831"/>
      <c r="P9" s="827"/>
      <c r="Q9" s="832"/>
    </row>
    <row r="10" spans="1:17" ht="14.45" customHeight="1" x14ac:dyDescent="0.2">
      <c r="A10" s="821" t="s">
        <v>7163</v>
      </c>
      <c r="B10" s="822" t="s">
        <v>7464</v>
      </c>
      <c r="C10" s="822" t="s">
        <v>5989</v>
      </c>
      <c r="D10" s="822" t="s">
        <v>7465</v>
      </c>
      <c r="E10" s="822" t="s">
        <v>7466</v>
      </c>
      <c r="F10" s="831"/>
      <c r="G10" s="831"/>
      <c r="H10" s="831"/>
      <c r="I10" s="831"/>
      <c r="J10" s="831">
        <v>1</v>
      </c>
      <c r="K10" s="831">
        <v>119</v>
      </c>
      <c r="L10" s="831"/>
      <c r="M10" s="831">
        <v>119</v>
      </c>
      <c r="N10" s="831"/>
      <c r="O10" s="831"/>
      <c r="P10" s="827"/>
      <c r="Q10" s="832"/>
    </row>
    <row r="11" spans="1:17" ht="14.45" customHeight="1" x14ac:dyDescent="0.2">
      <c r="A11" s="821" t="s">
        <v>7163</v>
      </c>
      <c r="B11" s="822" t="s">
        <v>7464</v>
      </c>
      <c r="C11" s="822" t="s">
        <v>5989</v>
      </c>
      <c r="D11" s="822" t="s">
        <v>7467</v>
      </c>
      <c r="E11" s="822" t="s">
        <v>7468</v>
      </c>
      <c r="F11" s="831"/>
      <c r="G11" s="831"/>
      <c r="H11" s="831"/>
      <c r="I11" s="831"/>
      <c r="J11" s="831">
        <v>6</v>
      </c>
      <c r="K11" s="831">
        <v>840</v>
      </c>
      <c r="L11" s="831"/>
      <c r="M11" s="831">
        <v>140</v>
      </c>
      <c r="N11" s="831">
        <v>2</v>
      </c>
      <c r="O11" s="831">
        <v>298</v>
      </c>
      <c r="P11" s="827"/>
      <c r="Q11" s="832">
        <v>149</v>
      </c>
    </row>
    <row r="12" spans="1:17" ht="14.45" customHeight="1" x14ac:dyDescent="0.2">
      <c r="A12" s="821" t="s">
        <v>7163</v>
      </c>
      <c r="B12" s="822" t="s">
        <v>7464</v>
      </c>
      <c r="C12" s="822" t="s">
        <v>5989</v>
      </c>
      <c r="D12" s="822" t="s">
        <v>7469</v>
      </c>
      <c r="E12" s="822" t="s">
        <v>7470</v>
      </c>
      <c r="F12" s="831"/>
      <c r="G12" s="831"/>
      <c r="H12" s="831"/>
      <c r="I12" s="831"/>
      <c r="J12" s="831">
        <v>8</v>
      </c>
      <c r="K12" s="831">
        <v>5752</v>
      </c>
      <c r="L12" s="831"/>
      <c r="M12" s="831">
        <v>719</v>
      </c>
      <c r="N12" s="831">
        <v>2</v>
      </c>
      <c r="O12" s="831">
        <v>1512</v>
      </c>
      <c r="P12" s="827"/>
      <c r="Q12" s="832">
        <v>756</v>
      </c>
    </row>
    <row r="13" spans="1:17" ht="14.45" customHeight="1" x14ac:dyDescent="0.2">
      <c r="A13" s="821" t="s">
        <v>7163</v>
      </c>
      <c r="B13" s="822" t="s">
        <v>7464</v>
      </c>
      <c r="C13" s="822" t="s">
        <v>5989</v>
      </c>
      <c r="D13" s="822" t="s">
        <v>7471</v>
      </c>
      <c r="E13" s="822" t="s">
        <v>7472</v>
      </c>
      <c r="F13" s="831"/>
      <c r="G13" s="831"/>
      <c r="H13" s="831"/>
      <c r="I13" s="831"/>
      <c r="J13" s="831">
        <v>4</v>
      </c>
      <c r="K13" s="831">
        <v>2016</v>
      </c>
      <c r="L13" s="831"/>
      <c r="M13" s="831">
        <v>504</v>
      </c>
      <c r="N13" s="831">
        <v>4</v>
      </c>
      <c r="O13" s="831">
        <v>2168</v>
      </c>
      <c r="P13" s="827"/>
      <c r="Q13" s="832">
        <v>542</v>
      </c>
    </row>
    <row r="14" spans="1:17" ht="14.45" customHeight="1" x14ac:dyDescent="0.2">
      <c r="A14" s="821" t="s">
        <v>7163</v>
      </c>
      <c r="B14" s="822" t="s">
        <v>7464</v>
      </c>
      <c r="C14" s="822" t="s">
        <v>5989</v>
      </c>
      <c r="D14" s="822" t="s">
        <v>7473</v>
      </c>
      <c r="E14" s="822" t="s">
        <v>7474</v>
      </c>
      <c r="F14" s="831"/>
      <c r="G14" s="831"/>
      <c r="H14" s="831"/>
      <c r="I14" s="831"/>
      <c r="J14" s="831">
        <v>2</v>
      </c>
      <c r="K14" s="831">
        <v>518</v>
      </c>
      <c r="L14" s="831"/>
      <c r="M14" s="831">
        <v>259</v>
      </c>
      <c r="N14" s="831"/>
      <c r="O14" s="831"/>
      <c r="P14" s="827"/>
      <c r="Q14" s="832"/>
    </row>
    <row r="15" spans="1:17" ht="14.45" customHeight="1" x14ac:dyDescent="0.2">
      <c r="A15" s="821" t="s">
        <v>7163</v>
      </c>
      <c r="B15" s="822" t="s">
        <v>7464</v>
      </c>
      <c r="C15" s="822" t="s">
        <v>5989</v>
      </c>
      <c r="D15" s="822" t="s">
        <v>7475</v>
      </c>
      <c r="E15" s="822" t="s">
        <v>7476</v>
      </c>
      <c r="F15" s="831"/>
      <c r="G15" s="831"/>
      <c r="H15" s="831"/>
      <c r="I15" s="831"/>
      <c r="J15" s="831">
        <v>16</v>
      </c>
      <c r="K15" s="831">
        <v>1408</v>
      </c>
      <c r="L15" s="831"/>
      <c r="M15" s="831">
        <v>88</v>
      </c>
      <c r="N15" s="831"/>
      <c r="O15" s="831"/>
      <c r="P15" s="827"/>
      <c r="Q15" s="832"/>
    </row>
    <row r="16" spans="1:17" ht="14.45" customHeight="1" x14ac:dyDescent="0.2">
      <c r="A16" s="821" t="s">
        <v>7163</v>
      </c>
      <c r="B16" s="822" t="s">
        <v>7464</v>
      </c>
      <c r="C16" s="822" t="s">
        <v>5989</v>
      </c>
      <c r="D16" s="822" t="s">
        <v>7477</v>
      </c>
      <c r="E16" s="822" t="s">
        <v>7478</v>
      </c>
      <c r="F16" s="831"/>
      <c r="G16" s="831"/>
      <c r="H16" s="831"/>
      <c r="I16" s="831"/>
      <c r="J16" s="831">
        <v>4</v>
      </c>
      <c r="K16" s="831">
        <v>724</v>
      </c>
      <c r="L16" s="831"/>
      <c r="M16" s="831">
        <v>181</v>
      </c>
      <c r="N16" s="831">
        <v>1</v>
      </c>
      <c r="O16" s="831">
        <v>195</v>
      </c>
      <c r="P16" s="827"/>
      <c r="Q16" s="832">
        <v>195</v>
      </c>
    </row>
    <row r="17" spans="1:17" ht="14.45" customHeight="1" x14ac:dyDescent="0.2">
      <c r="A17" s="821" t="s">
        <v>7163</v>
      </c>
      <c r="B17" s="822" t="s">
        <v>7464</v>
      </c>
      <c r="C17" s="822" t="s">
        <v>5989</v>
      </c>
      <c r="D17" s="822" t="s">
        <v>7479</v>
      </c>
      <c r="E17" s="822" t="s">
        <v>7480</v>
      </c>
      <c r="F17" s="831"/>
      <c r="G17" s="831"/>
      <c r="H17" s="831"/>
      <c r="I17" s="831"/>
      <c r="J17" s="831">
        <v>2</v>
      </c>
      <c r="K17" s="831">
        <v>360</v>
      </c>
      <c r="L17" s="831"/>
      <c r="M17" s="831">
        <v>180</v>
      </c>
      <c r="N17" s="831">
        <v>1</v>
      </c>
      <c r="O17" s="831">
        <v>189</v>
      </c>
      <c r="P17" s="827"/>
      <c r="Q17" s="832">
        <v>189</v>
      </c>
    </row>
    <row r="18" spans="1:17" ht="14.45" customHeight="1" x14ac:dyDescent="0.2">
      <c r="A18" s="821" t="s">
        <v>7163</v>
      </c>
      <c r="B18" s="822" t="s">
        <v>7464</v>
      </c>
      <c r="C18" s="822" t="s">
        <v>5989</v>
      </c>
      <c r="D18" s="822" t="s">
        <v>7481</v>
      </c>
      <c r="E18" s="822" t="s">
        <v>7482</v>
      </c>
      <c r="F18" s="831"/>
      <c r="G18" s="831"/>
      <c r="H18" s="831"/>
      <c r="I18" s="831"/>
      <c r="J18" s="831">
        <v>6</v>
      </c>
      <c r="K18" s="831">
        <v>1614</v>
      </c>
      <c r="L18" s="831"/>
      <c r="M18" s="831">
        <v>269</v>
      </c>
      <c r="N18" s="831"/>
      <c r="O18" s="831"/>
      <c r="P18" s="827"/>
      <c r="Q18" s="832"/>
    </row>
    <row r="19" spans="1:17" ht="14.45" customHeight="1" x14ac:dyDescent="0.2">
      <c r="A19" s="821" t="s">
        <v>7169</v>
      </c>
      <c r="B19" s="822" t="s">
        <v>7483</v>
      </c>
      <c r="C19" s="822" t="s">
        <v>2679</v>
      </c>
      <c r="D19" s="822" t="s">
        <v>7484</v>
      </c>
      <c r="E19" s="822" t="s">
        <v>7485</v>
      </c>
      <c r="F19" s="831"/>
      <c r="G19" s="831"/>
      <c r="H19" s="831"/>
      <c r="I19" s="831"/>
      <c r="J19" s="831">
        <v>0.03</v>
      </c>
      <c r="K19" s="831">
        <v>60.28</v>
      </c>
      <c r="L19" s="831"/>
      <c r="M19" s="831">
        <v>2009.3333333333335</v>
      </c>
      <c r="N19" s="831"/>
      <c r="O19" s="831"/>
      <c r="P19" s="827"/>
      <c r="Q19" s="832"/>
    </row>
    <row r="20" spans="1:17" ht="14.45" customHeight="1" x14ac:dyDescent="0.2">
      <c r="A20" s="821" t="s">
        <v>7169</v>
      </c>
      <c r="B20" s="822" t="s">
        <v>7483</v>
      </c>
      <c r="C20" s="822" t="s">
        <v>2679</v>
      </c>
      <c r="D20" s="822" t="s">
        <v>7486</v>
      </c>
      <c r="E20" s="822" t="s">
        <v>6183</v>
      </c>
      <c r="F20" s="831">
        <v>1.55</v>
      </c>
      <c r="G20" s="831">
        <v>2819.51</v>
      </c>
      <c r="H20" s="831"/>
      <c r="I20" s="831">
        <v>1819.0387096774195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7169</v>
      </c>
      <c r="B21" s="822" t="s">
        <v>7483</v>
      </c>
      <c r="C21" s="822" t="s">
        <v>2679</v>
      </c>
      <c r="D21" s="822" t="s">
        <v>7486</v>
      </c>
      <c r="E21" s="822"/>
      <c r="F21" s="831">
        <v>1.55</v>
      </c>
      <c r="G21" s="831">
        <v>2819.51</v>
      </c>
      <c r="H21" s="831"/>
      <c r="I21" s="831">
        <v>1819.0387096774195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7169</v>
      </c>
      <c r="B22" s="822" t="s">
        <v>7483</v>
      </c>
      <c r="C22" s="822" t="s">
        <v>2679</v>
      </c>
      <c r="D22" s="822" t="s">
        <v>6182</v>
      </c>
      <c r="E22" s="822" t="s">
        <v>6183</v>
      </c>
      <c r="F22" s="831">
        <v>6.7</v>
      </c>
      <c r="G22" s="831">
        <v>4391.99</v>
      </c>
      <c r="H22" s="831"/>
      <c r="I22" s="831">
        <v>655.52089552238806</v>
      </c>
      <c r="J22" s="831">
        <v>0.03</v>
      </c>
      <c r="K22" s="831">
        <v>18.350000000000001</v>
      </c>
      <c r="L22" s="831"/>
      <c r="M22" s="831">
        <v>611.66666666666674</v>
      </c>
      <c r="N22" s="831"/>
      <c r="O22" s="831"/>
      <c r="P22" s="827"/>
      <c r="Q22" s="832"/>
    </row>
    <row r="23" spans="1:17" ht="14.45" customHeight="1" x14ac:dyDescent="0.2">
      <c r="A23" s="821" t="s">
        <v>7169</v>
      </c>
      <c r="B23" s="822" t="s">
        <v>7483</v>
      </c>
      <c r="C23" s="822" t="s">
        <v>2679</v>
      </c>
      <c r="D23" s="822" t="s">
        <v>6182</v>
      </c>
      <c r="E23" s="822" t="s">
        <v>6184</v>
      </c>
      <c r="F23" s="831">
        <v>5.75</v>
      </c>
      <c r="G23" s="831">
        <v>3769.2500000000005</v>
      </c>
      <c r="H23" s="831"/>
      <c r="I23" s="831">
        <v>655.52173913043487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7169</v>
      </c>
      <c r="B24" s="822" t="s">
        <v>7483</v>
      </c>
      <c r="C24" s="822" t="s">
        <v>2679</v>
      </c>
      <c r="D24" s="822" t="s">
        <v>6474</v>
      </c>
      <c r="E24" s="822" t="s">
        <v>6184</v>
      </c>
      <c r="F24" s="831"/>
      <c r="G24" s="831"/>
      <c r="H24" s="831"/>
      <c r="I24" s="831"/>
      <c r="J24" s="831">
        <v>0.25</v>
      </c>
      <c r="K24" s="831">
        <v>1342.71</v>
      </c>
      <c r="L24" s="831"/>
      <c r="M24" s="831">
        <v>5370.84</v>
      </c>
      <c r="N24" s="831"/>
      <c r="O24" s="831"/>
      <c r="P24" s="827"/>
      <c r="Q24" s="832"/>
    </row>
    <row r="25" spans="1:17" ht="14.45" customHeight="1" x14ac:dyDescent="0.2">
      <c r="A25" s="821" t="s">
        <v>7169</v>
      </c>
      <c r="B25" s="822" t="s">
        <v>7483</v>
      </c>
      <c r="C25" s="822" t="s">
        <v>2679</v>
      </c>
      <c r="D25" s="822" t="s">
        <v>7487</v>
      </c>
      <c r="E25" s="822" t="s">
        <v>7488</v>
      </c>
      <c r="F25" s="831">
        <v>1</v>
      </c>
      <c r="G25" s="831">
        <v>1763.77</v>
      </c>
      <c r="H25" s="831"/>
      <c r="I25" s="831">
        <v>1763.77</v>
      </c>
      <c r="J25" s="831">
        <v>6</v>
      </c>
      <c r="K25" s="831">
        <v>10582.62</v>
      </c>
      <c r="L25" s="831"/>
      <c r="M25" s="831">
        <v>1763.7700000000002</v>
      </c>
      <c r="N25" s="831">
        <v>3</v>
      </c>
      <c r="O25" s="831">
        <v>5291.3099999999995</v>
      </c>
      <c r="P25" s="827"/>
      <c r="Q25" s="832">
        <v>1763.7699999999998</v>
      </c>
    </row>
    <row r="26" spans="1:17" ht="14.45" customHeight="1" x14ac:dyDescent="0.2">
      <c r="A26" s="821" t="s">
        <v>7169</v>
      </c>
      <c r="B26" s="822" t="s">
        <v>7483</v>
      </c>
      <c r="C26" s="822" t="s">
        <v>6489</v>
      </c>
      <c r="D26" s="822" t="s">
        <v>7489</v>
      </c>
      <c r="E26" s="822" t="s">
        <v>7490</v>
      </c>
      <c r="F26" s="831">
        <v>14811</v>
      </c>
      <c r="G26" s="831">
        <v>107534.35000000002</v>
      </c>
      <c r="H26" s="831"/>
      <c r="I26" s="831">
        <v>7.2604381878333681</v>
      </c>
      <c r="J26" s="831">
        <v>11697</v>
      </c>
      <c r="K26" s="831">
        <v>83542.149999999994</v>
      </c>
      <c r="L26" s="831"/>
      <c r="M26" s="831">
        <v>7.1421860306061378</v>
      </c>
      <c r="N26" s="831">
        <v>7235</v>
      </c>
      <c r="O26" s="831">
        <v>52677.049999999996</v>
      </c>
      <c r="P26" s="827"/>
      <c r="Q26" s="832">
        <v>7.2808638562543191</v>
      </c>
    </row>
    <row r="27" spans="1:17" ht="14.45" customHeight="1" x14ac:dyDescent="0.2">
      <c r="A27" s="821" t="s">
        <v>7169</v>
      </c>
      <c r="B27" s="822" t="s">
        <v>7483</v>
      </c>
      <c r="C27" s="822" t="s">
        <v>6489</v>
      </c>
      <c r="D27" s="822" t="s">
        <v>7491</v>
      </c>
      <c r="E27" s="822" t="s">
        <v>7492</v>
      </c>
      <c r="F27" s="831">
        <v>107025</v>
      </c>
      <c r="G27" s="831">
        <v>566304.45000000007</v>
      </c>
      <c r="H27" s="831"/>
      <c r="I27" s="831">
        <v>5.2913286615276807</v>
      </c>
      <c r="J27" s="831">
        <v>68389</v>
      </c>
      <c r="K27" s="831">
        <v>354156.64000000007</v>
      </c>
      <c r="L27" s="831"/>
      <c r="M27" s="831">
        <v>5.1785614645630158</v>
      </c>
      <c r="N27" s="831">
        <v>10659</v>
      </c>
      <c r="O27" s="831">
        <v>56589.57</v>
      </c>
      <c r="P27" s="827"/>
      <c r="Q27" s="832">
        <v>5.3090880945679704</v>
      </c>
    </row>
    <row r="28" spans="1:17" ht="14.45" customHeight="1" x14ac:dyDescent="0.2">
      <c r="A28" s="821" t="s">
        <v>7169</v>
      </c>
      <c r="B28" s="822" t="s">
        <v>7483</v>
      </c>
      <c r="C28" s="822" t="s">
        <v>6489</v>
      </c>
      <c r="D28" s="822" t="s">
        <v>7493</v>
      </c>
      <c r="E28" s="822" t="s">
        <v>7494</v>
      </c>
      <c r="F28" s="831"/>
      <c r="G28" s="831"/>
      <c r="H28" s="831"/>
      <c r="I28" s="831"/>
      <c r="J28" s="831">
        <v>1252</v>
      </c>
      <c r="K28" s="831">
        <v>11668.64</v>
      </c>
      <c r="L28" s="831"/>
      <c r="M28" s="831">
        <v>9.32</v>
      </c>
      <c r="N28" s="831"/>
      <c r="O28" s="831"/>
      <c r="P28" s="827"/>
      <c r="Q28" s="832"/>
    </row>
    <row r="29" spans="1:17" ht="14.45" customHeight="1" x14ac:dyDescent="0.2">
      <c r="A29" s="821" t="s">
        <v>7169</v>
      </c>
      <c r="B29" s="822" t="s">
        <v>7483</v>
      </c>
      <c r="C29" s="822" t="s">
        <v>6489</v>
      </c>
      <c r="D29" s="822" t="s">
        <v>7495</v>
      </c>
      <c r="E29" s="822" t="s">
        <v>7496</v>
      </c>
      <c r="F29" s="831">
        <v>115</v>
      </c>
      <c r="G29" s="831">
        <v>1179.9000000000001</v>
      </c>
      <c r="H29" s="831"/>
      <c r="I29" s="831">
        <v>10.260000000000002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7169</v>
      </c>
      <c r="B30" s="822" t="s">
        <v>7483</v>
      </c>
      <c r="C30" s="822" t="s">
        <v>6489</v>
      </c>
      <c r="D30" s="822" t="s">
        <v>7497</v>
      </c>
      <c r="E30" s="822" t="s">
        <v>7498</v>
      </c>
      <c r="F30" s="831">
        <v>63</v>
      </c>
      <c r="G30" s="831">
        <v>115015.59000000001</v>
      </c>
      <c r="H30" s="831"/>
      <c r="I30" s="831">
        <v>1825.6442857142858</v>
      </c>
      <c r="J30" s="831">
        <v>43</v>
      </c>
      <c r="K30" s="831">
        <v>79373.080000000016</v>
      </c>
      <c r="L30" s="831"/>
      <c r="M30" s="831">
        <v>1845.8855813953492</v>
      </c>
      <c r="N30" s="831">
        <v>1</v>
      </c>
      <c r="O30" s="831">
        <v>1853.05</v>
      </c>
      <c r="P30" s="827"/>
      <c r="Q30" s="832">
        <v>1853.05</v>
      </c>
    </row>
    <row r="31" spans="1:17" ht="14.45" customHeight="1" x14ac:dyDescent="0.2">
      <c r="A31" s="821" t="s">
        <v>7169</v>
      </c>
      <c r="B31" s="822" t="s">
        <v>7483</v>
      </c>
      <c r="C31" s="822" t="s">
        <v>6489</v>
      </c>
      <c r="D31" s="822" t="s">
        <v>7499</v>
      </c>
      <c r="E31" s="822" t="s">
        <v>7500</v>
      </c>
      <c r="F31" s="831">
        <v>2276</v>
      </c>
      <c r="G31" s="831">
        <v>8330.16</v>
      </c>
      <c r="H31" s="831"/>
      <c r="I31" s="831">
        <v>3.66</v>
      </c>
      <c r="J31" s="831">
        <v>998</v>
      </c>
      <c r="K31" s="831">
        <v>3652.68</v>
      </c>
      <c r="L31" s="831"/>
      <c r="M31" s="831">
        <v>3.6599999999999997</v>
      </c>
      <c r="N31" s="831"/>
      <c r="O31" s="831"/>
      <c r="P31" s="827"/>
      <c r="Q31" s="832"/>
    </row>
    <row r="32" spans="1:17" ht="14.45" customHeight="1" x14ac:dyDescent="0.2">
      <c r="A32" s="821" t="s">
        <v>7169</v>
      </c>
      <c r="B32" s="822" t="s">
        <v>7483</v>
      </c>
      <c r="C32" s="822" t="s">
        <v>6489</v>
      </c>
      <c r="D32" s="822" t="s">
        <v>7501</v>
      </c>
      <c r="E32" s="822" t="s">
        <v>7502</v>
      </c>
      <c r="F32" s="831">
        <v>2219</v>
      </c>
      <c r="G32" s="831">
        <v>13402.76</v>
      </c>
      <c r="H32" s="831"/>
      <c r="I32" s="831">
        <v>6.04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7169</v>
      </c>
      <c r="B33" s="822" t="s">
        <v>7483</v>
      </c>
      <c r="C33" s="822" t="s">
        <v>6489</v>
      </c>
      <c r="D33" s="822" t="s">
        <v>7503</v>
      </c>
      <c r="E33" s="822" t="s">
        <v>7504</v>
      </c>
      <c r="F33" s="831">
        <v>17127</v>
      </c>
      <c r="G33" s="831">
        <v>582594.54</v>
      </c>
      <c r="H33" s="831"/>
      <c r="I33" s="831">
        <v>34.016146435452796</v>
      </c>
      <c r="J33" s="831">
        <v>11476</v>
      </c>
      <c r="K33" s="831">
        <v>391643.9</v>
      </c>
      <c r="L33" s="831"/>
      <c r="M33" s="831">
        <v>34.127213314743813</v>
      </c>
      <c r="N33" s="831">
        <v>2148</v>
      </c>
      <c r="O33" s="831">
        <v>73872.239999999991</v>
      </c>
      <c r="P33" s="827"/>
      <c r="Q33" s="832">
        <v>34.391173184357541</v>
      </c>
    </row>
    <row r="34" spans="1:17" ht="14.45" customHeight="1" x14ac:dyDescent="0.2">
      <c r="A34" s="821" t="s">
        <v>7169</v>
      </c>
      <c r="B34" s="822" t="s">
        <v>7483</v>
      </c>
      <c r="C34" s="822" t="s">
        <v>6489</v>
      </c>
      <c r="D34" s="822" t="s">
        <v>7505</v>
      </c>
      <c r="E34" s="822" t="s">
        <v>7506</v>
      </c>
      <c r="F34" s="831">
        <v>100</v>
      </c>
      <c r="G34" s="831">
        <v>2048</v>
      </c>
      <c r="H34" s="831"/>
      <c r="I34" s="831">
        <v>20.48</v>
      </c>
      <c r="J34" s="831">
        <v>104</v>
      </c>
      <c r="K34" s="831">
        <v>2142.4</v>
      </c>
      <c r="L34" s="831"/>
      <c r="M34" s="831">
        <v>20.6</v>
      </c>
      <c r="N34" s="831"/>
      <c r="O34" s="831"/>
      <c r="P34" s="827"/>
      <c r="Q34" s="832"/>
    </row>
    <row r="35" spans="1:17" ht="14.45" customHeight="1" x14ac:dyDescent="0.2">
      <c r="A35" s="821" t="s">
        <v>7169</v>
      </c>
      <c r="B35" s="822" t="s">
        <v>7483</v>
      </c>
      <c r="C35" s="822" t="s">
        <v>5989</v>
      </c>
      <c r="D35" s="822" t="s">
        <v>7507</v>
      </c>
      <c r="E35" s="822" t="s">
        <v>7508</v>
      </c>
      <c r="F35" s="831"/>
      <c r="G35" s="831"/>
      <c r="H35" s="831"/>
      <c r="I35" s="831"/>
      <c r="J35" s="831">
        <v>3</v>
      </c>
      <c r="K35" s="831">
        <v>4293</v>
      </c>
      <c r="L35" s="831"/>
      <c r="M35" s="831">
        <v>1431</v>
      </c>
      <c r="N35" s="831"/>
      <c r="O35" s="831"/>
      <c r="P35" s="827"/>
      <c r="Q35" s="832"/>
    </row>
    <row r="36" spans="1:17" ht="14.45" customHeight="1" x14ac:dyDescent="0.2">
      <c r="A36" s="821" t="s">
        <v>7169</v>
      </c>
      <c r="B36" s="822" t="s">
        <v>7483</v>
      </c>
      <c r="C36" s="822" t="s">
        <v>5989</v>
      </c>
      <c r="D36" s="822" t="s">
        <v>7509</v>
      </c>
      <c r="E36" s="822" t="s">
        <v>7510</v>
      </c>
      <c r="F36" s="831">
        <v>1</v>
      </c>
      <c r="G36" s="831">
        <v>1920</v>
      </c>
      <c r="H36" s="831"/>
      <c r="I36" s="831">
        <v>1920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7169</v>
      </c>
      <c r="B37" s="822" t="s">
        <v>7483</v>
      </c>
      <c r="C37" s="822" t="s">
        <v>5989</v>
      </c>
      <c r="D37" s="822" t="s">
        <v>7511</v>
      </c>
      <c r="E37" s="822" t="s">
        <v>7512</v>
      </c>
      <c r="F37" s="831">
        <v>1</v>
      </c>
      <c r="G37" s="831">
        <v>1219</v>
      </c>
      <c r="H37" s="831"/>
      <c r="I37" s="831">
        <v>1219</v>
      </c>
      <c r="J37" s="831">
        <v>2</v>
      </c>
      <c r="K37" s="831">
        <v>2446</v>
      </c>
      <c r="L37" s="831"/>
      <c r="M37" s="831">
        <v>1223</v>
      </c>
      <c r="N37" s="831"/>
      <c r="O37" s="831"/>
      <c r="P37" s="827"/>
      <c r="Q37" s="832"/>
    </row>
    <row r="38" spans="1:17" ht="14.45" customHeight="1" x14ac:dyDescent="0.2">
      <c r="A38" s="821" t="s">
        <v>7169</v>
      </c>
      <c r="B38" s="822" t="s">
        <v>7483</v>
      </c>
      <c r="C38" s="822" t="s">
        <v>5989</v>
      </c>
      <c r="D38" s="822" t="s">
        <v>7513</v>
      </c>
      <c r="E38" s="822" t="s">
        <v>7514</v>
      </c>
      <c r="F38" s="831">
        <v>63</v>
      </c>
      <c r="G38" s="831">
        <v>43155</v>
      </c>
      <c r="H38" s="831"/>
      <c r="I38" s="831">
        <v>685</v>
      </c>
      <c r="J38" s="831">
        <v>43</v>
      </c>
      <c r="K38" s="831">
        <v>29541</v>
      </c>
      <c r="L38" s="831"/>
      <c r="M38" s="831">
        <v>687</v>
      </c>
      <c r="N38" s="831"/>
      <c r="O38" s="831"/>
      <c r="P38" s="827"/>
      <c r="Q38" s="832"/>
    </row>
    <row r="39" spans="1:17" ht="14.45" customHeight="1" x14ac:dyDescent="0.2">
      <c r="A39" s="821" t="s">
        <v>7169</v>
      </c>
      <c r="B39" s="822" t="s">
        <v>7483</v>
      </c>
      <c r="C39" s="822" t="s">
        <v>5989</v>
      </c>
      <c r="D39" s="822" t="s">
        <v>7515</v>
      </c>
      <c r="E39" s="822" t="s">
        <v>7516</v>
      </c>
      <c r="F39" s="831">
        <v>1</v>
      </c>
      <c r="G39" s="831">
        <v>720</v>
      </c>
      <c r="H39" s="831"/>
      <c r="I39" s="831">
        <v>720</v>
      </c>
      <c r="J39" s="831">
        <v>1</v>
      </c>
      <c r="K39" s="831">
        <v>722</v>
      </c>
      <c r="L39" s="831"/>
      <c r="M39" s="831">
        <v>722</v>
      </c>
      <c r="N39" s="831"/>
      <c r="O39" s="831"/>
      <c r="P39" s="827"/>
      <c r="Q39" s="832"/>
    </row>
    <row r="40" spans="1:17" ht="14.45" customHeight="1" x14ac:dyDescent="0.2">
      <c r="A40" s="821" t="s">
        <v>7169</v>
      </c>
      <c r="B40" s="822" t="s">
        <v>7483</v>
      </c>
      <c r="C40" s="822" t="s">
        <v>5989</v>
      </c>
      <c r="D40" s="822" t="s">
        <v>7517</v>
      </c>
      <c r="E40" s="822" t="s">
        <v>7518</v>
      </c>
      <c r="F40" s="831">
        <v>501</v>
      </c>
      <c r="G40" s="831">
        <v>917331</v>
      </c>
      <c r="H40" s="831"/>
      <c r="I40" s="831">
        <v>1831</v>
      </c>
      <c r="J40" s="831">
        <v>383</v>
      </c>
      <c r="K40" s="831">
        <v>702805</v>
      </c>
      <c r="L40" s="831"/>
      <c r="M40" s="831">
        <v>1835</v>
      </c>
      <c r="N40" s="831">
        <v>99</v>
      </c>
      <c r="O40" s="831">
        <v>188991</v>
      </c>
      <c r="P40" s="827"/>
      <c r="Q40" s="832">
        <v>1909</v>
      </c>
    </row>
    <row r="41" spans="1:17" ht="14.45" customHeight="1" x14ac:dyDescent="0.2">
      <c r="A41" s="821" t="s">
        <v>7169</v>
      </c>
      <c r="B41" s="822" t="s">
        <v>7483</v>
      </c>
      <c r="C41" s="822" t="s">
        <v>5989</v>
      </c>
      <c r="D41" s="822" t="s">
        <v>7519</v>
      </c>
      <c r="E41" s="822" t="s">
        <v>7520</v>
      </c>
      <c r="F41" s="831">
        <v>311</v>
      </c>
      <c r="G41" s="831">
        <v>134041</v>
      </c>
      <c r="H41" s="831"/>
      <c r="I41" s="831">
        <v>431</v>
      </c>
      <c r="J41" s="831">
        <v>208</v>
      </c>
      <c r="K41" s="831">
        <v>90064</v>
      </c>
      <c r="L41" s="831"/>
      <c r="M41" s="831">
        <v>433</v>
      </c>
      <c r="N41" s="831">
        <v>42</v>
      </c>
      <c r="O41" s="831">
        <v>18984</v>
      </c>
      <c r="P41" s="827"/>
      <c r="Q41" s="832">
        <v>452</v>
      </c>
    </row>
    <row r="42" spans="1:17" ht="14.45" customHeight="1" x14ac:dyDescent="0.2">
      <c r="A42" s="821" t="s">
        <v>7169</v>
      </c>
      <c r="B42" s="822" t="s">
        <v>7483</v>
      </c>
      <c r="C42" s="822" t="s">
        <v>5989</v>
      </c>
      <c r="D42" s="822" t="s">
        <v>7521</v>
      </c>
      <c r="E42" s="822" t="s">
        <v>7522</v>
      </c>
      <c r="F42" s="831">
        <v>61</v>
      </c>
      <c r="G42" s="831">
        <v>885415</v>
      </c>
      <c r="H42" s="831"/>
      <c r="I42" s="831">
        <v>14515</v>
      </c>
      <c r="J42" s="831">
        <v>40</v>
      </c>
      <c r="K42" s="831">
        <v>580840</v>
      </c>
      <c r="L42" s="831"/>
      <c r="M42" s="831">
        <v>14521</v>
      </c>
      <c r="N42" s="831">
        <v>9</v>
      </c>
      <c r="O42" s="831">
        <v>132390</v>
      </c>
      <c r="P42" s="827"/>
      <c r="Q42" s="832">
        <v>14710</v>
      </c>
    </row>
    <row r="43" spans="1:17" ht="14.45" customHeight="1" x14ac:dyDescent="0.2">
      <c r="A43" s="821" t="s">
        <v>7169</v>
      </c>
      <c r="B43" s="822" t="s">
        <v>7483</v>
      </c>
      <c r="C43" s="822" t="s">
        <v>5989</v>
      </c>
      <c r="D43" s="822" t="s">
        <v>7523</v>
      </c>
      <c r="E43" s="822" t="s">
        <v>7524</v>
      </c>
      <c r="F43" s="831">
        <v>5</v>
      </c>
      <c r="G43" s="831">
        <v>6735</v>
      </c>
      <c r="H43" s="831"/>
      <c r="I43" s="831">
        <v>1347</v>
      </c>
      <c r="J43" s="831">
        <v>11</v>
      </c>
      <c r="K43" s="831">
        <v>14861</v>
      </c>
      <c r="L43" s="831"/>
      <c r="M43" s="831">
        <v>1351</v>
      </c>
      <c r="N43" s="831">
        <v>2</v>
      </c>
      <c r="O43" s="831">
        <v>2816</v>
      </c>
      <c r="P43" s="827"/>
      <c r="Q43" s="832">
        <v>1408</v>
      </c>
    </row>
    <row r="44" spans="1:17" ht="14.45" customHeight="1" x14ac:dyDescent="0.2">
      <c r="A44" s="821" t="s">
        <v>7169</v>
      </c>
      <c r="B44" s="822" t="s">
        <v>7483</v>
      </c>
      <c r="C44" s="822" t="s">
        <v>5989</v>
      </c>
      <c r="D44" s="822" t="s">
        <v>7525</v>
      </c>
      <c r="E44" s="822" t="s">
        <v>7526</v>
      </c>
      <c r="F44" s="831">
        <v>91</v>
      </c>
      <c r="G44" s="831">
        <v>46592</v>
      </c>
      <c r="H44" s="831"/>
      <c r="I44" s="831">
        <v>512</v>
      </c>
      <c r="J44" s="831">
        <v>73</v>
      </c>
      <c r="K44" s="831">
        <v>37522</v>
      </c>
      <c r="L44" s="831"/>
      <c r="M44" s="831">
        <v>514</v>
      </c>
      <c r="N44" s="831">
        <v>46</v>
      </c>
      <c r="O44" s="831">
        <v>24702</v>
      </c>
      <c r="P44" s="827"/>
      <c r="Q44" s="832">
        <v>537</v>
      </c>
    </row>
    <row r="45" spans="1:17" ht="14.45" customHeight="1" x14ac:dyDescent="0.2">
      <c r="A45" s="821" t="s">
        <v>7174</v>
      </c>
      <c r="B45" s="822" t="s">
        <v>7527</v>
      </c>
      <c r="C45" s="822" t="s">
        <v>5989</v>
      </c>
      <c r="D45" s="822" t="s">
        <v>7528</v>
      </c>
      <c r="E45" s="822" t="s">
        <v>7529</v>
      </c>
      <c r="F45" s="831">
        <v>1</v>
      </c>
      <c r="G45" s="831">
        <v>11468</v>
      </c>
      <c r="H45" s="831"/>
      <c r="I45" s="831">
        <v>11468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7174</v>
      </c>
      <c r="B46" s="822" t="s">
        <v>7527</v>
      </c>
      <c r="C46" s="822" t="s">
        <v>5989</v>
      </c>
      <c r="D46" s="822" t="s">
        <v>7530</v>
      </c>
      <c r="E46" s="822" t="s">
        <v>7531</v>
      </c>
      <c r="F46" s="831">
        <v>4</v>
      </c>
      <c r="G46" s="831">
        <v>1448</v>
      </c>
      <c r="H46" s="831"/>
      <c r="I46" s="831">
        <v>362</v>
      </c>
      <c r="J46" s="831">
        <v>6</v>
      </c>
      <c r="K46" s="831">
        <v>2190</v>
      </c>
      <c r="L46" s="831"/>
      <c r="M46" s="831">
        <v>365</v>
      </c>
      <c r="N46" s="831"/>
      <c r="O46" s="831"/>
      <c r="P46" s="827"/>
      <c r="Q46" s="832"/>
    </row>
    <row r="47" spans="1:17" ht="14.45" customHeight="1" x14ac:dyDescent="0.2">
      <c r="A47" s="821" t="s">
        <v>7174</v>
      </c>
      <c r="B47" s="822" t="s">
        <v>7527</v>
      </c>
      <c r="C47" s="822" t="s">
        <v>5989</v>
      </c>
      <c r="D47" s="822" t="s">
        <v>7532</v>
      </c>
      <c r="E47" s="822" t="s">
        <v>7533</v>
      </c>
      <c r="F47" s="831"/>
      <c r="G47" s="831"/>
      <c r="H47" s="831"/>
      <c r="I47" s="831"/>
      <c r="J47" s="831">
        <v>1</v>
      </c>
      <c r="K47" s="831">
        <v>615</v>
      </c>
      <c r="L47" s="831"/>
      <c r="M47" s="831">
        <v>615</v>
      </c>
      <c r="N47" s="831"/>
      <c r="O47" s="831"/>
      <c r="P47" s="827"/>
      <c r="Q47" s="832"/>
    </row>
    <row r="48" spans="1:17" ht="14.45" customHeight="1" x14ac:dyDescent="0.2">
      <c r="A48" s="821" t="s">
        <v>7174</v>
      </c>
      <c r="B48" s="822" t="s">
        <v>7527</v>
      </c>
      <c r="C48" s="822" t="s">
        <v>5989</v>
      </c>
      <c r="D48" s="822" t="s">
        <v>7534</v>
      </c>
      <c r="E48" s="822" t="s">
        <v>7535</v>
      </c>
      <c r="F48" s="831">
        <v>11</v>
      </c>
      <c r="G48" s="831">
        <v>12210</v>
      </c>
      <c r="H48" s="831"/>
      <c r="I48" s="831">
        <v>1110</v>
      </c>
      <c r="J48" s="831">
        <v>12</v>
      </c>
      <c r="K48" s="831">
        <v>13368</v>
      </c>
      <c r="L48" s="831"/>
      <c r="M48" s="831">
        <v>1114</v>
      </c>
      <c r="N48" s="831"/>
      <c r="O48" s="831"/>
      <c r="P48" s="827"/>
      <c r="Q48" s="832"/>
    </row>
    <row r="49" spans="1:17" ht="14.45" customHeight="1" x14ac:dyDescent="0.2">
      <c r="A49" s="821" t="s">
        <v>7174</v>
      </c>
      <c r="B49" s="822" t="s">
        <v>7527</v>
      </c>
      <c r="C49" s="822" t="s">
        <v>5989</v>
      </c>
      <c r="D49" s="822" t="s">
        <v>7536</v>
      </c>
      <c r="E49" s="822" t="s">
        <v>7537</v>
      </c>
      <c r="F49" s="831">
        <v>1</v>
      </c>
      <c r="G49" s="831">
        <v>7447</v>
      </c>
      <c r="H49" s="831"/>
      <c r="I49" s="831">
        <v>7447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7174</v>
      </c>
      <c r="B50" s="822" t="s">
        <v>7527</v>
      </c>
      <c r="C50" s="822" t="s">
        <v>5989</v>
      </c>
      <c r="D50" s="822" t="s">
        <v>7538</v>
      </c>
      <c r="E50" s="822" t="s">
        <v>7539</v>
      </c>
      <c r="F50" s="831"/>
      <c r="G50" s="831"/>
      <c r="H50" s="831"/>
      <c r="I50" s="831"/>
      <c r="J50" s="831">
        <v>1</v>
      </c>
      <c r="K50" s="831">
        <v>8820</v>
      </c>
      <c r="L50" s="831"/>
      <c r="M50" s="831">
        <v>8820</v>
      </c>
      <c r="N50" s="831"/>
      <c r="O50" s="831"/>
      <c r="P50" s="827"/>
      <c r="Q50" s="832"/>
    </row>
    <row r="51" spans="1:17" ht="14.45" customHeight="1" x14ac:dyDescent="0.2">
      <c r="A51" s="821" t="s">
        <v>7174</v>
      </c>
      <c r="B51" s="822" t="s">
        <v>7527</v>
      </c>
      <c r="C51" s="822" t="s">
        <v>5989</v>
      </c>
      <c r="D51" s="822" t="s">
        <v>7540</v>
      </c>
      <c r="E51" s="822" t="s">
        <v>7541</v>
      </c>
      <c r="F51" s="831">
        <v>57</v>
      </c>
      <c r="G51" s="831">
        <v>91770</v>
      </c>
      <c r="H51" s="831"/>
      <c r="I51" s="831">
        <v>1610</v>
      </c>
      <c r="J51" s="831">
        <v>46</v>
      </c>
      <c r="K51" s="831">
        <v>74060</v>
      </c>
      <c r="L51" s="831"/>
      <c r="M51" s="831">
        <v>1610</v>
      </c>
      <c r="N51" s="831"/>
      <c r="O51" s="831"/>
      <c r="P51" s="827"/>
      <c r="Q51" s="832"/>
    </row>
    <row r="52" spans="1:17" ht="14.45" customHeight="1" x14ac:dyDescent="0.2">
      <c r="A52" s="821" t="s">
        <v>7174</v>
      </c>
      <c r="B52" s="822" t="s">
        <v>7527</v>
      </c>
      <c r="C52" s="822" t="s">
        <v>5989</v>
      </c>
      <c r="D52" s="822" t="s">
        <v>7542</v>
      </c>
      <c r="E52" s="822" t="s">
        <v>7543</v>
      </c>
      <c r="F52" s="831">
        <v>19</v>
      </c>
      <c r="G52" s="831">
        <v>31008</v>
      </c>
      <c r="H52" s="831"/>
      <c r="I52" s="831">
        <v>1632</v>
      </c>
      <c r="J52" s="831">
        <v>19</v>
      </c>
      <c r="K52" s="831">
        <v>31084</v>
      </c>
      <c r="L52" s="831"/>
      <c r="M52" s="831">
        <v>1636</v>
      </c>
      <c r="N52" s="831"/>
      <c r="O52" s="831"/>
      <c r="P52" s="827"/>
      <c r="Q52" s="832"/>
    </row>
    <row r="53" spans="1:17" ht="14.45" customHeight="1" x14ac:dyDescent="0.2">
      <c r="A53" s="821" t="s">
        <v>7174</v>
      </c>
      <c r="B53" s="822" t="s">
        <v>7527</v>
      </c>
      <c r="C53" s="822" t="s">
        <v>5989</v>
      </c>
      <c r="D53" s="822" t="s">
        <v>7544</v>
      </c>
      <c r="E53" s="822" t="s">
        <v>7545</v>
      </c>
      <c r="F53" s="831">
        <v>57</v>
      </c>
      <c r="G53" s="831">
        <v>91770</v>
      </c>
      <c r="H53" s="831"/>
      <c r="I53" s="831">
        <v>1610</v>
      </c>
      <c r="J53" s="831">
        <v>46</v>
      </c>
      <c r="K53" s="831">
        <v>74060</v>
      </c>
      <c r="L53" s="831"/>
      <c r="M53" s="831">
        <v>1610</v>
      </c>
      <c r="N53" s="831"/>
      <c r="O53" s="831"/>
      <c r="P53" s="827"/>
      <c r="Q53" s="832"/>
    </row>
    <row r="54" spans="1:17" ht="14.45" customHeight="1" x14ac:dyDescent="0.2">
      <c r="A54" s="821" t="s">
        <v>7174</v>
      </c>
      <c r="B54" s="822" t="s">
        <v>7527</v>
      </c>
      <c r="C54" s="822" t="s">
        <v>5989</v>
      </c>
      <c r="D54" s="822" t="s">
        <v>7546</v>
      </c>
      <c r="E54" s="822" t="s">
        <v>7547</v>
      </c>
      <c r="F54" s="831"/>
      <c r="G54" s="831"/>
      <c r="H54" s="831"/>
      <c r="I54" s="831"/>
      <c r="J54" s="831">
        <v>12</v>
      </c>
      <c r="K54" s="831">
        <v>28824</v>
      </c>
      <c r="L54" s="831"/>
      <c r="M54" s="831">
        <v>2402</v>
      </c>
      <c r="N54" s="831"/>
      <c r="O54" s="831"/>
      <c r="P54" s="827"/>
      <c r="Q54" s="832"/>
    </row>
    <row r="55" spans="1:17" ht="14.45" customHeight="1" x14ac:dyDescent="0.2">
      <c r="A55" s="821" t="s">
        <v>7174</v>
      </c>
      <c r="B55" s="822" t="s">
        <v>7527</v>
      </c>
      <c r="C55" s="822" t="s">
        <v>5989</v>
      </c>
      <c r="D55" s="822" t="s">
        <v>7548</v>
      </c>
      <c r="E55" s="822" t="s">
        <v>7549</v>
      </c>
      <c r="F55" s="831">
        <v>55</v>
      </c>
      <c r="G55" s="831">
        <v>59644.430000000008</v>
      </c>
      <c r="H55" s="831"/>
      <c r="I55" s="831">
        <v>1084.444181818182</v>
      </c>
      <c r="J55" s="831">
        <v>39</v>
      </c>
      <c r="K55" s="831">
        <v>42293.33</v>
      </c>
      <c r="L55" s="831"/>
      <c r="M55" s="831">
        <v>1084.4443589743589</v>
      </c>
      <c r="N55" s="831"/>
      <c r="O55" s="831"/>
      <c r="P55" s="827"/>
      <c r="Q55" s="832"/>
    </row>
    <row r="56" spans="1:17" ht="14.45" customHeight="1" x14ac:dyDescent="0.2">
      <c r="A56" s="821" t="s">
        <v>7174</v>
      </c>
      <c r="B56" s="822" t="s">
        <v>7550</v>
      </c>
      <c r="C56" s="822" t="s">
        <v>5989</v>
      </c>
      <c r="D56" s="822" t="s">
        <v>7551</v>
      </c>
      <c r="E56" s="822" t="s">
        <v>7552</v>
      </c>
      <c r="F56" s="831"/>
      <c r="G56" s="831"/>
      <c r="H56" s="831"/>
      <c r="I56" s="831"/>
      <c r="J56" s="831">
        <v>1</v>
      </c>
      <c r="K56" s="831">
        <v>224</v>
      </c>
      <c r="L56" s="831"/>
      <c r="M56" s="831">
        <v>224</v>
      </c>
      <c r="N56" s="831"/>
      <c r="O56" s="831"/>
      <c r="P56" s="827"/>
      <c r="Q56" s="832"/>
    </row>
    <row r="57" spans="1:17" ht="14.45" customHeight="1" x14ac:dyDescent="0.2">
      <c r="A57" s="821" t="s">
        <v>7174</v>
      </c>
      <c r="B57" s="822" t="s">
        <v>7550</v>
      </c>
      <c r="C57" s="822" t="s">
        <v>5989</v>
      </c>
      <c r="D57" s="822" t="s">
        <v>7553</v>
      </c>
      <c r="E57" s="822" t="s">
        <v>7554</v>
      </c>
      <c r="F57" s="831"/>
      <c r="G57" s="831"/>
      <c r="H57" s="831"/>
      <c r="I57" s="831"/>
      <c r="J57" s="831">
        <v>1</v>
      </c>
      <c r="K57" s="831">
        <v>517</v>
      </c>
      <c r="L57" s="831"/>
      <c r="M57" s="831">
        <v>517</v>
      </c>
      <c r="N57" s="831"/>
      <c r="O57" s="831"/>
      <c r="P57" s="827"/>
      <c r="Q57" s="832"/>
    </row>
    <row r="58" spans="1:17" ht="14.45" customHeight="1" x14ac:dyDescent="0.2">
      <c r="A58" s="821" t="s">
        <v>7174</v>
      </c>
      <c r="B58" s="822" t="s">
        <v>7550</v>
      </c>
      <c r="C58" s="822" t="s">
        <v>5989</v>
      </c>
      <c r="D58" s="822" t="s">
        <v>7555</v>
      </c>
      <c r="E58" s="822" t="s">
        <v>7556</v>
      </c>
      <c r="F58" s="831">
        <v>333</v>
      </c>
      <c r="G58" s="831">
        <v>118215</v>
      </c>
      <c r="H58" s="831"/>
      <c r="I58" s="831">
        <v>355</v>
      </c>
      <c r="J58" s="831">
        <v>588</v>
      </c>
      <c r="K58" s="831">
        <v>208740</v>
      </c>
      <c r="L58" s="831"/>
      <c r="M58" s="831">
        <v>355</v>
      </c>
      <c r="N58" s="831">
        <v>935</v>
      </c>
      <c r="O58" s="831">
        <v>334730</v>
      </c>
      <c r="P58" s="827"/>
      <c r="Q58" s="832">
        <v>358</v>
      </c>
    </row>
    <row r="59" spans="1:17" ht="14.45" customHeight="1" x14ac:dyDescent="0.2">
      <c r="A59" s="821" t="s">
        <v>7174</v>
      </c>
      <c r="B59" s="822" t="s">
        <v>7550</v>
      </c>
      <c r="C59" s="822" t="s">
        <v>5989</v>
      </c>
      <c r="D59" s="822" t="s">
        <v>7557</v>
      </c>
      <c r="E59" s="822" t="s">
        <v>7558</v>
      </c>
      <c r="F59" s="831">
        <v>7780</v>
      </c>
      <c r="G59" s="831">
        <v>505700</v>
      </c>
      <c r="H59" s="831"/>
      <c r="I59" s="831">
        <v>65</v>
      </c>
      <c r="J59" s="831">
        <v>8337</v>
      </c>
      <c r="K59" s="831">
        <v>550242</v>
      </c>
      <c r="L59" s="831"/>
      <c r="M59" s="831">
        <v>66</v>
      </c>
      <c r="N59" s="831">
        <v>2917</v>
      </c>
      <c r="O59" s="831">
        <v>192522</v>
      </c>
      <c r="P59" s="827"/>
      <c r="Q59" s="832">
        <v>66</v>
      </c>
    </row>
    <row r="60" spans="1:17" ht="14.45" customHeight="1" x14ac:dyDescent="0.2">
      <c r="A60" s="821" t="s">
        <v>7174</v>
      </c>
      <c r="B60" s="822" t="s">
        <v>7550</v>
      </c>
      <c r="C60" s="822" t="s">
        <v>5989</v>
      </c>
      <c r="D60" s="822" t="s">
        <v>7559</v>
      </c>
      <c r="E60" s="822" t="s">
        <v>7560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549</v>
      </c>
      <c r="P60" s="827"/>
      <c r="Q60" s="832">
        <v>549</v>
      </c>
    </row>
    <row r="61" spans="1:17" ht="14.45" customHeight="1" x14ac:dyDescent="0.2">
      <c r="A61" s="821" t="s">
        <v>7174</v>
      </c>
      <c r="B61" s="822" t="s">
        <v>7550</v>
      </c>
      <c r="C61" s="822" t="s">
        <v>5989</v>
      </c>
      <c r="D61" s="822" t="s">
        <v>7561</v>
      </c>
      <c r="E61" s="822" t="s">
        <v>7562</v>
      </c>
      <c r="F61" s="831">
        <v>100</v>
      </c>
      <c r="G61" s="831">
        <v>59400</v>
      </c>
      <c r="H61" s="831"/>
      <c r="I61" s="831">
        <v>594</v>
      </c>
      <c r="J61" s="831">
        <v>63</v>
      </c>
      <c r="K61" s="831">
        <v>37485</v>
      </c>
      <c r="L61" s="831"/>
      <c r="M61" s="831">
        <v>595</v>
      </c>
      <c r="N61" s="831">
        <v>7</v>
      </c>
      <c r="O61" s="831">
        <v>4179</v>
      </c>
      <c r="P61" s="827"/>
      <c r="Q61" s="832">
        <v>597</v>
      </c>
    </row>
    <row r="62" spans="1:17" ht="14.45" customHeight="1" x14ac:dyDescent="0.2">
      <c r="A62" s="821" t="s">
        <v>7174</v>
      </c>
      <c r="B62" s="822" t="s">
        <v>7550</v>
      </c>
      <c r="C62" s="822" t="s">
        <v>5989</v>
      </c>
      <c r="D62" s="822" t="s">
        <v>7563</v>
      </c>
      <c r="E62" s="822" t="s">
        <v>7564</v>
      </c>
      <c r="F62" s="831">
        <v>100</v>
      </c>
      <c r="G62" s="831">
        <v>61800</v>
      </c>
      <c r="H62" s="831"/>
      <c r="I62" s="831">
        <v>618</v>
      </c>
      <c r="J62" s="831">
        <v>63</v>
      </c>
      <c r="K62" s="831">
        <v>38997</v>
      </c>
      <c r="L62" s="831"/>
      <c r="M62" s="831">
        <v>619</v>
      </c>
      <c r="N62" s="831">
        <v>7</v>
      </c>
      <c r="O62" s="831">
        <v>4347</v>
      </c>
      <c r="P62" s="827"/>
      <c r="Q62" s="832">
        <v>621</v>
      </c>
    </row>
    <row r="63" spans="1:17" ht="14.45" customHeight="1" x14ac:dyDescent="0.2">
      <c r="A63" s="821" t="s">
        <v>7174</v>
      </c>
      <c r="B63" s="822" t="s">
        <v>7550</v>
      </c>
      <c r="C63" s="822" t="s">
        <v>5989</v>
      </c>
      <c r="D63" s="822" t="s">
        <v>7565</v>
      </c>
      <c r="E63" s="822" t="s">
        <v>7566</v>
      </c>
      <c r="F63" s="831">
        <v>4</v>
      </c>
      <c r="G63" s="831">
        <v>616</v>
      </c>
      <c r="H63" s="831"/>
      <c r="I63" s="831">
        <v>154</v>
      </c>
      <c r="J63" s="831">
        <v>5</v>
      </c>
      <c r="K63" s="831">
        <v>770</v>
      </c>
      <c r="L63" s="831"/>
      <c r="M63" s="831">
        <v>154</v>
      </c>
      <c r="N63" s="831"/>
      <c r="O63" s="831"/>
      <c r="P63" s="827"/>
      <c r="Q63" s="832"/>
    </row>
    <row r="64" spans="1:17" ht="14.45" customHeight="1" x14ac:dyDescent="0.2">
      <c r="A64" s="821" t="s">
        <v>7174</v>
      </c>
      <c r="B64" s="822" t="s">
        <v>7550</v>
      </c>
      <c r="C64" s="822" t="s">
        <v>5989</v>
      </c>
      <c r="D64" s="822" t="s">
        <v>7567</v>
      </c>
      <c r="E64" s="822" t="s">
        <v>7568</v>
      </c>
      <c r="F64" s="831"/>
      <c r="G64" s="831"/>
      <c r="H64" s="831"/>
      <c r="I64" s="831"/>
      <c r="J64" s="831">
        <v>2</v>
      </c>
      <c r="K64" s="831">
        <v>1360</v>
      </c>
      <c r="L64" s="831"/>
      <c r="M64" s="831">
        <v>680</v>
      </c>
      <c r="N64" s="831"/>
      <c r="O64" s="831"/>
      <c r="P64" s="827"/>
      <c r="Q64" s="832"/>
    </row>
    <row r="65" spans="1:17" ht="14.45" customHeight="1" x14ac:dyDescent="0.2">
      <c r="A65" s="821" t="s">
        <v>7174</v>
      </c>
      <c r="B65" s="822" t="s">
        <v>7550</v>
      </c>
      <c r="C65" s="822" t="s">
        <v>5989</v>
      </c>
      <c r="D65" s="822" t="s">
        <v>7569</v>
      </c>
      <c r="E65" s="822" t="s">
        <v>7570</v>
      </c>
      <c r="F65" s="831">
        <v>64</v>
      </c>
      <c r="G65" s="831">
        <v>1664</v>
      </c>
      <c r="H65" s="831"/>
      <c r="I65" s="831">
        <v>26</v>
      </c>
      <c r="J65" s="831">
        <v>75</v>
      </c>
      <c r="K65" s="831">
        <v>1950</v>
      </c>
      <c r="L65" s="831"/>
      <c r="M65" s="831">
        <v>26</v>
      </c>
      <c r="N65" s="831">
        <v>40</v>
      </c>
      <c r="O65" s="831">
        <v>1040</v>
      </c>
      <c r="P65" s="827"/>
      <c r="Q65" s="832">
        <v>26</v>
      </c>
    </row>
    <row r="66" spans="1:17" ht="14.45" customHeight="1" x14ac:dyDescent="0.2">
      <c r="A66" s="821" t="s">
        <v>7174</v>
      </c>
      <c r="B66" s="822" t="s">
        <v>7550</v>
      </c>
      <c r="C66" s="822" t="s">
        <v>5989</v>
      </c>
      <c r="D66" s="822" t="s">
        <v>7571</v>
      </c>
      <c r="E66" s="822" t="s">
        <v>7572</v>
      </c>
      <c r="F66" s="831">
        <v>209</v>
      </c>
      <c r="G66" s="831">
        <v>11495</v>
      </c>
      <c r="H66" s="831"/>
      <c r="I66" s="831">
        <v>55</v>
      </c>
      <c r="J66" s="831">
        <v>429</v>
      </c>
      <c r="K66" s="831">
        <v>23595</v>
      </c>
      <c r="L66" s="831"/>
      <c r="M66" s="831">
        <v>55</v>
      </c>
      <c r="N66" s="831">
        <v>360</v>
      </c>
      <c r="O66" s="831">
        <v>20160</v>
      </c>
      <c r="P66" s="827"/>
      <c r="Q66" s="832">
        <v>56</v>
      </c>
    </row>
    <row r="67" spans="1:17" ht="14.45" customHeight="1" x14ac:dyDescent="0.2">
      <c r="A67" s="821" t="s">
        <v>7174</v>
      </c>
      <c r="B67" s="822" t="s">
        <v>7550</v>
      </c>
      <c r="C67" s="822" t="s">
        <v>5989</v>
      </c>
      <c r="D67" s="822" t="s">
        <v>7573</v>
      </c>
      <c r="E67" s="822" t="s">
        <v>7574</v>
      </c>
      <c r="F67" s="831">
        <v>7242</v>
      </c>
      <c r="G67" s="831">
        <v>564876</v>
      </c>
      <c r="H67" s="831"/>
      <c r="I67" s="831">
        <v>78</v>
      </c>
      <c r="J67" s="831">
        <v>7429</v>
      </c>
      <c r="K67" s="831">
        <v>579462</v>
      </c>
      <c r="L67" s="831"/>
      <c r="M67" s="831">
        <v>78</v>
      </c>
      <c r="N67" s="831">
        <v>2252</v>
      </c>
      <c r="O67" s="831">
        <v>175656</v>
      </c>
      <c r="P67" s="827"/>
      <c r="Q67" s="832">
        <v>78</v>
      </c>
    </row>
    <row r="68" spans="1:17" ht="14.45" customHeight="1" x14ac:dyDescent="0.2">
      <c r="A68" s="821" t="s">
        <v>7174</v>
      </c>
      <c r="B68" s="822" t="s">
        <v>7550</v>
      </c>
      <c r="C68" s="822" t="s">
        <v>5989</v>
      </c>
      <c r="D68" s="822" t="s">
        <v>7575</v>
      </c>
      <c r="E68" s="822" t="s">
        <v>7576</v>
      </c>
      <c r="F68" s="831">
        <v>425</v>
      </c>
      <c r="G68" s="831">
        <v>10200</v>
      </c>
      <c r="H68" s="831"/>
      <c r="I68" s="831">
        <v>24</v>
      </c>
      <c r="J68" s="831">
        <v>451</v>
      </c>
      <c r="K68" s="831">
        <v>11275</v>
      </c>
      <c r="L68" s="831"/>
      <c r="M68" s="831">
        <v>25</v>
      </c>
      <c r="N68" s="831">
        <v>238</v>
      </c>
      <c r="O68" s="831">
        <v>6188</v>
      </c>
      <c r="P68" s="827"/>
      <c r="Q68" s="832">
        <v>26</v>
      </c>
    </row>
    <row r="69" spans="1:17" ht="14.45" customHeight="1" x14ac:dyDescent="0.2">
      <c r="A69" s="821" t="s">
        <v>7174</v>
      </c>
      <c r="B69" s="822" t="s">
        <v>7550</v>
      </c>
      <c r="C69" s="822" t="s">
        <v>5989</v>
      </c>
      <c r="D69" s="822" t="s">
        <v>7577</v>
      </c>
      <c r="E69" s="822" t="s">
        <v>7578</v>
      </c>
      <c r="F69" s="831">
        <v>1</v>
      </c>
      <c r="G69" s="831">
        <v>180</v>
      </c>
      <c r="H69" s="831"/>
      <c r="I69" s="831">
        <v>180</v>
      </c>
      <c r="J69" s="831">
        <v>1</v>
      </c>
      <c r="K69" s="831">
        <v>181</v>
      </c>
      <c r="L69" s="831"/>
      <c r="M69" s="831">
        <v>181</v>
      </c>
      <c r="N69" s="831"/>
      <c r="O69" s="831"/>
      <c r="P69" s="827"/>
      <c r="Q69" s="832"/>
    </row>
    <row r="70" spans="1:17" ht="14.45" customHeight="1" x14ac:dyDescent="0.2">
      <c r="A70" s="821" t="s">
        <v>7174</v>
      </c>
      <c r="B70" s="822" t="s">
        <v>7550</v>
      </c>
      <c r="C70" s="822" t="s">
        <v>5989</v>
      </c>
      <c r="D70" s="822" t="s">
        <v>7579</v>
      </c>
      <c r="E70" s="822" t="s">
        <v>7580</v>
      </c>
      <c r="F70" s="831">
        <v>3</v>
      </c>
      <c r="G70" s="831">
        <v>1893</v>
      </c>
      <c r="H70" s="831"/>
      <c r="I70" s="831">
        <v>631</v>
      </c>
      <c r="J70" s="831">
        <v>7</v>
      </c>
      <c r="K70" s="831">
        <v>4424</v>
      </c>
      <c r="L70" s="831"/>
      <c r="M70" s="831">
        <v>632</v>
      </c>
      <c r="N70" s="831"/>
      <c r="O70" s="831"/>
      <c r="P70" s="827"/>
      <c r="Q70" s="832"/>
    </row>
    <row r="71" spans="1:17" ht="14.45" customHeight="1" x14ac:dyDescent="0.2">
      <c r="A71" s="821" t="s">
        <v>7174</v>
      </c>
      <c r="B71" s="822" t="s">
        <v>7550</v>
      </c>
      <c r="C71" s="822" t="s">
        <v>5989</v>
      </c>
      <c r="D71" s="822" t="s">
        <v>7581</v>
      </c>
      <c r="E71" s="822" t="s">
        <v>7582</v>
      </c>
      <c r="F71" s="831"/>
      <c r="G71" s="831"/>
      <c r="H71" s="831"/>
      <c r="I71" s="831"/>
      <c r="J71" s="831">
        <v>1</v>
      </c>
      <c r="K71" s="831">
        <v>210</v>
      </c>
      <c r="L71" s="831"/>
      <c r="M71" s="831">
        <v>210</v>
      </c>
      <c r="N71" s="831"/>
      <c r="O71" s="831"/>
      <c r="P71" s="827"/>
      <c r="Q71" s="832"/>
    </row>
    <row r="72" spans="1:17" ht="14.45" customHeight="1" x14ac:dyDescent="0.2">
      <c r="A72" s="821" t="s">
        <v>7174</v>
      </c>
      <c r="B72" s="822" t="s">
        <v>7550</v>
      </c>
      <c r="C72" s="822" t="s">
        <v>5989</v>
      </c>
      <c r="D72" s="822" t="s">
        <v>7583</v>
      </c>
      <c r="E72" s="822" t="s">
        <v>7584</v>
      </c>
      <c r="F72" s="831">
        <v>297</v>
      </c>
      <c r="G72" s="831">
        <v>19602</v>
      </c>
      <c r="H72" s="831"/>
      <c r="I72" s="831">
        <v>66</v>
      </c>
      <c r="J72" s="831">
        <v>302</v>
      </c>
      <c r="K72" s="831">
        <v>19932</v>
      </c>
      <c r="L72" s="831"/>
      <c r="M72" s="831">
        <v>66</v>
      </c>
      <c r="N72" s="831">
        <v>51</v>
      </c>
      <c r="O72" s="831">
        <v>3417</v>
      </c>
      <c r="P72" s="827"/>
      <c r="Q72" s="832">
        <v>67</v>
      </c>
    </row>
    <row r="73" spans="1:17" ht="14.45" customHeight="1" x14ac:dyDescent="0.2">
      <c r="A73" s="821" t="s">
        <v>7174</v>
      </c>
      <c r="B73" s="822" t="s">
        <v>7550</v>
      </c>
      <c r="C73" s="822" t="s">
        <v>5989</v>
      </c>
      <c r="D73" s="822" t="s">
        <v>7585</v>
      </c>
      <c r="E73" s="822" t="s">
        <v>7586</v>
      </c>
      <c r="F73" s="831">
        <v>3</v>
      </c>
      <c r="G73" s="831">
        <v>903</v>
      </c>
      <c r="H73" s="831"/>
      <c r="I73" s="831">
        <v>301</v>
      </c>
      <c r="J73" s="831">
        <v>4</v>
      </c>
      <c r="K73" s="831">
        <v>1208</v>
      </c>
      <c r="L73" s="831"/>
      <c r="M73" s="831">
        <v>302</v>
      </c>
      <c r="N73" s="831">
        <v>2</v>
      </c>
      <c r="O73" s="831">
        <v>612</v>
      </c>
      <c r="P73" s="827"/>
      <c r="Q73" s="832">
        <v>306</v>
      </c>
    </row>
    <row r="74" spans="1:17" ht="14.45" customHeight="1" x14ac:dyDescent="0.2">
      <c r="A74" s="821" t="s">
        <v>7174</v>
      </c>
      <c r="B74" s="822" t="s">
        <v>7550</v>
      </c>
      <c r="C74" s="822" t="s">
        <v>5989</v>
      </c>
      <c r="D74" s="822" t="s">
        <v>7587</v>
      </c>
      <c r="E74" s="822" t="s">
        <v>7588</v>
      </c>
      <c r="F74" s="831">
        <v>47</v>
      </c>
      <c r="G74" s="831">
        <v>16497</v>
      </c>
      <c r="H74" s="831"/>
      <c r="I74" s="831">
        <v>351</v>
      </c>
      <c r="J74" s="831">
        <v>191</v>
      </c>
      <c r="K74" s="831">
        <v>67232</v>
      </c>
      <c r="L74" s="831"/>
      <c r="M74" s="831">
        <v>352</v>
      </c>
      <c r="N74" s="831">
        <v>169</v>
      </c>
      <c r="O74" s="831">
        <v>59826</v>
      </c>
      <c r="P74" s="827"/>
      <c r="Q74" s="832">
        <v>354</v>
      </c>
    </row>
    <row r="75" spans="1:17" ht="14.45" customHeight="1" x14ac:dyDescent="0.2">
      <c r="A75" s="821" t="s">
        <v>7174</v>
      </c>
      <c r="B75" s="822" t="s">
        <v>7550</v>
      </c>
      <c r="C75" s="822" t="s">
        <v>5989</v>
      </c>
      <c r="D75" s="822" t="s">
        <v>7589</v>
      </c>
      <c r="E75" s="822" t="s">
        <v>7590</v>
      </c>
      <c r="F75" s="831">
        <v>341</v>
      </c>
      <c r="G75" s="831">
        <v>8525</v>
      </c>
      <c r="H75" s="831"/>
      <c r="I75" s="831">
        <v>25</v>
      </c>
      <c r="J75" s="831">
        <v>348</v>
      </c>
      <c r="K75" s="831">
        <v>9048</v>
      </c>
      <c r="L75" s="831"/>
      <c r="M75" s="831">
        <v>26</v>
      </c>
      <c r="N75" s="831">
        <v>170</v>
      </c>
      <c r="O75" s="831">
        <v>4590</v>
      </c>
      <c r="P75" s="827"/>
      <c r="Q75" s="832">
        <v>27</v>
      </c>
    </row>
    <row r="76" spans="1:17" ht="14.45" customHeight="1" x14ac:dyDescent="0.2">
      <c r="A76" s="821" t="s">
        <v>7174</v>
      </c>
      <c r="B76" s="822" t="s">
        <v>7550</v>
      </c>
      <c r="C76" s="822" t="s">
        <v>5989</v>
      </c>
      <c r="D76" s="822" t="s">
        <v>7591</v>
      </c>
      <c r="E76" s="822" t="s">
        <v>7592</v>
      </c>
      <c r="F76" s="831">
        <v>95</v>
      </c>
      <c r="G76" s="831">
        <v>70490</v>
      </c>
      <c r="H76" s="831"/>
      <c r="I76" s="831">
        <v>742</v>
      </c>
      <c r="J76" s="831">
        <v>63</v>
      </c>
      <c r="K76" s="831">
        <v>46809</v>
      </c>
      <c r="L76" s="831"/>
      <c r="M76" s="831">
        <v>743</v>
      </c>
      <c r="N76" s="831">
        <v>7</v>
      </c>
      <c r="O76" s="831">
        <v>5229</v>
      </c>
      <c r="P76" s="827"/>
      <c r="Q76" s="832">
        <v>747</v>
      </c>
    </row>
    <row r="77" spans="1:17" ht="14.45" customHeight="1" x14ac:dyDescent="0.2">
      <c r="A77" s="821" t="s">
        <v>7174</v>
      </c>
      <c r="B77" s="822" t="s">
        <v>7550</v>
      </c>
      <c r="C77" s="822" t="s">
        <v>5989</v>
      </c>
      <c r="D77" s="822" t="s">
        <v>7593</v>
      </c>
      <c r="E77" s="822" t="s">
        <v>7594</v>
      </c>
      <c r="F77" s="831">
        <v>170</v>
      </c>
      <c r="G77" s="831">
        <v>30770</v>
      </c>
      <c r="H77" s="831"/>
      <c r="I77" s="831">
        <v>181</v>
      </c>
      <c r="J77" s="831">
        <v>433</v>
      </c>
      <c r="K77" s="831">
        <v>78373</v>
      </c>
      <c r="L77" s="831"/>
      <c r="M77" s="831">
        <v>181</v>
      </c>
      <c r="N77" s="831">
        <v>528</v>
      </c>
      <c r="O77" s="831">
        <v>96624</v>
      </c>
      <c r="P77" s="827"/>
      <c r="Q77" s="832">
        <v>183</v>
      </c>
    </row>
    <row r="78" spans="1:17" ht="14.45" customHeight="1" x14ac:dyDescent="0.2">
      <c r="A78" s="821" t="s">
        <v>7174</v>
      </c>
      <c r="B78" s="822" t="s">
        <v>7550</v>
      </c>
      <c r="C78" s="822" t="s">
        <v>5989</v>
      </c>
      <c r="D78" s="822" t="s">
        <v>7595</v>
      </c>
      <c r="E78" s="822" t="s">
        <v>7596</v>
      </c>
      <c r="F78" s="831">
        <v>910</v>
      </c>
      <c r="G78" s="831">
        <v>231140</v>
      </c>
      <c r="H78" s="831"/>
      <c r="I78" s="831">
        <v>254</v>
      </c>
      <c r="J78" s="831">
        <v>1466</v>
      </c>
      <c r="K78" s="831">
        <v>372364</v>
      </c>
      <c r="L78" s="831"/>
      <c r="M78" s="831">
        <v>254</v>
      </c>
      <c r="N78" s="831">
        <v>955</v>
      </c>
      <c r="O78" s="831">
        <v>244480</v>
      </c>
      <c r="P78" s="827"/>
      <c r="Q78" s="832">
        <v>256</v>
      </c>
    </row>
    <row r="79" spans="1:17" ht="14.45" customHeight="1" x14ac:dyDescent="0.2">
      <c r="A79" s="821" t="s">
        <v>7174</v>
      </c>
      <c r="B79" s="822" t="s">
        <v>7550</v>
      </c>
      <c r="C79" s="822" t="s">
        <v>5989</v>
      </c>
      <c r="D79" s="822" t="s">
        <v>7597</v>
      </c>
      <c r="E79" s="822" t="s">
        <v>7598</v>
      </c>
      <c r="F79" s="831">
        <v>100</v>
      </c>
      <c r="G79" s="831">
        <v>26900</v>
      </c>
      <c r="H79" s="831"/>
      <c r="I79" s="831">
        <v>269</v>
      </c>
      <c r="J79" s="831">
        <v>63</v>
      </c>
      <c r="K79" s="831">
        <v>16947</v>
      </c>
      <c r="L79" s="831"/>
      <c r="M79" s="831">
        <v>269</v>
      </c>
      <c r="N79" s="831">
        <v>7</v>
      </c>
      <c r="O79" s="831">
        <v>1904</v>
      </c>
      <c r="P79" s="827"/>
      <c r="Q79" s="832">
        <v>272</v>
      </c>
    </row>
    <row r="80" spans="1:17" ht="14.45" customHeight="1" x14ac:dyDescent="0.2">
      <c r="A80" s="821" t="s">
        <v>7174</v>
      </c>
      <c r="B80" s="822" t="s">
        <v>7550</v>
      </c>
      <c r="C80" s="822" t="s">
        <v>5989</v>
      </c>
      <c r="D80" s="822" t="s">
        <v>7599</v>
      </c>
      <c r="E80" s="822" t="s">
        <v>7600</v>
      </c>
      <c r="F80" s="831">
        <v>484</v>
      </c>
      <c r="G80" s="831">
        <v>105028</v>
      </c>
      <c r="H80" s="831"/>
      <c r="I80" s="831">
        <v>217</v>
      </c>
      <c r="J80" s="831">
        <v>526</v>
      </c>
      <c r="K80" s="831">
        <v>114142</v>
      </c>
      <c r="L80" s="831"/>
      <c r="M80" s="831">
        <v>217</v>
      </c>
      <c r="N80" s="831">
        <v>464</v>
      </c>
      <c r="O80" s="831">
        <v>101616</v>
      </c>
      <c r="P80" s="827"/>
      <c r="Q80" s="832">
        <v>219</v>
      </c>
    </row>
    <row r="81" spans="1:17" ht="14.45" customHeight="1" x14ac:dyDescent="0.2">
      <c r="A81" s="821" t="s">
        <v>7174</v>
      </c>
      <c r="B81" s="822" t="s">
        <v>7550</v>
      </c>
      <c r="C81" s="822" t="s">
        <v>5989</v>
      </c>
      <c r="D81" s="822" t="s">
        <v>7601</v>
      </c>
      <c r="E81" s="822" t="s">
        <v>7602</v>
      </c>
      <c r="F81" s="831">
        <v>12</v>
      </c>
      <c r="G81" s="831">
        <v>444</v>
      </c>
      <c r="H81" s="831"/>
      <c r="I81" s="831">
        <v>37</v>
      </c>
      <c r="J81" s="831">
        <v>8</v>
      </c>
      <c r="K81" s="831">
        <v>296</v>
      </c>
      <c r="L81" s="831"/>
      <c r="M81" s="831">
        <v>37</v>
      </c>
      <c r="N81" s="831">
        <v>23</v>
      </c>
      <c r="O81" s="831">
        <v>897</v>
      </c>
      <c r="P81" s="827"/>
      <c r="Q81" s="832">
        <v>39</v>
      </c>
    </row>
    <row r="82" spans="1:17" ht="14.45" customHeight="1" x14ac:dyDescent="0.2">
      <c r="A82" s="821" t="s">
        <v>7174</v>
      </c>
      <c r="B82" s="822" t="s">
        <v>7550</v>
      </c>
      <c r="C82" s="822" t="s">
        <v>5989</v>
      </c>
      <c r="D82" s="822" t="s">
        <v>7603</v>
      </c>
      <c r="E82" s="822" t="s">
        <v>7604</v>
      </c>
      <c r="F82" s="831">
        <v>100</v>
      </c>
      <c r="G82" s="831">
        <v>59400</v>
      </c>
      <c r="H82" s="831"/>
      <c r="I82" s="831">
        <v>594</v>
      </c>
      <c r="J82" s="831">
        <v>63</v>
      </c>
      <c r="K82" s="831">
        <v>37485</v>
      </c>
      <c r="L82" s="831"/>
      <c r="M82" s="831">
        <v>595</v>
      </c>
      <c r="N82" s="831">
        <v>7</v>
      </c>
      <c r="O82" s="831">
        <v>4179</v>
      </c>
      <c r="P82" s="827"/>
      <c r="Q82" s="832">
        <v>597</v>
      </c>
    </row>
    <row r="83" spans="1:17" ht="14.45" customHeight="1" x14ac:dyDescent="0.2">
      <c r="A83" s="821" t="s">
        <v>7174</v>
      </c>
      <c r="B83" s="822" t="s">
        <v>7550</v>
      </c>
      <c r="C83" s="822" t="s">
        <v>5989</v>
      </c>
      <c r="D83" s="822" t="s">
        <v>7605</v>
      </c>
      <c r="E83" s="822" t="s">
        <v>7606</v>
      </c>
      <c r="F83" s="831">
        <v>22</v>
      </c>
      <c r="G83" s="831">
        <v>1100</v>
      </c>
      <c r="H83" s="831"/>
      <c r="I83" s="831">
        <v>50</v>
      </c>
      <c r="J83" s="831">
        <v>55</v>
      </c>
      <c r="K83" s="831">
        <v>2750</v>
      </c>
      <c r="L83" s="831"/>
      <c r="M83" s="831">
        <v>50</v>
      </c>
      <c r="N83" s="831">
        <v>5</v>
      </c>
      <c r="O83" s="831">
        <v>255</v>
      </c>
      <c r="P83" s="827"/>
      <c r="Q83" s="832">
        <v>51</v>
      </c>
    </row>
    <row r="84" spans="1:17" ht="14.45" customHeight="1" x14ac:dyDescent="0.2">
      <c r="A84" s="821" t="s">
        <v>7174</v>
      </c>
      <c r="B84" s="822" t="s">
        <v>7550</v>
      </c>
      <c r="C84" s="822" t="s">
        <v>5989</v>
      </c>
      <c r="D84" s="822" t="s">
        <v>7607</v>
      </c>
      <c r="E84" s="822" t="s">
        <v>7608</v>
      </c>
      <c r="F84" s="831">
        <v>101</v>
      </c>
      <c r="G84" s="831">
        <v>55348</v>
      </c>
      <c r="H84" s="831"/>
      <c r="I84" s="831">
        <v>548</v>
      </c>
      <c r="J84" s="831">
        <v>63</v>
      </c>
      <c r="K84" s="831">
        <v>34587</v>
      </c>
      <c r="L84" s="831"/>
      <c r="M84" s="831">
        <v>549</v>
      </c>
      <c r="N84" s="831">
        <v>7</v>
      </c>
      <c r="O84" s="831">
        <v>3857</v>
      </c>
      <c r="P84" s="827"/>
      <c r="Q84" s="832">
        <v>551</v>
      </c>
    </row>
    <row r="85" spans="1:17" ht="14.45" customHeight="1" x14ac:dyDescent="0.2">
      <c r="A85" s="821" t="s">
        <v>7174</v>
      </c>
      <c r="B85" s="822" t="s">
        <v>7550</v>
      </c>
      <c r="C85" s="822" t="s">
        <v>5989</v>
      </c>
      <c r="D85" s="822" t="s">
        <v>7609</v>
      </c>
      <c r="E85" s="822" t="s">
        <v>7610</v>
      </c>
      <c r="F85" s="831">
        <v>1</v>
      </c>
      <c r="G85" s="831">
        <v>521</v>
      </c>
      <c r="H85" s="831"/>
      <c r="I85" s="831">
        <v>521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7174</v>
      </c>
      <c r="B86" s="822" t="s">
        <v>7550</v>
      </c>
      <c r="C86" s="822" t="s">
        <v>5989</v>
      </c>
      <c r="D86" s="822" t="s">
        <v>7611</v>
      </c>
      <c r="E86" s="822" t="s">
        <v>7612</v>
      </c>
      <c r="F86" s="831">
        <v>101</v>
      </c>
      <c r="G86" s="831">
        <v>74437</v>
      </c>
      <c r="H86" s="831"/>
      <c r="I86" s="831">
        <v>737</v>
      </c>
      <c r="J86" s="831">
        <v>63</v>
      </c>
      <c r="K86" s="831">
        <v>46431</v>
      </c>
      <c r="L86" s="831"/>
      <c r="M86" s="831">
        <v>737</v>
      </c>
      <c r="N86" s="831">
        <v>7</v>
      </c>
      <c r="O86" s="831">
        <v>5166</v>
      </c>
      <c r="P86" s="827"/>
      <c r="Q86" s="832">
        <v>738</v>
      </c>
    </row>
    <row r="87" spans="1:17" ht="14.45" customHeight="1" x14ac:dyDescent="0.2">
      <c r="A87" s="821" t="s">
        <v>7174</v>
      </c>
      <c r="B87" s="822" t="s">
        <v>7550</v>
      </c>
      <c r="C87" s="822" t="s">
        <v>5989</v>
      </c>
      <c r="D87" s="822" t="s">
        <v>7613</v>
      </c>
      <c r="E87" s="822" t="s">
        <v>7614</v>
      </c>
      <c r="F87" s="831">
        <v>19</v>
      </c>
      <c r="G87" s="831">
        <v>6270</v>
      </c>
      <c r="H87" s="831"/>
      <c r="I87" s="831">
        <v>330</v>
      </c>
      <c r="J87" s="831">
        <v>14</v>
      </c>
      <c r="K87" s="831">
        <v>4634</v>
      </c>
      <c r="L87" s="831"/>
      <c r="M87" s="831">
        <v>331</v>
      </c>
      <c r="N87" s="831">
        <v>3</v>
      </c>
      <c r="O87" s="831">
        <v>999</v>
      </c>
      <c r="P87" s="827"/>
      <c r="Q87" s="832">
        <v>333</v>
      </c>
    </row>
    <row r="88" spans="1:17" ht="14.45" customHeight="1" x14ac:dyDescent="0.2">
      <c r="A88" s="821" t="s">
        <v>7174</v>
      </c>
      <c r="B88" s="822" t="s">
        <v>7550</v>
      </c>
      <c r="C88" s="822" t="s">
        <v>5989</v>
      </c>
      <c r="D88" s="822" t="s">
        <v>7615</v>
      </c>
      <c r="E88" s="822" t="s">
        <v>7616</v>
      </c>
      <c r="F88" s="831">
        <v>100</v>
      </c>
      <c r="G88" s="831">
        <v>34700</v>
      </c>
      <c r="H88" s="831"/>
      <c r="I88" s="831">
        <v>347</v>
      </c>
      <c r="J88" s="831">
        <v>63</v>
      </c>
      <c r="K88" s="831">
        <v>21924</v>
      </c>
      <c r="L88" s="831"/>
      <c r="M88" s="831">
        <v>348</v>
      </c>
      <c r="N88" s="831">
        <v>7</v>
      </c>
      <c r="O88" s="831">
        <v>2443</v>
      </c>
      <c r="P88" s="827"/>
      <c r="Q88" s="832">
        <v>349</v>
      </c>
    </row>
    <row r="89" spans="1:17" ht="14.45" customHeight="1" x14ac:dyDescent="0.2">
      <c r="A89" s="821" t="s">
        <v>7174</v>
      </c>
      <c r="B89" s="822" t="s">
        <v>7550</v>
      </c>
      <c r="C89" s="822" t="s">
        <v>5989</v>
      </c>
      <c r="D89" s="822" t="s">
        <v>7617</v>
      </c>
      <c r="E89" s="822" t="s">
        <v>7618</v>
      </c>
      <c r="F89" s="831"/>
      <c r="G89" s="831"/>
      <c r="H89" s="831"/>
      <c r="I89" s="831"/>
      <c r="J89" s="831"/>
      <c r="K89" s="831"/>
      <c r="L89" s="831"/>
      <c r="M89" s="831"/>
      <c r="N89" s="831">
        <v>1</v>
      </c>
      <c r="O89" s="831">
        <v>757</v>
      </c>
      <c r="P89" s="827"/>
      <c r="Q89" s="832">
        <v>757</v>
      </c>
    </row>
    <row r="90" spans="1:17" ht="14.45" customHeight="1" x14ac:dyDescent="0.2">
      <c r="A90" s="821" t="s">
        <v>7174</v>
      </c>
      <c r="B90" s="822" t="s">
        <v>7550</v>
      </c>
      <c r="C90" s="822" t="s">
        <v>5989</v>
      </c>
      <c r="D90" s="822" t="s">
        <v>7619</v>
      </c>
      <c r="E90" s="822" t="s">
        <v>7620</v>
      </c>
      <c r="F90" s="831">
        <v>107</v>
      </c>
      <c r="G90" s="831">
        <v>24824</v>
      </c>
      <c r="H90" s="831"/>
      <c r="I90" s="831">
        <v>232</v>
      </c>
      <c r="J90" s="831">
        <v>62</v>
      </c>
      <c r="K90" s="831">
        <v>14446</v>
      </c>
      <c r="L90" s="831"/>
      <c r="M90" s="831">
        <v>233</v>
      </c>
      <c r="N90" s="831">
        <v>10</v>
      </c>
      <c r="O90" s="831">
        <v>2340</v>
      </c>
      <c r="P90" s="827"/>
      <c r="Q90" s="832">
        <v>234</v>
      </c>
    </row>
    <row r="91" spans="1:17" ht="14.45" customHeight="1" x14ac:dyDescent="0.2">
      <c r="A91" s="821" t="s">
        <v>7174</v>
      </c>
      <c r="B91" s="822" t="s">
        <v>7550</v>
      </c>
      <c r="C91" s="822" t="s">
        <v>5989</v>
      </c>
      <c r="D91" s="822" t="s">
        <v>7621</v>
      </c>
      <c r="E91" s="822" t="s">
        <v>7622</v>
      </c>
      <c r="F91" s="831">
        <v>1</v>
      </c>
      <c r="G91" s="831">
        <v>234</v>
      </c>
      <c r="H91" s="831"/>
      <c r="I91" s="831">
        <v>234</v>
      </c>
      <c r="J91" s="831">
        <v>2</v>
      </c>
      <c r="K91" s="831">
        <v>468</v>
      </c>
      <c r="L91" s="831"/>
      <c r="M91" s="831">
        <v>234</v>
      </c>
      <c r="N91" s="831"/>
      <c r="O91" s="831"/>
      <c r="P91" s="827"/>
      <c r="Q91" s="832"/>
    </row>
    <row r="92" spans="1:17" ht="14.45" customHeight="1" x14ac:dyDescent="0.2">
      <c r="A92" s="821" t="s">
        <v>7174</v>
      </c>
      <c r="B92" s="822" t="s">
        <v>7550</v>
      </c>
      <c r="C92" s="822" t="s">
        <v>5989</v>
      </c>
      <c r="D92" s="822" t="s">
        <v>7623</v>
      </c>
      <c r="E92" s="822" t="s">
        <v>7624</v>
      </c>
      <c r="F92" s="831">
        <v>1</v>
      </c>
      <c r="G92" s="831">
        <v>411</v>
      </c>
      <c r="H92" s="831"/>
      <c r="I92" s="831">
        <v>411</v>
      </c>
      <c r="J92" s="831">
        <v>2</v>
      </c>
      <c r="K92" s="831">
        <v>822</v>
      </c>
      <c r="L92" s="831"/>
      <c r="M92" s="831">
        <v>411</v>
      </c>
      <c r="N92" s="831"/>
      <c r="O92" s="831"/>
      <c r="P92" s="827"/>
      <c r="Q92" s="832"/>
    </row>
    <row r="93" spans="1:17" ht="14.45" customHeight="1" x14ac:dyDescent="0.2">
      <c r="A93" s="821" t="s">
        <v>7174</v>
      </c>
      <c r="B93" s="822" t="s">
        <v>7550</v>
      </c>
      <c r="C93" s="822" t="s">
        <v>5989</v>
      </c>
      <c r="D93" s="822" t="s">
        <v>7625</v>
      </c>
      <c r="E93" s="822" t="s">
        <v>7626</v>
      </c>
      <c r="F93" s="831"/>
      <c r="G93" s="831"/>
      <c r="H93" s="831"/>
      <c r="I93" s="831"/>
      <c r="J93" s="831"/>
      <c r="K93" s="831"/>
      <c r="L93" s="831"/>
      <c r="M93" s="831"/>
      <c r="N93" s="831">
        <v>1</v>
      </c>
      <c r="O93" s="831">
        <v>656</v>
      </c>
      <c r="P93" s="827"/>
      <c r="Q93" s="832">
        <v>656</v>
      </c>
    </row>
    <row r="94" spans="1:17" ht="14.45" customHeight="1" x14ac:dyDescent="0.2">
      <c r="A94" s="821" t="s">
        <v>7174</v>
      </c>
      <c r="B94" s="822" t="s">
        <v>7550</v>
      </c>
      <c r="C94" s="822" t="s">
        <v>5989</v>
      </c>
      <c r="D94" s="822" t="s">
        <v>7627</v>
      </c>
      <c r="E94" s="822" t="s">
        <v>7628</v>
      </c>
      <c r="F94" s="831">
        <v>1</v>
      </c>
      <c r="G94" s="831">
        <v>591</v>
      </c>
      <c r="H94" s="831"/>
      <c r="I94" s="831">
        <v>591</v>
      </c>
      <c r="J94" s="831">
        <v>2</v>
      </c>
      <c r="K94" s="831">
        <v>1184</v>
      </c>
      <c r="L94" s="831"/>
      <c r="M94" s="831">
        <v>592</v>
      </c>
      <c r="N94" s="831"/>
      <c r="O94" s="831"/>
      <c r="P94" s="827"/>
      <c r="Q94" s="832"/>
    </row>
    <row r="95" spans="1:17" ht="14.45" customHeight="1" x14ac:dyDescent="0.2">
      <c r="A95" s="821" t="s">
        <v>7174</v>
      </c>
      <c r="B95" s="822" t="s">
        <v>7550</v>
      </c>
      <c r="C95" s="822" t="s">
        <v>5989</v>
      </c>
      <c r="D95" s="822" t="s">
        <v>7629</v>
      </c>
      <c r="E95" s="822" t="s">
        <v>7630</v>
      </c>
      <c r="F95" s="831">
        <v>42</v>
      </c>
      <c r="G95" s="831">
        <v>16296</v>
      </c>
      <c r="H95" s="831"/>
      <c r="I95" s="831">
        <v>388</v>
      </c>
      <c r="J95" s="831">
        <v>66</v>
      </c>
      <c r="K95" s="831">
        <v>25674</v>
      </c>
      <c r="L95" s="831"/>
      <c r="M95" s="831">
        <v>389</v>
      </c>
      <c r="N95" s="831">
        <v>7</v>
      </c>
      <c r="O95" s="831">
        <v>2737</v>
      </c>
      <c r="P95" s="827"/>
      <c r="Q95" s="832">
        <v>391</v>
      </c>
    </row>
    <row r="96" spans="1:17" ht="14.45" customHeight="1" x14ac:dyDescent="0.2">
      <c r="A96" s="821" t="s">
        <v>7174</v>
      </c>
      <c r="B96" s="822" t="s">
        <v>7550</v>
      </c>
      <c r="C96" s="822" t="s">
        <v>5989</v>
      </c>
      <c r="D96" s="822" t="s">
        <v>7631</v>
      </c>
      <c r="E96" s="822" t="s">
        <v>7632</v>
      </c>
      <c r="F96" s="831">
        <v>466</v>
      </c>
      <c r="G96" s="831">
        <v>368140</v>
      </c>
      <c r="H96" s="831"/>
      <c r="I96" s="831">
        <v>790</v>
      </c>
      <c r="J96" s="831">
        <v>238</v>
      </c>
      <c r="K96" s="831">
        <v>188258</v>
      </c>
      <c r="L96" s="831"/>
      <c r="M96" s="831">
        <v>791</v>
      </c>
      <c r="N96" s="831">
        <v>36</v>
      </c>
      <c r="O96" s="831">
        <v>28620</v>
      </c>
      <c r="P96" s="827"/>
      <c r="Q96" s="832">
        <v>795</v>
      </c>
    </row>
    <row r="97" spans="1:17" ht="14.45" customHeight="1" x14ac:dyDescent="0.2">
      <c r="A97" s="821" t="s">
        <v>7174</v>
      </c>
      <c r="B97" s="822" t="s">
        <v>7550</v>
      </c>
      <c r="C97" s="822" t="s">
        <v>5989</v>
      </c>
      <c r="D97" s="822" t="s">
        <v>7633</v>
      </c>
      <c r="E97" s="822" t="s">
        <v>7634</v>
      </c>
      <c r="F97" s="831">
        <v>20</v>
      </c>
      <c r="G97" s="831">
        <v>4500</v>
      </c>
      <c r="H97" s="831"/>
      <c r="I97" s="831">
        <v>225</v>
      </c>
      <c r="J97" s="831">
        <v>14</v>
      </c>
      <c r="K97" s="831">
        <v>3164</v>
      </c>
      <c r="L97" s="831"/>
      <c r="M97" s="831">
        <v>226</v>
      </c>
      <c r="N97" s="831">
        <v>3</v>
      </c>
      <c r="O97" s="831">
        <v>684</v>
      </c>
      <c r="P97" s="827"/>
      <c r="Q97" s="832">
        <v>228</v>
      </c>
    </row>
    <row r="98" spans="1:17" ht="14.45" customHeight="1" x14ac:dyDescent="0.2">
      <c r="A98" s="821" t="s">
        <v>7174</v>
      </c>
      <c r="B98" s="822" t="s">
        <v>7550</v>
      </c>
      <c r="C98" s="822" t="s">
        <v>5989</v>
      </c>
      <c r="D98" s="822" t="s">
        <v>7635</v>
      </c>
      <c r="E98" s="822" t="s">
        <v>7636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570</v>
      </c>
      <c r="P98" s="827"/>
      <c r="Q98" s="832">
        <v>570</v>
      </c>
    </row>
    <row r="99" spans="1:17" ht="14.45" customHeight="1" x14ac:dyDescent="0.2">
      <c r="A99" s="821" t="s">
        <v>7174</v>
      </c>
      <c r="B99" s="822" t="s">
        <v>7550</v>
      </c>
      <c r="C99" s="822" t="s">
        <v>5989</v>
      </c>
      <c r="D99" s="822" t="s">
        <v>7637</v>
      </c>
      <c r="E99" s="822" t="s">
        <v>7638</v>
      </c>
      <c r="F99" s="831">
        <v>71</v>
      </c>
      <c r="G99" s="831">
        <v>65320</v>
      </c>
      <c r="H99" s="831"/>
      <c r="I99" s="831">
        <v>920</v>
      </c>
      <c r="J99" s="831">
        <v>50</v>
      </c>
      <c r="K99" s="831">
        <v>46050</v>
      </c>
      <c r="L99" s="831"/>
      <c r="M99" s="831">
        <v>921</v>
      </c>
      <c r="N99" s="831">
        <v>4</v>
      </c>
      <c r="O99" s="831">
        <v>3700</v>
      </c>
      <c r="P99" s="827"/>
      <c r="Q99" s="832">
        <v>925</v>
      </c>
    </row>
    <row r="100" spans="1:17" ht="14.45" customHeight="1" x14ac:dyDescent="0.2">
      <c r="A100" s="821" t="s">
        <v>7174</v>
      </c>
      <c r="B100" s="822" t="s">
        <v>7550</v>
      </c>
      <c r="C100" s="822" t="s">
        <v>5989</v>
      </c>
      <c r="D100" s="822" t="s">
        <v>7639</v>
      </c>
      <c r="E100" s="822" t="s">
        <v>7640</v>
      </c>
      <c r="F100" s="831">
        <v>71</v>
      </c>
      <c r="G100" s="831">
        <v>63687</v>
      </c>
      <c r="H100" s="831"/>
      <c r="I100" s="831">
        <v>897</v>
      </c>
      <c r="J100" s="831">
        <v>50</v>
      </c>
      <c r="K100" s="831">
        <v>44900</v>
      </c>
      <c r="L100" s="831"/>
      <c r="M100" s="831">
        <v>898</v>
      </c>
      <c r="N100" s="831">
        <v>4</v>
      </c>
      <c r="O100" s="831">
        <v>3608</v>
      </c>
      <c r="P100" s="827"/>
      <c r="Q100" s="832">
        <v>902</v>
      </c>
    </row>
    <row r="101" spans="1:17" ht="14.45" customHeight="1" x14ac:dyDescent="0.2">
      <c r="A101" s="821" t="s">
        <v>7174</v>
      </c>
      <c r="B101" s="822" t="s">
        <v>7550</v>
      </c>
      <c r="C101" s="822" t="s">
        <v>5989</v>
      </c>
      <c r="D101" s="822" t="s">
        <v>7641</v>
      </c>
      <c r="E101" s="822" t="s">
        <v>7642</v>
      </c>
      <c r="F101" s="831">
        <v>1</v>
      </c>
      <c r="G101" s="831">
        <v>347</v>
      </c>
      <c r="H101" s="831"/>
      <c r="I101" s="831">
        <v>347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7174</v>
      </c>
      <c r="B102" s="822" t="s">
        <v>7550</v>
      </c>
      <c r="C102" s="822" t="s">
        <v>5989</v>
      </c>
      <c r="D102" s="822" t="s">
        <v>7643</v>
      </c>
      <c r="E102" s="822" t="s">
        <v>7644</v>
      </c>
      <c r="F102" s="831">
        <v>1</v>
      </c>
      <c r="G102" s="831">
        <v>428</v>
      </c>
      <c r="H102" s="831"/>
      <c r="I102" s="831">
        <v>428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7174</v>
      </c>
      <c r="B103" s="822" t="s">
        <v>7550</v>
      </c>
      <c r="C103" s="822" t="s">
        <v>5989</v>
      </c>
      <c r="D103" s="822" t="s">
        <v>7645</v>
      </c>
      <c r="E103" s="822" t="s">
        <v>7646</v>
      </c>
      <c r="F103" s="831"/>
      <c r="G103" s="831"/>
      <c r="H103" s="831"/>
      <c r="I103" s="831"/>
      <c r="J103" s="831">
        <v>10</v>
      </c>
      <c r="K103" s="831">
        <v>2460</v>
      </c>
      <c r="L103" s="831"/>
      <c r="M103" s="831">
        <v>246</v>
      </c>
      <c r="N103" s="831"/>
      <c r="O103" s="831"/>
      <c r="P103" s="827"/>
      <c r="Q103" s="832"/>
    </row>
    <row r="104" spans="1:17" ht="14.45" customHeight="1" x14ac:dyDescent="0.2">
      <c r="A104" s="821" t="s">
        <v>7174</v>
      </c>
      <c r="B104" s="822" t="s">
        <v>7550</v>
      </c>
      <c r="C104" s="822" t="s">
        <v>5989</v>
      </c>
      <c r="D104" s="822" t="s">
        <v>7647</v>
      </c>
      <c r="E104" s="822" t="s">
        <v>7648</v>
      </c>
      <c r="F104" s="831">
        <v>107</v>
      </c>
      <c r="G104" s="831">
        <v>21721</v>
      </c>
      <c r="H104" s="831"/>
      <c r="I104" s="831">
        <v>203</v>
      </c>
      <c r="J104" s="831">
        <v>61</v>
      </c>
      <c r="K104" s="831">
        <v>12444</v>
      </c>
      <c r="L104" s="831"/>
      <c r="M104" s="831">
        <v>204</v>
      </c>
      <c r="N104" s="831">
        <v>10</v>
      </c>
      <c r="O104" s="831">
        <v>2050</v>
      </c>
      <c r="P104" s="827"/>
      <c r="Q104" s="832">
        <v>205</v>
      </c>
    </row>
    <row r="105" spans="1:17" ht="14.45" customHeight="1" x14ac:dyDescent="0.2">
      <c r="A105" s="821" t="s">
        <v>7174</v>
      </c>
      <c r="B105" s="822" t="s">
        <v>7550</v>
      </c>
      <c r="C105" s="822" t="s">
        <v>5989</v>
      </c>
      <c r="D105" s="822" t="s">
        <v>7649</v>
      </c>
      <c r="E105" s="822" t="s">
        <v>7650</v>
      </c>
      <c r="F105" s="831">
        <v>8</v>
      </c>
      <c r="G105" s="831">
        <v>3744</v>
      </c>
      <c r="H105" s="831"/>
      <c r="I105" s="831">
        <v>468</v>
      </c>
      <c r="J105" s="831">
        <v>11</v>
      </c>
      <c r="K105" s="831">
        <v>5159</v>
      </c>
      <c r="L105" s="831"/>
      <c r="M105" s="831">
        <v>469</v>
      </c>
      <c r="N105" s="831">
        <v>5</v>
      </c>
      <c r="O105" s="831">
        <v>2365</v>
      </c>
      <c r="P105" s="827"/>
      <c r="Q105" s="832">
        <v>473</v>
      </c>
    </row>
    <row r="106" spans="1:17" ht="14.45" customHeight="1" x14ac:dyDescent="0.2">
      <c r="A106" s="821" t="s">
        <v>7174</v>
      </c>
      <c r="B106" s="822" t="s">
        <v>7550</v>
      </c>
      <c r="C106" s="822" t="s">
        <v>5989</v>
      </c>
      <c r="D106" s="822" t="s">
        <v>7651</v>
      </c>
      <c r="E106" s="822" t="s">
        <v>7652</v>
      </c>
      <c r="F106" s="831">
        <v>1</v>
      </c>
      <c r="G106" s="831">
        <v>581</v>
      </c>
      <c r="H106" s="831"/>
      <c r="I106" s="831">
        <v>581</v>
      </c>
      <c r="J106" s="831">
        <v>6</v>
      </c>
      <c r="K106" s="831">
        <v>3492</v>
      </c>
      <c r="L106" s="831"/>
      <c r="M106" s="831">
        <v>582</v>
      </c>
      <c r="N106" s="831"/>
      <c r="O106" s="831"/>
      <c r="P106" s="827"/>
      <c r="Q106" s="832"/>
    </row>
    <row r="107" spans="1:17" ht="14.45" customHeight="1" x14ac:dyDescent="0.2">
      <c r="A107" s="821" t="s">
        <v>7174</v>
      </c>
      <c r="B107" s="822" t="s">
        <v>7550</v>
      </c>
      <c r="C107" s="822" t="s">
        <v>5989</v>
      </c>
      <c r="D107" s="822" t="s">
        <v>7653</v>
      </c>
      <c r="E107" s="822" t="s">
        <v>7654</v>
      </c>
      <c r="F107" s="831"/>
      <c r="G107" s="831"/>
      <c r="H107" s="831"/>
      <c r="I107" s="831"/>
      <c r="J107" s="831">
        <v>2</v>
      </c>
      <c r="K107" s="831">
        <v>128</v>
      </c>
      <c r="L107" s="831"/>
      <c r="M107" s="831">
        <v>64</v>
      </c>
      <c r="N107" s="831"/>
      <c r="O107" s="831"/>
      <c r="P107" s="827"/>
      <c r="Q107" s="832"/>
    </row>
    <row r="108" spans="1:17" ht="14.45" customHeight="1" x14ac:dyDescent="0.2">
      <c r="A108" s="821" t="s">
        <v>7174</v>
      </c>
      <c r="B108" s="822" t="s">
        <v>7550</v>
      </c>
      <c r="C108" s="822" t="s">
        <v>5989</v>
      </c>
      <c r="D108" s="822" t="s">
        <v>7655</v>
      </c>
      <c r="E108" s="822" t="s">
        <v>7656</v>
      </c>
      <c r="F108" s="831"/>
      <c r="G108" s="831"/>
      <c r="H108" s="831"/>
      <c r="I108" s="831"/>
      <c r="J108" s="831">
        <v>17</v>
      </c>
      <c r="K108" s="831">
        <v>77146</v>
      </c>
      <c r="L108" s="831"/>
      <c r="M108" s="831">
        <v>4538</v>
      </c>
      <c r="N108" s="831">
        <v>9</v>
      </c>
      <c r="O108" s="831">
        <v>40887</v>
      </c>
      <c r="P108" s="827"/>
      <c r="Q108" s="832">
        <v>4543</v>
      </c>
    </row>
    <row r="109" spans="1:17" ht="14.45" customHeight="1" x14ac:dyDescent="0.2">
      <c r="A109" s="821" t="s">
        <v>7657</v>
      </c>
      <c r="B109" s="822" t="s">
        <v>7658</v>
      </c>
      <c r="C109" s="822" t="s">
        <v>5989</v>
      </c>
      <c r="D109" s="822" t="s">
        <v>7659</v>
      </c>
      <c r="E109" s="822" t="s">
        <v>7660</v>
      </c>
      <c r="F109" s="831">
        <v>3876</v>
      </c>
      <c r="G109" s="831">
        <v>108528</v>
      </c>
      <c r="H109" s="831"/>
      <c r="I109" s="831">
        <v>28</v>
      </c>
      <c r="J109" s="831">
        <v>4108</v>
      </c>
      <c r="K109" s="831">
        <v>115024</v>
      </c>
      <c r="L109" s="831"/>
      <c r="M109" s="831">
        <v>28</v>
      </c>
      <c r="N109" s="831">
        <v>1773</v>
      </c>
      <c r="O109" s="831">
        <v>51417</v>
      </c>
      <c r="P109" s="827"/>
      <c r="Q109" s="832">
        <v>29</v>
      </c>
    </row>
    <row r="110" spans="1:17" ht="14.45" customHeight="1" x14ac:dyDescent="0.2">
      <c r="A110" s="821" t="s">
        <v>7657</v>
      </c>
      <c r="B110" s="822" t="s">
        <v>7658</v>
      </c>
      <c r="C110" s="822" t="s">
        <v>5989</v>
      </c>
      <c r="D110" s="822" t="s">
        <v>7661</v>
      </c>
      <c r="E110" s="822" t="s">
        <v>7662</v>
      </c>
      <c r="F110" s="831">
        <v>310</v>
      </c>
      <c r="G110" s="831">
        <v>16740</v>
      </c>
      <c r="H110" s="831"/>
      <c r="I110" s="831">
        <v>54</v>
      </c>
      <c r="J110" s="831">
        <v>461</v>
      </c>
      <c r="K110" s="831">
        <v>24894</v>
      </c>
      <c r="L110" s="831"/>
      <c r="M110" s="831">
        <v>54</v>
      </c>
      <c r="N110" s="831">
        <v>151</v>
      </c>
      <c r="O110" s="831">
        <v>8305</v>
      </c>
      <c r="P110" s="827"/>
      <c r="Q110" s="832">
        <v>55</v>
      </c>
    </row>
    <row r="111" spans="1:17" ht="14.45" customHeight="1" x14ac:dyDescent="0.2">
      <c r="A111" s="821" t="s">
        <v>7657</v>
      </c>
      <c r="B111" s="822" t="s">
        <v>7658</v>
      </c>
      <c r="C111" s="822" t="s">
        <v>5989</v>
      </c>
      <c r="D111" s="822" t="s">
        <v>7663</v>
      </c>
      <c r="E111" s="822" t="s">
        <v>7664</v>
      </c>
      <c r="F111" s="831">
        <v>3749</v>
      </c>
      <c r="G111" s="831">
        <v>89976</v>
      </c>
      <c r="H111" s="831"/>
      <c r="I111" s="831">
        <v>24</v>
      </c>
      <c r="J111" s="831">
        <v>3941</v>
      </c>
      <c r="K111" s="831">
        <v>94584</v>
      </c>
      <c r="L111" s="831"/>
      <c r="M111" s="831">
        <v>24</v>
      </c>
      <c r="N111" s="831">
        <v>1665</v>
      </c>
      <c r="O111" s="831">
        <v>41625</v>
      </c>
      <c r="P111" s="827"/>
      <c r="Q111" s="832">
        <v>25</v>
      </c>
    </row>
    <row r="112" spans="1:17" ht="14.45" customHeight="1" x14ac:dyDescent="0.2">
      <c r="A112" s="821" t="s">
        <v>7657</v>
      </c>
      <c r="B112" s="822" t="s">
        <v>7658</v>
      </c>
      <c r="C112" s="822" t="s">
        <v>5989</v>
      </c>
      <c r="D112" s="822" t="s">
        <v>7665</v>
      </c>
      <c r="E112" s="822" t="s">
        <v>7666</v>
      </c>
      <c r="F112" s="831">
        <v>4947</v>
      </c>
      <c r="G112" s="831">
        <v>133569</v>
      </c>
      <c r="H112" s="831"/>
      <c r="I112" s="831">
        <v>27</v>
      </c>
      <c r="J112" s="831">
        <v>5067</v>
      </c>
      <c r="K112" s="831">
        <v>136809</v>
      </c>
      <c r="L112" s="831"/>
      <c r="M112" s="831">
        <v>27</v>
      </c>
      <c r="N112" s="831">
        <v>1962</v>
      </c>
      <c r="O112" s="831">
        <v>54936</v>
      </c>
      <c r="P112" s="827"/>
      <c r="Q112" s="832">
        <v>28</v>
      </c>
    </row>
    <row r="113" spans="1:17" ht="14.45" customHeight="1" x14ac:dyDescent="0.2">
      <c r="A113" s="821" t="s">
        <v>7657</v>
      </c>
      <c r="B113" s="822" t="s">
        <v>7658</v>
      </c>
      <c r="C113" s="822" t="s">
        <v>5989</v>
      </c>
      <c r="D113" s="822" t="s">
        <v>7667</v>
      </c>
      <c r="E113" s="822" t="s">
        <v>7668</v>
      </c>
      <c r="F113" s="831">
        <v>4</v>
      </c>
      <c r="G113" s="831">
        <v>228</v>
      </c>
      <c r="H113" s="831"/>
      <c r="I113" s="831">
        <v>57</v>
      </c>
      <c r="J113" s="831">
        <v>9</v>
      </c>
      <c r="K113" s="831">
        <v>522</v>
      </c>
      <c r="L113" s="831"/>
      <c r="M113" s="831">
        <v>58</v>
      </c>
      <c r="N113" s="831">
        <v>8</v>
      </c>
      <c r="O113" s="831">
        <v>464</v>
      </c>
      <c r="P113" s="827"/>
      <c r="Q113" s="832">
        <v>58</v>
      </c>
    </row>
    <row r="114" spans="1:17" ht="14.45" customHeight="1" x14ac:dyDescent="0.2">
      <c r="A114" s="821" t="s">
        <v>7657</v>
      </c>
      <c r="B114" s="822" t="s">
        <v>7658</v>
      </c>
      <c r="C114" s="822" t="s">
        <v>5989</v>
      </c>
      <c r="D114" s="822" t="s">
        <v>7669</v>
      </c>
      <c r="E114" s="822" t="s">
        <v>7670</v>
      </c>
      <c r="F114" s="831">
        <v>3606</v>
      </c>
      <c r="G114" s="831">
        <v>97362</v>
      </c>
      <c r="H114" s="831"/>
      <c r="I114" s="831">
        <v>27</v>
      </c>
      <c r="J114" s="831">
        <v>3746</v>
      </c>
      <c r="K114" s="831">
        <v>101142</v>
      </c>
      <c r="L114" s="831"/>
      <c r="M114" s="831">
        <v>27</v>
      </c>
      <c r="N114" s="831">
        <v>1664</v>
      </c>
      <c r="O114" s="831">
        <v>46592</v>
      </c>
      <c r="P114" s="827"/>
      <c r="Q114" s="832">
        <v>28</v>
      </c>
    </row>
    <row r="115" spans="1:17" ht="14.45" customHeight="1" x14ac:dyDescent="0.2">
      <c r="A115" s="821" t="s">
        <v>7657</v>
      </c>
      <c r="B115" s="822" t="s">
        <v>7658</v>
      </c>
      <c r="C115" s="822" t="s">
        <v>5989</v>
      </c>
      <c r="D115" s="822" t="s">
        <v>7671</v>
      </c>
      <c r="E115" s="822" t="s">
        <v>7672</v>
      </c>
      <c r="F115" s="831">
        <v>10032</v>
      </c>
      <c r="G115" s="831">
        <v>230736</v>
      </c>
      <c r="H115" s="831"/>
      <c r="I115" s="831">
        <v>23</v>
      </c>
      <c r="J115" s="831">
        <v>10602</v>
      </c>
      <c r="K115" s="831">
        <v>243846</v>
      </c>
      <c r="L115" s="831"/>
      <c r="M115" s="831">
        <v>23</v>
      </c>
      <c r="N115" s="831">
        <v>5250</v>
      </c>
      <c r="O115" s="831">
        <v>126000</v>
      </c>
      <c r="P115" s="827"/>
      <c r="Q115" s="832">
        <v>24</v>
      </c>
    </row>
    <row r="116" spans="1:17" ht="14.45" customHeight="1" x14ac:dyDescent="0.2">
      <c r="A116" s="821" t="s">
        <v>7657</v>
      </c>
      <c r="B116" s="822" t="s">
        <v>7658</v>
      </c>
      <c r="C116" s="822" t="s">
        <v>5989</v>
      </c>
      <c r="D116" s="822" t="s">
        <v>7673</v>
      </c>
      <c r="E116" s="822" t="s">
        <v>7674</v>
      </c>
      <c r="F116" s="831">
        <v>41</v>
      </c>
      <c r="G116" s="831">
        <v>2829</v>
      </c>
      <c r="H116" s="831"/>
      <c r="I116" s="831">
        <v>69</v>
      </c>
      <c r="J116" s="831">
        <v>114</v>
      </c>
      <c r="K116" s="831">
        <v>7866</v>
      </c>
      <c r="L116" s="831"/>
      <c r="M116" s="831">
        <v>69</v>
      </c>
      <c r="N116" s="831">
        <v>81</v>
      </c>
      <c r="O116" s="831">
        <v>5670</v>
      </c>
      <c r="P116" s="827"/>
      <c r="Q116" s="832">
        <v>70</v>
      </c>
    </row>
    <row r="117" spans="1:17" ht="14.45" customHeight="1" x14ac:dyDescent="0.2">
      <c r="A117" s="821" t="s">
        <v>7657</v>
      </c>
      <c r="B117" s="822" t="s">
        <v>7658</v>
      </c>
      <c r="C117" s="822" t="s">
        <v>5989</v>
      </c>
      <c r="D117" s="822" t="s">
        <v>7675</v>
      </c>
      <c r="E117" s="822" t="s">
        <v>7676</v>
      </c>
      <c r="F117" s="831">
        <v>6082</v>
      </c>
      <c r="G117" s="831">
        <v>377084</v>
      </c>
      <c r="H117" s="831"/>
      <c r="I117" s="831">
        <v>62</v>
      </c>
      <c r="J117" s="831">
        <v>6758</v>
      </c>
      <c r="K117" s="831">
        <v>425754</v>
      </c>
      <c r="L117" s="831"/>
      <c r="M117" s="831">
        <v>63</v>
      </c>
      <c r="N117" s="831">
        <v>4525</v>
      </c>
      <c r="O117" s="831">
        <v>285075</v>
      </c>
      <c r="P117" s="827"/>
      <c r="Q117" s="832">
        <v>63</v>
      </c>
    </row>
    <row r="118" spans="1:17" ht="14.45" customHeight="1" x14ac:dyDescent="0.2">
      <c r="A118" s="821" t="s">
        <v>7657</v>
      </c>
      <c r="B118" s="822" t="s">
        <v>7658</v>
      </c>
      <c r="C118" s="822" t="s">
        <v>5989</v>
      </c>
      <c r="D118" s="822" t="s">
        <v>7677</v>
      </c>
      <c r="E118" s="822" t="s">
        <v>7678</v>
      </c>
      <c r="F118" s="831">
        <v>40</v>
      </c>
      <c r="G118" s="831">
        <v>15800</v>
      </c>
      <c r="H118" s="831"/>
      <c r="I118" s="831">
        <v>395</v>
      </c>
      <c r="J118" s="831">
        <v>32</v>
      </c>
      <c r="K118" s="831">
        <v>12640</v>
      </c>
      <c r="L118" s="831"/>
      <c r="M118" s="831">
        <v>395</v>
      </c>
      <c r="N118" s="831">
        <v>6</v>
      </c>
      <c r="O118" s="831">
        <v>2376</v>
      </c>
      <c r="P118" s="827"/>
      <c r="Q118" s="832">
        <v>396</v>
      </c>
    </row>
    <row r="119" spans="1:17" ht="14.45" customHeight="1" x14ac:dyDescent="0.2">
      <c r="A119" s="821" t="s">
        <v>7657</v>
      </c>
      <c r="B119" s="822" t="s">
        <v>7658</v>
      </c>
      <c r="C119" s="822" t="s">
        <v>5989</v>
      </c>
      <c r="D119" s="822" t="s">
        <v>7679</v>
      </c>
      <c r="E119" s="822" t="s">
        <v>7680</v>
      </c>
      <c r="F119" s="831">
        <v>4</v>
      </c>
      <c r="G119" s="831">
        <v>336</v>
      </c>
      <c r="H119" s="831"/>
      <c r="I119" s="831">
        <v>84</v>
      </c>
      <c r="J119" s="831">
        <v>89</v>
      </c>
      <c r="K119" s="831">
        <v>7565</v>
      </c>
      <c r="L119" s="831"/>
      <c r="M119" s="831">
        <v>85</v>
      </c>
      <c r="N119" s="831">
        <v>125</v>
      </c>
      <c r="O119" s="831">
        <v>10750</v>
      </c>
      <c r="P119" s="827"/>
      <c r="Q119" s="832">
        <v>86</v>
      </c>
    </row>
    <row r="120" spans="1:17" ht="14.45" customHeight="1" x14ac:dyDescent="0.2">
      <c r="A120" s="821" t="s">
        <v>7657</v>
      </c>
      <c r="B120" s="822" t="s">
        <v>7658</v>
      </c>
      <c r="C120" s="822" t="s">
        <v>5989</v>
      </c>
      <c r="D120" s="822" t="s">
        <v>7681</v>
      </c>
      <c r="E120" s="822" t="s">
        <v>7682</v>
      </c>
      <c r="F120" s="831">
        <v>4415</v>
      </c>
      <c r="G120" s="831">
        <v>4362020</v>
      </c>
      <c r="H120" s="831"/>
      <c r="I120" s="831">
        <v>988</v>
      </c>
      <c r="J120" s="831">
        <v>4390</v>
      </c>
      <c r="K120" s="831">
        <v>4337320</v>
      </c>
      <c r="L120" s="831"/>
      <c r="M120" s="831">
        <v>988</v>
      </c>
      <c r="N120" s="831">
        <v>1370</v>
      </c>
      <c r="O120" s="831">
        <v>1356300</v>
      </c>
      <c r="P120" s="827"/>
      <c r="Q120" s="832">
        <v>990</v>
      </c>
    </row>
    <row r="121" spans="1:17" ht="14.45" customHeight="1" x14ac:dyDescent="0.2">
      <c r="A121" s="821" t="s">
        <v>7657</v>
      </c>
      <c r="B121" s="822" t="s">
        <v>7658</v>
      </c>
      <c r="C121" s="822" t="s">
        <v>5989</v>
      </c>
      <c r="D121" s="822" t="s">
        <v>7683</v>
      </c>
      <c r="E121" s="822" t="s">
        <v>7684</v>
      </c>
      <c r="F121" s="831">
        <v>1</v>
      </c>
      <c r="G121" s="831">
        <v>191</v>
      </c>
      <c r="H121" s="831"/>
      <c r="I121" s="831">
        <v>191</v>
      </c>
      <c r="J121" s="831"/>
      <c r="K121" s="831"/>
      <c r="L121" s="831"/>
      <c r="M121" s="831"/>
      <c r="N121" s="831">
        <v>1</v>
      </c>
      <c r="O121" s="831">
        <v>192</v>
      </c>
      <c r="P121" s="827"/>
      <c r="Q121" s="832">
        <v>192</v>
      </c>
    </row>
    <row r="122" spans="1:17" ht="14.45" customHeight="1" x14ac:dyDescent="0.2">
      <c r="A122" s="821" t="s">
        <v>7657</v>
      </c>
      <c r="B122" s="822" t="s">
        <v>7658</v>
      </c>
      <c r="C122" s="822" t="s">
        <v>5989</v>
      </c>
      <c r="D122" s="822" t="s">
        <v>7685</v>
      </c>
      <c r="E122" s="822" t="s">
        <v>7686</v>
      </c>
      <c r="F122" s="831">
        <v>5</v>
      </c>
      <c r="G122" s="831">
        <v>410</v>
      </c>
      <c r="H122" s="831"/>
      <c r="I122" s="831">
        <v>82</v>
      </c>
      <c r="J122" s="831">
        <v>4</v>
      </c>
      <c r="K122" s="831">
        <v>328</v>
      </c>
      <c r="L122" s="831"/>
      <c r="M122" s="831">
        <v>82</v>
      </c>
      <c r="N122" s="831">
        <v>2</v>
      </c>
      <c r="O122" s="831">
        <v>166</v>
      </c>
      <c r="P122" s="827"/>
      <c r="Q122" s="832">
        <v>83</v>
      </c>
    </row>
    <row r="123" spans="1:17" ht="14.45" customHeight="1" x14ac:dyDescent="0.2">
      <c r="A123" s="821" t="s">
        <v>7657</v>
      </c>
      <c r="B123" s="822" t="s">
        <v>7658</v>
      </c>
      <c r="C123" s="822" t="s">
        <v>5989</v>
      </c>
      <c r="D123" s="822" t="s">
        <v>7687</v>
      </c>
      <c r="E123" s="822" t="s">
        <v>7688</v>
      </c>
      <c r="F123" s="831">
        <v>43</v>
      </c>
      <c r="G123" s="831">
        <v>2752</v>
      </c>
      <c r="H123" s="831"/>
      <c r="I123" s="831">
        <v>64</v>
      </c>
      <c r="J123" s="831">
        <v>52</v>
      </c>
      <c r="K123" s="831">
        <v>3328</v>
      </c>
      <c r="L123" s="831"/>
      <c r="M123" s="831">
        <v>64</v>
      </c>
      <c r="N123" s="831">
        <v>9</v>
      </c>
      <c r="O123" s="831">
        <v>585</v>
      </c>
      <c r="P123" s="827"/>
      <c r="Q123" s="832">
        <v>65</v>
      </c>
    </row>
    <row r="124" spans="1:17" ht="14.45" customHeight="1" x14ac:dyDescent="0.2">
      <c r="A124" s="821" t="s">
        <v>7657</v>
      </c>
      <c r="B124" s="822" t="s">
        <v>7658</v>
      </c>
      <c r="C124" s="822" t="s">
        <v>5989</v>
      </c>
      <c r="D124" s="822" t="s">
        <v>7689</v>
      </c>
      <c r="E124" s="822" t="s">
        <v>7690</v>
      </c>
      <c r="F124" s="831">
        <v>131</v>
      </c>
      <c r="G124" s="831">
        <v>2227</v>
      </c>
      <c r="H124" s="831"/>
      <c r="I124" s="831">
        <v>17</v>
      </c>
      <c r="J124" s="831">
        <v>298</v>
      </c>
      <c r="K124" s="831">
        <v>5066</v>
      </c>
      <c r="L124" s="831"/>
      <c r="M124" s="831">
        <v>17</v>
      </c>
      <c r="N124" s="831">
        <v>38</v>
      </c>
      <c r="O124" s="831">
        <v>646</v>
      </c>
      <c r="P124" s="827"/>
      <c r="Q124" s="832">
        <v>17</v>
      </c>
    </row>
    <row r="125" spans="1:17" ht="14.45" customHeight="1" x14ac:dyDescent="0.2">
      <c r="A125" s="821" t="s">
        <v>7657</v>
      </c>
      <c r="B125" s="822" t="s">
        <v>7658</v>
      </c>
      <c r="C125" s="822" t="s">
        <v>5989</v>
      </c>
      <c r="D125" s="822" t="s">
        <v>7691</v>
      </c>
      <c r="E125" s="822" t="s">
        <v>7692</v>
      </c>
      <c r="F125" s="831">
        <v>1</v>
      </c>
      <c r="G125" s="831">
        <v>108</v>
      </c>
      <c r="H125" s="831"/>
      <c r="I125" s="831">
        <v>108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7657</v>
      </c>
      <c r="B126" s="822" t="s">
        <v>7658</v>
      </c>
      <c r="C126" s="822" t="s">
        <v>5989</v>
      </c>
      <c r="D126" s="822" t="s">
        <v>7693</v>
      </c>
      <c r="E126" s="822" t="s">
        <v>7694</v>
      </c>
      <c r="F126" s="831">
        <v>8</v>
      </c>
      <c r="G126" s="831">
        <v>520</v>
      </c>
      <c r="H126" s="831"/>
      <c r="I126" s="831">
        <v>65</v>
      </c>
      <c r="J126" s="831">
        <v>3</v>
      </c>
      <c r="K126" s="831">
        <v>198</v>
      </c>
      <c r="L126" s="831"/>
      <c r="M126" s="831">
        <v>66</v>
      </c>
      <c r="N126" s="831">
        <v>5</v>
      </c>
      <c r="O126" s="831">
        <v>335</v>
      </c>
      <c r="P126" s="827"/>
      <c r="Q126" s="832">
        <v>67</v>
      </c>
    </row>
    <row r="127" spans="1:17" ht="14.45" customHeight="1" x14ac:dyDescent="0.2">
      <c r="A127" s="821" t="s">
        <v>7657</v>
      </c>
      <c r="B127" s="822" t="s">
        <v>7658</v>
      </c>
      <c r="C127" s="822" t="s">
        <v>5989</v>
      </c>
      <c r="D127" s="822" t="s">
        <v>7695</v>
      </c>
      <c r="E127" s="822" t="s">
        <v>7696</v>
      </c>
      <c r="F127" s="831">
        <v>1</v>
      </c>
      <c r="G127" s="831">
        <v>486</v>
      </c>
      <c r="H127" s="831"/>
      <c r="I127" s="831">
        <v>486</v>
      </c>
      <c r="J127" s="831">
        <v>5</v>
      </c>
      <c r="K127" s="831">
        <v>2440</v>
      </c>
      <c r="L127" s="831"/>
      <c r="M127" s="831">
        <v>488</v>
      </c>
      <c r="N127" s="831"/>
      <c r="O127" s="831"/>
      <c r="P127" s="827"/>
      <c r="Q127" s="832"/>
    </row>
    <row r="128" spans="1:17" ht="14.45" customHeight="1" x14ac:dyDescent="0.2">
      <c r="A128" s="821" t="s">
        <v>7657</v>
      </c>
      <c r="B128" s="822" t="s">
        <v>7658</v>
      </c>
      <c r="C128" s="822" t="s">
        <v>5989</v>
      </c>
      <c r="D128" s="822" t="s">
        <v>7697</v>
      </c>
      <c r="E128" s="822" t="s">
        <v>7698</v>
      </c>
      <c r="F128" s="831">
        <v>26</v>
      </c>
      <c r="G128" s="831">
        <v>1222</v>
      </c>
      <c r="H128" s="831"/>
      <c r="I128" s="831">
        <v>47</v>
      </c>
      <c r="J128" s="831">
        <v>142</v>
      </c>
      <c r="K128" s="831">
        <v>6674</v>
      </c>
      <c r="L128" s="831"/>
      <c r="M128" s="831">
        <v>47</v>
      </c>
      <c r="N128" s="831">
        <v>183</v>
      </c>
      <c r="O128" s="831">
        <v>8601</v>
      </c>
      <c r="P128" s="827"/>
      <c r="Q128" s="832">
        <v>47</v>
      </c>
    </row>
    <row r="129" spans="1:17" ht="14.45" customHeight="1" x14ac:dyDescent="0.2">
      <c r="A129" s="821" t="s">
        <v>7657</v>
      </c>
      <c r="B129" s="822" t="s">
        <v>7658</v>
      </c>
      <c r="C129" s="822" t="s">
        <v>5989</v>
      </c>
      <c r="D129" s="822" t="s">
        <v>7699</v>
      </c>
      <c r="E129" s="822" t="s">
        <v>7700</v>
      </c>
      <c r="F129" s="831">
        <v>1</v>
      </c>
      <c r="G129" s="831">
        <v>53</v>
      </c>
      <c r="H129" s="831"/>
      <c r="I129" s="831">
        <v>53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7657</v>
      </c>
      <c r="B130" s="822" t="s">
        <v>7658</v>
      </c>
      <c r="C130" s="822" t="s">
        <v>5989</v>
      </c>
      <c r="D130" s="822" t="s">
        <v>7701</v>
      </c>
      <c r="E130" s="822" t="s">
        <v>7702</v>
      </c>
      <c r="F130" s="831">
        <v>3989</v>
      </c>
      <c r="G130" s="831">
        <v>243329</v>
      </c>
      <c r="H130" s="831"/>
      <c r="I130" s="831">
        <v>61</v>
      </c>
      <c r="J130" s="831">
        <v>3604</v>
      </c>
      <c r="K130" s="831">
        <v>219844</v>
      </c>
      <c r="L130" s="831"/>
      <c r="M130" s="831">
        <v>61</v>
      </c>
      <c r="N130" s="831">
        <v>446</v>
      </c>
      <c r="O130" s="831">
        <v>27652</v>
      </c>
      <c r="P130" s="827"/>
      <c r="Q130" s="832">
        <v>62</v>
      </c>
    </row>
    <row r="131" spans="1:17" ht="14.45" customHeight="1" x14ac:dyDescent="0.2">
      <c r="A131" s="821" t="s">
        <v>7657</v>
      </c>
      <c r="B131" s="822" t="s">
        <v>7658</v>
      </c>
      <c r="C131" s="822" t="s">
        <v>5989</v>
      </c>
      <c r="D131" s="822" t="s">
        <v>7703</v>
      </c>
      <c r="E131" s="822" t="s">
        <v>7704</v>
      </c>
      <c r="F131" s="831">
        <v>1</v>
      </c>
      <c r="G131" s="831">
        <v>61</v>
      </c>
      <c r="H131" s="831"/>
      <c r="I131" s="831">
        <v>61</v>
      </c>
      <c r="J131" s="831">
        <v>5</v>
      </c>
      <c r="K131" s="831">
        <v>305</v>
      </c>
      <c r="L131" s="831"/>
      <c r="M131" s="831">
        <v>61</v>
      </c>
      <c r="N131" s="831">
        <v>2</v>
      </c>
      <c r="O131" s="831">
        <v>126</v>
      </c>
      <c r="P131" s="827"/>
      <c r="Q131" s="832">
        <v>63</v>
      </c>
    </row>
    <row r="132" spans="1:17" ht="14.45" customHeight="1" x14ac:dyDescent="0.2">
      <c r="A132" s="821" t="s">
        <v>7657</v>
      </c>
      <c r="B132" s="822" t="s">
        <v>7658</v>
      </c>
      <c r="C132" s="822" t="s">
        <v>5989</v>
      </c>
      <c r="D132" s="822" t="s">
        <v>7705</v>
      </c>
      <c r="E132" s="822" t="s">
        <v>7706</v>
      </c>
      <c r="F132" s="831">
        <v>220</v>
      </c>
      <c r="G132" s="831">
        <v>4180</v>
      </c>
      <c r="H132" s="831"/>
      <c r="I132" s="831">
        <v>19</v>
      </c>
      <c r="J132" s="831">
        <v>198</v>
      </c>
      <c r="K132" s="831">
        <v>3762</v>
      </c>
      <c r="L132" s="831"/>
      <c r="M132" s="831">
        <v>19</v>
      </c>
      <c r="N132" s="831">
        <v>37</v>
      </c>
      <c r="O132" s="831">
        <v>703</v>
      </c>
      <c r="P132" s="827"/>
      <c r="Q132" s="832">
        <v>19</v>
      </c>
    </row>
    <row r="133" spans="1:17" ht="14.45" customHeight="1" x14ac:dyDescent="0.2">
      <c r="A133" s="821" t="s">
        <v>7657</v>
      </c>
      <c r="B133" s="822" t="s">
        <v>7658</v>
      </c>
      <c r="C133" s="822" t="s">
        <v>5989</v>
      </c>
      <c r="D133" s="822" t="s">
        <v>7707</v>
      </c>
      <c r="E133" s="822" t="s">
        <v>7708</v>
      </c>
      <c r="F133" s="831">
        <v>22</v>
      </c>
      <c r="G133" s="831">
        <v>32340</v>
      </c>
      <c r="H133" s="831"/>
      <c r="I133" s="831">
        <v>1470</v>
      </c>
      <c r="J133" s="831">
        <v>31</v>
      </c>
      <c r="K133" s="831">
        <v>45694</v>
      </c>
      <c r="L133" s="831"/>
      <c r="M133" s="831">
        <v>1474</v>
      </c>
      <c r="N133" s="831">
        <v>13</v>
      </c>
      <c r="O133" s="831">
        <v>19344</v>
      </c>
      <c r="P133" s="827"/>
      <c r="Q133" s="832">
        <v>1488</v>
      </c>
    </row>
    <row r="134" spans="1:17" ht="14.45" customHeight="1" x14ac:dyDescent="0.2">
      <c r="A134" s="821" t="s">
        <v>7657</v>
      </c>
      <c r="B134" s="822" t="s">
        <v>7658</v>
      </c>
      <c r="C134" s="822" t="s">
        <v>5989</v>
      </c>
      <c r="D134" s="822" t="s">
        <v>7709</v>
      </c>
      <c r="E134" s="822" t="s">
        <v>7710</v>
      </c>
      <c r="F134" s="831">
        <v>2</v>
      </c>
      <c r="G134" s="831">
        <v>784</v>
      </c>
      <c r="H134" s="831"/>
      <c r="I134" s="831">
        <v>392</v>
      </c>
      <c r="J134" s="831">
        <v>1</v>
      </c>
      <c r="K134" s="831">
        <v>392</v>
      </c>
      <c r="L134" s="831"/>
      <c r="M134" s="831">
        <v>392</v>
      </c>
      <c r="N134" s="831"/>
      <c r="O134" s="831"/>
      <c r="P134" s="827"/>
      <c r="Q134" s="832"/>
    </row>
    <row r="135" spans="1:17" ht="14.45" customHeight="1" x14ac:dyDescent="0.2">
      <c r="A135" s="821" t="s">
        <v>7657</v>
      </c>
      <c r="B135" s="822" t="s">
        <v>7658</v>
      </c>
      <c r="C135" s="822" t="s">
        <v>5989</v>
      </c>
      <c r="D135" s="822" t="s">
        <v>7711</v>
      </c>
      <c r="E135" s="822" t="s">
        <v>7712</v>
      </c>
      <c r="F135" s="831">
        <v>186</v>
      </c>
      <c r="G135" s="831">
        <v>86304</v>
      </c>
      <c r="H135" s="831"/>
      <c r="I135" s="831">
        <v>464</v>
      </c>
      <c r="J135" s="831">
        <v>218</v>
      </c>
      <c r="K135" s="831">
        <v>101370</v>
      </c>
      <c r="L135" s="831"/>
      <c r="M135" s="831">
        <v>465</v>
      </c>
      <c r="N135" s="831">
        <v>28</v>
      </c>
      <c r="O135" s="831">
        <v>13076</v>
      </c>
      <c r="P135" s="827"/>
      <c r="Q135" s="832">
        <v>467</v>
      </c>
    </row>
    <row r="136" spans="1:17" ht="14.45" customHeight="1" x14ac:dyDescent="0.2">
      <c r="A136" s="821" t="s">
        <v>7657</v>
      </c>
      <c r="B136" s="822" t="s">
        <v>7658</v>
      </c>
      <c r="C136" s="822" t="s">
        <v>5989</v>
      </c>
      <c r="D136" s="822" t="s">
        <v>7713</v>
      </c>
      <c r="E136" s="822" t="s">
        <v>7714</v>
      </c>
      <c r="F136" s="831">
        <v>40</v>
      </c>
      <c r="G136" s="831">
        <v>12520</v>
      </c>
      <c r="H136" s="831"/>
      <c r="I136" s="831">
        <v>313</v>
      </c>
      <c r="J136" s="831">
        <v>63</v>
      </c>
      <c r="K136" s="831">
        <v>19719</v>
      </c>
      <c r="L136" s="831"/>
      <c r="M136" s="831">
        <v>313</v>
      </c>
      <c r="N136" s="831">
        <v>11</v>
      </c>
      <c r="O136" s="831">
        <v>3465</v>
      </c>
      <c r="P136" s="827"/>
      <c r="Q136" s="832">
        <v>315</v>
      </c>
    </row>
    <row r="137" spans="1:17" ht="14.45" customHeight="1" x14ac:dyDescent="0.2">
      <c r="A137" s="821" t="s">
        <v>7657</v>
      </c>
      <c r="B137" s="822" t="s">
        <v>7658</v>
      </c>
      <c r="C137" s="822" t="s">
        <v>5989</v>
      </c>
      <c r="D137" s="822" t="s">
        <v>7715</v>
      </c>
      <c r="E137" s="822" t="s">
        <v>7716</v>
      </c>
      <c r="F137" s="831">
        <v>2778</v>
      </c>
      <c r="G137" s="831">
        <v>2372412</v>
      </c>
      <c r="H137" s="831"/>
      <c r="I137" s="831">
        <v>854</v>
      </c>
      <c r="J137" s="831">
        <v>4362</v>
      </c>
      <c r="K137" s="831">
        <v>3729510</v>
      </c>
      <c r="L137" s="831"/>
      <c r="M137" s="831">
        <v>855</v>
      </c>
      <c r="N137" s="831">
        <v>1194</v>
      </c>
      <c r="O137" s="831">
        <v>1023258</v>
      </c>
      <c r="P137" s="827"/>
      <c r="Q137" s="832">
        <v>857</v>
      </c>
    </row>
    <row r="138" spans="1:17" ht="14.45" customHeight="1" x14ac:dyDescent="0.2">
      <c r="A138" s="821" t="s">
        <v>7657</v>
      </c>
      <c r="B138" s="822" t="s">
        <v>7658</v>
      </c>
      <c r="C138" s="822" t="s">
        <v>5989</v>
      </c>
      <c r="D138" s="822" t="s">
        <v>7717</v>
      </c>
      <c r="E138" s="822" t="s">
        <v>7718</v>
      </c>
      <c r="F138" s="831">
        <v>29</v>
      </c>
      <c r="G138" s="831">
        <v>5452</v>
      </c>
      <c r="H138" s="831"/>
      <c r="I138" s="831">
        <v>188</v>
      </c>
      <c r="J138" s="831">
        <v>37</v>
      </c>
      <c r="K138" s="831">
        <v>6956</v>
      </c>
      <c r="L138" s="831"/>
      <c r="M138" s="831">
        <v>188</v>
      </c>
      <c r="N138" s="831">
        <v>10</v>
      </c>
      <c r="O138" s="831">
        <v>1900</v>
      </c>
      <c r="P138" s="827"/>
      <c r="Q138" s="832">
        <v>190</v>
      </c>
    </row>
    <row r="139" spans="1:17" ht="14.45" customHeight="1" x14ac:dyDescent="0.2">
      <c r="A139" s="821" t="s">
        <v>7657</v>
      </c>
      <c r="B139" s="822" t="s">
        <v>7658</v>
      </c>
      <c r="C139" s="822" t="s">
        <v>5989</v>
      </c>
      <c r="D139" s="822" t="s">
        <v>7719</v>
      </c>
      <c r="E139" s="822" t="s">
        <v>7720</v>
      </c>
      <c r="F139" s="831">
        <v>6</v>
      </c>
      <c r="G139" s="831">
        <v>1008</v>
      </c>
      <c r="H139" s="831"/>
      <c r="I139" s="831">
        <v>168</v>
      </c>
      <c r="J139" s="831">
        <v>5</v>
      </c>
      <c r="K139" s="831">
        <v>840</v>
      </c>
      <c r="L139" s="831"/>
      <c r="M139" s="831">
        <v>168</v>
      </c>
      <c r="N139" s="831">
        <v>1</v>
      </c>
      <c r="O139" s="831">
        <v>169</v>
      </c>
      <c r="P139" s="827"/>
      <c r="Q139" s="832">
        <v>169</v>
      </c>
    </row>
    <row r="140" spans="1:17" ht="14.45" customHeight="1" x14ac:dyDescent="0.2">
      <c r="A140" s="821" t="s">
        <v>7657</v>
      </c>
      <c r="B140" s="822" t="s">
        <v>7658</v>
      </c>
      <c r="C140" s="822" t="s">
        <v>5989</v>
      </c>
      <c r="D140" s="822" t="s">
        <v>7721</v>
      </c>
      <c r="E140" s="822" t="s">
        <v>7722</v>
      </c>
      <c r="F140" s="831">
        <v>31</v>
      </c>
      <c r="G140" s="831">
        <v>5177</v>
      </c>
      <c r="H140" s="831"/>
      <c r="I140" s="831">
        <v>167</v>
      </c>
      <c r="J140" s="831">
        <v>21</v>
      </c>
      <c r="K140" s="831">
        <v>3507</v>
      </c>
      <c r="L140" s="831"/>
      <c r="M140" s="831">
        <v>167</v>
      </c>
      <c r="N140" s="831">
        <v>4</v>
      </c>
      <c r="O140" s="831">
        <v>672</v>
      </c>
      <c r="P140" s="827"/>
      <c r="Q140" s="832">
        <v>168</v>
      </c>
    </row>
    <row r="141" spans="1:17" ht="14.45" customHeight="1" x14ac:dyDescent="0.2">
      <c r="A141" s="821" t="s">
        <v>7657</v>
      </c>
      <c r="B141" s="822" t="s">
        <v>7658</v>
      </c>
      <c r="C141" s="822" t="s">
        <v>5989</v>
      </c>
      <c r="D141" s="822" t="s">
        <v>7723</v>
      </c>
      <c r="E141" s="822" t="s">
        <v>7724</v>
      </c>
      <c r="F141" s="831">
        <v>5</v>
      </c>
      <c r="G141" s="831">
        <v>1195</v>
      </c>
      <c r="H141" s="831"/>
      <c r="I141" s="831">
        <v>239</v>
      </c>
      <c r="J141" s="831">
        <v>1</v>
      </c>
      <c r="K141" s="831">
        <v>239</v>
      </c>
      <c r="L141" s="831"/>
      <c r="M141" s="831">
        <v>239</v>
      </c>
      <c r="N141" s="831"/>
      <c r="O141" s="831"/>
      <c r="P141" s="827"/>
      <c r="Q141" s="832"/>
    </row>
    <row r="142" spans="1:17" ht="14.45" customHeight="1" x14ac:dyDescent="0.2">
      <c r="A142" s="821" t="s">
        <v>7657</v>
      </c>
      <c r="B142" s="822" t="s">
        <v>7658</v>
      </c>
      <c r="C142" s="822" t="s">
        <v>5989</v>
      </c>
      <c r="D142" s="822" t="s">
        <v>7725</v>
      </c>
      <c r="E142" s="822" t="s">
        <v>7726</v>
      </c>
      <c r="F142" s="831">
        <v>15</v>
      </c>
      <c r="G142" s="831">
        <v>4650</v>
      </c>
      <c r="H142" s="831"/>
      <c r="I142" s="831">
        <v>310</v>
      </c>
      <c r="J142" s="831">
        <v>18</v>
      </c>
      <c r="K142" s="831">
        <v>5580</v>
      </c>
      <c r="L142" s="831"/>
      <c r="M142" s="831">
        <v>310</v>
      </c>
      <c r="N142" s="831"/>
      <c r="O142" s="831"/>
      <c r="P142" s="827"/>
      <c r="Q142" s="832"/>
    </row>
    <row r="143" spans="1:17" ht="14.45" customHeight="1" x14ac:dyDescent="0.2">
      <c r="A143" s="821" t="s">
        <v>7657</v>
      </c>
      <c r="B143" s="822" t="s">
        <v>7658</v>
      </c>
      <c r="C143" s="822" t="s">
        <v>5989</v>
      </c>
      <c r="D143" s="822" t="s">
        <v>7725</v>
      </c>
      <c r="E143" s="822" t="s">
        <v>7727</v>
      </c>
      <c r="F143" s="831">
        <v>2</v>
      </c>
      <c r="G143" s="831">
        <v>620</v>
      </c>
      <c r="H143" s="831"/>
      <c r="I143" s="831">
        <v>310</v>
      </c>
      <c r="J143" s="831">
        <v>6</v>
      </c>
      <c r="K143" s="831">
        <v>1860</v>
      </c>
      <c r="L143" s="831"/>
      <c r="M143" s="831">
        <v>310</v>
      </c>
      <c r="N143" s="831">
        <v>3</v>
      </c>
      <c r="O143" s="831">
        <v>1272</v>
      </c>
      <c r="P143" s="827"/>
      <c r="Q143" s="832">
        <v>424</v>
      </c>
    </row>
    <row r="144" spans="1:17" ht="14.45" customHeight="1" x14ac:dyDescent="0.2">
      <c r="A144" s="821" t="s">
        <v>7657</v>
      </c>
      <c r="B144" s="822" t="s">
        <v>7658</v>
      </c>
      <c r="C144" s="822" t="s">
        <v>5989</v>
      </c>
      <c r="D144" s="822" t="s">
        <v>7728</v>
      </c>
      <c r="E144" s="822" t="s">
        <v>7729</v>
      </c>
      <c r="F144" s="831">
        <v>1</v>
      </c>
      <c r="G144" s="831">
        <v>353</v>
      </c>
      <c r="H144" s="831"/>
      <c r="I144" s="831">
        <v>353</v>
      </c>
      <c r="J144" s="831"/>
      <c r="K144" s="831"/>
      <c r="L144" s="831"/>
      <c r="M144" s="831"/>
      <c r="N144" s="831">
        <v>1</v>
      </c>
      <c r="O144" s="831">
        <v>356</v>
      </c>
      <c r="P144" s="827"/>
      <c r="Q144" s="832">
        <v>356</v>
      </c>
    </row>
    <row r="145" spans="1:17" ht="14.45" customHeight="1" x14ac:dyDescent="0.2">
      <c r="A145" s="821" t="s">
        <v>7657</v>
      </c>
      <c r="B145" s="822" t="s">
        <v>7658</v>
      </c>
      <c r="C145" s="822" t="s">
        <v>5989</v>
      </c>
      <c r="D145" s="822" t="s">
        <v>7730</v>
      </c>
      <c r="E145" s="822" t="s">
        <v>7731</v>
      </c>
      <c r="F145" s="831">
        <v>1</v>
      </c>
      <c r="G145" s="831">
        <v>353</v>
      </c>
      <c r="H145" s="831"/>
      <c r="I145" s="831">
        <v>353</v>
      </c>
      <c r="J145" s="831"/>
      <c r="K145" s="831"/>
      <c r="L145" s="831"/>
      <c r="M145" s="831"/>
      <c r="N145" s="831">
        <v>1</v>
      </c>
      <c r="O145" s="831">
        <v>356</v>
      </c>
      <c r="P145" s="827"/>
      <c r="Q145" s="832">
        <v>356</v>
      </c>
    </row>
    <row r="146" spans="1:17" ht="14.45" customHeight="1" x14ac:dyDescent="0.2">
      <c r="A146" s="821" t="s">
        <v>7657</v>
      </c>
      <c r="B146" s="822" t="s">
        <v>7658</v>
      </c>
      <c r="C146" s="822" t="s">
        <v>5989</v>
      </c>
      <c r="D146" s="822" t="s">
        <v>7732</v>
      </c>
      <c r="E146" s="822" t="s">
        <v>7733</v>
      </c>
      <c r="F146" s="831">
        <v>20</v>
      </c>
      <c r="G146" s="831">
        <v>24540</v>
      </c>
      <c r="H146" s="831"/>
      <c r="I146" s="831">
        <v>1227</v>
      </c>
      <c r="J146" s="831">
        <v>38</v>
      </c>
      <c r="K146" s="831">
        <v>46740</v>
      </c>
      <c r="L146" s="831"/>
      <c r="M146" s="831">
        <v>1230</v>
      </c>
      <c r="N146" s="831">
        <v>5</v>
      </c>
      <c r="O146" s="831">
        <v>6200</v>
      </c>
      <c r="P146" s="827"/>
      <c r="Q146" s="832">
        <v>1240</v>
      </c>
    </row>
    <row r="147" spans="1:17" ht="14.45" customHeight="1" x14ac:dyDescent="0.2">
      <c r="A147" s="821" t="s">
        <v>7657</v>
      </c>
      <c r="B147" s="822" t="s">
        <v>7658</v>
      </c>
      <c r="C147" s="822" t="s">
        <v>5989</v>
      </c>
      <c r="D147" s="822" t="s">
        <v>7734</v>
      </c>
      <c r="E147" s="822" t="s">
        <v>7735</v>
      </c>
      <c r="F147" s="831">
        <v>420</v>
      </c>
      <c r="G147" s="831">
        <v>331380</v>
      </c>
      <c r="H147" s="831"/>
      <c r="I147" s="831">
        <v>789</v>
      </c>
      <c r="J147" s="831">
        <v>1062</v>
      </c>
      <c r="K147" s="831">
        <v>840042</v>
      </c>
      <c r="L147" s="831"/>
      <c r="M147" s="831">
        <v>791</v>
      </c>
      <c r="N147" s="831">
        <v>1278</v>
      </c>
      <c r="O147" s="831">
        <v>1014732</v>
      </c>
      <c r="P147" s="827"/>
      <c r="Q147" s="832">
        <v>794</v>
      </c>
    </row>
    <row r="148" spans="1:17" ht="14.45" customHeight="1" x14ac:dyDescent="0.2">
      <c r="A148" s="821" t="s">
        <v>7657</v>
      </c>
      <c r="B148" s="822" t="s">
        <v>7658</v>
      </c>
      <c r="C148" s="822" t="s">
        <v>5989</v>
      </c>
      <c r="D148" s="822" t="s">
        <v>7736</v>
      </c>
      <c r="E148" s="822" t="s">
        <v>7737</v>
      </c>
      <c r="F148" s="831">
        <v>1</v>
      </c>
      <c r="G148" s="831">
        <v>587</v>
      </c>
      <c r="H148" s="831"/>
      <c r="I148" s="831">
        <v>587</v>
      </c>
      <c r="J148" s="831">
        <v>2</v>
      </c>
      <c r="K148" s="831">
        <v>1176</v>
      </c>
      <c r="L148" s="831"/>
      <c r="M148" s="831">
        <v>588</v>
      </c>
      <c r="N148" s="831">
        <v>1</v>
      </c>
      <c r="O148" s="831">
        <v>590</v>
      </c>
      <c r="P148" s="827"/>
      <c r="Q148" s="832">
        <v>590</v>
      </c>
    </row>
    <row r="149" spans="1:17" ht="14.45" customHeight="1" x14ac:dyDescent="0.2">
      <c r="A149" s="821" t="s">
        <v>7657</v>
      </c>
      <c r="B149" s="822" t="s">
        <v>7658</v>
      </c>
      <c r="C149" s="822" t="s">
        <v>5989</v>
      </c>
      <c r="D149" s="822" t="s">
        <v>7738</v>
      </c>
      <c r="E149" s="822" t="s">
        <v>7739</v>
      </c>
      <c r="F149" s="831">
        <v>55</v>
      </c>
      <c r="G149" s="831">
        <v>10450</v>
      </c>
      <c r="H149" s="831"/>
      <c r="I149" s="831">
        <v>190</v>
      </c>
      <c r="J149" s="831">
        <v>35</v>
      </c>
      <c r="K149" s="831">
        <v>6685</v>
      </c>
      <c r="L149" s="831"/>
      <c r="M149" s="831">
        <v>191</v>
      </c>
      <c r="N149" s="831">
        <v>3</v>
      </c>
      <c r="O149" s="831">
        <v>579</v>
      </c>
      <c r="P149" s="827"/>
      <c r="Q149" s="832">
        <v>193</v>
      </c>
    </row>
    <row r="150" spans="1:17" ht="14.45" customHeight="1" x14ac:dyDescent="0.2">
      <c r="A150" s="821" t="s">
        <v>7657</v>
      </c>
      <c r="B150" s="822" t="s">
        <v>7658</v>
      </c>
      <c r="C150" s="822" t="s">
        <v>5989</v>
      </c>
      <c r="D150" s="822" t="s">
        <v>7740</v>
      </c>
      <c r="E150" s="822" t="s">
        <v>7741</v>
      </c>
      <c r="F150" s="831">
        <v>231</v>
      </c>
      <c r="G150" s="831">
        <v>52899</v>
      </c>
      <c r="H150" s="831"/>
      <c r="I150" s="831">
        <v>229</v>
      </c>
      <c r="J150" s="831">
        <v>226</v>
      </c>
      <c r="K150" s="831">
        <v>51980</v>
      </c>
      <c r="L150" s="831"/>
      <c r="M150" s="831">
        <v>230</v>
      </c>
      <c r="N150" s="831">
        <v>36</v>
      </c>
      <c r="O150" s="831">
        <v>8352</v>
      </c>
      <c r="P150" s="827"/>
      <c r="Q150" s="832">
        <v>232</v>
      </c>
    </row>
    <row r="151" spans="1:17" ht="14.45" customHeight="1" x14ac:dyDescent="0.2">
      <c r="A151" s="821" t="s">
        <v>7657</v>
      </c>
      <c r="B151" s="822" t="s">
        <v>7658</v>
      </c>
      <c r="C151" s="822" t="s">
        <v>5989</v>
      </c>
      <c r="D151" s="822" t="s">
        <v>7742</v>
      </c>
      <c r="E151" s="822" t="s">
        <v>7743</v>
      </c>
      <c r="F151" s="831"/>
      <c r="G151" s="831"/>
      <c r="H151" s="831"/>
      <c r="I151" s="831"/>
      <c r="J151" s="831">
        <v>3</v>
      </c>
      <c r="K151" s="831">
        <v>483</v>
      </c>
      <c r="L151" s="831"/>
      <c r="M151" s="831">
        <v>161</v>
      </c>
      <c r="N151" s="831"/>
      <c r="O151" s="831"/>
      <c r="P151" s="827"/>
      <c r="Q151" s="832"/>
    </row>
    <row r="152" spans="1:17" ht="14.45" customHeight="1" x14ac:dyDescent="0.2">
      <c r="A152" s="821" t="s">
        <v>7657</v>
      </c>
      <c r="B152" s="822" t="s">
        <v>7658</v>
      </c>
      <c r="C152" s="822" t="s">
        <v>5989</v>
      </c>
      <c r="D152" s="822" t="s">
        <v>7744</v>
      </c>
      <c r="E152" s="822" t="s">
        <v>7745</v>
      </c>
      <c r="F152" s="831">
        <v>55</v>
      </c>
      <c r="G152" s="831">
        <v>25465</v>
      </c>
      <c r="H152" s="831"/>
      <c r="I152" s="831">
        <v>463</v>
      </c>
      <c r="J152" s="831">
        <v>56</v>
      </c>
      <c r="K152" s="831">
        <v>25984</v>
      </c>
      <c r="L152" s="831"/>
      <c r="M152" s="831">
        <v>464</v>
      </c>
      <c r="N152" s="831">
        <v>15</v>
      </c>
      <c r="O152" s="831">
        <v>6990</v>
      </c>
      <c r="P152" s="827"/>
      <c r="Q152" s="832">
        <v>466</v>
      </c>
    </row>
    <row r="153" spans="1:17" ht="14.45" customHeight="1" x14ac:dyDescent="0.2">
      <c r="A153" s="821" t="s">
        <v>7657</v>
      </c>
      <c r="B153" s="822" t="s">
        <v>7658</v>
      </c>
      <c r="C153" s="822" t="s">
        <v>5989</v>
      </c>
      <c r="D153" s="822" t="s">
        <v>7746</v>
      </c>
      <c r="E153" s="822" t="s">
        <v>7747</v>
      </c>
      <c r="F153" s="831">
        <v>13</v>
      </c>
      <c r="G153" s="831">
        <v>7319</v>
      </c>
      <c r="H153" s="831"/>
      <c r="I153" s="831">
        <v>563</v>
      </c>
      <c r="J153" s="831">
        <v>8</v>
      </c>
      <c r="K153" s="831">
        <v>4512</v>
      </c>
      <c r="L153" s="831"/>
      <c r="M153" s="831">
        <v>564</v>
      </c>
      <c r="N153" s="831">
        <v>5</v>
      </c>
      <c r="O153" s="831">
        <v>2830</v>
      </c>
      <c r="P153" s="827"/>
      <c r="Q153" s="832">
        <v>566</v>
      </c>
    </row>
    <row r="154" spans="1:17" ht="14.45" customHeight="1" x14ac:dyDescent="0.2">
      <c r="A154" s="821" t="s">
        <v>7657</v>
      </c>
      <c r="B154" s="822" t="s">
        <v>7658</v>
      </c>
      <c r="C154" s="822" t="s">
        <v>5989</v>
      </c>
      <c r="D154" s="822" t="s">
        <v>7748</v>
      </c>
      <c r="E154" s="822" t="s">
        <v>7749</v>
      </c>
      <c r="F154" s="831">
        <v>4</v>
      </c>
      <c r="G154" s="831">
        <v>692</v>
      </c>
      <c r="H154" s="831"/>
      <c r="I154" s="831">
        <v>173</v>
      </c>
      <c r="J154" s="831">
        <v>7</v>
      </c>
      <c r="K154" s="831">
        <v>1218</v>
      </c>
      <c r="L154" s="831"/>
      <c r="M154" s="831">
        <v>174</v>
      </c>
      <c r="N154" s="831"/>
      <c r="O154" s="831"/>
      <c r="P154" s="827"/>
      <c r="Q154" s="832"/>
    </row>
    <row r="155" spans="1:17" ht="14.45" customHeight="1" x14ac:dyDescent="0.2">
      <c r="A155" s="821" t="s">
        <v>7657</v>
      </c>
      <c r="B155" s="822" t="s">
        <v>7658</v>
      </c>
      <c r="C155" s="822" t="s">
        <v>5989</v>
      </c>
      <c r="D155" s="822" t="s">
        <v>7750</v>
      </c>
      <c r="E155" s="822" t="s">
        <v>7751</v>
      </c>
      <c r="F155" s="831">
        <v>1</v>
      </c>
      <c r="G155" s="831">
        <v>202</v>
      </c>
      <c r="H155" s="831"/>
      <c r="I155" s="831">
        <v>202</v>
      </c>
      <c r="J155" s="831">
        <v>2</v>
      </c>
      <c r="K155" s="831">
        <v>406</v>
      </c>
      <c r="L155" s="831"/>
      <c r="M155" s="831">
        <v>203</v>
      </c>
      <c r="N155" s="831"/>
      <c r="O155" s="831"/>
      <c r="P155" s="827"/>
      <c r="Q155" s="832"/>
    </row>
    <row r="156" spans="1:17" ht="14.45" customHeight="1" x14ac:dyDescent="0.2">
      <c r="A156" s="821" t="s">
        <v>7657</v>
      </c>
      <c r="B156" s="822" t="s">
        <v>7658</v>
      </c>
      <c r="C156" s="822" t="s">
        <v>5989</v>
      </c>
      <c r="D156" s="822" t="s">
        <v>7752</v>
      </c>
      <c r="E156" s="822" t="s">
        <v>7753</v>
      </c>
      <c r="F156" s="831">
        <v>4</v>
      </c>
      <c r="G156" s="831">
        <v>536</v>
      </c>
      <c r="H156" s="831"/>
      <c r="I156" s="831">
        <v>134</v>
      </c>
      <c r="J156" s="831">
        <v>2</v>
      </c>
      <c r="K156" s="831">
        <v>270</v>
      </c>
      <c r="L156" s="831"/>
      <c r="M156" s="831">
        <v>135</v>
      </c>
      <c r="N156" s="831">
        <v>2</v>
      </c>
      <c r="O156" s="831">
        <v>274</v>
      </c>
      <c r="P156" s="827"/>
      <c r="Q156" s="832">
        <v>137</v>
      </c>
    </row>
    <row r="157" spans="1:17" ht="14.45" customHeight="1" x14ac:dyDescent="0.2">
      <c r="A157" s="821" t="s">
        <v>7657</v>
      </c>
      <c r="B157" s="822" t="s">
        <v>7658</v>
      </c>
      <c r="C157" s="822" t="s">
        <v>5989</v>
      </c>
      <c r="D157" s="822" t="s">
        <v>7754</v>
      </c>
      <c r="E157" s="822" t="s">
        <v>7755</v>
      </c>
      <c r="F157" s="831"/>
      <c r="G157" s="831"/>
      <c r="H157" s="831"/>
      <c r="I157" s="831"/>
      <c r="J157" s="831">
        <v>5</v>
      </c>
      <c r="K157" s="831">
        <v>900</v>
      </c>
      <c r="L157" s="831"/>
      <c r="M157" s="831">
        <v>180</v>
      </c>
      <c r="N157" s="831"/>
      <c r="O157" s="831"/>
      <c r="P157" s="827"/>
      <c r="Q157" s="832"/>
    </row>
    <row r="158" spans="1:17" ht="14.45" customHeight="1" x14ac:dyDescent="0.2">
      <c r="A158" s="821" t="s">
        <v>7657</v>
      </c>
      <c r="B158" s="822" t="s">
        <v>7658</v>
      </c>
      <c r="C158" s="822" t="s">
        <v>5989</v>
      </c>
      <c r="D158" s="822" t="s">
        <v>7756</v>
      </c>
      <c r="E158" s="822" t="s">
        <v>7757</v>
      </c>
      <c r="F158" s="831">
        <v>63</v>
      </c>
      <c r="G158" s="831">
        <v>26145</v>
      </c>
      <c r="H158" s="831"/>
      <c r="I158" s="831">
        <v>415</v>
      </c>
      <c r="J158" s="831">
        <v>46</v>
      </c>
      <c r="K158" s="831">
        <v>19136</v>
      </c>
      <c r="L158" s="831"/>
      <c r="M158" s="831">
        <v>416</v>
      </c>
      <c r="N158" s="831">
        <v>5</v>
      </c>
      <c r="O158" s="831">
        <v>2090</v>
      </c>
      <c r="P158" s="827"/>
      <c r="Q158" s="832">
        <v>418</v>
      </c>
    </row>
    <row r="159" spans="1:17" ht="14.45" customHeight="1" x14ac:dyDescent="0.2">
      <c r="A159" s="821" t="s">
        <v>7657</v>
      </c>
      <c r="B159" s="822" t="s">
        <v>7658</v>
      </c>
      <c r="C159" s="822" t="s">
        <v>5989</v>
      </c>
      <c r="D159" s="822" t="s">
        <v>7758</v>
      </c>
      <c r="E159" s="822" t="s">
        <v>7759</v>
      </c>
      <c r="F159" s="831">
        <v>3</v>
      </c>
      <c r="G159" s="831">
        <v>2826</v>
      </c>
      <c r="H159" s="831"/>
      <c r="I159" s="831">
        <v>942</v>
      </c>
      <c r="J159" s="831">
        <v>3</v>
      </c>
      <c r="K159" s="831">
        <v>2829</v>
      </c>
      <c r="L159" s="831"/>
      <c r="M159" s="831">
        <v>943</v>
      </c>
      <c r="N159" s="831">
        <v>1</v>
      </c>
      <c r="O159" s="831">
        <v>945</v>
      </c>
      <c r="P159" s="827"/>
      <c r="Q159" s="832">
        <v>945</v>
      </c>
    </row>
    <row r="160" spans="1:17" ht="14.45" customHeight="1" x14ac:dyDescent="0.2">
      <c r="A160" s="821" t="s">
        <v>7657</v>
      </c>
      <c r="B160" s="822" t="s">
        <v>7658</v>
      </c>
      <c r="C160" s="822" t="s">
        <v>5989</v>
      </c>
      <c r="D160" s="822" t="s">
        <v>7760</v>
      </c>
      <c r="E160" s="822" t="s">
        <v>7761</v>
      </c>
      <c r="F160" s="831">
        <v>20</v>
      </c>
      <c r="G160" s="831">
        <v>7940</v>
      </c>
      <c r="H160" s="831"/>
      <c r="I160" s="831">
        <v>397</v>
      </c>
      <c r="J160" s="831">
        <v>13</v>
      </c>
      <c r="K160" s="831">
        <v>5174</v>
      </c>
      <c r="L160" s="831"/>
      <c r="M160" s="831">
        <v>398</v>
      </c>
      <c r="N160" s="831">
        <v>2</v>
      </c>
      <c r="O160" s="831">
        <v>800</v>
      </c>
      <c r="P160" s="827"/>
      <c r="Q160" s="832">
        <v>400</v>
      </c>
    </row>
    <row r="161" spans="1:17" ht="14.45" customHeight="1" x14ac:dyDescent="0.2">
      <c r="A161" s="821" t="s">
        <v>7657</v>
      </c>
      <c r="B161" s="822" t="s">
        <v>7658</v>
      </c>
      <c r="C161" s="822" t="s">
        <v>5989</v>
      </c>
      <c r="D161" s="822" t="s">
        <v>7762</v>
      </c>
      <c r="E161" s="822" t="s">
        <v>7763</v>
      </c>
      <c r="F161" s="831"/>
      <c r="G161" s="831"/>
      <c r="H161" s="831"/>
      <c r="I161" s="831"/>
      <c r="J161" s="831">
        <v>3</v>
      </c>
      <c r="K161" s="831">
        <v>936</v>
      </c>
      <c r="L161" s="831"/>
      <c r="M161" s="831">
        <v>312</v>
      </c>
      <c r="N161" s="831"/>
      <c r="O161" s="831"/>
      <c r="P161" s="827"/>
      <c r="Q161" s="832"/>
    </row>
    <row r="162" spans="1:17" ht="14.45" customHeight="1" x14ac:dyDescent="0.2">
      <c r="A162" s="821" t="s">
        <v>7657</v>
      </c>
      <c r="B162" s="822" t="s">
        <v>7658</v>
      </c>
      <c r="C162" s="822" t="s">
        <v>5989</v>
      </c>
      <c r="D162" s="822" t="s">
        <v>7764</v>
      </c>
      <c r="E162" s="822" t="s">
        <v>7765</v>
      </c>
      <c r="F162" s="831">
        <v>1</v>
      </c>
      <c r="G162" s="831">
        <v>89</v>
      </c>
      <c r="H162" s="831"/>
      <c r="I162" s="831">
        <v>89</v>
      </c>
      <c r="J162" s="831">
        <v>5</v>
      </c>
      <c r="K162" s="831">
        <v>450</v>
      </c>
      <c r="L162" s="831"/>
      <c r="M162" s="831">
        <v>90</v>
      </c>
      <c r="N162" s="831">
        <v>1</v>
      </c>
      <c r="O162" s="831">
        <v>90</v>
      </c>
      <c r="P162" s="827"/>
      <c r="Q162" s="832">
        <v>90</v>
      </c>
    </row>
    <row r="163" spans="1:17" ht="14.45" customHeight="1" x14ac:dyDescent="0.2">
      <c r="A163" s="821" t="s">
        <v>7657</v>
      </c>
      <c r="B163" s="822" t="s">
        <v>7658</v>
      </c>
      <c r="C163" s="822" t="s">
        <v>5989</v>
      </c>
      <c r="D163" s="822" t="s">
        <v>7766</v>
      </c>
      <c r="E163" s="822" t="s">
        <v>7767</v>
      </c>
      <c r="F163" s="831">
        <v>11312</v>
      </c>
      <c r="G163" s="831">
        <v>339360</v>
      </c>
      <c r="H163" s="831"/>
      <c r="I163" s="831">
        <v>30</v>
      </c>
      <c r="J163" s="831">
        <v>12063</v>
      </c>
      <c r="K163" s="831">
        <v>373953</v>
      </c>
      <c r="L163" s="831"/>
      <c r="M163" s="831">
        <v>31</v>
      </c>
      <c r="N163" s="831">
        <v>6699</v>
      </c>
      <c r="O163" s="831">
        <v>207669</v>
      </c>
      <c r="P163" s="827"/>
      <c r="Q163" s="832">
        <v>31</v>
      </c>
    </row>
    <row r="164" spans="1:17" ht="14.45" customHeight="1" x14ac:dyDescent="0.2">
      <c r="A164" s="821" t="s">
        <v>7657</v>
      </c>
      <c r="B164" s="822" t="s">
        <v>7658</v>
      </c>
      <c r="C164" s="822" t="s">
        <v>5989</v>
      </c>
      <c r="D164" s="822" t="s">
        <v>7768</v>
      </c>
      <c r="E164" s="822" t="s">
        <v>7769</v>
      </c>
      <c r="F164" s="831">
        <v>4093</v>
      </c>
      <c r="G164" s="831">
        <v>204650</v>
      </c>
      <c r="H164" s="831"/>
      <c r="I164" s="831">
        <v>50</v>
      </c>
      <c r="J164" s="831">
        <v>3682</v>
      </c>
      <c r="K164" s="831">
        <v>184100</v>
      </c>
      <c r="L164" s="831"/>
      <c r="M164" s="831">
        <v>50</v>
      </c>
      <c r="N164" s="831">
        <v>454</v>
      </c>
      <c r="O164" s="831">
        <v>23154</v>
      </c>
      <c r="P164" s="827"/>
      <c r="Q164" s="832">
        <v>51</v>
      </c>
    </row>
    <row r="165" spans="1:17" ht="14.45" customHeight="1" x14ac:dyDescent="0.2">
      <c r="A165" s="821" t="s">
        <v>7657</v>
      </c>
      <c r="B165" s="822" t="s">
        <v>7658</v>
      </c>
      <c r="C165" s="822" t="s">
        <v>5989</v>
      </c>
      <c r="D165" s="822" t="s">
        <v>7770</v>
      </c>
      <c r="E165" s="822" t="s">
        <v>7771</v>
      </c>
      <c r="F165" s="831">
        <v>361</v>
      </c>
      <c r="G165" s="831">
        <v>4693</v>
      </c>
      <c r="H165" s="831"/>
      <c r="I165" s="831">
        <v>13</v>
      </c>
      <c r="J165" s="831">
        <v>1044</v>
      </c>
      <c r="K165" s="831">
        <v>13572</v>
      </c>
      <c r="L165" s="831"/>
      <c r="M165" s="831">
        <v>13</v>
      </c>
      <c r="N165" s="831">
        <v>1381</v>
      </c>
      <c r="O165" s="831">
        <v>19334</v>
      </c>
      <c r="P165" s="827"/>
      <c r="Q165" s="832">
        <v>14</v>
      </c>
    </row>
    <row r="166" spans="1:17" ht="14.45" customHeight="1" x14ac:dyDescent="0.2">
      <c r="A166" s="821" t="s">
        <v>7657</v>
      </c>
      <c r="B166" s="822" t="s">
        <v>7658</v>
      </c>
      <c r="C166" s="822" t="s">
        <v>5989</v>
      </c>
      <c r="D166" s="822" t="s">
        <v>7772</v>
      </c>
      <c r="E166" s="822" t="s">
        <v>7773</v>
      </c>
      <c r="F166" s="831">
        <v>300</v>
      </c>
      <c r="G166" s="831">
        <v>55200</v>
      </c>
      <c r="H166" s="831"/>
      <c r="I166" s="831">
        <v>184</v>
      </c>
      <c r="J166" s="831">
        <v>308</v>
      </c>
      <c r="K166" s="831">
        <v>56980</v>
      </c>
      <c r="L166" s="831"/>
      <c r="M166" s="831">
        <v>185</v>
      </c>
      <c r="N166" s="831">
        <v>69</v>
      </c>
      <c r="O166" s="831">
        <v>12903</v>
      </c>
      <c r="P166" s="827"/>
      <c r="Q166" s="832">
        <v>187</v>
      </c>
    </row>
    <row r="167" spans="1:17" ht="14.45" customHeight="1" x14ac:dyDescent="0.2">
      <c r="A167" s="821" t="s">
        <v>7657</v>
      </c>
      <c r="B167" s="822" t="s">
        <v>7658</v>
      </c>
      <c r="C167" s="822" t="s">
        <v>5989</v>
      </c>
      <c r="D167" s="822" t="s">
        <v>7774</v>
      </c>
      <c r="E167" s="822" t="s">
        <v>7775</v>
      </c>
      <c r="F167" s="831">
        <v>17</v>
      </c>
      <c r="G167" s="831">
        <v>1241</v>
      </c>
      <c r="H167" s="831"/>
      <c r="I167" s="831">
        <v>73</v>
      </c>
      <c r="J167" s="831">
        <v>160</v>
      </c>
      <c r="K167" s="831">
        <v>11840</v>
      </c>
      <c r="L167" s="831"/>
      <c r="M167" s="831">
        <v>74</v>
      </c>
      <c r="N167" s="831">
        <v>179</v>
      </c>
      <c r="O167" s="831">
        <v>13425</v>
      </c>
      <c r="P167" s="827"/>
      <c r="Q167" s="832">
        <v>75</v>
      </c>
    </row>
    <row r="168" spans="1:17" ht="14.45" customHeight="1" x14ac:dyDescent="0.2">
      <c r="A168" s="821" t="s">
        <v>7657</v>
      </c>
      <c r="B168" s="822" t="s">
        <v>7658</v>
      </c>
      <c r="C168" s="822" t="s">
        <v>5989</v>
      </c>
      <c r="D168" s="822" t="s">
        <v>7776</v>
      </c>
      <c r="E168" s="822" t="s">
        <v>7777</v>
      </c>
      <c r="F168" s="831">
        <v>171</v>
      </c>
      <c r="G168" s="831">
        <v>31635</v>
      </c>
      <c r="H168" s="831"/>
      <c r="I168" s="831">
        <v>185</v>
      </c>
      <c r="J168" s="831">
        <v>183</v>
      </c>
      <c r="K168" s="831">
        <v>34038</v>
      </c>
      <c r="L168" s="831"/>
      <c r="M168" s="831">
        <v>186</v>
      </c>
      <c r="N168" s="831">
        <v>30</v>
      </c>
      <c r="O168" s="831">
        <v>5640</v>
      </c>
      <c r="P168" s="827"/>
      <c r="Q168" s="832">
        <v>188</v>
      </c>
    </row>
    <row r="169" spans="1:17" ht="14.45" customHeight="1" x14ac:dyDescent="0.2">
      <c r="A169" s="821" t="s">
        <v>7657</v>
      </c>
      <c r="B169" s="822" t="s">
        <v>7658</v>
      </c>
      <c r="C169" s="822" t="s">
        <v>5989</v>
      </c>
      <c r="D169" s="822" t="s">
        <v>7778</v>
      </c>
      <c r="E169" s="822" t="s">
        <v>7779</v>
      </c>
      <c r="F169" s="831">
        <v>8842</v>
      </c>
      <c r="G169" s="831">
        <v>1326300</v>
      </c>
      <c r="H169" s="831"/>
      <c r="I169" s="831">
        <v>150</v>
      </c>
      <c r="J169" s="831">
        <v>9175</v>
      </c>
      <c r="K169" s="831">
        <v>1376250</v>
      </c>
      <c r="L169" s="831"/>
      <c r="M169" s="831">
        <v>150</v>
      </c>
      <c r="N169" s="831">
        <v>2964</v>
      </c>
      <c r="O169" s="831">
        <v>447564</v>
      </c>
      <c r="P169" s="827"/>
      <c r="Q169" s="832">
        <v>151</v>
      </c>
    </row>
    <row r="170" spans="1:17" ht="14.45" customHeight="1" x14ac:dyDescent="0.2">
      <c r="A170" s="821" t="s">
        <v>7657</v>
      </c>
      <c r="B170" s="822" t="s">
        <v>7658</v>
      </c>
      <c r="C170" s="822" t="s">
        <v>5989</v>
      </c>
      <c r="D170" s="822" t="s">
        <v>7780</v>
      </c>
      <c r="E170" s="822" t="s">
        <v>7781</v>
      </c>
      <c r="F170" s="831">
        <v>11295</v>
      </c>
      <c r="G170" s="831">
        <v>338850</v>
      </c>
      <c r="H170" s="831"/>
      <c r="I170" s="831">
        <v>30</v>
      </c>
      <c r="J170" s="831">
        <v>12067</v>
      </c>
      <c r="K170" s="831">
        <v>374077</v>
      </c>
      <c r="L170" s="831"/>
      <c r="M170" s="831">
        <v>31</v>
      </c>
      <c r="N170" s="831">
        <v>6600</v>
      </c>
      <c r="O170" s="831">
        <v>204600</v>
      </c>
      <c r="P170" s="827"/>
      <c r="Q170" s="832">
        <v>31</v>
      </c>
    </row>
    <row r="171" spans="1:17" ht="14.45" customHeight="1" x14ac:dyDescent="0.2">
      <c r="A171" s="821" t="s">
        <v>7657</v>
      </c>
      <c r="B171" s="822" t="s">
        <v>7658</v>
      </c>
      <c r="C171" s="822" t="s">
        <v>5989</v>
      </c>
      <c r="D171" s="822" t="s">
        <v>7782</v>
      </c>
      <c r="E171" s="822" t="s">
        <v>7783</v>
      </c>
      <c r="F171" s="831">
        <v>3647</v>
      </c>
      <c r="G171" s="831">
        <v>113057</v>
      </c>
      <c r="H171" s="831"/>
      <c r="I171" s="831">
        <v>31</v>
      </c>
      <c r="J171" s="831">
        <v>3830</v>
      </c>
      <c r="K171" s="831">
        <v>118730</v>
      </c>
      <c r="L171" s="831"/>
      <c r="M171" s="831">
        <v>31</v>
      </c>
      <c r="N171" s="831">
        <v>1676</v>
      </c>
      <c r="O171" s="831">
        <v>53632</v>
      </c>
      <c r="P171" s="827"/>
      <c r="Q171" s="832">
        <v>32</v>
      </c>
    </row>
    <row r="172" spans="1:17" ht="14.45" customHeight="1" x14ac:dyDescent="0.2">
      <c r="A172" s="821" t="s">
        <v>7657</v>
      </c>
      <c r="B172" s="822" t="s">
        <v>7658</v>
      </c>
      <c r="C172" s="822" t="s">
        <v>5989</v>
      </c>
      <c r="D172" s="822" t="s">
        <v>7784</v>
      </c>
      <c r="E172" s="822" t="s">
        <v>7785</v>
      </c>
      <c r="F172" s="831">
        <v>3894</v>
      </c>
      <c r="G172" s="831">
        <v>109032</v>
      </c>
      <c r="H172" s="831"/>
      <c r="I172" s="831">
        <v>28</v>
      </c>
      <c r="J172" s="831">
        <v>4136</v>
      </c>
      <c r="K172" s="831">
        <v>115808</v>
      </c>
      <c r="L172" s="831"/>
      <c r="M172" s="831">
        <v>28</v>
      </c>
      <c r="N172" s="831">
        <v>1775</v>
      </c>
      <c r="O172" s="831">
        <v>51475</v>
      </c>
      <c r="P172" s="827"/>
      <c r="Q172" s="832">
        <v>29</v>
      </c>
    </row>
    <row r="173" spans="1:17" ht="14.45" customHeight="1" x14ac:dyDescent="0.2">
      <c r="A173" s="821" t="s">
        <v>7657</v>
      </c>
      <c r="B173" s="822" t="s">
        <v>7658</v>
      </c>
      <c r="C173" s="822" t="s">
        <v>5989</v>
      </c>
      <c r="D173" s="822" t="s">
        <v>7786</v>
      </c>
      <c r="E173" s="822" t="s">
        <v>7787</v>
      </c>
      <c r="F173" s="831">
        <v>49</v>
      </c>
      <c r="G173" s="831">
        <v>12593</v>
      </c>
      <c r="H173" s="831"/>
      <c r="I173" s="831">
        <v>257</v>
      </c>
      <c r="J173" s="831">
        <v>36</v>
      </c>
      <c r="K173" s="831">
        <v>9288</v>
      </c>
      <c r="L173" s="831"/>
      <c r="M173" s="831">
        <v>258</v>
      </c>
      <c r="N173" s="831">
        <v>6</v>
      </c>
      <c r="O173" s="831">
        <v>1560</v>
      </c>
      <c r="P173" s="827"/>
      <c r="Q173" s="832">
        <v>260</v>
      </c>
    </row>
    <row r="174" spans="1:17" ht="14.45" customHeight="1" x14ac:dyDescent="0.2">
      <c r="A174" s="821" t="s">
        <v>7657</v>
      </c>
      <c r="B174" s="822" t="s">
        <v>7658</v>
      </c>
      <c r="C174" s="822" t="s">
        <v>5989</v>
      </c>
      <c r="D174" s="822" t="s">
        <v>7788</v>
      </c>
      <c r="E174" s="822" t="s">
        <v>7789</v>
      </c>
      <c r="F174" s="831">
        <v>1</v>
      </c>
      <c r="G174" s="831">
        <v>163</v>
      </c>
      <c r="H174" s="831"/>
      <c r="I174" s="831">
        <v>163</v>
      </c>
      <c r="J174" s="831">
        <v>3</v>
      </c>
      <c r="K174" s="831">
        <v>492</v>
      </c>
      <c r="L174" s="831"/>
      <c r="M174" s="831">
        <v>164</v>
      </c>
      <c r="N174" s="831"/>
      <c r="O174" s="831"/>
      <c r="P174" s="827"/>
      <c r="Q174" s="832"/>
    </row>
    <row r="175" spans="1:17" ht="14.45" customHeight="1" x14ac:dyDescent="0.2">
      <c r="A175" s="821" t="s">
        <v>7657</v>
      </c>
      <c r="B175" s="822" t="s">
        <v>7658</v>
      </c>
      <c r="C175" s="822" t="s">
        <v>5989</v>
      </c>
      <c r="D175" s="822" t="s">
        <v>7790</v>
      </c>
      <c r="E175" s="822" t="s">
        <v>7791</v>
      </c>
      <c r="F175" s="831">
        <v>155</v>
      </c>
      <c r="G175" s="831">
        <v>3565</v>
      </c>
      <c r="H175" s="831"/>
      <c r="I175" s="831">
        <v>23</v>
      </c>
      <c r="J175" s="831">
        <v>285</v>
      </c>
      <c r="K175" s="831">
        <v>6555</v>
      </c>
      <c r="L175" s="831"/>
      <c r="M175" s="831">
        <v>23</v>
      </c>
      <c r="N175" s="831">
        <v>248</v>
      </c>
      <c r="O175" s="831">
        <v>5704</v>
      </c>
      <c r="P175" s="827"/>
      <c r="Q175" s="832">
        <v>23</v>
      </c>
    </row>
    <row r="176" spans="1:17" ht="14.45" customHeight="1" x14ac:dyDescent="0.2">
      <c r="A176" s="821" t="s">
        <v>7657</v>
      </c>
      <c r="B176" s="822" t="s">
        <v>7658</v>
      </c>
      <c r="C176" s="822" t="s">
        <v>5989</v>
      </c>
      <c r="D176" s="822" t="s">
        <v>7792</v>
      </c>
      <c r="E176" s="822" t="s">
        <v>7793</v>
      </c>
      <c r="F176" s="831">
        <v>1</v>
      </c>
      <c r="G176" s="831">
        <v>878</v>
      </c>
      <c r="H176" s="831"/>
      <c r="I176" s="831">
        <v>878</v>
      </c>
      <c r="J176" s="831">
        <v>8</v>
      </c>
      <c r="K176" s="831">
        <v>7056</v>
      </c>
      <c r="L176" s="831"/>
      <c r="M176" s="831">
        <v>882</v>
      </c>
      <c r="N176" s="831"/>
      <c r="O176" s="831"/>
      <c r="P176" s="827"/>
      <c r="Q176" s="832"/>
    </row>
    <row r="177" spans="1:17" ht="14.45" customHeight="1" x14ac:dyDescent="0.2">
      <c r="A177" s="821" t="s">
        <v>7657</v>
      </c>
      <c r="B177" s="822" t="s">
        <v>7658</v>
      </c>
      <c r="C177" s="822" t="s">
        <v>5989</v>
      </c>
      <c r="D177" s="822" t="s">
        <v>7794</v>
      </c>
      <c r="E177" s="822" t="s">
        <v>7795</v>
      </c>
      <c r="F177" s="831">
        <v>5425</v>
      </c>
      <c r="G177" s="831">
        <v>141050</v>
      </c>
      <c r="H177" s="831"/>
      <c r="I177" s="831">
        <v>26</v>
      </c>
      <c r="J177" s="831">
        <v>5556</v>
      </c>
      <c r="K177" s="831">
        <v>144456</v>
      </c>
      <c r="L177" s="831"/>
      <c r="M177" s="831">
        <v>26</v>
      </c>
      <c r="N177" s="831">
        <v>2012</v>
      </c>
      <c r="O177" s="831">
        <v>54324</v>
      </c>
      <c r="P177" s="827"/>
      <c r="Q177" s="832">
        <v>27</v>
      </c>
    </row>
    <row r="178" spans="1:17" ht="14.45" customHeight="1" x14ac:dyDescent="0.2">
      <c r="A178" s="821" t="s">
        <v>7657</v>
      </c>
      <c r="B178" s="822" t="s">
        <v>7658</v>
      </c>
      <c r="C178" s="822" t="s">
        <v>5989</v>
      </c>
      <c r="D178" s="822" t="s">
        <v>7796</v>
      </c>
      <c r="E178" s="822" t="s">
        <v>7797</v>
      </c>
      <c r="F178" s="831">
        <v>108</v>
      </c>
      <c r="G178" s="831">
        <v>3564</v>
      </c>
      <c r="H178" s="831"/>
      <c r="I178" s="831">
        <v>33</v>
      </c>
      <c r="J178" s="831">
        <v>281</v>
      </c>
      <c r="K178" s="831">
        <v>9273</v>
      </c>
      <c r="L178" s="831"/>
      <c r="M178" s="831">
        <v>33</v>
      </c>
      <c r="N178" s="831">
        <v>202</v>
      </c>
      <c r="O178" s="831">
        <v>6868</v>
      </c>
      <c r="P178" s="827"/>
      <c r="Q178" s="832">
        <v>34</v>
      </c>
    </row>
    <row r="179" spans="1:17" ht="14.45" customHeight="1" x14ac:dyDescent="0.2">
      <c r="A179" s="821" t="s">
        <v>7657</v>
      </c>
      <c r="B179" s="822" t="s">
        <v>7658</v>
      </c>
      <c r="C179" s="822" t="s">
        <v>5989</v>
      </c>
      <c r="D179" s="822" t="s">
        <v>7798</v>
      </c>
      <c r="E179" s="822" t="s">
        <v>7799</v>
      </c>
      <c r="F179" s="831">
        <v>114</v>
      </c>
      <c r="G179" s="831">
        <v>3420</v>
      </c>
      <c r="H179" s="831"/>
      <c r="I179" s="831">
        <v>30</v>
      </c>
      <c r="J179" s="831">
        <v>86</v>
      </c>
      <c r="K179" s="831">
        <v>2580</v>
      </c>
      <c r="L179" s="831"/>
      <c r="M179" s="831">
        <v>30</v>
      </c>
      <c r="N179" s="831">
        <v>7</v>
      </c>
      <c r="O179" s="831">
        <v>210</v>
      </c>
      <c r="P179" s="827"/>
      <c r="Q179" s="832">
        <v>30</v>
      </c>
    </row>
    <row r="180" spans="1:17" ht="14.45" customHeight="1" x14ac:dyDescent="0.2">
      <c r="A180" s="821" t="s">
        <v>7657</v>
      </c>
      <c r="B180" s="822" t="s">
        <v>7658</v>
      </c>
      <c r="C180" s="822" t="s">
        <v>5989</v>
      </c>
      <c r="D180" s="822" t="s">
        <v>7800</v>
      </c>
      <c r="E180" s="822" t="s">
        <v>7801</v>
      </c>
      <c r="F180" s="831">
        <v>1866</v>
      </c>
      <c r="G180" s="831">
        <v>380664</v>
      </c>
      <c r="H180" s="831"/>
      <c r="I180" s="831">
        <v>204</v>
      </c>
      <c r="J180" s="831">
        <v>1690</v>
      </c>
      <c r="K180" s="831">
        <v>344760</v>
      </c>
      <c r="L180" s="831"/>
      <c r="M180" s="831">
        <v>204</v>
      </c>
      <c r="N180" s="831">
        <v>186</v>
      </c>
      <c r="O180" s="831">
        <v>38316</v>
      </c>
      <c r="P180" s="827"/>
      <c r="Q180" s="832">
        <v>206</v>
      </c>
    </row>
    <row r="181" spans="1:17" ht="14.45" customHeight="1" x14ac:dyDescent="0.2">
      <c r="A181" s="821" t="s">
        <v>7657</v>
      </c>
      <c r="B181" s="822" t="s">
        <v>7658</v>
      </c>
      <c r="C181" s="822" t="s">
        <v>5989</v>
      </c>
      <c r="D181" s="822" t="s">
        <v>7802</v>
      </c>
      <c r="E181" s="822" t="s">
        <v>7803</v>
      </c>
      <c r="F181" s="831">
        <v>101</v>
      </c>
      <c r="G181" s="831">
        <v>2626</v>
      </c>
      <c r="H181" s="831"/>
      <c r="I181" s="831">
        <v>26</v>
      </c>
      <c r="J181" s="831">
        <v>412</v>
      </c>
      <c r="K181" s="831">
        <v>10712</v>
      </c>
      <c r="L181" s="831"/>
      <c r="M181" s="831">
        <v>26</v>
      </c>
      <c r="N181" s="831">
        <v>911</v>
      </c>
      <c r="O181" s="831">
        <v>24597</v>
      </c>
      <c r="P181" s="827"/>
      <c r="Q181" s="832">
        <v>27</v>
      </c>
    </row>
    <row r="182" spans="1:17" ht="14.45" customHeight="1" x14ac:dyDescent="0.2">
      <c r="A182" s="821" t="s">
        <v>7657</v>
      </c>
      <c r="B182" s="822" t="s">
        <v>7658</v>
      </c>
      <c r="C182" s="822" t="s">
        <v>5989</v>
      </c>
      <c r="D182" s="822" t="s">
        <v>7804</v>
      </c>
      <c r="E182" s="822" t="s">
        <v>7805</v>
      </c>
      <c r="F182" s="831">
        <v>293</v>
      </c>
      <c r="G182" s="831">
        <v>24612</v>
      </c>
      <c r="H182" s="831"/>
      <c r="I182" s="831">
        <v>84</v>
      </c>
      <c r="J182" s="831">
        <v>465</v>
      </c>
      <c r="K182" s="831">
        <v>39060</v>
      </c>
      <c r="L182" s="831"/>
      <c r="M182" s="831">
        <v>84</v>
      </c>
      <c r="N182" s="831">
        <v>160</v>
      </c>
      <c r="O182" s="831">
        <v>13600</v>
      </c>
      <c r="P182" s="827"/>
      <c r="Q182" s="832">
        <v>85</v>
      </c>
    </row>
    <row r="183" spans="1:17" ht="14.45" customHeight="1" x14ac:dyDescent="0.2">
      <c r="A183" s="821" t="s">
        <v>7657</v>
      </c>
      <c r="B183" s="822" t="s">
        <v>7658</v>
      </c>
      <c r="C183" s="822" t="s">
        <v>5989</v>
      </c>
      <c r="D183" s="822" t="s">
        <v>7806</v>
      </c>
      <c r="E183" s="822" t="s">
        <v>7807</v>
      </c>
      <c r="F183" s="831">
        <v>1373</v>
      </c>
      <c r="G183" s="831">
        <v>243021</v>
      </c>
      <c r="H183" s="831"/>
      <c r="I183" s="831">
        <v>177</v>
      </c>
      <c r="J183" s="831">
        <v>1377</v>
      </c>
      <c r="K183" s="831">
        <v>245106</v>
      </c>
      <c r="L183" s="831"/>
      <c r="M183" s="831">
        <v>178</v>
      </c>
      <c r="N183" s="831">
        <v>204</v>
      </c>
      <c r="O183" s="831">
        <v>36720</v>
      </c>
      <c r="P183" s="827"/>
      <c r="Q183" s="832">
        <v>180</v>
      </c>
    </row>
    <row r="184" spans="1:17" ht="14.45" customHeight="1" x14ac:dyDescent="0.2">
      <c r="A184" s="821" t="s">
        <v>7657</v>
      </c>
      <c r="B184" s="822" t="s">
        <v>7658</v>
      </c>
      <c r="C184" s="822" t="s">
        <v>5989</v>
      </c>
      <c r="D184" s="822" t="s">
        <v>7808</v>
      </c>
      <c r="E184" s="822" t="s">
        <v>7809</v>
      </c>
      <c r="F184" s="831">
        <v>171</v>
      </c>
      <c r="G184" s="831">
        <v>43434</v>
      </c>
      <c r="H184" s="831"/>
      <c r="I184" s="831">
        <v>254</v>
      </c>
      <c r="J184" s="831">
        <v>156</v>
      </c>
      <c r="K184" s="831">
        <v>39780</v>
      </c>
      <c r="L184" s="831"/>
      <c r="M184" s="831">
        <v>255</v>
      </c>
      <c r="N184" s="831">
        <v>32</v>
      </c>
      <c r="O184" s="831">
        <v>8224</v>
      </c>
      <c r="P184" s="827"/>
      <c r="Q184" s="832">
        <v>257</v>
      </c>
    </row>
    <row r="185" spans="1:17" ht="14.45" customHeight="1" x14ac:dyDescent="0.2">
      <c r="A185" s="821" t="s">
        <v>7657</v>
      </c>
      <c r="B185" s="822" t="s">
        <v>7658</v>
      </c>
      <c r="C185" s="822" t="s">
        <v>5989</v>
      </c>
      <c r="D185" s="822" t="s">
        <v>7810</v>
      </c>
      <c r="E185" s="822" t="s">
        <v>7811</v>
      </c>
      <c r="F185" s="831">
        <v>773</v>
      </c>
      <c r="G185" s="831">
        <v>12368</v>
      </c>
      <c r="H185" s="831"/>
      <c r="I185" s="831">
        <v>16</v>
      </c>
      <c r="J185" s="831">
        <v>766</v>
      </c>
      <c r="K185" s="831">
        <v>12256</v>
      </c>
      <c r="L185" s="831"/>
      <c r="M185" s="831">
        <v>16</v>
      </c>
      <c r="N185" s="831">
        <v>181</v>
      </c>
      <c r="O185" s="831">
        <v>2896</v>
      </c>
      <c r="P185" s="827"/>
      <c r="Q185" s="832">
        <v>16</v>
      </c>
    </row>
    <row r="186" spans="1:17" ht="14.45" customHeight="1" x14ac:dyDescent="0.2">
      <c r="A186" s="821" t="s">
        <v>7657</v>
      </c>
      <c r="B186" s="822" t="s">
        <v>7658</v>
      </c>
      <c r="C186" s="822" t="s">
        <v>5989</v>
      </c>
      <c r="D186" s="822" t="s">
        <v>7812</v>
      </c>
      <c r="E186" s="822" t="s">
        <v>7813</v>
      </c>
      <c r="F186" s="831">
        <v>726</v>
      </c>
      <c r="G186" s="831">
        <v>16698</v>
      </c>
      <c r="H186" s="831"/>
      <c r="I186" s="831">
        <v>23</v>
      </c>
      <c r="J186" s="831">
        <v>780</v>
      </c>
      <c r="K186" s="831">
        <v>17940</v>
      </c>
      <c r="L186" s="831"/>
      <c r="M186" s="831">
        <v>23</v>
      </c>
      <c r="N186" s="831">
        <v>630</v>
      </c>
      <c r="O186" s="831">
        <v>15120</v>
      </c>
      <c r="P186" s="827"/>
      <c r="Q186" s="832">
        <v>24</v>
      </c>
    </row>
    <row r="187" spans="1:17" ht="14.45" customHeight="1" x14ac:dyDescent="0.2">
      <c r="A187" s="821" t="s">
        <v>7657</v>
      </c>
      <c r="B187" s="822" t="s">
        <v>7658</v>
      </c>
      <c r="C187" s="822" t="s">
        <v>5989</v>
      </c>
      <c r="D187" s="822" t="s">
        <v>7814</v>
      </c>
      <c r="E187" s="822" t="s">
        <v>7815</v>
      </c>
      <c r="F187" s="831">
        <v>178</v>
      </c>
      <c r="G187" s="831">
        <v>45034</v>
      </c>
      <c r="H187" s="831"/>
      <c r="I187" s="831">
        <v>253</v>
      </c>
      <c r="J187" s="831">
        <v>162</v>
      </c>
      <c r="K187" s="831">
        <v>41148</v>
      </c>
      <c r="L187" s="831"/>
      <c r="M187" s="831">
        <v>254</v>
      </c>
      <c r="N187" s="831">
        <v>33</v>
      </c>
      <c r="O187" s="831">
        <v>8448</v>
      </c>
      <c r="P187" s="827"/>
      <c r="Q187" s="832">
        <v>256</v>
      </c>
    </row>
    <row r="188" spans="1:17" ht="14.45" customHeight="1" x14ac:dyDescent="0.2">
      <c r="A188" s="821" t="s">
        <v>7657</v>
      </c>
      <c r="B188" s="822" t="s">
        <v>7658</v>
      </c>
      <c r="C188" s="822" t="s">
        <v>5989</v>
      </c>
      <c r="D188" s="822" t="s">
        <v>7816</v>
      </c>
      <c r="E188" s="822" t="s">
        <v>7817</v>
      </c>
      <c r="F188" s="831">
        <v>66</v>
      </c>
      <c r="G188" s="831">
        <v>2442</v>
      </c>
      <c r="H188" s="831"/>
      <c r="I188" s="831">
        <v>37</v>
      </c>
      <c r="J188" s="831">
        <v>122</v>
      </c>
      <c r="K188" s="831">
        <v>4514</v>
      </c>
      <c r="L188" s="831"/>
      <c r="M188" s="831">
        <v>37</v>
      </c>
      <c r="N188" s="831">
        <v>31</v>
      </c>
      <c r="O188" s="831">
        <v>1147</v>
      </c>
      <c r="P188" s="827"/>
      <c r="Q188" s="832">
        <v>37</v>
      </c>
    </row>
    <row r="189" spans="1:17" ht="14.45" customHeight="1" x14ac:dyDescent="0.2">
      <c r="A189" s="821" t="s">
        <v>7657</v>
      </c>
      <c r="B189" s="822" t="s">
        <v>7658</v>
      </c>
      <c r="C189" s="822" t="s">
        <v>5989</v>
      </c>
      <c r="D189" s="822" t="s">
        <v>7818</v>
      </c>
      <c r="E189" s="822" t="s">
        <v>7819</v>
      </c>
      <c r="F189" s="831">
        <v>10631</v>
      </c>
      <c r="G189" s="831">
        <v>244513</v>
      </c>
      <c r="H189" s="831"/>
      <c r="I189" s="831">
        <v>23</v>
      </c>
      <c r="J189" s="831">
        <v>10990</v>
      </c>
      <c r="K189" s="831">
        <v>252770</v>
      </c>
      <c r="L189" s="831"/>
      <c r="M189" s="831">
        <v>23</v>
      </c>
      <c r="N189" s="831">
        <v>5529</v>
      </c>
      <c r="O189" s="831">
        <v>132696</v>
      </c>
      <c r="P189" s="827"/>
      <c r="Q189" s="832">
        <v>24</v>
      </c>
    </row>
    <row r="190" spans="1:17" ht="14.45" customHeight="1" x14ac:dyDescent="0.2">
      <c r="A190" s="821" t="s">
        <v>7657</v>
      </c>
      <c r="B190" s="822" t="s">
        <v>7658</v>
      </c>
      <c r="C190" s="822" t="s">
        <v>5989</v>
      </c>
      <c r="D190" s="822" t="s">
        <v>7820</v>
      </c>
      <c r="E190" s="822" t="s">
        <v>7821</v>
      </c>
      <c r="F190" s="831">
        <v>2</v>
      </c>
      <c r="G190" s="831">
        <v>804</v>
      </c>
      <c r="H190" s="831"/>
      <c r="I190" s="831">
        <v>402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7657</v>
      </c>
      <c r="B191" s="822" t="s">
        <v>7658</v>
      </c>
      <c r="C191" s="822" t="s">
        <v>5989</v>
      </c>
      <c r="D191" s="822" t="s">
        <v>7822</v>
      </c>
      <c r="E191" s="822" t="s">
        <v>7823</v>
      </c>
      <c r="F191" s="831"/>
      <c r="G191" s="831"/>
      <c r="H191" s="831"/>
      <c r="I191" s="831"/>
      <c r="J191" s="831">
        <v>4</v>
      </c>
      <c r="K191" s="831">
        <v>864</v>
      </c>
      <c r="L191" s="831"/>
      <c r="M191" s="831">
        <v>216</v>
      </c>
      <c r="N191" s="831">
        <v>3</v>
      </c>
      <c r="O191" s="831">
        <v>651</v>
      </c>
      <c r="P191" s="827"/>
      <c r="Q191" s="832">
        <v>217</v>
      </c>
    </row>
    <row r="192" spans="1:17" ht="14.45" customHeight="1" x14ac:dyDescent="0.2">
      <c r="A192" s="821" t="s">
        <v>7657</v>
      </c>
      <c r="B192" s="822" t="s">
        <v>7658</v>
      </c>
      <c r="C192" s="822" t="s">
        <v>5989</v>
      </c>
      <c r="D192" s="822" t="s">
        <v>7824</v>
      </c>
      <c r="E192" s="822" t="s">
        <v>7825</v>
      </c>
      <c r="F192" s="831">
        <v>4</v>
      </c>
      <c r="G192" s="831">
        <v>684</v>
      </c>
      <c r="H192" s="831"/>
      <c r="I192" s="831">
        <v>171</v>
      </c>
      <c r="J192" s="831">
        <v>6</v>
      </c>
      <c r="K192" s="831">
        <v>1026</v>
      </c>
      <c r="L192" s="831"/>
      <c r="M192" s="831">
        <v>171</v>
      </c>
      <c r="N192" s="831">
        <v>3</v>
      </c>
      <c r="O192" s="831">
        <v>516</v>
      </c>
      <c r="P192" s="827"/>
      <c r="Q192" s="832">
        <v>172</v>
      </c>
    </row>
    <row r="193" spans="1:17" ht="14.45" customHeight="1" x14ac:dyDescent="0.2">
      <c r="A193" s="821" t="s">
        <v>7657</v>
      </c>
      <c r="B193" s="822" t="s">
        <v>7658</v>
      </c>
      <c r="C193" s="822" t="s">
        <v>5989</v>
      </c>
      <c r="D193" s="822" t="s">
        <v>7826</v>
      </c>
      <c r="E193" s="822" t="s">
        <v>7827</v>
      </c>
      <c r="F193" s="831">
        <v>3</v>
      </c>
      <c r="G193" s="831">
        <v>1767</v>
      </c>
      <c r="H193" s="831"/>
      <c r="I193" s="831">
        <v>589</v>
      </c>
      <c r="J193" s="831">
        <v>6</v>
      </c>
      <c r="K193" s="831">
        <v>3540</v>
      </c>
      <c r="L193" s="831"/>
      <c r="M193" s="831">
        <v>590</v>
      </c>
      <c r="N193" s="831"/>
      <c r="O193" s="831"/>
      <c r="P193" s="827"/>
      <c r="Q193" s="832"/>
    </row>
    <row r="194" spans="1:17" ht="14.45" customHeight="1" x14ac:dyDescent="0.2">
      <c r="A194" s="821" t="s">
        <v>7657</v>
      </c>
      <c r="B194" s="822" t="s">
        <v>7658</v>
      </c>
      <c r="C194" s="822" t="s">
        <v>5989</v>
      </c>
      <c r="D194" s="822" t="s">
        <v>7828</v>
      </c>
      <c r="E194" s="822" t="s">
        <v>7829</v>
      </c>
      <c r="F194" s="831">
        <v>1</v>
      </c>
      <c r="G194" s="831">
        <v>328</v>
      </c>
      <c r="H194" s="831"/>
      <c r="I194" s="831">
        <v>328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7657</v>
      </c>
      <c r="B195" s="822" t="s">
        <v>7658</v>
      </c>
      <c r="C195" s="822" t="s">
        <v>5989</v>
      </c>
      <c r="D195" s="822" t="s">
        <v>7830</v>
      </c>
      <c r="E195" s="822" t="s">
        <v>7831</v>
      </c>
      <c r="F195" s="831">
        <v>20</v>
      </c>
      <c r="G195" s="831">
        <v>6620</v>
      </c>
      <c r="H195" s="831"/>
      <c r="I195" s="831">
        <v>331</v>
      </c>
      <c r="J195" s="831">
        <v>26</v>
      </c>
      <c r="K195" s="831">
        <v>8606</v>
      </c>
      <c r="L195" s="831"/>
      <c r="M195" s="831">
        <v>331</v>
      </c>
      <c r="N195" s="831">
        <v>5</v>
      </c>
      <c r="O195" s="831">
        <v>1660</v>
      </c>
      <c r="P195" s="827"/>
      <c r="Q195" s="832">
        <v>332</v>
      </c>
    </row>
    <row r="196" spans="1:17" ht="14.45" customHeight="1" x14ac:dyDescent="0.2">
      <c r="A196" s="821" t="s">
        <v>7657</v>
      </c>
      <c r="B196" s="822" t="s">
        <v>7658</v>
      </c>
      <c r="C196" s="822" t="s">
        <v>5989</v>
      </c>
      <c r="D196" s="822" t="s">
        <v>7832</v>
      </c>
      <c r="E196" s="822" t="s">
        <v>7833</v>
      </c>
      <c r="F196" s="831">
        <v>114</v>
      </c>
      <c r="G196" s="831">
        <v>31578</v>
      </c>
      <c r="H196" s="831"/>
      <c r="I196" s="831">
        <v>277</v>
      </c>
      <c r="J196" s="831">
        <v>76</v>
      </c>
      <c r="K196" s="831">
        <v>21052</v>
      </c>
      <c r="L196" s="831"/>
      <c r="M196" s="831">
        <v>277</v>
      </c>
      <c r="N196" s="831">
        <v>9</v>
      </c>
      <c r="O196" s="831">
        <v>2493</v>
      </c>
      <c r="P196" s="827"/>
      <c r="Q196" s="832">
        <v>277</v>
      </c>
    </row>
    <row r="197" spans="1:17" ht="14.45" customHeight="1" x14ac:dyDescent="0.2">
      <c r="A197" s="821" t="s">
        <v>7657</v>
      </c>
      <c r="B197" s="822" t="s">
        <v>7658</v>
      </c>
      <c r="C197" s="822" t="s">
        <v>5989</v>
      </c>
      <c r="D197" s="822" t="s">
        <v>7834</v>
      </c>
      <c r="E197" s="822" t="s">
        <v>7835</v>
      </c>
      <c r="F197" s="831">
        <v>389</v>
      </c>
      <c r="G197" s="831">
        <v>11281</v>
      </c>
      <c r="H197" s="831"/>
      <c r="I197" s="831">
        <v>29</v>
      </c>
      <c r="J197" s="831">
        <v>872</v>
      </c>
      <c r="K197" s="831">
        <v>25288</v>
      </c>
      <c r="L197" s="831"/>
      <c r="M197" s="831">
        <v>29</v>
      </c>
      <c r="N197" s="831">
        <v>1129</v>
      </c>
      <c r="O197" s="831">
        <v>33870</v>
      </c>
      <c r="P197" s="827"/>
      <c r="Q197" s="832">
        <v>30</v>
      </c>
    </row>
    <row r="198" spans="1:17" ht="14.45" customHeight="1" x14ac:dyDescent="0.2">
      <c r="A198" s="821" t="s">
        <v>7657</v>
      </c>
      <c r="B198" s="822" t="s">
        <v>7658</v>
      </c>
      <c r="C198" s="822" t="s">
        <v>5989</v>
      </c>
      <c r="D198" s="822" t="s">
        <v>7836</v>
      </c>
      <c r="E198" s="822" t="s">
        <v>7837</v>
      </c>
      <c r="F198" s="831">
        <v>63</v>
      </c>
      <c r="G198" s="831">
        <v>11277</v>
      </c>
      <c r="H198" s="831"/>
      <c r="I198" s="831">
        <v>179</v>
      </c>
      <c r="J198" s="831">
        <v>88</v>
      </c>
      <c r="K198" s="831">
        <v>15752</v>
      </c>
      <c r="L198" s="831"/>
      <c r="M198" s="831">
        <v>179</v>
      </c>
      <c r="N198" s="831">
        <v>27</v>
      </c>
      <c r="O198" s="831">
        <v>4860</v>
      </c>
      <c r="P198" s="827"/>
      <c r="Q198" s="832">
        <v>180</v>
      </c>
    </row>
    <row r="199" spans="1:17" ht="14.45" customHeight="1" x14ac:dyDescent="0.2">
      <c r="A199" s="821" t="s">
        <v>7657</v>
      </c>
      <c r="B199" s="822" t="s">
        <v>7658</v>
      </c>
      <c r="C199" s="822" t="s">
        <v>5989</v>
      </c>
      <c r="D199" s="822" t="s">
        <v>7838</v>
      </c>
      <c r="E199" s="822" t="s">
        <v>7839</v>
      </c>
      <c r="F199" s="831">
        <v>118</v>
      </c>
      <c r="G199" s="831">
        <v>1888</v>
      </c>
      <c r="H199" s="831"/>
      <c r="I199" s="831">
        <v>16</v>
      </c>
      <c r="J199" s="831">
        <v>146</v>
      </c>
      <c r="K199" s="831">
        <v>2336</v>
      </c>
      <c r="L199" s="831"/>
      <c r="M199" s="831">
        <v>16</v>
      </c>
      <c r="N199" s="831">
        <v>42</v>
      </c>
      <c r="O199" s="831">
        <v>672</v>
      </c>
      <c r="P199" s="827"/>
      <c r="Q199" s="832">
        <v>16</v>
      </c>
    </row>
    <row r="200" spans="1:17" ht="14.45" customHeight="1" x14ac:dyDescent="0.2">
      <c r="A200" s="821" t="s">
        <v>7657</v>
      </c>
      <c r="B200" s="822" t="s">
        <v>7658</v>
      </c>
      <c r="C200" s="822" t="s">
        <v>5989</v>
      </c>
      <c r="D200" s="822" t="s">
        <v>7840</v>
      </c>
      <c r="E200" s="822" t="s">
        <v>7841</v>
      </c>
      <c r="F200" s="831">
        <v>546</v>
      </c>
      <c r="G200" s="831">
        <v>10920</v>
      </c>
      <c r="H200" s="831"/>
      <c r="I200" s="831">
        <v>20</v>
      </c>
      <c r="J200" s="831">
        <v>755</v>
      </c>
      <c r="K200" s="831">
        <v>15100</v>
      </c>
      <c r="L200" s="831"/>
      <c r="M200" s="831">
        <v>20</v>
      </c>
      <c r="N200" s="831">
        <v>383</v>
      </c>
      <c r="O200" s="831">
        <v>7660</v>
      </c>
      <c r="P200" s="827"/>
      <c r="Q200" s="832">
        <v>20</v>
      </c>
    </row>
    <row r="201" spans="1:17" ht="14.45" customHeight="1" x14ac:dyDescent="0.2">
      <c r="A201" s="821" t="s">
        <v>7657</v>
      </c>
      <c r="B201" s="822" t="s">
        <v>7658</v>
      </c>
      <c r="C201" s="822" t="s">
        <v>5989</v>
      </c>
      <c r="D201" s="822" t="s">
        <v>7842</v>
      </c>
      <c r="E201" s="822" t="s">
        <v>7843</v>
      </c>
      <c r="F201" s="831">
        <v>7425</v>
      </c>
      <c r="G201" s="831">
        <v>148500</v>
      </c>
      <c r="H201" s="831"/>
      <c r="I201" s="831">
        <v>20</v>
      </c>
      <c r="J201" s="831">
        <v>7340</v>
      </c>
      <c r="K201" s="831">
        <v>146800</v>
      </c>
      <c r="L201" s="831"/>
      <c r="M201" s="831">
        <v>20</v>
      </c>
      <c r="N201" s="831">
        <v>2160</v>
      </c>
      <c r="O201" s="831">
        <v>43200</v>
      </c>
      <c r="P201" s="827"/>
      <c r="Q201" s="832">
        <v>20</v>
      </c>
    </row>
    <row r="202" spans="1:17" ht="14.45" customHeight="1" x14ac:dyDescent="0.2">
      <c r="A202" s="821" t="s">
        <v>7657</v>
      </c>
      <c r="B202" s="822" t="s">
        <v>7658</v>
      </c>
      <c r="C202" s="822" t="s">
        <v>5989</v>
      </c>
      <c r="D202" s="822" t="s">
        <v>7844</v>
      </c>
      <c r="E202" s="822" t="s">
        <v>7845</v>
      </c>
      <c r="F202" s="831">
        <v>12</v>
      </c>
      <c r="G202" s="831">
        <v>2244</v>
      </c>
      <c r="H202" s="831"/>
      <c r="I202" s="831">
        <v>187</v>
      </c>
      <c r="J202" s="831">
        <v>12</v>
      </c>
      <c r="K202" s="831">
        <v>2256</v>
      </c>
      <c r="L202" s="831"/>
      <c r="M202" s="831">
        <v>188</v>
      </c>
      <c r="N202" s="831">
        <v>3</v>
      </c>
      <c r="O202" s="831">
        <v>570</v>
      </c>
      <c r="P202" s="827"/>
      <c r="Q202" s="832">
        <v>190</v>
      </c>
    </row>
    <row r="203" spans="1:17" ht="14.45" customHeight="1" x14ac:dyDescent="0.2">
      <c r="A203" s="821" t="s">
        <v>7657</v>
      </c>
      <c r="B203" s="822" t="s">
        <v>7658</v>
      </c>
      <c r="C203" s="822" t="s">
        <v>5989</v>
      </c>
      <c r="D203" s="822" t="s">
        <v>7846</v>
      </c>
      <c r="E203" s="822" t="s">
        <v>7847</v>
      </c>
      <c r="F203" s="831">
        <v>1</v>
      </c>
      <c r="G203" s="831">
        <v>190</v>
      </c>
      <c r="H203" s="831"/>
      <c r="I203" s="831">
        <v>190</v>
      </c>
      <c r="J203" s="831">
        <v>2</v>
      </c>
      <c r="K203" s="831">
        <v>380</v>
      </c>
      <c r="L203" s="831"/>
      <c r="M203" s="831">
        <v>190</v>
      </c>
      <c r="N203" s="831">
        <v>1</v>
      </c>
      <c r="O203" s="831">
        <v>193</v>
      </c>
      <c r="P203" s="827"/>
      <c r="Q203" s="832">
        <v>193</v>
      </c>
    </row>
    <row r="204" spans="1:17" ht="14.45" customHeight="1" x14ac:dyDescent="0.2">
      <c r="A204" s="821" t="s">
        <v>7657</v>
      </c>
      <c r="B204" s="822" t="s">
        <v>7658</v>
      </c>
      <c r="C204" s="822" t="s">
        <v>5989</v>
      </c>
      <c r="D204" s="822" t="s">
        <v>7848</v>
      </c>
      <c r="E204" s="822" t="s">
        <v>7849</v>
      </c>
      <c r="F204" s="831">
        <v>6</v>
      </c>
      <c r="G204" s="831">
        <v>1614</v>
      </c>
      <c r="H204" s="831"/>
      <c r="I204" s="831">
        <v>269</v>
      </c>
      <c r="J204" s="831">
        <v>11</v>
      </c>
      <c r="K204" s="831">
        <v>2959</v>
      </c>
      <c r="L204" s="831"/>
      <c r="M204" s="831">
        <v>269</v>
      </c>
      <c r="N204" s="831">
        <v>3</v>
      </c>
      <c r="O204" s="831">
        <v>813</v>
      </c>
      <c r="P204" s="827"/>
      <c r="Q204" s="832">
        <v>271</v>
      </c>
    </row>
    <row r="205" spans="1:17" ht="14.45" customHeight="1" x14ac:dyDescent="0.2">
      <c r="A205" s="821" t="s">
        <v>7657</v>
      </c>
      <c r="B205" s="822" t="s">
        <v>7658</v>
      </c>
      <c r="C205" s="822" t="s">
        <v>5989</v>
      </c>
      <c r="D205" s="822" t="s">
        <v>7850</v>
      </c>
      <c r="E205" s="822" t="s">
        <v>7851</v>
      </c>
      <c r="F205" s="831">
        <v>1</v>
      </c>
      <c r="G205" s="831">
        <v>163</v>
      </c>
      <c r="H205" s="831"/>
      <c r="I205" s="831">
        <v>163</v>
      </c>
      <c r="J205" s="831">
        <v>3</v>
      </c>
      <c r="K205" s="831">
        <v>492</v>
      </c>
      <c r="L205" s="831"/>
      <c r="M205" s="831">
        <v>164</v>
      </c>
      <c r="N205" s="831"/>
      <c r="O205" s="831"/>
      <c r="P205" s="827"/>
      <c r="Q205" s="832"/>
    </row>
    <row r="206" spans="1:17" ht="14.45" customHeight="1" x14ac:dyDescent="0.2">
      <c r="A206" s="821" t="s">
        <v>7657</v>
      </c>
      <c r="B206" s="822" t="s">
        <v>7658</v>
      </c>
      <c r="C206" s="822" t="s">
        <v>5989</v>
      </c>
      <c r="D206" s="822" t="s">
        <v>7852</v>
      </c>
      <c r="E206" s="822" t="s">
        <v>7853</v>
      </c>
      <c r="F206" s="831">
        <v>4</v>
      </c>
      <c r="G206" s="831">
        <v>696</v>
      </c>
      <c r="H206" s="831"/>
      <c r="I206" s="831">
        <v>174</v>
      </c>
      <c r="J206" s="831">
        <v>5</v>
      </c>
      <c r="K206" s="831">
        <v>870</v>
      </c>
      <c r="L206" s="831"/>
      <c r="M206" s="831">
        <v>174</v>
      </c>
      <c r="N206" s="831">
        <v>2</v>
      </c>
      <c r="O206" s="831">
        <v>350</v>
      </c>
      <c r="P206" s="827"/>
      <c r="Q206" s="832">
        <v>175</v>
      </c>
    </row>
    <row r="207" spans="1:17" ht="14.45" customHeight="1" x14ac:dyDescent="0.2">
      <c r="A207" s="821" t="s">
        <v>7657</v>
      </c>
      <c r="B207" s="822" t="s">
        <v>7658</v>
      </c>
      <c r="C207" s="822" t="s">
        <v>5989</v>
      </c>
      <c r="D207" s="822" t="s">
        <v>7854</v>
      </c>
      <c r="E207" s="822" t="s">
        <v>7855</v>
      </c>
      <c r="F207" s="831">
        <v>80</v>
      </c>
      <c r="G207" s="831">
        <v>6720</v>
      </c>
      <c r="H207" s="831"/>
      <c r="I207" s="831">
        <v>84</v>
      </c>
      <c r="J207" s="831">
        <v>127</v>
      </c>
      <c r="K207" s="831">
        <v>10668</v>
      </c>
      <c r="L207" s="831"/>
      <c r="M207" s="831">
        <v>84</v>
      </c>
      <c r="N207" s="831">
        <v>32</v>
      </c>
      <c r="O207" s="831">
        <v>2720</v>
      </c>
      <c r="P207" s="827"/>
      <c r="Q207" s="832">
        <v>85</v>
      </c>
    </row>
    <row r="208" spans="1:17" ht="14.45" customHeight="1" x14ac:dyDescent="0.2">
      <c r="A208" s="821" t="s">
        <v>7657</v>
      </c>
      <c r="B208" s="822" t="s">
        <v>7658</v>
      </c>
      <c r="C208" s="822" t="s">
        <v>5989</v>
      </c>
      <c r="D208" s="822" t="s">
        <v>7856</v>
      </c>
      <c r="E208" s="822" t="s">
        <v>7857</v>
      </c>
      <c r="F208" s="831">
        <v>5</v>
      </c>
      <c r="G208" s="831">
        <v>1330</v>
      </c>
      <c r="H208" s="831"/>
      <c r="I208" s="831">
        <v>266</v>
      </c>
      <c r="J208" s="831">
        <v>1</v>
      </c>
      <c r="K208" s="831">
        <v>267</v>
      </c>
      <c r="L208" s="831"/>
      <c r="M208" s="831">
        <v>267</v>
      </c>
      <c r="N208" s="831">
        <v>1</v>
      </c>
      <c r="O208" s="831">
        <v>269</v>
      </c>
      <c r="P208" s="827"/>
      <c r="Q208" s="832">
        <v>269</v>
      </c>
    </row>
    <row r="209" spans="1:17" ht="14.45" customHeight="1" x14ac:dyDescent="0.2">
      <c r="A209" s="821" t="s">
        <v>7657</v>
      </c>
      <c r="B209" s="822" t="s">
        <v>7658</v>
      </c>
      <c r="C209" s="822" t="s">
        <v>5989</v>
      </c>
      <c r="D209" s="822" t="s">
        <v>7858</v>
      </c>
      <c r="E209" s="822" t="s">
        <v>7859</v>
      </c>
      <c r="F209" s="831">
        <v>1</v>
      </c>
      <c r="G209" s="831">
        <v>957</v>
      </c>
      <c r="H209" s="831"/>
      <c r="I209" s="831">
        <v>957</v>
      </c>
      <c r="J209" s="831">
        <v>2</v>
      </c>
      <c r="K209" s="831">
        <v>1916</v>
      </c>
      <c r="L209" s="831"/>
      <c r="M209" s="831">
        <v>958</v>
      </c>
      <c r="N209" s="831">
        <v>1</v>
      </c>
      <c r="O209" s="831">
        <v>960</v>
      </c>
      <c r="P209" s="827"/>
      <c r="Q209" s="832">
        <v>960</v>
      </c>
    </row>
    <row r="210" spans="1:17" ht="14.45" customHeight="1" x14ac:dyDescent="0.2">
      <c r="A210" s="821" t="s">
        <v>7657</v>
      </c>
      <c r="B210" s="822" t="s">
        <v>7658</v>
      </c>
      <c r="C210" s="822" t="s">
        <v>5989</v>
      </c>
      <c r="D210" s="822" t="s">
        <v>7860</v>
      </c>
      <c r="E210" s="822" t="s">
        <v>7861</v>
      </c>
      <c r="F210" s="831">
        <v>202</v>
      </c>
      <c r="G210" s="831">
        <v>15958</v>
      </c>
      <c r="H210" s="831"/>
      <c r="I210" s="831">
        <v>79</v>
      </c>
      <c r="J210" s="831">
        <v>178</v>
      </c>
      <c r="K210" s="831">
        <v>14062</v>
      </c>
      <c r="L210" s="831"/>
      <c r="M210" s="831">
        <v>79</v>
      </c>
      <c r="N210" s="831">
        <v>31</v>
      </c>
      <c r="O210" s="831">
        <v>2480</v>
      </c>
      <c r="P210" s="827"/>
      <c r="Q210" s="832">
        <v>80</v>
      </c>
    </row>
    <row r="211" spans="1:17" ht="14.45" customHeight="1" x14ac:dyDescent="0.2">
      <c r="A211" s="821" t="s">
        <v>7657</v>
      </c>
      <c r="B211" s="822" t="s">
        <v>7658</v>
      </c>
      <c r="C211" s="822" t="s">
        <v>5989</v>
      </c>
      <c r="D211" s="822" t="s">
        <v>7862</v>
      </c>
      <c r="E211" s="822" t="s">
        <v>7863</v>
      </c>
      <c r="F211" s="831">
        <v>19</v>
      </c>
      <c r="G211" s="831">
        <v>5738</v>
      </c>
      <c r="H211" s="831"/>
      <c r="I211" s="831">
        <v>302</v>
      </c>
      <c r="J211" s="831">
        <v>11</v>
      </c>
      <c r="K211" s="831">
        <v>3333</v>
      </c>
      <c r="L211" s="831"/>
      <c r="M211" s="831">
        <v>303</v>
      </c>
      <c r="N211" s="831">
        <v>2</v>
      </c>
      <c r="O211" s="831">
        <v>610</v>
      </c>
      <c r="P211" s="827"/>
      <c r="Q211" s="832">
        <v>305</v>
      </c>
    </row>
    <row r="212" spans="1:17" ht="14.45" customHeight="1" x14ac:dyDescent="0.2">
      <c r="A212" s="821" t="s">
        <v>7657</v>
      </c>
      <c r="B212" s="822" t="s">
        <v>7658</v>
      </c>
      <c r="C212" s="822" t="s">
        <v>5989</v>
      </c>
      <c r="D212" s="822" t="s">
        <v>7864</v>
      </c>
      <c r="E212" s="822" t="s">
        <v>7865</v>
      </c>
      <c r="F212" s="831">
        <v>149</v>
      </c>
      <c r="G212" s="831">
        <v>3278</v>
      </c>
      <c r="H212" s="831"/>
      <c r="I212" s="831">
        <v>22</v>
      </c>
      <c r="J212" s="831">
        <v>113</v>
      </c>
      <c r="K212" s="831">
        <v>2486</v>
      </c>
      <c r="L212" s="831"/>
      <c r="M212" s="831">
        <v>22</v>
      </c>
      <c r="N212" s="831">
        <v>16</v>
      </c>
      <c r="O212" s="831">
        <v>368</v>
      </c>
      <c r="P212" s="827"/>
      <c r="Q212" s="832">
        <v>23</v>
      </c>
    </row>
    <row r="213" spans="1:17" ht="14.45" customHeight="1" x14ac:dyDescent="0.2">
      <c r="A213" s="821" t="s">
        <v>7657</v>
      </c>
      <c r="B213" s="822" t="s">
        <v>7658</v>
      </c>
      <c r="C213" s="822" t="s">
        <v>5989</v>
      </c>
      <c r="D213" s="822" t="s">
        <v>7866</v>
      </c>
      <c r="E213" s="822" t="s">
        <v>7867</v>
      </c>
      <c r="F213" s="831">
        <v>288</v>
      </c>
      <c r="G213" s="831">
        <v>6336</v>
      </c>
      <c r="H213" s="831"/>
      <c r="I213" s="831">
        <v>22</v>
      </c>
      <c r="J213" s="831">
        <v>332</v>
      </c>
      <c r="K213" s="831">
        <v>7304</v>
      </c>
      <c r="L213" s="831"/>
      <c r="M213" s="831">
        <v>22</v>
      </c>
      <c r="N213" s="831">
        <v>184</v>
      </c>
      <c r="O213" s="831">
        <v>4232</v>
      </c>
      <c r="P213" s="827"/>
      <c r="Q213" s="832">
        <v>23</v>
      </c>
    </row>
    <row r="214" spans="1:17" ht="14.45" customHeight="1" x14ac:dyDescent="0.2">
      <c r="A214" s="821" t="s">
        <v>7657</v>
      </c>
      <c r="B214" s="822" t="s">
        <v>7658</v>
      </c>
      <c r="C214" s="822" t="s">
        <v>5989</v>
      </c>
      <c r="D214" s="822" t="s">
        <v>7868</v>
      </c>
      <c r="E214" s="822" t="s">
        <v>7869</v>
      </c>
      <c r="F214" s="831">
        <v>209</v>
      </c>
      <c r="G214" s="831">
        <v>36157</v>
      </c>
      <c r="H214" s="831"/>
      <c r="I214" s="831">
        <v>173</v>
      </c>
      <c r="J214" s="831">
        <v>153</v>
      </c>
      <c r="K214" s="831">
        <v>26622</v>
      </c>
      <c r="L214" s="831"/>
      <c r="M214" s="831">
        <v>174</v>
      </c>
      <c r="N214" s="831">
        <v>2</v>
      </c>
      <c r="O214" s="831">
        <v>352</v>
      </c>
      <c r="P214" s="827"/>
      <c r="Q214" s="832">
        <v>176</v>
      </c>
    </row>
    <row r="215" spans="1:17" ht="14.45" customHeight="1" x14ac:dyDescent="0.2">
      <c r="A215" s="821" t="s">
        <v>7657</v>
      </c>
      <c r="B215" s="822" t="s">
        <v>7658</v>
      </c>
      <c r="C215" s="822" t="s">
        <v>5989</v>
      </c>
      <c r="D215" s="822" t="s">
        <v>7870</v>
      </c>
      <c r="E215" s="822" t="s">
        <v>7871</v>
      </c>
      <c r="F215" s="831">
        <v>55</v>
      </c>
      <c r="G215" s="831">
        <v>27225</v>
      </c>
      <c r="H215" s="831"/>
      <c r="I215" s="831">
        <v>495</v>
      </c>
      <c r="J215" s="831">
        <v>55</v>
      </c>
      <c r="K215" s="831">
        <v>27225</v>
      </c>
      <c r="L215" s="831"/>
      <c r="M215" s="831">
        <v>495</v>
      </c>
      <c r="N215" s="831">
        <v>14</v>
      </c>
      <c r="O215" s="831">
        <v>6944</v>
      </c>
      <c r="P215" s="827"/>
      <c r="Q215" s="832">
        <v>496</v>
      </c>
    </row>
    <row r="216" spans="1:17" ht="14.45" customHeight="1" x14ac:dyDescent="0.2">
      <c r="A216" s="821" t="s">
        <v>7657</v>
      </c>
      <c r="B216" s="822" t="s">
        <v>7658</v>
      </c>
      <c r="C216" s="822" t="s">
        <v>5989</v>
      </c>
      <c r="D216" s="822" t="s">
        <v>7872</v>
      </c>
      <c r="E216" s="822" t="s">
        <v>7873</v>
      </c>
      <c r="F216" s="831">
        <v>2</v>
      </c>
      <c r="G216" s="831">
        <v>384</v>
      </c>
      <c r="H216" s="831"/>
      <c r="I216" s="831">
        <v>192</v>
      </c>
      <c r="J216" s="831">
        <v>9</v>
      </c>
      <c r="K216" s="831">
        <v>1737</v>
      </c>
      <c r="L216" s="831"/>
      <c r="M216" s="831">
        <v>193</v>
      </c>
      <c r="N216" s="831">
        <v>2</v>
      </c>
      <c r="O216" s="831">
        <v>390</v>
      </c>
      <c r="P216" s="827"/>
      <c r="Q216" s="832">
        <v>195</v>
      </c>
    </row>
    <row r="217" spans="1:17" ht="14.45" customHeight="1" x14ac:dyDescent="0.2">
      <c r="A217" s="821" t="s">
        <v>7657</v>
      </c>
      <c r="B217" s="822" t="s">
        <v>7658</v>
      </c>
      <c r="C217" s="822" t="s">
        <v>5989</v>
      </c>
      <c r="D217" s="822" t="s">
        <v>7874</v>
      </c>
      <c r="E217" s="822" t="s">
        <v>7875</v>
      </c>
      <c r="F217" s="831">
        <v>4</v>
      </c>
      <c r="G217" s="831">
        <v>820</v>
      </c>
      <c r="H217" s="831"/>
      <c r="I217" s="831">
        <v>205</v>
      </c>
      <c r="J217" s="831">
        <v>7</v>
      </c>
      <c r="K217" s="831">
        <v>1435</v>
      </c>
      <c r="L217" s="831"/>
      <c r="M217" s="831">
        <v>205</v>
      </c>
      <c r="N217" s="831">
        <v>2</v>
      </c>
      <c r="O217" s="831">
        <v>412</v>
      </c>
      <c r="P217" s="827"/>
      <c r="Q217" s="832">
        <v>206</v>
      </c>
    </row>
    <row r="218" spans="1:17" ht="14.45" customHeight="1" x14ac:dyDescent="0.2">
      <c r="A218" s="821" t="s">
        <v>7657</v>
      </c>
      <c r="B218" s="822" t="s">
        <v>7658</v>
      </c>
      <c r="C218" s="822" t="s">
        <v>5989</v>
      </c>
      <c r="D218" s="822" t="s">
        <v>7876</v>
      </c>
      <c r="E218" s="822" t="s">
        <v>7877</v>
      </c>
      <c r="F218" s="831">
        <v>12</v>
      </c>
      <c r="G218" s="831">
        <v>2016</v>
      </c>
      <c r="H218" s="831"/>
      <c r="I218" s="831">
        <v>168</v>
      </c>
      <c r="J218" s="831">
        <v>3</v>
      </c>
      <c r="K218" s="831">
        <v>504</v>
      </c>
      <c r="L218" s="831"/>
      <c r="M218" s="831">
        <v>168</v>
      </c>
      <c r="N218" s="831">
        <v>6</v>
      </c>
      <c r="O218" s="831">
        <v>1014</v>
      </c>
      <c r="P218" s="827"/>
      <c r="Q218" s="832">
        <v>169</v>
      </c>
    </row>
    <row r="219" spans="1:17" ht="14.45" customHeight="1" x14ac:dyDescent="0.2">
      <c r="A219" s="821" t="s">
        <v>7657</v>
      </c>
      <c r="B219" s="822" t="s">
        <v>7658</v>
      </c>
      <c r="C219" s="822" t="s">
        <v>5989</v>
      </c>
      <c r="D219" s="822" t="s">
        <v>7878</v>
      </c>
      <c r="E219" s="822" t="s">
        <v>7879</v>
      </c>
      <c r="F219" s="831"/>
      <c r="G219" s="831"/>
      <c r="H219" s="831"/>
      <c r="I219" s="831"/>
      <c r="J219" s="831">
        <v>2</v>
      </c>
      <c r="K219" s="831">
        <v>3408</v>
      </c>
      <c r="L219" s="831"/>
      <c r="M219" s="831">
        <v>1704</v>
      </c>
      <c r="N219" s="831">
        <v>1</v>
      </c>
      <c r="O219" s="831">
        <v>1745</v>
      </c>
      <c r="P219" s="827"/>
      <c r="Q219" s="832">
        <v>1745</v>
      </c>
    </row>
    <row r="220" spans="1:17" ht="14.45" customHeight="1" x14ac:dyDescent="0.2">
      <c r="A220" s="821" t="s">
        <v>7657</v>
      </c>
      <c r="B220" s="822" t="s">
        <v>7658</v>
      </c>
      <c r="C220" s="822" t="s">
        <v>5989</v>
      </c>
      <c r="D220" s="822" t="s">
        <v>7880</v>
      </c>
      <c r="E220" s="822" t="s">
        <v>7881</v>
      </c>
      <c r="F220" s="831">
        <v>6</v>
      </c>
      <c r="G220" s="831">
        <v>1602</v>
      </c>
      <c r="H220" s="831"/>
      <c r="I220" s="831">
        <v>267</v>
      </c>
      <c r="J220" s="831">
        <v>2</v>
      </c>
      <c r="K220" s="831">
        <v>538</v>
      </c>
      <c r="L220" s="831"/>
      <c r="M220" s="831">
        <v>269</v>
      </c>
      <c r="N220" s="831">
        <v>2</v>
      </c>
      <c r="O220" s="831">
        <v>544</v>
      </c>
      <c r="P220" s="827"/>
      <c r="Q220" s="832">
        <v>272</v>
      </c>
    </row>
    <row r="221" spans="1:17" ht="14.45" customHeight="1" x14ac:dyDescent="0.2">
      <c r="A221" s="821" t="s">
        <v>7657</v>
      </c>
      <c r="B221" s="822" t="s">
        <v>7658</v>
      </c>
      <c r="C221" s="822" t="s">
        <v>5989</v>
      </c>
      <c r="D221" s="822" t="s">
        <v>7882</v>
      </c>
      <c r="E221" s="822" t="s">
        <v>7883</v>
      </c>
      <c r="F221" s="831">
        <v>815</v>
      </c>
      <c r="G221" s="831">
        <v>103505</v>
      </c>
      <c r="H221" s="831"/>
      <c r="I221" s="831">
        <v>127</v>
      </c>
      <c r="J221" s="831">
        <v>893</v>
      </c>
      <c r="K221" s="831">
        <v>113411</v>
      </c>
      <c r="L221" s="831"/>
      <c r="M221" s="831">
        <v>127</v>
      </c>
      <c r="N221" s="831">
        <v>91</v>
      </c>
      <c r="O221" s="831">
        <v>11648</v>
      </c>
      <c r="P221" s="827"/>
      <c r="Q221" s="832">
        <v>128</v>
      </c>
    </row>
    <row r="222" spans="1:17" ht="14.45" customHeight="1" x14ac:dyDescent="0.2">
      <c r="A222" s="821" t="s">
        <v>7657</v>
      </c>
      <c r="B222" s="822" t="s">
        <v>7658</v>
      </c>
      <c r="C222" s="822" t="s">
        <v>5989</v>
      </c>
      <c r="D222" s="822" t="s">
        <v>7884</v>
      </c>
      <c r="E222" s="822" t="s">
        <v>7885</v>
      </c>
      <c r="F222" s="831">
        <v>6</v>
      </c>
      <c r="G222" s="831">
        <v>1860</v>
      </c>
      <c r="H222" s="831"/>
      <c r="I222" s="831">
        <v>310</v>
      </c>
      <c r="J222" s="831">
        <v>6</v>
      </c>
      <c r="K222" s="831">
        <v>1860</v>
      </c>
      <c r="L222" s="831"/>
      <c r="M222" s="831">
        <v>310</v>
      </c>
      <c r="N222" s="831">
        <v>4</v>
      </c>
      <c r="O222" s="831">
        <v>1244</v>
      </c>
      <c r="P222" s="827"/>
      <c r="Q222" s="832">
        <v>311</v>
      </c>
    </row>
    <row r="223" spans="1:17" ht="14.45" customHeight="1" x14ac:dyDescent="0.2">
      <c r="A223" s="821" t="s">
        <v>7657</v>
      </c>
      <c r="B223" s="822" t="s">
        <v>7658</v>
      </c>
      <c r="C223" s="822" t="s">
        <v>5989</v>
      </c>
      <c r="D223" s="822" t="s">
        <v>7886</v>
      </c>
      <c r="E223" s="822" t="s">
        <v>7887</v>
      </c>
      <c r="F223" s="831">
        <v>117</v>
      </c>
      <c r="G223" s="831">
        <v>2691</v>
      </c>
      <c r="H223" s="831"/>
      <c r="I223" s="831">
        <v>23</v>
      </c>
      <c r="J223" s="831">
        <v>119</v>
      </c>
      <c r="K223" s="831">
        <v>2737</v>
      </c>
      <c r="L223" s="831"/>
      <c r="M223" s="831">
        <v>23</v>
      </c>
      <c r="N223" s="831">
        <v>35</v>
      </c>
      <c r="O223" s="831">
        <v>840</v>
      </c>
      <c r="P223" s="827"/>
      <c r="Q223" s="832">
        <v>24</v>
      </c>
    </row>
    <row r="224" spans="1:17" ht="14.45" customHeight="1" x14ac:dyDescent="0.2">
      <c r="A224" s="821" t="s">
        <v>7657</v>
      </c>
      <c r="B224" s="822" t="s">
        <v>7658</v>
      </c>
      <c r="C224" s="822" t="s">
        <v>5989</v>
      </c>
      <c r="D224" s="822" t="s">
        <v>7888</v>
      </c>
      <c r="E224" s="822" t="s">
        <v>7889</v>
      </c>
      <c r="F224" s="831">
        <v>7</v>
      </c>
      <c r="G224" s="831">
        <v>119</v>
      </c>
      <c r="H224" s="831"/>
      <c r="I224" s="831">
        <v>17</v>
      </c>
      <c r="J224" s="831">
        <v>2</v>
      </c>
      <c r="K224" s="831">
        <v>34</v>
      </c>
      <c r="L224" s="831"/>
      <c r="M224" s="831">
        <v>17</v>
      </c>
      <c r="N224" s="831"/>
      <c r="O224" s="831"/>
      <c r="P224" s="827"/>
      <c r="Q224" s="832"/>
    </row>
    <row r="225" spans="1:17" ht="14.45" customHeight="1" x14ac:dyDescent="0.2">
      <c r="A225" s="821" t="s">
        <v>7657</v>
      </c>
      <c r="B225" s="822" t="s">
        <v>7658</v>
      </c>
      <c r="C225" s="822" t="s">
        <v>5989</v>
      </c>
      <c r="D225" s="822" t="s">
        <v>7890</v>
      </c>
      <c r="E225" s="822" t="s">
        <v>7891</v>
      </c>
      <c r="F225" s="831">
        <v>2</v>
      </c>
      <c r="G225" s="831">
        <v>268</v>
      </c>
      <c r="H225" s="831"/>
      <c r="I225" s="831">
        <v>134</v>
      </c>
      <c r="J225" s="831"/>
      <c r="K225" s="831"/>
      <c r="L225" s="831"/>
      <c r="M225" s="831"/>
      <c r="N225" s="831">
        <v>2</v>
      </c>
      <c r="O225" s="831">
        <v>274</v>
      </c>
      <c r="P225" s="827"/>
      <c r="Q225" s="832">
        <v>137</v>
      </c>
    </row>
    <row r="226" spans="1:17" ht="14.45" customHeight="1" x14ac:dyDescent="0.2">
      <c r="A226" s="821" t="s">
        <v>7657</v>
      </c>
      <c r="B226" s="822" t="s">
        <v>7658</v>
      </c>
      <c r="C226" s="822" t="s">
        <v>5989</v>
      </c>
      <c r="D226" s="822" t="s">
        <v>7892</v>
      </c>
      <c r="E226" s="822" t="s">
        <v>7893</v>
      </c>
      <c r="F226" s="831">
        <v>9</v>
      </c>
      <c r="G226" s="831">
        <v>5868</v>
      </c>
      <c r="H226" s="831"/>
      <c r="I226" s="831">
        <v>652</v>
      </c>
      <c r="J226" s="831">
        <v>7</v>
      </c>
      <c r="K226" s="831">
        <v>4564</v>
      </c>
      <c r="L226" s="831"/>
      <c r="M226" s="831">
        <v>652</v>
      </c>
      <c r="N226" s="831">
        <v>4</v>
      </c>
      <c r="O226" s="831">
        <v>2616</v>
      </c>
      <c r="P226" s="827"/>
      <c r="Q226" s="832">
        <v>654</v>
      </c>
    </row>
    <row r="227" spans="1:17" ht="14.45" customHeight="1" x14ac:dyDescent="0.2">
      <c r="A227" s="821" t="s">
        <v>7657</v>
      </c>
      <c r="B227" s="822" t="s">
        <v>7658</v>
      </c>
      <c r="C227" s="822" t="s">
        <v>5989</v>
      </c>
      <c r="D227" s="822" t="s">
        <v>7894</v>
      </c>
      <c r="E227" s="822" t="s">
        <v>7895</v>
      </c>
      <c r="F227" s="831">
        <v>71</v>
      </c>
      <c r="G227" s="831">
        <v>21016</v>
      </c>
      <c r="H227" s="831"/>
      <c r="I227" s="831">
        <v>296</v>
      </c>
      <c r="J227" s="831">
        <v>129</v>
      </c>
      <c r="K227" s="831">
        <v>38184</v>
      </c>
      <c r="L227" s="831"/>
      <c r="M227" s="831">
        <v>296</v>
      </c>
      <c r="N227" s="831">
        <v>31</v>
      </c>
      <c r="O227" s="831">
        <v>9269</v>
      </c>
      <c r="P227" s="827"/>
      <c r="Q227" s="832">
        <v>299</v>
      </c>
    </row>
    <row r="228" spans="1:17" ht="14.45" customHeight="1" x14ac:dyDescent="0.2">
      <c r="A228" s="821" t="s">
        <v>7657</v>
      </c>
      <c r="B228" s="822" t="s">
        <v>7658</v>
      </c>
      <c r="C228" s="822" t="s">
        <v>5989</v>
      </c>
      <c r="D228" s="822" t="s">
        <v>7896</v>
      </c>
      <c r="E228" s="822" t="s">
        <v>7897</v>
      </c>
      <c r="F228" s="831"/>
      <c r="G228" s="831"/>
      <c r="H228" s="831"/>
      <c r="I228" s="831"/>
      <c r="J228" s="831">
        <v>1</v>
      </c>
      <c r="K228" s="831">
        <v>29</v>
      </c>
      <c r="L228" s="831"/>
      <c r="M228" s="831">
        <v>29</v>
      </c>
      <c r="N228" s="831"/>
      <c r="O228" s="831"/>
      <c r="P228" s="827"/>
      <c r="Q228" s="832"/>
    </row>
    <row r="229" spans="1:17" ht="14.45" customHeight="1" x14ac:dyDescent="0.2">
      <c r="A229" s="821" t="s">
        <v>7657</v>
      </c>
      <c r="B229" s="822" t="s">
        <v>7658</v>
      </c>
      <c r="C229" s="822" t="s">
        <v>5989</v>
      </c>
      <c r="D229" s="822" t="s">
        <v>7898</v>
      </c>
      <c r="E229" s="822" t="s">
        <v>7899</v>
      </c>
      <c r="F229" s="831">
        <v>83</v>
      </c>
      <c r="G229" s="831">
        <v>3735</v>
      </c>
      <c r="H229" s="831"/>
      <c r="I229" s="831">
        <v>45</v>
      </c>
      <c r="J229" s="831">
        <v>55</v>
      </c>
      <c r="K229" s="831">
        <v>2475</v>
      </c>
      <c r="L229" s="831"/>
      <c r="M229" s="831">
        <v>45</v>
      </c>
      <c r="N229" s="831">
        <v>12</v>
      </c>
      <c r="O229" s="831">
        <v>552</v>
      </c>
      <c r="P229" s="827"/>
      <c r="Q229" s="832">
        <v>46</v>
      </c>
    </row>
    <row r="230" spans="1:17" ht="14.45" customHeight="1" x14ac:dyDescent="0.2">
      <c r="A230" s="821" t="s">
        <v>7657</v>
      </c>
      <c r="B230" s="822" t="s">
        <v>7658</v>
      </c>
      <c r="C230" s="822" t="s">
        <v>5989</v>
      </c>
      <c r="D230" s="822" t="s">
        <v>7900</v>
      </c>
      <c r="E230" s="822" t="s">
        <v>7901</v>
      </c>
      <c r="F230" s="831">
        <v>116</v>
      </c>
      <c r="G230" s="831">
        <v>128760</v>
      </c>
      <c r="H230" s="831"/>
      <c r="I230" s="831">
        <v>1110</v>
      </c>
      <c r="J230" s="831">
        <v>118</v>
      </c>
      <c r="K230" s="831">
        <v>131452</v>
      </c>
      <c r="L230" s="831"/>
      <c r="M230" s="831">
        <v>1114</v>
      </c>
      <c r="N230" s="831">
        <v>8</v>
      </c>
      <c r="O230" s="831">
        <v>9056</v>
      </c>
      <c r="P230" s="827"/>
      <c r="Q230" s="832">
        <v>1132</v>
      </c>
    </row>
    <row r="231" spans="1:17" ht="14.45" customHeight="1" x14ac:dyDescent="0.2">
      <c r="A231" s="821" t="s">
        <v>7657</v>
      </c>
      <c r="B231" s="822" t="s">
        <v>7658</v>
      </c>
      <c r="C231" s="822" t="s">
        <v>5989</v>
      </c>
      <c r="D231" s="822" t="s">
        <v>7902</v>
      </c>
      <c r="E231" s="822" t="s">
        <v>7903</v>
      </c>
      <c r="F231" s="831">
        <v>2</v>
      </c>
      <c r="G231" s="831">
        <v>52</v>
      </c>
      <c r="H231" s="831"/>
      <c r="I231" s="831">
        <v>26</v>
      </c>
      <c r="J231" s="831">
        <v>3</v>
      </c>
      <c r="K231" s="831">
        <v>78</v>
      </c>
      <c r="L231" s="831"/>
      <c r="M231" s="831">
        <v>26</v>
      </c>
      <c r="N231" s="831"/>
      <c r="O231" s="831"/>
      <c r="P231" s="827"/>
      <c r="Q231" s="832"/>
    </row>
    <row r="232" spans="1:17" ht="14.45" customHeight="1" x14ac:dyDescent="0.2">
      <c r="A232" s="821" t="s">
        <v>7657</v>
      </c>
      <c r="B232" s="822" t="s">
        <v>7658</v>
      </c>
      <c r="C232" s="822" t="s">
        <v>5989</v>
      </c>
      <c r="D232" s="822" t="s">
        <v>7904</v>
      </c>
      <c r="E232" s="822" t="s">
        <v>7905</v>
      </c>
      <c r="F232" s="831">
        <v>7</v>
      </c>
      <c r="G232" s="831">
        <v>322</v>
      </c>
      <c r="H232" s="831"/>
      <c r="I232" s="831">
        <v>46</v>
      </c>
      <c r="J232" s="831">
        <v>89</v>
      </c>
      <c r="K232" s="831">
        <v>4094</v>
      </c>
      <c r="L232" s="831"/>
      <c r="M232" s="831">
        <v>46</v>
      </c>
      <c r="N232" s="831">
        <v>125</v>
      </c>
      <c r="O232" s="831">
        <v>5875</v>
      </c>
      <c r="P232" s="827"/>
      <c r="Q232" s="832">
        <v>47</v>
      </c>
    </row>
    <row r="233" spans="1:17" ht="14.45" customHeight="1" x14ac:dyDescent="0.2">
      <c r="A233" s="821" t="s">
        <v>7657</v>
      </c>
      <c r="B233" s="822" t="s">
        <v>7658</v>
      </c>
      <c r="C233" s="822" t="s">
        <v>5989</v>
      </c>
      <c r="D233" s="822" t="s">
        <v>7906</v>
      </c>
      <c r="E233" s="822" t="s">
        <v>7907</v>
      </c>
      <c r="F233" s="831">
        <v>15</v>
      </c>
      <c r="G233" s="831">
        <v>4650</v>
      </c>
      <c r="H233" s="831"/>
      <c r="I233" s="831">
        <v>310</v>
      </c>
      <c r="J233" s="831">
        <v>18</v>
      </c>
      <c r="K233" s="831">
        <v>5580</v>
      </c>
      <c r="L233" s="831"/>
      <c r="M233" s="831">
        <v>310</v>
      </c>
      <c r="N233" s="831"/>
      <c r="O233" s="831"/>
      <c r="P233" s="827"/>
      <c r="Q233" s="832"/>
    </row>
    <row r="234" spans="1:17" ht="14.45" customHeight="1" x14ac:dyDescent="0.2">
      <c r="A234" s="821" t="s">
        <v>7657</v>
      </c>
      <c r="B234" s="822" t="s">
        <v>7658</v>
      </c>
      <c r="C234" s="822" t="s">
        <v>5989</v>
      </c>
      <c r="D234" s="822" t="s">
        <v>7906</v>
      </c>
      <c r="E234" s="822" t="s">
        <v>7908</v>
      </c>
      <c r="F234" s="831">
        <v>2</v>
      </c>
      <c r="G234" s="831">
        <v>620</v>
      </c>
      <c r="H234" s="831"/>
      <c r="I234" s="831">
        <v>310</v>
      </c>
      <c r="J234" s="831">
        <v>6</v>
      </c>
      <c r="K234" s="831">
        <v>1860</v>
      </c>
      <c r="L234" s="831"/>
      <c r="M234" s="831">
        <v>310</v>
      </c>
      <c r="N234" s="831">
        <v>3</v>
      </c>
      <c r="O234" s="831">
        <v>1272</v>
      </c>
      <c r="P234" s="827"/>
      <c r="Q234" s="832">
        <v>424</v>
      </c>
    </row>
    <row r="235" spans="1:17" ht="14.45" customHeight="1" x14ac:dyDescent="0.2">
      <c r="A235" s="821" t="s">
        <v>7657</v>
      </c>
      <c r="B235" s="822" t="s">
        <v>7658</v>
      </c>
      <c r="C235" s="822" t="s">
        <v>5989</v>
      </c>
      <c r="D235" s="822" t="s">
        <v>7909</v>
      </c>
      <c r="E235" s="822" t="s">
        <v>7910</v>
      </c>
      <c r="F235" s="831">
        <v>1</v>
      </c>
      <c r="G235" s="831">
        <v>43</v>
      </c>
      <c r="H235" s="831"/>
      <c r="I235" s="831">
        <v>43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7657</v>
      </c>
      <c r="B236" s="822" t="s">
        <v>7658</v>
      </c>
      <c r="C236" s="822" t="s">
        <v>5989</v>
      </c>
      <c r="D236" s="822" t="s">
        <v>7911</v>
      </c>
      <c r="E236" s="822" t="s">
        <v>7912</v>
      </c>
      <c r="F236" s="831">
        <v>1</v>
      </c>
      <c r="G236" s="831">
        <v>529</v>
      </c>
      <c r="H236" s="831"/>
      <c r="I236" s="831">
        <v>529</v>
      </c>
      <c r="J236" s="831">
        <v>4</v>
      </c>
      <c r="K236" s="831">
        <v>2120</v>
      </c>
      <c r="L236" s="831"/>
      <c r="M236" s="831">
        <v>530</v>
      </c>
      <c r="N236" s="831">
        <v>1</v>
      </c>
      <c r="O236" s="831">
        <v>532</v>
      </c>
      <c r="P236" s="827"/>
      <c r="Q236" s="832">
        <v>532</v>
      </c>
    </row>
    <row r="237" spans="1:17" ht="14.45" customHeight="1" x14ac:dyDescent="0.2">
      <c r="A237" s="821" t="s">
        <v>7657</v>
      </c>
      <c r="B237" s="822" t="s">
        <v>7658</v>
      </c>
      <c r="C237" s="822" t="s">
        <v>5989</v>
      </c>
      <c r="D237" s="822" t="s">
        <v>7913</v>
      </c>
      <c r="E237" s="822" t="s">
        <v>7914</v>
      </c>
      <c r="F237" s="831">
        <v>2</v>
      </c>
      <c r="G237" s="831">
        <v>62</v>
      </c>
      <c r="H237" s="831"/>
      <c r="I237" s="831">
        <v>31</v>
      </c>
      <c r="J237" s="831"/>
      <c r="K237" s="831"/>
      <c r="L237" s="831"/>
      <c r="M237" s="831"/>
      <c r="N237" s="831">
        <v>3</v>
      </c>
      <c r="O237" s="831">
        <v>96</v>
      </c>
      <c r="P237" s="827"/>
      <c r="Q237" s="832">
        <v>32</v>
      </c>
    </row>
    <row r="238" spans="1:17" ht="14.45" customHeight="1" x14ac:dyDescent="0.2">
      <c r="A238" s="821" t="s">
        <v>7657</v>
      </c>
      <c r="B238" s="822" t="s">
        <v>7658</v>
      </c>
      <c r="C238" s="822" t="s">
        <v>5989</v>
      </c>
      <c r="D238" s="822" t="s">
        <v>7915</v>
      </c>
      <c r="E238" s="822" t="s">
        <v>7916</v>
      </c>
      <c r="F238" s="831">
        <v>1</v>
      </c>
      <c r="G238" s="831">
        <v>26</v>
      </c>
      <c r="H238" s="831"/>
      <c r="I238" s="831">
        <v>26</v>
      </c>
      <c r="J238" s="831">
        <v>3</v>
      </c>
      <c r="K238" s="831">
        <v>78</v>
      </c>
      <c r="L238" s="831"/>
      <c r="M238" s="831">
        <v>26</v>
      </c>
      <c r="N238" s="831">
        <v>3</v>
      </c>
      <c r="O238" s="831">
        <v>81</v>
      </c>
      <c r="P238" s="827"/>
      <c r="Q238" s="832">
        <v>27</v>
      </c>
    </row>
    <row r="239" spans="1:17" ht="14.45" customHeight="1" x14ac:dyDescent="0.2">
      <c r="A239" s="821" t="s">
        <v>7657</v>
      </c>
      <c r="B239" s="822" t="s">
        <v>7658</v>
      </c>
      <c r="C239" s="822" t="s">
        <v>5989</v>
      </c>
      <c r="D239" s="822" t="s">
        <v>7917</v>
      </c>
      <c r="E239" s="822" t="s">
        <v>7918</v>
      </c>
      <c r="F239" s="831">
        <v>10</v>
      </c>
      <c r="G239" s="831">
        <v>3560</v>
      </c>
      <c r="H239" s="831"/>
      <c r="I239" s="831">
        <v>356</v>
      </c>
      <c r="J239" s="831">
        <v>11</v>
      </c>
      <c r="K239" s="831">
        <v>3916</v>
      </c>
      <c r="L239" s="831"/>
      <c r="M239" s="831">
        <v>356</v>
      </c>
      <c r="N239" s="831">
        <v>1</v>
      </c>
      <c r="O239" s="831">
        <v>357</v>
      </c>
      <c r="P239" s="827"/>
      <c r="Q239" s="832">
        <v>357</v>
      </c>
    </row>
    <row r="240" spans="1:17" ht="14.45" customHeight="1" x14ac:dyDescent="0.2">
      <c r="A240" s="821" t="s">
        <v>7657</v>
      </c>
      <c r="B240" s="822" t="s">
        <v>7658</v>
      </c>
      <c r="C240" s="822" t="s">
        <v>5989</v>
      </c>
      <c r="D240" s="822" t="s">
        <v>7919</v>
      </c>
      <c r="E240" s="822" t="s">
        <v>7920</v>
      </c>
      <c r="F240" s="831">
        <v>4</v>
      </c>
      <c r="G240" s="831">
        <v>124</v>
      </c>
      <c r="H240" s="831"/>
      <c r="I240" s="831">
        <v>31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7657</v>
      </c>
      <c r="B241" s="822" t="s">
        <v>7658</v>
      </c>
      <c r="C241" s="822" t="s">
        <v>5989</v>
      </c>
      <c r="D241" s="822" t="s">
        <v>7921</v>
      </c>
      <c r="E241" s="822" t="s">
        <v>7922</v>
      </c>
      <c r="F241" s="831">
        <v>235</v>
      </c>
      <c r="G241" s="831">
        <v>83895</v>
      </c>
      <c r="H241" s="831"/>
      <c r="I241" s="831">
        <v>357</v>
      </c>
      <c r="J241" s="831">
        <v>182</v>
      </c>
      <c r="K241" s="831">
        <v>65338</v>
      </c>
      <c r="L241" s="831"/>
      <c r="M241" s="831">
        <v>359</v>
      </c>
      <c r="N241" s="831">
        <v>5</v>
      </c>
      <c r="O241" s="831">
        <v>1815</v>
      </c>
      <c r="P241" s="827"/>
      <c r="Q241" s="832">
        <v>363</v>
      </c>
    </row>
    <row r="242" spans="1:17" ht="14.45" customHeight="1" x14ac:dyDescent="0.2">
      <c r="A242" s="821" t="s">
        <v>7657</v>
      </c>
      <c r="B242" s="822" t="s">
        <v>7658</v>
      </c>
      <c r="C242" s="822" t="s">
        <v>5989</v>
      </c>
      <c r="D242" s="822" t="s">
        <v>7923</v>
      </c>
      <c r="E242" s="822" t="s">
        <v>7924</v>
      </c>
      <c r="F242" s="831">
        <v>2</v>
      </c>
      <c r="G242" s="831">
        <v>3550</v>
      </c>
      <c r="H242" s="831"/>
      <c r="I242" s="831">
        <v>1775</v>
      </c>
      <c r="J242" s="831">
        <v>6</v>
      </c>
      <c r="K242" s="831">
        <v>10674</v>
      </c>
      <c r="L242" s="831"/>
      <c r="M242" s="831">
        <v>1779</v>
      </c>
      <c r="N242" s="831"/>
      <c r="O242" s="831"/>
      <c r="P242" s="827"/>
      <c r="Q242" s="832"/>
    </row>
    <row r="243" spans="1:17" ht="14.45" customHeight="1" x14ac:dyDescent="0.2">
      <c r="A243" s="821" t="s">
        <v>7657</v>
      </c>
      <c r="B243" s="822" t="s">
        <v>7658</v>
      </c>
      <c r="C243" s="822" t="s">
        <v>5989</v>
      </c>
      <c r="D243" s="822" t="s">
        <v>7925</v>
      </c>
      <c r="E243" s="822" t="s">
        <v>7926</v>
      </c>
      <c r="F243" s="831">
        <v>6</v>
      </c>
      <c r="G243" s="831">
        <v>816</v>
      </c>
      <c r="H243" s="831"/>
      <c r="I243" s="831">
        <v>136</v>
      </c>
      <c r="J243" s="831">
        <v>3</v>
      </c>
      <c r="K243" s="831">
        <v>408</v>
      </c>
      <c r="L243" s="831"/>
      <c r="M243" s="831">
        <v>136</v>
      </c>
      <c r="N243" s="831">
        <v>4</v>
      </c>
      <c r="O243" s="831">
        <v>548</v>
      </c>
      <c r="P243" s="827"/>
      <c r="Q243" s="832">
        <v>137</v>
      </c>
    </row>
    <row r="244" spans="1:17" ht="14.45" customHeight="1" x14ac:dyDescent="0.2">
      <c r="A244" s="821" t="s">
        <v>7657</v>
      </c>
      <c r="B244" s="822" t="s">
        <v>7658</v>
      </c>
      <c r="C244" s="822" t="s">
        <v>5989</v>
      </c>
      <c r="D244" s="822" t="s">
        <v>7927</v>
      </c>
      <c r="E244" s="822" t="s">
        <v>7928</v>
      </c>
      <c r="F244" s="831"/>
      <c r="G244" s="831"/>
      <c r="H244" s="831"/>
      <c r="I244" s="831"/>
      <c r="J244" s="831">
        <v>1</v>
      </c>
      <c r="K244" s="831">
        <v>87</v>
      </c>
      <c r="L244" s="831"/>
      <c r="M244" s="831">
        <v>87</v>
      </c>
      <c r="N244" s="831"/>
      <c r="O244" s="831"/>
      <c r="P244" s="827"/>
      <c r="Q244" s="832"/>
    </row>
    <row r="245" spans="1:17" ht="14.45" customHeight="1" x14ac:dyDescent="0.2">
      <c r="A245" s="821" t="s">
        <v>7657</v>
      </c>
      <c r="B245" s="822" t="s">
        <v>7658</v>
      </c>
      <c r="C245" s="822" t="s">
        <v>5989</v>
      </c>
      <c r="D245" s="822" t="s">
        <v>7929</v>
      </c>
      <c r="E245" s="822" t="s">
        <v>7930</v>
      </c>
      <c r="F245" s="831">
        <v>1</v>
      </c>
      <c r="G245" s="831">
        <v>136</v>
      </c>
      <c r="H245" s="831"/>
      <c r="I245" s="831">
        <v>136</v>
      </c>
      <c r="J245" s="831">
        <v>2</v>
      </c>
      <c r="K245" s="831">
        <v>274</v>
      </c>
      <c r="L245" s="831"/>
      <c r="M245" s="831">
        <v>137</v>
      </c>
      <c r="N245" s="831">
        <v>1</v>
      </c>
      <c r="O245" s="831">
        <v>138</v>
      </c>
      <c r="P245" s="827"/>
      <c r="Q245" s="832">
        <v>138</v>
      </c>
    </row>
    <row r="246" spans="1:17" ht="14.45" customHeight="1" x14ac:dyDescent="0.2">
      <c r="A246" s="821" t="s">
        <v>7657</v>
      </c>
      <c r="B246" s="822" t="s">
        <v>7658</v>
      </c>
      <c r="C246" s="822" t="s">
        <v>5989</v>
      </c>
      <c r="D246" s="822" t="s">
        <v>7931</v>
      </c>
      <c r="E246" s="822" t="s">
        <v>7932</v>
      </c>
      <c r="F246" s="831">
        <v>7</v>
      </c>
      <c r="G246" s="831">
        <v>2856</v>
      </c>
      <c r="H246" s="831"/>
      <c r="I246" s="831">
        <v>408</v>
      </c>
      <c r="J246" s="831"/>
      <c r="K246" s="831"/>
      <c r="L246" s="831"/>
      <c r="M246" s="831"/>
      <c r="N246" s="831">
        <v>1</v>
      </c>
      <c r="O246" s="831">
        <v>411</v>
      </c>
      <c r="P246" s="827"/>
      <c r="Q246" s="832">
        <v>411</v>
      </c>
    </row>
    <row r="247" spans="1:17" ht="14.45" customHeight="1" x14ac:dyDescent="0.2">
      <c r="A247" s="821" t="s">
        <v>7657</v>
      </c>
      <c r="B247" s="822" t="s">
        <v>7658</v>
      </c>
      <c r="C247" s="822" t="s">
        <v>5989</v>
      </c>
      <c r="D247" s="822" t="s">
        <v>7933</v>
      </c>
      <c r="E247" s="822" t="s">
        <v>7934</v>
      </c>
      <c r="F247" s="831">
        <v>5</v>
      </c>
      <c r="G247" s="831">
        <v>950</v>
      </c>
      <c r="H247" s="831"/>
      <c r="I247" s="831">
        <v>190</v>
      </c>
      <c r="J247" s="831">
        <v>6</v>
      </c>
      <c r="K247" s="831">
        <v>1140</v>
      </c>
      <c r="L247" s="831"/>
      <c r="M247" s="831">
        <v>190</v>
      </c>
      <c r="N247" s="831">
        <v>4</v>
      </c>
      <c r="O247" s="831">
        <v>764</v>
      </c>
      <c r="P247" s="827"/>
      <c r="Q247" s="832">
        <v>191</v>
      </c>
    </row>
    <row r="248" spans="1:17" ht="14.45" customHeight="1" x14ac:dyDescent="0.2">
      <c r="A248" s="821" t="s">
        <v>7657</v>
      </c>
      <c r="B248" s="822" t="s">
        <v>7658</v>
      </c>
      <c r="C248" s="822" t="s">
        <v>5989</v>
      </c>
      <c r="D248" s="822" t="s">
        <v>7935</v>
      </c>
      <c r="E248" s="822" t="s">
        <v>7936</v>
      </c>
      <c r="F248" s="831">
        <v>35</v>
      </c>
      <c r="G248" s="831">
        <v>4655</v>
      </c>
      <c r="H248" s="831"/>
      <c r="I248" s="831">
        <v>133</v>
      </c>
      <c r="J248" s="831">
        <v>48</v>
      </c>
      <c r="K248" s="831">
        <v>6384</v>
      </c>
      <c r="L248" s="831"/>
      <c r="M248" s="831">
        <v>133</v>
      </c>
      <c r="N248" s="831">
        <v>11</v>
      </c>
      <c r="O248" s="831">
        <v>1474</v>
      </c>
      <c r="P248" s="827"/>
      <c r="Q248" s="832">
        <v>134</v>
      </c>
    </row>
    <row r="249" spans="1:17" ht="14.45" customHeight="1" x14ac:dyDescent="0.2">
      <c r="A249" s="821" t="s">
        <v>7657</v>
      </c>
      <c r="B249" s="822" t="s">
        <v>7658</v>
      </c>
      <c r="C249" s="822" t="s">
        <v>5989</v>
      </c>
      <c r="D249" s="822" t="s">
        <v>7937</v>
      </c>
      <c r="E249" s="822" t="s">
        <v>7938</v>
      </c>
      <c r="F249" s="831">
        <v>3985</v>
      </c>
      <c r="G249" s="831">
        <v>147445</v>
      </c>
      <c r="H249" s="831"/>
      <c r="I249" s="831">
        <v>37</v>
      </c>
      <c r="J249" s="831">
        <v>4111</v>
      </c>
      <c r="K249" s="831">
        <v>152107</v>
      </c>
      <c r="L249" s="831"/>
      <c r="M249" s="831">
        <v>37</v>
      </c>
      <c r="N249" s="831">
        <v>945</v>
      </c>
      <c r="O249" s="831">
        <v>35910</v>
      </c>
      <c r="P249" s="827"/>
      <c r="Q249" s="832">
        <v>38</v>
      </c>
    </row>
    <row r="250" spans="1:17" ht="14.45" customHeight="1" x14ac:dyDescent="0.2">
      <c r="A250" s="821" t="s">
        <v>7657</v>
      </c>
      <c r="B250" s="822" t="s">
        <v>7658</v>
      </c>
      <c r="C250" s="822" t="s">
        <v>5989</v>
      </c>
      <c r="D250" s="822" t="s">
        <v>7939</v>
      </c>
      <c r="E250" s="822" t="s">
        <v>7940</v>
      </c>
      <c r="F250" s="831">
        <v>4</v>
      </c>
      <c r="G250" s="831">
        <v>1900</v>
      </c>
      <c r="H250" s="831"/>
      <c r="I250" s="831">
        <v>475</v>
      </c>
      <c r="J250" s="831">
        <v>3</v>
      </c>
      <c r="K250" s="831">
        <v>1425</v>
      </c>
      <c r="L250" s="831"/>
      <c r="M250" s="831">
        <v>475</v>
      </c>
      <c r="N250" s="831"/>
      <c r="O250" s="831"/>
      <c r="P250" s="827"/>
      <c r="Q250" s="832"/>
    </row>
    <row r="251" spans="1:17" ht="14.45" customHeight="1" x14ac:dyDescent="0.2">
      <c r="A251" s="821" t="s">
        <v>7657</v>
      </c>
      <c r="B251" s="822" t="s">
        <v>7658</v>
      </c>
      <c r="C251" s="822" t="s">
        <v>5989</v>
      </c>
      <c r="D251" s="822" t="s">
        <v>7941</v>
      </c>
      <c r="E251" s="822" t="s">
        <v>7942</v>
      </c>
      <c r="F251" s="831">
        <v>3</v>
      </c>
      <c r="G251" s="831">
        <v>513</v>
      </c>
      <c r="H251" s="831"/>
      <c r="I251" s="831">
        <v>171</v>
      </c>
      <c r="J251" s="831">
        <v>2</v>
      </c>
      <c r="K251" s="831">
        <v>342</v>
      </c>
      <c r="L251" s="831"/>
      <c r="M251" s="831">
        <v>171</v>
      </c>
      <c r="N251" s="831">
        <v>1</v>
      </c>
      <c r="O251" s="831">
        <v>172</v>
      </c>
      <c r="P251" s="827"/>
      <c r="Q251" s="832">
        <v>172</v>
      </c>
    </row>
    <row r="252" spans="1:17" ht="14.45" customHeight="1" x14ac:dyDescent="0.2">
      <c r="A252" s="821" t="s">
        <v>7657</v>
      </c>
      <c r="B252" s="822" t="s">
        <v>7658</v>
      </c>
      <c r="C252" s="822" t="s">
        <v>5989</v>
      </c>
      <c r="D252" s="822" t="s">
        <v>7943</v>
      </c>
      <c r="E252" s="822" t="s">
        <v>7944</v>
      </c>
      <c r="F252" s="831">
        <v>2</v>
      </c>
      <c r="G252" s="831">
        <v>466</v>
      </c>
      <c r="H252" s="831"/>
      <c r="I252" s="831">
        <v>233</v>
      </c>
      <c r="J252" s="831">
        <v>1</v>
      </c>
      <c r="K252" s="831">
        <v>234</v>
      </c>
      <c r="L252" s="831"/>
      <c r="M252" s="831">
        <v>234</v>
      </c>
      <c r="N252" s="831"/>
      <c r="O252" s="831"/>
      <c r="P252" s="827"/>
      <c r="Q252" s="832"/>
    </row>
    <row r="253" spans="1:17" ht="14.45" customHeight="1" x14ac:dyDescent="0.2">
      <c r="A253" s="821" t="s">
        <v>7657</v>
      </c>
      <c r="B253" s="822" t="s">
        <v>7658</v>
      </c>
      <c r="C253" s="822" t="s">
        <v>5989</v>
      </c>
      <c r="D253" s="822" t="s">
        <v>7945</v>
      </c>
      <c r="E253" s="822" t="s">
        <v>7946</v>
      </c>
      <c r="F253" s="831">
        <v>120</v>
      </c>
      <c r="G253" s="831">
        <v>30600</v>
      </c>
      <c r="H253" s="831"/>
      <c r="I253" s="831">
        <v>255</v>
      </c>
      <c r="J253" s="831">
        <v>92</v>
      </c>
      <c r="K253" s="831">
        <v>23460</v>
      </c>
      <c r="L253" s="831"/>
      <c r="M253" s="831">
        <v>255</v>
      </c>
      <c r="N253" s="831">
        <v>2</v>
      </c>
      <c r="O253" s="831">
        <v>512</v>
      </c>
      <c r="P253" s="827"/>
      <c r="Q253" s="832">
        <v>256</v>
      </c>
    </row>
    <row r="254" spans="1:17" ht="14.45" customHeight="1" x14ac:dyDescent="0.2">
      <c r="A254" s="821" t="s">
        <v>7657</v>
      </c>
      <c r="B254" s="822" t="s">
        <v>7658</v>
      </c>
      <c r="C254" s="822" t="s">
        <v>5989</v>
      </c>
      <c r="D254" s="822" t="s">
        <v>7947</v>
      </c>
      <c r="E254" s="822" t="s">
        <v>7948</v>
      </c>
      <c r="F254" s="831">
        <v>7</v>
      </c>
      <c r="G254" s="831">
        <v>6517</v>
      </c>
      <c r="H254" s="831"/>
      <c r="I254" s="831">
        <v>931</v>
      </c>
      <c r="J254" s="831">
        <v>8</v>
      </c>
      <c r="K254" s="831">
        <v>7448</v>
      </c>
      <c r="L254" s="831"/>
      <c r="M254" s="831">
        <v>931</v>
      </c>
      <c r="N254" s="831"/>
      <c r="O254" s="831"/>
      <c r="P254" s="827"/>
      <c r="Q254" s="832"/>
    </row>
    <row r="255" spans="1:17" ht="14.45" customHeight="1" x14ac:dyDescent="0.2">
      <c r="A255" s="821" t="s">
        <v>7657</v>
      </c>
      <c r="B255" s="822" t="s">
        <v>7658</v>
      </c>
      <c r="C255" s="822" t="s">
        <v>5989</v>
      </c>
      <c r="D255" s="822" t="s">
        <v>7949</v>
      </c>
      <c r="E255" s="822" t="s">
        <v>7950</v>
      </c>
      <c r="F255" s="831">
        <v>7</v>
      </c>
      <c r="G255" s="831">
        <v>6531</v>
      </c>
      <c r="H255" s="831"/>
      <c r="I255" s="831">
        <v>933</v>
      </c>
      <c r="J255" s="831">
        <v>8</v>
      </c>
      <c r="K255" s="831">
        <v>7464</v>
      </c>
      <c r="L255" s="831"/>
      <c r="M255" s="831">
        <v>933</v>
      </c>
      <c r="N255" s="831"/>
      <c r="O255" s="831"/>
      <c r="P255" s="827"/>
      <c r="Q255" s="832"/>
    </row>
    <row r="256" spans="1:17" ht="14.45" customHeight="1" x14ac:dyDescent="0.2">
      <c r="A256" s="821" t="s">
        <v>7657</v>
      </c>
      <c r="B256" s="822" t="s">
        <v>7658</v>
      </c>
      <c r="C256" s="822" t="s">
        <v>5989</v>
      </c>
      <c r="D256" s="822" t="s">
        <v>7951</v>
      </c>
      <c r="E256" s="822" t="s">
        <v>7952</v>
      </c>
      <c r="F256" s="831">
        <v>28</v>
      </c>
      <c r="G256" s="831">
        <v>2632</v>
      </c>
      <c r="H256" s="831"/>
      <c r="I256" s="831">
        <v>94</v>
      </c>
      <c r="J256" s="831">
        <v>33</v>
      </c>
      <c r="K256" s="831">
        <v>3102</v>
      </c>
      <c r="L256" s="831"/>
      <c r="M256" s="831">
        <v>94</v>
      </c>
      <c r="N256" s="831">
        <v>7</v>
      </c>
      <c r="O256" s="831">
        <v>679</v>
      </c>
      <c r="P256" s="827"/>
      <c r="Q256" s="832">
        <v>97</v>
      </c>
    </row>
    <row r="257" spans="1:17" ht="14.45" customHeight="1" x14ac:dyDescent="0.2">
      <c r="A257" s="821" t="s">
        <v>7657</v>
      </c>
      <c r="B257" s="822" t="s">
        <v>7658</v>
      </c>
      <c r="C257" s="822" t="s">
        <v>5989</v>
      </c>
      <c r="D257" s="822" t="s">
        <v>7953</v>
      </c>
      <c r="E257" s="822" t="s">
        <v>7954</v>
      </c>
      <c r="F257" s="831">
        <v>95</v>
      </c>
      <c r="G257" s="831">
        <v>89490</v>
      </c>
      <c r="H257" s="831"/>
      <c r="I257" s="831">
        <v>942</v>
      </c>
      <c r="J257" s="831">
        <v>50</v>
      </c>
      <c r="K257" s="831">
        <v>47100</v>
      </c>
      <c r="L257" s="831"/>
      <c r="M257" s="831">
        <v>942</v>
      </c>
      <c r="N257" s="831">
        <v>6</v>
      </c>
      <c r="O257" s="831">
        <v>5664</v>
      </c>
      <c r="P257" s="827"/>
      <c r="Q257" s="832">
        <v>944</v>
      </c>
    </row>
    <row r="258" spans="1:17" ht="14.45" customHeight="1" x14ac:dyDescent="0.2">
      <c r="A258" s="821" t="s">
        <v>7657</v>
      </c>
      <c r="B258" s="822" t="s">
        <v>7658</v>
      </c>
      <c r="C258" s="822" t="s">
        <v>5989</v>
      </c>
      <c r="D258" s="822" t="s">
        <v>7955</v>
      </c>
      <c r="E258" s="822" t="s">
        <v>7956</v>
      </c>
      <c r="F258" s="831">
        <v>1</v>
      </c>
      <c r="G258" s="831">
        <v>94</v>
      </c>
      <c r="H258" s="831"/>
      <c r="I258" s="831">
        <v>94</v>
      </c>
      <c r="J258" s="831">
        <v>4</v>
      </c>
      <c r="K258" s="831">
        <v>376</v>
      </c>
      <c r="L258" s="831"/>
      <c r="M258" s="831">
        <v>94</v>
      </c>
      <c r="N258" s="831"/>
      <c r="O258" s="831"/>
      <c r="P258" s="827"/>
      <c r="Q258" s="832"/>
    </row>
    <row r="259" spans="1:17" ht="14.45" customHeight="1" x14ac:dyDescent="0.2">
      <c r="A259" s="821" t="s">
        <v>7657</v>
      </c>
      <c r="B259" s="822" t="s">
        <v>7658</v>
      </c>
      <c r="C259" s="822" t="s">
        <v>5989</v>
      </c>
      <c r="D259" s="822" t="s">
        <v>7957</v>
      </c>
      <c r="E259" s="822" t="s">
        <v>7958</v>
      </c>
      <c r="F259" s="831">
        <v>3</v>
      </c>
      <c r="G259" s="831">
        <v>1188</v>
      </c>
      <c r="H259" s="831"/>
      <c r="I259" s="831">
        <v>396</v>
      </c>
      <c r="J259" s="831">
        <v>1</v>
      </c>
      <c r="K259" s="831">
        <v>396</v>
      </c>
      <c r="L259" s="831"/>
      <c r="M259" s="831">
        <v>396</v>
      </c>
      <c r="N259" s="831">
        <v>2</v>
      </c>
      <c r="O259" s="831">
        <v>796</v>
      </c>
      <c r="P259" s="827"/>
      <c r="Q259" s="832">
        <v>398</v>
      </c>
    </row>
    <row r="260" spans="1:17" ht="14.45" customHeight="1" x14ac:dyDescent="0.2">
      <c r="A260" s="821" t="s">
        <v>7657</v>
      </c>
      <c r="B260" s="822" t="s">
        <v>7658</v>
      </c>
      <c r="C260" s="822" t="s">
        <v>5989</v>
      </c>
      <c r="D260" s="822" t="s">
        <v>7959</v>
      </c>
      <c r="E260" s="822" t="s">
        <v>7960</v>
      </c>
      <c r="F260" s="831">
        <v>3</v>
      </c>
      <c r="G260" s="831">
        <v>309</v>
      </c>
      <c r="H260" s="831"/>
      <c r="I260" s="831">
        <v>103</v>
      </c>
      <c r="J260" s="831">
        <v>7</v>
      </c>
      <c r="K260" s="831">
        <v>721</v>
      </c>
      <c r="L260" s="831"/>
      <c r="M260" s="831">
        <v>103</v>
      </c>
      <c r="N260" s="831">
        <v>3</v>
      </c>
      <c r="O260" s="831">
        <v>315</v>
      </c>
      <c r="P260" s="827"/>
      <c r="Q260" s="832">
        <v>105</v>
      </c>
    </row>
    <row r="261" spans="1:17" ht="14.45" customHeight="1" x14ac:dyDescent="0.2">
      <c r="A261" s="821" t="s">
        <v>7657</v>
      </c>
      <c r="B261" s="822" t="s">
        <v>7658</v>
      </c>
      <c r="C261" s="822" t="s">
        <v>5989</v>
      </c>
      <c r="D261" s="822" t="s">
        <v>7961</v>
      </c>
      <c r="E261" s="822" t="s">
        <v>7962</v>
      </c>
      <c r="F261" s="831">
        <v>5</v>
      </c>
      <c r="G261" s="831">
        <v>2665</v>
      </c>
      <c r="H261" s="831"/>
      <c r="I261" s="831">
        <v>533</v>
      </c>
      <c r="J261" s="831">
        <v>5</v>
      </c>
      <c r="K261" s="831">
        <v>2670</v>
      </c>
      <c r="L261" s="831"/>
      <c r="M261" s="831">
        <v>534</v>
      </c>
      <c r="N261" s="831">
        <v>4</v>
      </c>
      <c r="O261" s="831">
        <v>2144</v>
      </c>
      <c r="P261" s="827"/>
      <c r="Q261" s="832">
        <v>536</v>
      </c>
    </row>
    <row r="262" spans="1:17" ht="14.45" customHeight="1" x14ac:dyDescent="0.2">
      <c r="A262" s="821" t="s">
        <v>7657</v>
      </c>
      <c r="B262" s="822" t="s">
        <v>7658</v>
      </c>
      <c r="C262" s="822" t="s">
        <v>5989</v>
      </c>
      <c r="D262" s="822" t="s">
        <v>7963</v>
      </c>
      <c r="E262" s="822" t="s">
        <v>7964</v>
      </c>
      <c r="F262" s="831">
        <v>5</v>
      </c>
      <c r="G262" s="831">
        <v>255</v>
      </c>
      <c r="H262" s="831"/>
      <c r="I262" s="831">
        <v>51</v>
      </c>
      <c r="J262" s="831">
        <v>6</v>
      </c>
      <c r="K262" s="831">
        <v>318</v>
      </c>
      <c r="L262" s="831"/>
      <c r="M262" s="831">
        <v>53</v>
      </c>
      <c r="N262" s="831">
        <v>13</v>
      </c>
      <c r="O262" s="831">
        <v>715</v>
      </c>
      <c r="P262" s="827"/>
      <c r="Q262" s="832">
        <v>55</v>
      </c>
    </row>
    <row r="263" spans="1:17" ht="14.45" customHeight="1" x14ac:dyDescent="0.2">
      <c r="A263" s="821" t="s">
        <v>7657</v>
      </c>
      <c r="B263" s="822" t="s">
        <v>7658</v>
      </c>
      <c r="C263" s="822" t="s">
        <v>5989</v>
      </c>
      <c r="D263" s="822" t="s">
        <v>7965</v>
      </c>
      <c r="E263" s="822" t="s">
        <v>7966</v>
      </c>
      <c r="F263" s="831"/>
      <c r="G263" s="831"/>
      <c r="H263" s="831"/>
      <c r="I263" s="831"/>
      <c r="J263" s="831">
        <v>330</v>
      </c>
      <c r="K263" s="831">
        <v>255090</v>
      </c>
      <c r="L263" s="831"/>
      <c r="M263" s="831">
        <v>773</v>
      </c>
      <c r="N263" s="831">
        <v>899</v>
      </c>
      <c r="O263" s="831">
        <v>697624</v>
      </c>
      <c r="P263" s="827"/>
      <c r="Q263" s="832">
        <v>776</v>
      </c>
    </row>
    <row r="264" spans="1:17" ht="14.45" customHeight="1" x14ac:dyDescent="0.2">
      <c r="A264" s="821" t="s">
        <v>7657</v>
      </c>
      <c r="B264" s="822" t="s">
        <v>7658</v>
      </c>
      <c r="C264" s="822" t="s">
        <v>5989</v>
      </c>
      <c r="D264" s="822" t="s">
        <v>7967</v>
      </c>
      <c r="E264" s="822" t="s">
        <v>7968</v>
      </c>
      <c r="F264" s="831"/>
      <c r="G264" s="831"/>
      <c r="H264" s="831"/>
      <c r="I264" s="831"/>
      <c r="J264" s="831">
        <v>1</v>
      </c>
      <c r="K264" s="831">
        <v>112</v>
      </c>
      <c r="L264" s="831"/>
      <c r="M264" s="831">
        <v>112</v>
      </c>
      <c r="N264" s="831">
        <v>2</v>
      </c>
      <c r="O264" s="831">
        <v>224</v>
      </c>
      <c r="P264" s="827"/>
      <c r="Q264" s="832">
        <v>112</v>
      </c>
    </row>
    <row r="265" spans="1:17" ht="14.45" customHeight="1" x14ac:dyDescent="0.2">
      <c r="A265" s="821" t="s">
        <v>7657</v>
      </c>
      <c r="B265" s="822" t="s">
        <v>7969</v>
      </c>
      <c r="C265" s="822" t="s">
        <v>5989</v>
      </c>
      <c r="D265" s="822" t="s">
        <v>7970</v>
      </c>
      <c r="E265" s="822" t="s">
        <v>7971</v>
      </c>
      <c r="F265" s="831">
        <v>12</v>
      </c>
      <c r="G265" s="831">
        <v>12468</v>
      </c>
      <c r="H265" s="831"/>
      <c r="I265" s="831">
        <v>1039</v>
      </c>
      <c r="J265" s="831">
        <v>15</v>
      </c>
      <c r="K265" s="831">
        <v>15600</v>
      </c>
      <c r="L265" s="831"/>
      <c r="M265" s="831">
        <v>1040</v>
      </c>
      <c r="N265" s="831">
        <v>5</v>
      </c>
      <c r="O265" s="831">
        <v>5210</v>
      </c>
      <c r="P265" s="827"/>
      <c r="Q265" s="832">
        <v>1042</v>
      </c>
    </row>
    <row r="266" spans="1:17" ht="14.45" customHeight="1" x14ac:dyDescent="0.2">
      <c r="A266" s="821" t="s">
        <v>7972</v>
      </c>
      <c r="B266" s="822" t="s">
        <v>7461</v>
      </c>
      <c r="C266" s="822" t="s">
        <v>2679</v>
      </c>
      <c r="D266" s="822" t="s">
        <v>6405</v>
      </c>
      <c r="E266" s="822" t="s">
        <v>6406</v>
      </c>
      <c r="F266" s="831">
        <v>0.27</v>
      </c>
      <c r="G266" s="831">
        <v>1313.0500000000002</v>
      </c>
      <c r="H266" s="831"/>
      <c r="I266" s="831">
        <v>4863.1481481481487</v>
      </c>
      <c r="J266" s="831">
        <v>0.55000000000000004</v>
      </c>
      <c r="K266" s="831">
        <v>2509.77</v>
      </c>
      <c r="L266" s="831"/>
      <c r="M266" s="831">
        <v>4563.2181818181816</v>
      </c>
      <c r="N266" s="831">
        <v>0.04</v>
      </c>
      <c r="O266" s="831">
        <v>194.53</v>
      </c>
      <c r="P266" s="827"/>
      <c r="Q266" s="832">
        <v>4863.25</v>
      </c>
    </row>
    <row r="267" spans="1:17" ht="14.45" customHeight="1" x14ac:dyDescent="0.2">
      <c r="A267" s="821" t="s">
        <v>7972</v>
      </c>
      <c r="B267" s="822" t="s">
        <v>7461</v>
      </c>
      <c r="C267" s="822" t="s">
        <v>2679</v>
      </c>
      <c r="D267" s="822" t="s">
        <v>7973</v>
      </c>
      <c r="E267" s="822" t="s">
        <v>6406</v>
      </c>
      <c r="F267" s="831">
        <v>6.13</v>
      </c>
      <c r="G267" s="831">
        <v>53588.86</v>
      </c>
      <c r="H267" s="831"/>
      <c r="I267" s="831">
        <v>8742.0652528548126</v>
      </c>
      <c r="J267" s="831">
        <v>4.919999999999999</v>
      </c>
      <c r="K267" s="831">
        <v>42738.489999999991</v>
      </c>
      <c r="L267" s="831"/>
      <c r="M267" s="831">
        <v>8686.6849593495936</v>
      </c>
      <c r="N267" s="831">
        <v>0.77</v>
      </c>
      <c r="O267" s="831">
        <v>6736.869999999999</v>
      </c>
      <c r="P267" s="827"/>
      <c r="Q267" s="832">
        <v>8749.1818181818162</v>
      </c>
    </row>
    <row r="268" spans="1:17" ht="14.45" customHeight="1" x14ac:dyDescent="0.2">
      <c r="A268" s="821" t="s">
        <v>7972</v>
      </c>
      <c r="B268" s="822" t="s">
        <v>7461</v>
      </c>
      <c r="C268" s="822" t="s">
        <v>2679</v>
      </c>
      <c r="D268" s="822" t="s">
        <v>7974</v>
      </c>
      <c r="E268" s="822" t="s">
        <v>7975</v>
      </c>
      <c r="F268" s="831">
        <v>2</v>
      </c>
      <c r="G268" s="831">
        <v>10352.700000000001</v>
      </c>
      <c r="H268" s="831"/>
      <c r="I268" s="831">
        <v>5176.3500000000004</v>
      </c>
      <c r="J268" s="831"/>
      <c r="K268" s="831"/>
      <c r="L268" s="831"/>
      <c r="M268" s="831"/>
      <c r="N268" s="831"/>
      <c r="O268" s="831"/>
      <c r="P268" s="827"/>
      <c r="Q268" s="832"/>
    </row>
    <row r="269" spans="1:17" ht="14.45" customHeight="1" x14ac:dyDescent="0.2">
      <c r="A269" s="821" t="s">
        <v>7972</v>
      </c>
      <c r="B269" s="822" t="s">
        <v>7461</v>
      </c>
      <c r="C269" s="822" t="s">
        <v>2679</v>
      </c>
      <c r="D269" s="822" t="s">
        <v>7976</v>
      </c>
      <c r="E269" s="822" t="s">
        <v>7977</v>
      </c>
      <c r="F269" s="831">
        <v>129.5</v>
      </c>
      <c r="G269" s="831">
        <v>66951.5</v>
      </c>
      <c r="H269" s="831"/>
      <c r="I269" s="831">
        <v>517</v>
      </c>
      <c r="J269" s="831">
        <v>100</v>
      </c>
      <c r="K269" s="831">
        <v>53005.84</v>
      </c>
      <c r="L269" s="831"/>
      <c r="M269" s="831">
        <v>530.05840000000001</v>
      </c>
      <c r="N269" s="831">
        <v>26</v>
      </c>
      <c r="O269" s="831">
        <v>13442</v>
      </c>
      <c r="P269" s="827"/>
      <c r="Q269" s="832">
        <v>517</v>
      </c>
    </row>
    <row r="270" spans="1:17" ht="14.45" customHeight="1" x14ac:dyDescent="0.2">
      <c r="A270" s="821" t="s">
        <v>7972</v>
      </c>
      <c r="B270" s="822" t="s">
        <v>7461</v>
      </c>
      <c r="C270" s="822" t="s">
        <v>2679</v>
      </c>
      <c r="D270" s="822" t="s">
        <v>7978</v>
      </c>
      <c r="E270" s="822" t="s">
        <v>7979</v>
      </c>
      <c r="F270" s="831">
        <v>0.33999999999999997</v>
      </c>
      <c r="G270" s="831">
        <v>244.26</v>
      </c>
      <c r="H270" s="831"/>
      <c r="I270" s="831">
        <v>718.41176470588243</v>
      </c>
      <c r="J270" s="831">
        <v>0.1</v>
      </c>
      <c r="K270" s="831">
        <v>71.819999999999993</v>
      </c>
      <c r="L270" s="831"/>
      <c r="M270" s="831">
        <v>718.19999999999993</v>
      </c>
      <c r="N270" s="831">
        <v>0.05</v>
      </c>
      <c r="O270" s="831">
        <v>35.909999999999997</v>
      </c>
      <c r="P270" s="827"/>
      <c r="Q270" s="832">
        <v>718.19999999999993</v>
      </c>
    </row>
    <row r="271" spans="1:17" ht="14.45" customHeight="1" x14ac:dyDescent="0.2">
      <c r="A271" s="821" t="s">
        <v>7972</v>
      </c>
      <c r="B271" s="822" t="s">
        <v>7461</v>
      </c>
      <c r="C271" s="822" t="s">
        <v>2679</v>
      </c>
      <c r="D271" s="822" t="s">
        <v>6182</v>
      </c>
      <c r="E271" s="822" t="s">
        <v>6183</v>
      </c>
      <c r="F271" s="831">
        <v>45.45</v>
      </c>
      <c r="G271" s="831">
        <v>29793.340000000011</v>
      </c>
      <c r="H271" s="831"/>
      <c r="I271" s="831">
        <v>655.51903190319047</v>
      </c>
      <c r="J271" s="831">
        <v>25.62</v>
      </c>
      <c r="K271" s="831">
        <v>16797.7</v>
      </c>
      <c r="L271" s="831"/>
      <c r="M271" s="831">
        <v>655.647931303669</v>
      </c>
      <c r="N271" s="831"/>
      <c r="O271" s="831"/>
      <c r="P271" s="827"/>
      <c r="Q271" s="832"/>
    </row>
    <row r="272" spans="1:17" ht="14.45" customHeight="1" x14ac:dyDescent="0.2">
      <c r="A272" s="821" t="s">
        <v>7972</v>
      </c>
      <c r="B272" s="822" t="s">
        <v>7461</v>
      </c>
      <c r="C272" s="822" t="s">
        <v>2679</v>
      </c>
      <c r="D272" s="822" t="s">
        <v>6182</v>
      </c>
      <c r="E272" s="822" t="s">
        <v>6184</v>
      </c>
      <c r="F272" s="831">
        <v>41.6</v>
      </c>
      <c r="G272" s="831">
        <v>27269.609999999997</v>
      </c>
      <c r="H272" s="831"/>
      <c r="I272" s="831">
        <v>655.5194711538461</v>
      </c>
      <c r="J272" s="831">
        <v>8.3899999999999988</v>
      </c>
      <c r="K272" s="831">
        <v>5804.4900000000007</v>
      </c>
      <c r="L272" s="831"/>
      <c r="M272" s="831">
        <v>691.83432657926119</v>
      </c>
      <c r="N272" s="831">
        <v>5.4</v>
      </c>
      <c r="O272" s="831">
        <v>3539.8</v>
      </c>
      <c r="P272" s="827"/>
      <c r="Q272" s="832">
        <v>655.51851851851848</v>
      </c>
    </row>
    <row r="273" spans="1:17" ht="14.45" customHeight="1" x14ac:dyDescent="0.2">
      <c r="A273" s="821" t="s">
        <v>7972</v>
      </c>
      <c r="B273" s="822" t="s">
        <v>7461</v>
      </c>
      <c r="C273" s="822" t="s">
        <v>2679</v>
      </c>
      <c r="D273" s="822" t="s">
        <v>7980</v>
      </c>
      <c r="E273" s="822" t="s">
        <v>6183</v>
      </c>
      <c r="F273" s="831">
        <v>1.3900000000000001</v>
      </c>
      <c r="G273" s="831">
        <v>16202.080000000002</v>
      </c>
      <c r="H273" s="831"/>
      <c r="I273" s="831">
        <v>11656.172661870503</v>
      </c>
      <c r="J273" s="831">
        <v>2.8199999999999985</v>
      </c>
      <c r="K273" s="831">
        <v>37381.179999999993</v>
      </c>
      <c r="L273" s="831"/>
      <c r="M273" s="831">
        <v>13255.737588652486</v>
      </c>
      <c r="N273" s="831"/>
      <c r="O273" s="831"/>
      <c r="P273" s="827"/>
      <c r="Q273" s="832"/>
    </row>
    <row r="274" spans="1:17" ht="14.45" customHeight="1" x14ac:dyDescent="0.2">
      <c r="A274" s="821" t="s">
        <v>7972</v>
      </c>
      <c r="B274" s="822" t="s">
        <v>7461</v>
      </c>
      <c r="C274" s="822" t="s">
        <v>2679</v>
      </c>
      <c r="D274" s="822" t="s">
        <v>7980</v>
      </c>
      <c r="E274" s="822" t="s">
        <v>6184</v>
      </c>
      <c r="F274" s="831">
        <v>2.5599999999999996</v>
      </c>
      <c r="G274" s="831">
        <v>32093.339999999997</v>
      </c>
      <c r="H274" s="831"/>
      <c r="I274" s="831">
        <v>12536.4609375</v>
      </c>
      <c r="J274" s="831">
        <v>5.0299999999999958</v>
      </c>
      <c r="K274" s="831">
        <v>94694.859999999942</v>
      </c>
      <c r="L274" s="831"/>
      <c r="M274" s="831">
        <v>18826.01590457257</v>
      </c>
      <c r="N274" s="831">
        <v>2.859999999999999</v>
      </c>
      <c r="O274" s="831">
        <v>37538.380000000005</v>
      </c>
      <c r="P274" s="827"/>
      <c r="Q274" s="832">
        <v>13125.307692307699</v>
      </c>
    </row>
    <row r="275" spans="1:17" ht="14.45" customHeight="1" x14ac:dyDescent="0.2">
      <c r="A275" s="821" t="s">
        <v>7972</v>
      </c>
      <c r="B275" s="822" t="s">
        <v>7461</v>
      </c>
      <c r="C275" s="822" t="s">
        <v>2679</v>
      </c>
      <c r="D275" s="822" t="s">
        <v>6955</v>
      </c>
      <c r="E275" s="822" t="s">
        <v>6183</v>
      </c>
      <c r="F275" s="831">
        <v>0.3</v>
      </c>
      <c r="G275" s="831">
        <v>491.84</v>
      </c>
      <c r="H275" s="831"/>
      <c r="I275" s="831">
        <v>1639.4666666666667</v>
      </c>
      <c r="J275" s="831">
        <v>0.28000000000000003</v>
      </c>
      <c r="K275" s="831">
        <v>459.05</v>
      </c>
      <c r="L275" s="831"/>
      <c r="M275" s="831">
        <v>1639.4642857142856</v>
      </c>
      <c r="N275" s="831"/>
      <c r="O275" s="831"/>
      <c r="P275" s="827"/>
      <c r="Q275" s="832"/>
    </row>
    <row r="276" spans="1:17" ht="14.45" customHeight="1" x14ac:dyDescent="0.2">
      <c r="A276" s="821" t="s">
        <v>7972</v>
      </c>
      <c r="B276" s="822" t="s">
        <v>7461</v>
      </c>
      <c r="C276" s="822" t="s">
        <v>2679</v>
      </c>
      <c r="D276" s="822" t="s">
        <v>7981</v>
      </c>
      <c r="E276" s="822" t="s">
        <v>7982</v>
      </c>
      <c r="F276" s="831">
        <v>27.33</v>
      </c>
      <c r="G276" s="831">
        <v>39808.33</v>
      </c>
      <c r="H276" s="831"/>
      <c r="I276" s="831">
        <v>1456.5799487742408</v>
      </c>
      <c r="J276" s="831">
        <v>21.72</v>
      </c>
      <c r="K276" s="831">
        <v>33156.42</v>
      </c>
      <c r="L276" s="831"/>
      <c r="M276" s="831">
        <v>1526.5386740331492</v>
      </c>
      <c r="N276" s="831">
        <v>2.68</v>
      </c>
      <c r="O276" s="831">
        <v>3903.64</v>
      </c>
      <c r="P276" s="827"/>
      <c r="Q276" s="832">
        <v>1456.5820895522386</v>
      </c>
    </row>
    <row r="277" spans="1:17" ht="14.45" customHeight="1" x14ac:dyDescent="0.2">
      <c r="A277" s="821" t="s">
        <v>7972</v>
      </c>
      <c r="B277" s="822" t="s">
        <v>7461</v>
      </c>
      <c r="C277" s="822" t="s">
        <v>2679</v>
      </c>
      <c r="D277" s="822" t="s">
        <v>7983</v>
      </c>
      <c r="E277" s="822" t="s">
        <v>7982</v>
      </c>
      <c r="F277" s="831">
        <v>4.0199999999999996</v>
      </c>
      <c r="G277" s="831">
        <v>19230.129999999997</v>
      </c>
      <c r="H277" s="831"/>
      <c r="I277" s="831">
        <v>4783.6144278606962</v>
      </c>
      <c r="J277" s="831">
        <v>7.4399999999999995</v>
      </c>
      <c r="K277" s="831">
        <v>32107.67</v>
      </c>
      <c r="L277" s="831"/>
      <c r="M277" s="831">
        <v>4315.5470430107525</v>
      </c>
      <c r="N277" s="831"/>
      <c r="O277" s="831"/>
      <c r="P277" s="827"/>
      <c r="Q277" s="832"/>
    </row>
    <row r="278" spans="1:17" ht="14.45" customHeight="1" x14ac:dyDescent="0.2">
      <c r="A278" s="821" t="s">
        <v>7972</v>
      </c>
      <c r="B278" s="822" t="s">
        <v>7461</v>
      </c>
      <c r="C278" s="822" t="s">
        <v>2679</v>
      </c>
      <c r="D278" s="822" t="s">
        <v>6473</v>
      </c>
      <c r="E278" s="822" t="s">
        <v>6419</v>
      </c>
      <c r="F278" s="831"/>
      <c r="G278" s="831"/>
      <c r="H278" s="831"/>
      <c r="I278" s="831"/>
      <c r="J278" s="831">
        <v>0.2</v>
      </c>
      <c r="K278" s="831">
        <v>106.46</v>
      </c>
      <c r="L278" s="831"/>
      <c r="M278" s="831">
        <v>532.29999999999995</v>
      </c>
      <c r="N278" s="831"/>
      <c r="O278" s="831"/>
      <c r="P278" s="827"/>
      <c r="Q278" s="832"/>
    </row>
    <row r="279" spans="1:17" ht="14.45" customHeight="1" x14ac:dyDescent="0.2">
      <c r="A279" s="821" t="s">
        <v>7972</v>
      </c>
      <c r="B279" s="822" t="s">
        <v>7461</v>
      </c>
      <c r="C279" s="822" t="s">
        <v>2679</v>
      </c>
      <c r="D279" s="822" t="s">
        <v>6473</v>
      </c>
      <c r="E279" s="822" t="s">
        <v>6184</v>
      </c>
      <c r="F279" s="831">
        <v>0.1</v>
      </c>
      <c r="G279" s="831">
        <v>53.23</v>
      </c>
      <c r="H279" s="831"/>
      <c r="I279" s="831">
        <v>532.29999999999995</v>
      </c>
      <c r="J279" s="831">
        <v>0.30000000000000004</v>
      </c>
      <c r="K279" s="831">
        <v>159.69</v>
      </c>
      <c r="L279" s="831"/>
      <c r="M279" s="831">
        <v>532.29999999999995</v>
      </c>
      <c r="N279" s="831">
        <v>0.13</v>
      </c>
      <c r="O279" s="831">
        <v>66.539999999999992</v>
      </c>
      <c r="P279" s="827"/>
      <c r="Q279" s="832">
        <v>511.84615384615375</v>
      </c>
    </row>
    <row r="280" spans="1:17" ht="14.45" customHeight="1" x14ac:dyDescent="0.2">
      <c r="A280" s="821" t="s">
        <v>7972</v>
      </c>
      <c r="B280" s="822" t="s">
        <v>7461</v>
      </c>
      <c r="C280" s="822" t="s">
        <v>2679</v>
      </c>
      <c r="D280" s="822" t="s">
        <v>6474</v>
      </c>
      <c r="E280" s="822" t="s">
        <v>6183</v>
      </c>
      <c r="F280" s="831">
        <v>0.05</v>
      </c>
      <c r="G280" s="831">
        <v>163.80000000000001</v>
      </c>
      <c r="H280" s="831"/>
      <c r="I280" s="831">
        <v>3276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7972</v>
      </c>
      <c r="B281" s="822" t="s">
        <v>7461</v>
      </c>
      <c r="C281" s="822" t="s">
        <v>2679</v>
      </c>
      <c r="D281" s="822" t="s">
        <v>6474</v>
      </c>
      <c r="E281" s="822" t="s">
        <v>6184</v>
      </c>
      <c r="F281" s="831">
        <v>0.17</v>
      </c>
      <c r="G281" s="831">
        <v>556.91000000000008</v>
      </c>
      <c r="H281" s="831"/>
      <c r="I281" s="831">
        <v>3275.9411764705883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7972</v>
      </c>
      <c r="B282" s="822" t="s">
        <v>7461</v>
      </c>
      <c r="C282" s="822" t="s">
        <v>6078</v>
      </c>
      <c r="D282" s="822" t="s">
        <v>7984</v>
      </c>
      <c r="E282" s="822" t="s">
        <v>7985</v>
      </c>
      <c r="F282" s="831">
        <v>3</v>
      </c>
      <c r="G282" s="831">
        <v>3085.4399999999996</v>
      </c>
      <c r="H282" s="831"/>
      <c r="I282" s="831">
        <v>1028.4799999999998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7972</v>
      </c>
      <c r="B283" s="822" t="s">
        <v>7461</v>
      </c>
      <c r="C283" s="822" t="s">
        <v>6078</v>
      </c>
      <c r="D283" s="822" t="s">
        <v>7986</v>
      </c>
      <c r="E283" s="822" t="s">
        <v>6509</v>
      </c>
      <c r="F283" s="831">
        <v>16</v>
      </c>
      <c r="G283" s="831">
        <v>14018.66</v>
      </c>
      <c r="H283" s="831"/>
      <c r="I283" s="831">
        <v>876.16624999999999</v>
      </c>
      <c r="J283" s="831">
        <v>9</v>
      </c>
      <c r="K283" s="831">
        <v>6442.24</v>
      </c>
      <c r="L283" s="831"/>
      <c r="M283" s="831">
        <v>715.80444444444447</v>
      </c>
      <c r="N283" s="831">
        <v>1</v>
      </c>
      <c r="O283" s="831">
        <v>715.91</v>
      </c>
      <c r="P283" s="827"/>
      <c r="Q283" s="832">
        <v>715.91</v>
      </c>
    </row>
    <row r="284" spans="1:17" ht="14.45" customHeight="1" x14ac:dyDescent="0.2">
      <c r="A284" s="821" t="s">
        <v>7972</v>
      </c>
      <c r="B284" s="822" t="s">
        <v>7461</v>
      </c>
      <c r="C284" s="822" t="s">
        <v>6078</v>
      </c>
      <c r="D284" s="822" t="s">
        <v>6508</v>
      </c>
      <c r="E284" s="822" t="s">
        <v>6509</v>
      </c>
      <c r="F284" s="831">
        <v>7</v>
      </c>
      <c r="G284" s="831">
        <v>6352.5</v>
      </c>
      <c r="H284" s="831"/>
      <c r="I284" s="831">
        <v>907.5</v>
      </c>
      <c r="J284" s="831">
        <v>10</v>
      </c>
      <c r="K284" s="831">
        <v>9074.16</v>
      </c>
      <c r="L284" s="831"/>
      <c r="M284" s="831">
        <v>907.41599999999994</v>
      </c>
      <c r="N284" s="831">
        <v>4</v>
      </c>
      <c r="O284" s="831">
        <v>3630</v>
      </c>
      <c r="P284" s="827"/>
      <c r="Q284" s="832">
        <v>907.5</v>
      </c>
    </row>
    <row r="285" spans="1:17" ht="14.45" customHeight="1" x14ac:dyDescent="0.2">
      <c r="A285" s="821" t="s">
        <v>7972</v>
      </c>
      <c r="B285" s="822" t="s">
        <v>7461</v>
      </c>
      <c r="C285" s="822" t="s">
        <v>6078</v>
      </c>
      <c r="D285" s="822" t="s">
        <v>7987</v>
      </c>
      <c r="E285" s="822" t="s">
        <v>6509</v>
      </c>
      <c r="F285" s="831">
        <v>4</v>
      </c>
      <c r="G285" s="831">
        <v>5243.32</v>
      </c>
      <c r="H285" s="831"/>
      <c r="I285" s="831">
        <v>1310.83</v>
      </c>
      <c r="J285" s="831">
        <v>3</v>
      </c>
      <c r="K285" s="831">
        <v>3931.16</v>
      </c>
      <c r="L285" s="831"/>
      <c r="M285" s="831">
        <v>1310.3866666666665</v>
      </c>
      <c r="N285" s="831"/>
      <c r="O285" s="831"/>
      <c r="P285" s="827"/>
      <c r="Q285" s="832"/>
    </row>
    <row r="286" spans="1:17" ht="14.45" customHeight="1" x14ac:dyDescent="0.2">
      <c r="A286" s="821" t="s">
        <v>7972</v>
      </c>
      <c r="B286" s="822" t="s">
        <v>7461</v>
      </c>
      <c r="C286" s="822" t="s">
        <v>6078</v>
      </c>
      <c r="D286" s="822" t="s">
        <v>7988</v>
      </c>
      <c r="E286" s="822" t="s">
        <v>7989</v>
      </c>
      <c r="F286" s="831">
        <v>1</v>
      </c>
      <c r="G286" s="831">
        <v>1932.09</v>
      </c>
      <c r="H286" s="831"/>
      <c r="I286" s="831">
        <v>1932.09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7972</v>
      </c>
      <c r="B287" s="822" t="s">
        <v>7461</v>
      </c>
      <c r="C287" s="822" t="s">
        <v>6078</v>
      </c>
      <c r="D287" s="822" t="s">
        <v>7990</v>
      </c>
      <c r="E287" s="822" t="s">
        <v>6186</v>
      </c>
      <c r="F287" s="831">
        <v>13</v>
      </c>
      <c r="G287" s="831">
        <v>11047.900000000001</v>
      </c>
      <c r="H287" s="831"/>
      <c r="I287" s="831">
        <v>849.83846153846162</v>
      </c>
      <c r="J287" s="831">
        <v>5</v>
      </c>
      <c r="K287" s="831">
        <v>2682.2</v>
      </c>
      <c r="L287" s="831"/>
      <c r="M287" s="831">
        <v>536.43999999999994</v>
      </c>
      <c r="N287" s="831"/>
      <c r="O287" s="831"/>
      <c r="P287" s="827"/>
      <c r="Q287" s="832"/>
    </row>
    <row r="288" spans="1:17" ht="14.45" customHeight="1" x14ac:dyDescent="0.2">
      <c r="A288" s="821" t="s">
        <v>7972</v>
      </c>
      <c r="B288" s="822" t="s">
        <v>7461</v>
      </c>
      <c r="C288" s="822" t="s">
        <v>6078</v>
      </c>
      <c r="D288" s="822" t="s">
        <v>7991</v>
      </c>
      <c r="E288" s="822" t="s">
        <v>6186</v>
      </c>
      <c r="F288" s="831">
        <v>2</v>
      </c>
      <c r="G288" s="831">
        <v>1968.43</v>
      </c>
      <c r="H288" s="831"/>
      <c r="I288" s="831">
        <v>984.21500000000003</v>
      </c>
      <c r="J288" s="831">
        <v>2</v>
      </c>
      <c r="K288" s="831">
        <v>1896.39</v>
      </c>
      <c r="L288" s="831"/>
      <c r="M288" s="831">
        <v>948.19500000000005</v>
      </c>
      <c r="N288" s="831"/>
      <c r="O288" s="831"/>
      <c r="P288" s="827"/>
      <c r="Q288" s="832"/>
    </row>
    <row r="289" spans="1:17" ht="14.45" customHeight="1" x14ac:dyDescent="0.2">
      <c r="A289" s="821" t="s">
        <v>7972</v>
      </c>
      <c r="B289" s="822" t="s">
        <v>7461</v>
      </c>
      <c r="C289" s="822" t="s">
        <v>6078</v>
      </c>
      <c r="D289" s="822" t="s">
        <v>7992</v>
      </c>
      <c r="E289" s="822" t="s">
        <v>6691</v>
      </c>
      <c r="F289" s="831">
        <v>6</v>
      </c>
      <c r="G289" s="831">
        <v>46453.919999999998</v>
      </c>
      <c r="H289" s="831"/>
      <c r="I289" s="831">
        <v>7742.32</v>
      </c>
      <c r="J289" s="831">
        <v>4</v>
      </c>
      <c r="K289" s="831">
        <v>15084.68</v>
      </c>
      <c r="L289" s="831"/>
      <c r="M289" s="831">
        <v>3771.17</v>
      </c>
      <c r="N289" s="831"/>
      <c r="O289" s="831"/>
      <c r="P289" s="827"/>
      <c r="Q289" s="832"/>
    </row>
    <row r="290" spans="1:17" ht="14.45" customHeight="1" x14ac:dyDescent="0.2">
      <c r="A290" s="821" t="s">
        <v>7972</v>
      </c>
      <c r="B290" s="822" t="s">
        <v>7461</v>
      </c>
      <c r="C290" s="822" t="s">
        <v>6078</v>
      </c>
      <c r="D290" s="822" t="s">
        <v>7993</v>
      </c>
      <c r="E290" s="822" t="s">
        <v>7994</v>
      </c>
      <c r="F290" s="831"/>
      <c r="G290" s="831"/>
      <c r="H290" s="831"/>
      <c r="I290" s="831"/>
      <c r="J290" s="831">
        <v>1</v>
      </c>
      <c r="K290" s="831">
        <v>8381.81</v>
      </c>
      <c r="L290" s="831"/>
      <c r="M290" s="831">
        <v>8381.81</v>
      </c>
      <c r="N290" s="831"/>
      <c r="O290" s="831"/>
      <c r="P290" s="827"/>
      <c r="Q290" s="832"/>
    </row>
    <row r="291" spans="1:17" ht="14.45" customHeight="1" x14ac:dyDescent="0.2">
      <c r="A291" s="821" t="s">
        <v>7972</v>
      </c>
      <c r="B291" s="822" t="s">
        <v>7461</v>
      </c>
      <c r="C291" s="822" t="s">
        <v>6078</v>
      </c>
      <c r="D291" s="822" t="s">
        <v>7995</v>
      </c>
      <c r="E291" s="822" t="s">
        <v>7996</v>
      </c>
      <c r="F291" s="831">
        <v>8</v>
      </c>
      <c r="G291" s="831">
        <v>16557.740000000002</v>
      </c>
      <c r="H291" s="831"/>
      <c r="I291" s="831">
        <v>2069.7175000000002</v>
      </c>
      <c r="J291" s="831">
        <v>9</v>
      </c>
      <c r="K291" s="831">
        <v>14124.329999999998</v>
      </c>
      <c r="L291" s="831"/>
      <c r="M291" s="831">
        <v>1569.37</v>
      </c>
      <c r="N291" s="831">
        <v>2</v>
      </c>
      <c r="O291" s="831">
        <v>3138.74</v>
      </c>
      <c r="P291" s="827"/>
      <c r="Q291" s="832">
        <v>1569.37</v>
      </c>
    </row>
    <row r="292" spans="1:17" ht="14.45" customHeight="1" x14ac:dyDescent="0.2">
      <c r="A292" s="821" t="s">
        <v>7972</v>
      </c>
      <c r="B292" s="822" t="s">
        <v>7461</v>
      </c>
      <c r="C292" s="822" t="s">
        <v>6078</v>
      </c>
      <c r="D292" s="822" t="s">
        <v>7997</v>
      </c>
      <c r="E292" s="822" t="s">
        <v>6509</v>
      </c>
      <c r="F292" s="831"/>
      <c r="G292" s="831"/>
      <c r="H292" s="831"/>
      <c r="I292" s="831"/>
      <c r="J292" s="831">
        <v>1</v>
      </c>
      <c r="K292" s="831">
        <v>1428.87</v>
      </c>
      <c r="L292" s="831"/>
      <c r="M292" s="831">
        <v>1428.87</v>
      </c>
      <c r="N292" s="831"/>
      <c r="O292" s="831"/>
      <c r="P292" s="827"/>
      <c r="Q292" s="832"/>
    </row>
    <row r="293" spans="1:17" ht="14.45" customHeight="1" x14ac:dyDescent="0.2">
      <c r="A293" s="821" t="s">
        <v>7972</v>
      </c>
      <c r="B293" s="822" t="s">
        <v>7461</v>
      </c>
      <c r="C293" s="822" t="s">
        <v>6078</v>
      </c>
      <c r="D293" s="822" t="s">
        <v>7998</v>
      </c>
      <c r="E293" s="822" t="s">
        <v>7999</v>
      </c>
      <c r="F293" s="831">
        <v>1</v>
      </c>
      <c r="G293" s="831">
        <v>6493.12</v>
      </c>
      <c r="H293" s="831"/>
      <c r="I293" s="831">
        <v>6493.12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7972</v>
      </c>
      <c r="B294" s="822" t="s">
        <v>7461</v>
      </c>
      <c r="C294" s="822" t="s">
        <v>6078</v>
      </c>
      <c r="D294" s="822" t="s">
        <v>8000</v>
      </c>
      <c r="E294" s="822" t="s">
        <v>8001</v>
      </c>
      <c r="F294" s="831"/>
      <c r="G294" s="831"/>
      <c r="H294" s="831"/>
      <c r="I294" s="831"/>
      <c r="J294" s="831">
        <v>3</v>
      </c>
      <c r="K294" s="831">
        <v>52380</v>
      </c>
      <c r="L294" s="831"/>
      <c r="M294" s="831">
        <v>17460</v>
      </c>
      <c r="N294" s="831">
        <v>1</v>
      </c>
      <c r="O294" s="831">
        <v>19196.8</v>
      </c>
      <c r="P294" s="827"/>
      <c r="Q294" s="832">
        <v>19196.8</v>
      </c>
    </row>
    <row r="295" spans="1:17" ht="14.45" customHeight="1" x14ac:dyDescent="0.2">
      <c r="A295" s="821" t="s">
        <v>7972</v>
      </c>
      <c r="B295" s="822" t="s">
        <v>7461</v>
      </c>
      <c r="C295" s="822" t="s">
        <v>6078</v>
      </c>
      <c r="D295" s="822" t="s">
        <v>8002</v>
      </c>
      <c r="E295" s="822" t="s">
        <v>8003</v>
      </c>
      <c r="F295" s="831"/>
      <c r="G295" s="831"/>
      <c r="H295" s="831"/>
      <c r="I295" s="831"/>
      <c r="J295" s="831"/>
      <c r="K295" s="831"/>
      <c r="L295" s="831"/>
      <c r="M295" s="831"/>
      <c r="N295" s="831">
        <v>1</v>
      </c>
      <c r="O295" s="831">
        <v>3096.72</v>
      </c>
      <c r="P295" s="827"/>
      <c r="Q295" s="832">
        <v>3096.72</v>
      </c>
    </row>
    <row r="296" spans="1:17" ht="14.45" customHeight="1" x14ac:dyDescent="0.2">
      <c r="A296" s="821" t="s">
        <v>7972</v>
      </c>
      <c r="B296" s="822" t="s">
        <v>7461</v>
      </c>
      <c r="C296" s="822" t="s">
        <v>6078</v>
      </c>
      <c r="D296" s="822" t="s">
        <v>6199</v>
      </c>
      <c r="E296" s="822" t="s">
        <v>6200</v>
      </c>
      <c r="F296" s="831"/>
      <c r="G296" s="831"/>
      <c r="H296" s="831"/>
      <c r="I296" s="831"/>
      <c r="J296" s="831">
        <v>2</v>
      </c>
      <c r="K296" s="831">
        <v>3128.25</v>
      </c>
      <c r="L296" s="831"/>
      <c r="M296" s="831">
        <v>1564.125</v>
      </c>
      <c r="N296" s="831"/>
      <c r="O296" s="831"/>
      <c r="P296" s="827"/>
      <c r="Q296" s="832"/>
    </row>
    <row r="297" spans="1:17" ht="14.45" customHeight="1" x14ac:dyDescent="0.2">
      <c r="A297" s="821" t="s">
        <v>7972</v>
      </c>
      <c r="B297" s="822" t="s">
        <v>7461</v>
      </c>
      <c r="C297" s="822" t="s">
        <v>6078</v>
      </c>
      <c r="D297" s="822" t="s">
        <v>8004</v>
      </c>
      <c r="E297" s="822" t="s">
        <v>8005</v>
      </c>
      <c r="F297" s="831">
        <v>36</v>
      </c>
      <c r="G297" s="831">
        <v>32234.400000000005</v>
      </c>
      <c r="H297" s="831"/>
      <c r="I297" s="831">
        <v>895.40000000000009</v>
      </c>
      <c r="J297" s="831">
        <v>15</v>
      </c>
      <c r="K297" s="831">
        <v>10208.64</v>
      </c>
      <c r="L297" s="831"/>
      <c r="M297" s="831">
        <v>680.57599999999991</v>
      </c>
      <c r="N297" s="831">
        <v>2</v>
      </c>
      <c r="O297" s="831">
        <v>1355.2</v>
      </c>
      <c r="P297" s="827"/>
      <c r="Q297" s="832">
        <v>677.6</v>
      </c>
    </row>
    <row r="298" spans="1:17" ht="14.45" customHeight="1" x14ac:dyDescent="0.2">
      <c r="A298" s="821" t="s">
        <v>7972</v>
      </c>
      <c r="B298" s="822" t="s">
        <v>7461</v>
      </c>
      <c r="C298" s="822" t="s">
        <v>6078</v>
      </c>
      <c r="D298" s="822" t="s">
        <v>8006</v>
      </c>
      <c r="E298" s="822" t="s">
        <v>8007</v>
      </c>
      <c r="F298" s="831">
        <v>6</v>
      </c>
      <c r="G298" s="831">
        <v>29678.879999999997</v>
      </c>
      <c r="H298" s="831"/>
      <c r="I298" s="831">
        <v>4946.4799999999996</v>
      </c>
      <c r="J298" s="831">
        <v>1</v>
      </c>
      <c r="K298" s="831">
        <v>4944.53</v>
      </c>
      <c r="L298" s="831"/>
      <c r="M298" s="831">
        <v>4944.53</v>
      </c>
      <c r="N298" s="831"/>
      <c r="O298" s="831"/>
      <c r="P298" s="827"/>
      <c r="Q298" s="832"/>
    </row>
    <row r="299" spans="1:17" ht="14.45" customHeight="1" x14ac:dyDescent="0.2">
      <c r="A299" s="821" t="s">
        <v>7972</v>
      </c>
      <c r="B299" s="822" t="s">
        <v>7461</v>
      </c>
      <c r="C299" s="822" t="s">
        <v>6078</v>
      </c>
      <c r="D299" s="822" t="s">
        <v>8008</v>
      </c>
      <c r="E299" s="822" t="s">
        <v>8009</v>
      </c>
      <c r="F299" s="831">
        <v>6</v>
      </c>
      <c r="G299" s="831">
        <v>17727.150000000001</v>
      </c>
      <c r="H299" s="831"/>
      <c r="I299" s="831">
        <v>2954.5250000000001</v>
      </c>
      <c r="J299" s="831">
        <v>4</v>
      </c>
      <c r="K299" s="831">
        <v>11736.529999999999</v>
      </c>
      <c r="L299" s="831"/>
      <c r="M299" s="831">
        <v>2934.1324999999997</v>
      </c>
      <c r="N299" s="831">
        <v>1</v>
      </c>
      <c r="O299" s="831">
        <v>2971.23</v>
      </c>
      <c r="P299" s="827"/>
      <c r="Q299" s="832">
        <v>2971.23</v>
      </c>
    </row>
    <row r="300" spans="1:17" ht="14.45" customHeight="1" x14ac:dyDescent="0.2">
      <c r="A300" s="821" t="s">
        <v>7972</v>
      </c>
      <c r="B300" s="822" t="s">
        <v>7461</v>
      </c>
      <c r="C300" s="822" t="s">
        <v>6078</v>
      </c>
      <c r="D300" s="822" t="s">
        <v>8010</v>
      </c>
      <c r="E300" s="822" t="s">
        <v>8011</v>
      </c>
      <c r="F300" s="831">
        <v>4</v>
      </c>
      <c r="G300" s="831">
        <v>3003.04</v>
      </c>
      <c r="H300" s="831"/>
      <c r="I300" s="831">
        <v>750.76</v>
      </c>
      <c r="J300" s="831">
        <v>4</v>
      </c>
      <c r="K300" s="831">
        <v>2710.4</v>
      </c>
      <c r="L300" s="831"/>
      <c r="M300" s="831">
        <v>677.6</v>
      </c>
      <c r="N300" s="831"/>
      <c r="O300" s="831"/>
      <c r="P300" s="827"/>
      <c r="Q300" s="832"/>
    </row>
    <row r="301" spans="1:17" ht="14.45" customHeight="1" x14ac:dyDescent="0.2">
      <c r="A301" s="821" t="s">
        <v>7972</v>
      </c>
      <c r="B301" s="822" t="s">
        <v>7461</v>
      </c>
      <c r="C301" s="822" t="s">
        <v>6078</v>
      </c>
      <c r="D301" s="822" t="s">
        <v>8012</v>
      </c>
      <c r="E301" s="822" t="s">
        <v>8013</v>
      </c>
      <c r="F301" s="831">
        <v>9</v>
      </c>
      <c r="G301" s="831">
        <v>29599.870000000003</v>
      </c>
      <c r="H301" s="831"/>
      <c r="I301" s="831">
        <v>3288.8744444444446</v>
      </c>
      <c r="J301" s="831">
        <v>9</v>
      </c>
      <c r="K301" s="831">
        <v>27825.56</v>
      </c>
      <c r="L301" s="831"/>
      <c r="M301" s="831">
        <v>3091.7288888888888</v>
      </c>
      <c r="N301" s="831">
        <v>2</v>
      </c>
      <c r="O301" s="831">
        <v>6678.25</v>
      </c>
      <c r="P301" s="827"/>
      <c r="Q301" s="832">
        <v>3339.125</v>
      </c>
    </row>
    <row r="302" spans="1:17" ht="14.45" customHeight="1" x14ac:dyDescent="0.2">
      <c r="A302" s="821" t="s">
        <v>7972</v>
      </c>
      <c r="B302" s="822" t="s">
        <v>7461</v>
      </c>
      <c r="C302" s="822" t="s">
        <v>6078</v>
      </c>
      <c r="D302" s="822" t="s">
        <v>8014</v>
      </c>
      <c r="E302" s="822" t="s">
        <v>8015</v>
      </c>
      <c r="F302" s="831">
        <v>3</v>
      </c>
      <c r="G302" s="831">
        <v>3193.41</v>
      </c>
      <c r="H302" s="831"/>
      <c r="I302" s="831">
        <v>1064.47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7972</v>
      </c>
      <c r="B303" s="822" t="s">
        <v>7461</v>
      </c>
      <c r="C303" s="822" t="s">
        <v>6078</v>
      </c>
      <c r="D303" s="822" t="s">
        <v>8016</v>
      </c>
      <c r="E303" s="822" t="s">
        <v>8017</v>
      </c>
      <c r="F303" s="831">
        <v>20</v>
      </c>
      <c r="G303" s="831">
        <v>16335.199999999999</v>
      </c>
      <c r="H303" s="831"/>
      <c r="I303" s="831">
        <v>816.76</v>
      </c>
      <c r="J303" s="831">
        <v>11</v>
      </c>
      <c r="K303" s="831">
        <v>7558.7599999999993</v>
      </c>
      <c r="L303" s="831"/>
      <c r="M303" s="831">
        <v>687.16</v>
      </c>
      <c r="N303" s="831"/>
      <c r="O303" s="831"/>
      <c r="P303" s="827"/>
      <c r="Q303" s="832"/>
    </row>
    <row r="304" spans="1:17" ht="14.45" customHeight="1" x14ac:dyDescent="0.2">
      <c r="A304" s="821" t="s">
        <v>7972</v>
      </c>
      <c r="B304" s="822" t="s">
        <v>7461</v>
      </c>
      <c r="C304" s="822" t="s">
        <v>6078</v>
      </c>
      <c r="D304" s="822" t="s">
        <v>8018</v>
      </c>
      <c r="E304" s="822" t="s">
        <v>8017</v>
      </c>
      <c r="F304" s="831"/>
      <c r="G304" s="831"/>
      <c r="H304" s="831"/>
      <c r="I304" s="831"/>
      <c r="J304" s="831">
        <v>1</v>
      </c>
      <c r="K304" s="831">
        <v>687.17</v>
      </c>
      <c r="L304" s="831"/>
      <c r="M304" s="831">
        <v>687.17</v>
      </c>
      <c r="N304" s="831">
        <v>3</v>
      </c>
      <c r="O304" s="831">
        <v>2060.31</v>
      </c>
      <c r="P304" s="827"/>
      <c r="Q304" s="832">
        <v>686.77</v>
      </c>
    </row>
    <row r="305" spans="1:17" ht="14.45" customHeight="1" x14ac:dyDescent="0.2">
      <c r="A305" s="821" t="s">
        <v>7972</v>
      </c>
      <c r="B305" s="822" t="s">
        <v>7461</v>
      </c>
      <c r="C305" s="822" t="s">
        <v>6078</v>
      </c>
      <c r="D305" s="822" t="s">
        <v>8019</v>
      </c>
      <c r="E305" s="822" t="s">
        <v>8020</v>
      </c>
      <c r="F305" s="831"/>
      <c r="G305" s="831"/>
      <c r="H305" s="831"/>
      <c r="I305" s="831"/>
      <c r="J305" s="831">
        <v>2</v>
      </c>
      <c r="K305" s="831">
        <v>30360</v>
      </c>
      <c r="L305" s="831"/>
      <c r="M305" s="831">
        <v>15180</v>
      </c>
      <c r="N305" s="831"/>
      <c r="O305" s="831"/>
      <c r="P305" s="827"/>
      <c r="Q305" s="832"/>
    </row>
    <row r="306" spans="1:17" ht="14.45" customHeight="1" x14ac:dyDescent="0.2">
      <c r="A306" s="821" t="s">
        <v>7972</v>
      </c>
      <c r="B306" s="822" t="s">
        <v>7461</v>
      </c>
      <c r="C306" s="822" t="s">
        <v>6078</v>
      </c>
      <c r="D306" s="822" t="s">
        <v>8021</v>
      </c>
      <c r="E306" s="822" t="s">
        <v>8022</v>
      </c>
      <c r="F306" s="831">
        <v>4</v>
      </c>
      <c r="G306" s="831">
        <v>13086.24</v>
      </c>
      <c r="H306" s="831"/>
      <c r="I306" s="831">
        <v>3271.56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7972</v>
      </c>
      <c r="B307" s="822" t="s">
        <v>7461</v>
      </c>
      <c r="C307" s="822" t="s">
        <v>6078</v>
      </c>
      <c r="D307" s="822" t="s">
        <v>8023</v>
      </c>
      <c r="E307" s="822" t="s">
        <v>8024</v>
      </c>
      <c r="F307" s="831">
        <v>16</v>
      </c>
      <c r="G307" s="831">
        <v>16378.52</v>
      </c>
      <c r="H307" s="831"/>
      <c r="I307" s="831">
        <v>1023.6575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7972</v>
      </c>
      <c r="B308" s="822" t="s">
        <v>7461</v>
      </c>
      <c r="C308" s="822" t="s">
        <v>6078</v>
      </c>
      <c r="D308" s="822" t="s">
        <v>8025</v>
      </c>
      <c r="E308" s="822" t="s">
        <v>8026</v>
      </c>
      <c r="F308" s="831">
        <v>16</v>
      </c>
      <c r="G308" s="831">
        <v>4854.6400000000003</v>
      </c>
      <c r="H308" s="831"/>
      <c r="I308" s="831">
        <v>303.41500000000002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7972</v>
      </c>
      <c r="B309" s="822" t="s">
        <v>7461</v>
      </c>
      <c r="C309" s="822" t="s">
        <v>6078</v>
      </c>
      <c r="D309" s="822" t="s">
        <v>8027</v>
      </c>
      <c r="E309" s="822" t="s">
        <v>8028</v>
      </c>
      <c r="F309" s="831">
        <v>1</v>
      </c>
      <c r="G309" s="831">
        <v>838.48</v>
      </c>
      <c r="H309" s="831"/>
      <c r="I309" s="831">
        <v>838.48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7972</v>
      </c>
      <c r="B310" s="822" t="s">
        <v>7461</v>
      </c>
      <c r="C310" s="822" t="s">
        <v>6078</v>
      </c>
      <c r="D310" s="822" t="s">
        <v>8029</v>
      </c>
      <c r="E310" s="822" t="s">
        <v>8030</v>
      </c>
      <c r="F310" s="831">
        <v>2</v>
      </c>
      <c r="G310" s="831">
        <v>1787.8</v>
      </c>
      <c r="H310" s="831"/>
      <c r="I310" s="831">
        <v>893.9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7972</v>
      </c>
      <c r="B311" s="822" t="s">
        <v>7461</v>
      </c>
      <c r="C311" s="822" t="s">
        <v>6078</v>
      </c>
      <c r="D311" s="822" t="s">
        <v>8031</v>
      </c>
      <c r="E311" s="822" t="s">
        <v>8032</v>
      </c>
      <c r="F311" s="831">
        <v>4</v>
      </c>
      <c r="G311" s="831">
        <v>57042.8</v>
      </c>
      <c r="H311" s="831"/>
      <c r="I311" s="831">
        <v>14260.7</v>
      </c>
      <c r="J311" s="831">
        <v>3</v>
      </c>
      <c r="K311" s="831">
        <v>42782.7</v>
      </c>
      <c r="L311" s="831"/>
      <c r="M311" s="831">
        <v>14260.9</v>
      </c>
      <c r="N311" s="831"/>
      <c r="O311" s="831"/>
      <c r="P311" s="827"/>
      <c r="Q311" s="832"/>
    </row>
    <row r="312" spans="1:17" ht="14.45" customHeight="1" x14ac:dyDescent="0.2">
      <c r="A312" s="821" t="s">
        <v>7972</v>
      </c>
      <c r="B312" s="822" t="s">
        <v>7461</v>
      </c>
      <c r="C312" s="822" t="s">
        <v>6078</v>
      </c>
      <c r="D312" s="822" t="s">
        <v>8033</v>
      </c>
      <c r="E312" s="822" t="s">
        <v>8034</v>
      </c>
      <c r="F312" s="831">
        <v>11</v>
      </c>
      <c r="G312" s="831">
        <v>52331.03</v>
      </c>
      <c r="H312" s="831"/>
      <c r="I312" s="831">
        <v>4757.3663636363635</v>
      </c>
      <c r="J312" s="831">
        <v>6</v>
      </c>
      <c r="K312" s="831">
        <v>25349.97</v>
      </c>
      <c r="L312" s="831"/>
      <c r="M312" s="831">
        <v>4224.9949999999999</v>
      </c>
      <c r="N312" s="831">
        <v>1</v>
      </c>
      <c r="O312" s="831">
        <v>5200.68</v>
      </c>
      <c r="P312" s="827"/>
      <c r="Q312" s="832">
        <v>5200.68</v>
      </c>
    </row>
    <row r="313" spans="1:17" ht="14.45" customHeight="1" x14ac:dyDescent="0.2">
      <c r="A313" s="821" t="s">
        <v>7972</v>
      </c>
      <c r="B313" s="822" t="s">
        <v>7461</v>
      </c>
      <c r="C313" s="822" t="s">
        <v>6078</v>
      </c>
      <c r="D313" s="822" t="s">
        <v>6551</v>
      </c>
      <c r="E313" s="822" t="s">
        <v>6552</v>
      </c>
      <c r="F313" s="831">
        <v>18</v>
      </c>
      <c r="G313" s="831">
        <v>63089.37000000001</v>
      </c>
      <c r="H313" s="831"/>
      <c r="I313" s="831">
        <v>3504.9650000000006</v>
      </c>
      <c r="J313" s="831">
        <v>14</v>
      </c>
      <c r="K313" s="831">
        <v>49037.72</v>
      </c>
      <c r="L313" s="831"/>
      <c r="M313" s="831">
        <v>3502.6942857142858</v>
      </c>
      <c r="N313" s="831">
        <v>3</v>
      </c>
      <c r="O313" s="831">
        <v>10513.79</v>
      </c>
      <c r="P313" s="827"/>
      <c r="Q313" s="832">
        <v>3504.5966666666668</v>
      </c>
    </row>
    <row r="314" spans="1:17" ht="14.45" customHeight="1" x14ac:dyDescent="0.2">
      <c r="A314" s="821" t="s">
        <v>7972</v>
      </c>
      <c r="B314" s="822" t="s">
        <v>7461</v>
      </c>
      <c r="C314" s="822" t="s">
        <v>6078</v>
      </c>
      <c r="D314" s="822" t="s">
        <v>8035</v>
      </c>
      <c r="E314" s="822" t="s">
        <v>8036</v>
      </c>
      <c r="F314" s="831"/>
      <c r="G314" s="831"/>
      <c r="H314" s="831"/>
      <c r="I314" s="831"/>
      <c r="J314" s="831">
        <v>1</v>
      </c>
      <c r="K314" s="831">
        <v>1726.4</v>
      </c>
      <c r="L314" s="831"/>
      <c r="M314" s="831">
        <v>1726.4</v>
      </c>
      <c r="N314" s="831"/>
      <c r="O314" s="831"/>
      <c r="P314" s="827"/>
      <c r="Q314" s="832"/>
    </row>
    <row r="315" spans="1:17" ht="14.45" customHeight="1" x14ac:dyDescent="0.2">
      <c r="A315" s="821" t="s">
        <v>7972</v>
      </c>
      <c r="B315" s="822" t="s">
        <v>7461</v>
      </c>
      <c r="C315" s="822" t="s">
        <v>6078</v>
      </c>
      <c r="D315" s="822" t="s">
        <v>8037</v>
      </c>
      <c r="E315" s="822" t="s">
        <v>8038</v>
      </c>
      <c r="F315" s="831"/>
      <c r="G315" s="831"/>
      <c r="H315" s="831"/>
      <c r="I315" s="831"/>
      <c r="J315" s="831">
        <v>1</v>
      </c>
      <c r="K315" s="831">
        <v>11616</v>
      </c>
      <c r="L315" s="831"/>
      <c r="M315" s="831">
        <v>11616</v>
      </c>
      <c r="N315" s="831"/>
      <c r="O315" s="831"/>
      <c r="P315" s="827"/>
      <c r="Q315" s="832"/>
    </row>
    <row r="316" spans="1:17" ht="14.45" customHeight="1" x14ac:dyDescent="0.2">
      <c r="A316" s="821" t="s">
        <v>7972</v>
      </c>
      <c r="B316" s="822" t="s">
        <v>7461</v>
      </c>
      <c r="C316" s="822" t="s">
        <v>6078</v>
      </c>
      <c r="D316" s="822" t="s">
        <v>8039</v>
      </c>
      <c r="E316" s="822" t="s">
        <v>8040</v>
      </c>
      <c r="F316" s="831"/>
      <c r="G316" s="831"/>
      <c r="H316" s="831"/>
      <c r="I316" s="831"/>
      <c r="J316" s="831">
        <v>2</v>
      </c>
      <c r="K316" s="831">
        <v>135838.1</v>
      </c>
      <c r="L316" s="831"/>
      <c r="M316" s="831">
        <v>67919.05</v>
      </c>
      <c r="N316" s="831"/>
      <c r="O316" s="831"/>
      <c r="P316" s="827"/>
      <c r="Q316" s="832"/>
    </row>
    <row r="317" spans="1:17" ht="14.45" customHeight="1" x14ac:dyDescent="0.2">
      <c r="A317" s="821" t="s">
        <v>7972</v>
      </c>
      <c r="B317" s="822" t="s">
        <v>7461</v>
      </c>
      <c r="C317" s="822" t="s">
        <v>6078</v>
      </c>
      <c r="D317" s="822" t="s">
        <v>8041</v>
      </c>
      <c r="E317" s="822" t="s">
        <v>8042</v>
      </c>
      <c r="F317" s="831">
        <v>2</v>
      </c>
      <c r="G317" s="831">
        <v>6714.4</v>
      </c>
      <c r="H317" s="831"/>
      <c r="I317" s="831">
        <v>3357.2</v>
      </c>
      <c r="J317" s="831">
        <v>5</v>
      </c>
      <c r="K317" s="831">
        <v>16786.05</v>
      </c>
      <c r="L317" s="831"/>
      <c r="M317" s="831">
        <v>3357.21</v>
      </c>
      <c r="N317" s="831"/>
      <c r="O317" s="831"/>
      <c r="P317" s="827"/>
      <c r="Q317" s="832"/>
    </row>
    <row r="318" spans="1:17" ht="14.45" customHeight="1" x14ac:dyDescent="0.2">
      <c r="A318" s="821" t="s">
        <v>7972</v>
      </c>
      <c r="B318" s="822" t="s">
        <v>7461</v>
      </c>
      <c r="C318" s="822" t="s">
        <v>6078</v>
      </c>
      <c r="D318" s="822" t="s">
        <v>8043</v>
      </c>
      <c r="E318" s="822" t="s">
        <v>8044</v>
      </c>
      <c r="F318" s="831">
        <v>1</v>
      </c>
      <c r="G318" s="831">
        <v>1645.6</v>
      </c>
      <c r="H318" s="831"/>
      <c r="I318" s="831">
        <v>1645.6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7972</v>
      </c>
      <c r="B319" s="822" t="s">
        <v>7461</v>
      </c>
      <c r="C319" s="822" t="s">
        <v>6078</v>
      </c>
      <c r="D319" s="822" t="s">
        <v>8045</v>
      </c>
      <c r="E319" s="822" t="s">
        <v>8046</v>
      </c>
      <c r="F319" s="831">
        <v>3</v>
      </c>
      <c r="G319" s="831">
        <v>37605</v>
      </c>
      <c r="H319" s="831"/>
      <c r="I319" s="831">
        <v>12535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7972</v>
      </c>
      <c r="B320" s="822" t="s">
        <v>7461</v>
      </c>
      <c r="C320" s="822" t="s">
        <v>6078</v>
      </c>
      <c r="D320" s="822" t="s">
        <v>8047</v>
      </c>
      <c r="E320" s="822" t="s">
        <v>8048</v>
      </c>
      <c r="F320" s="831">
        <v>1</v>
      </c>
      <c r="G320" s="831">
        <v>3178.63</v>
      </c>
      <c r="H320" s="831"/>
      <c r="I320" s="831">
        <v>3178.63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7972</v>
      </c>
      <c r="B321" s="822" t="s">
        <v>7461</v>
      </c>
      <c r="C321" s="822" t="s">
        <v>6078</v>
      </c>
      <c r="D321" s="822" t="s">
        <v>8049</v>
      </c>
      <c r="E321" s="822" t="s">
        <v>8050</v>
      </c>
      <c r="F321" s="831">
        <v>1</v>
      </c>
      <c r="G321" s="831">
        <v>1085.2</v>
      </c>
      <c r="H321" s="831"/>
      <c r="I321" s="831">
        <v>1085.2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7972</v>
      </c>
      <c r="B322" s="822" t="s">
        <v>7461</v>
      </c>
      <c r="C322" s="822" t="s">
        <v>6078</v>
      </c>
      <c r="D322" s="822" t="s">
        <v>8051</v>
      </c>
      <c r="E322" s="822" t="s">
        <v>8052</v>
      </c>
      <c r="F322" s="831"/>
      <c r="G322" s="831"/>
      <c r="H322" s="831"/>
      <c r="I322" s="831"/>
      <c r="J322" s="831">
        <v>2</v>
      </c>
      <c r="K322" s="831">
        <v>18242.47</v>
      </c>
      <c r="L322" s="831"/>
      <c r="M322" s="831">
        <v>9121.2350000000006</v>
      </c>
      <c r="N322" s="831"/>
      <c r="O322" s="831"/>
      <c r="P322" s="827"/>
      <c r="Q322" s="832"/>
    </row>
    <row r="323" spans="1:17" ht="14.45" customHeight="1" x14ac:dyDescent="0.2">
      <c r="A323" s="821" t="s">
        <v>7972</v>
      </c>
      <c r="B323" s="822" t="s">
        <v>7461</v>
      </c>
      <c r="C323" s="822" t="s">
        <v>6078</v>
      </c>
      <c r="D323" s="822" t="s">
        <v>8053</v>
      </c>
      <c r="E323" s="822" t="s">
        <v>8054</v>
      </c>
      <c r="F323" s="831">
        <v>1</v>
      </c>
      <c r="G323" s="831">
        <v>26684.1</v>
      </c>
      <c r="H323" s="831"/>
      <c r="I323" s="831">
        <v>26684.1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7972</v>
      </c>
      <c r="B324" s="822" t="s">
        <v>7461</v>
      </c>
      <c r="C324" s="822" t="s">
        <v>6078</v>
      </c>
      <c r="D324" s="822" t="s">
        <v>8055</v>
      </c>
      <c r="E324" s="822" t="s">
        <v>8056</v>
      </c>
      <c r="F324" s="831">
        <v>1</v>
      </c>
      <c r="G324" s="831">
        <v>16952.3</v>
      </c>
      <c r="H324" s="831"/>
      <c r="I324" s="831">
        <v>16952.3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7972</v>
      </c>
      <c r="B325" s="822" t="s">
        <v>7461</v>
      </c>
      <c r="C325" s="822" t="s">
        <v>6078</v>
      </c>
      <c r="D325" s="822" t="s">
        <v>8057</v>
      </c>
      <c r="E325" s="822" t="s">
        <v>8058</v>
      </c>
      <c r="F325" s="831">
        <v>6</v>
      </c>
      <c r="G325" s="831">
        <v>145633</v>
      </c>
      <c r="H325" s="831"/>
      <c r="I325" s="831">
        <v>24272.166666666668</v>
      </c>
      <c r="J325" s="831">
        <v>3</v>
      </c>
      <c r="K325" s="831">
        <v>39399</v>
      </c>
      <c r="L325" s="831"/>
      <c r="M325" s="831">
        <v>13133</v>
      </c>
      <c r="N325" s="831">
        <v>1</v>
      </c>
      <c r="O325" s="831">
        <v>13133</v>
      </c>
      <c r="P325" s="827"/>
      <c r="Q325" s="832">
        <v>13133</v>
      </c>
    </row>
    <row r="326" spans="1:17" ht="14.45" customHeight="1" x14ac:dyDescent="0.2">
      <c r="A326" s="821" t="s">
        <v>7972</v>
      </c>
      <c r="B326" s="822" t="s">
        <v>7461</v>
      </c>
      <c r="C326" s="822" t="s">
        <v>6078</v>
      </c>
      <c r="D326" s="822" t="s">
        <v>8059</v>
      </c>
      <c r="E326" s="822" t="s">
        <v>8060</v>
      </c>
      <c r="F326" s="831"/>
      <c r="G326" s="831"/>
      <c r="H326" s="831"/>
      <c r="I326" s="831"/>
      <c r="J326" s="831">
        <v>2</v>
      </c>
      <c r="K326" s="831">
        <v>15681.6</v>
      </c>
      <c r="L326" s="831"/>
      <c r="M326" s="831">
        <v>7840.8</v>
      </c>
      <c r="N326" s="831"/>
      <c r="O326" s="831"/>
      <c r="P326" s="827"/>
      <c r="Q326" s="832"/>
    </row>
    <row r="327" spans="1:17" ht="14.45" customHeight="1" x14ac:dyDescent="0.2">
      <c r="A327" s="821" t="s">
        <v>7972</v>
      </c>
      <c r="B327" s="822" t="s">
        <v>7461</v>
      </c>
      <c r="C327" s="822" t="s">
        <v>6078</v>
      </c>
      <c r="D327" s="822" t="s">
        <v>8061</v>
      </c>
      <c r="E327" s="822" t="s">
        <v>8062</v>
      </c>
      <c r="F327" s="831">
        <v>2</v>
      </c>
      <c r="G327" s="831">
        <v>641.05999999999995</v>
      </c>
      <c r="H327" s="831"/>
      <c r="I327" s="831">
        <v>320.52999999999997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7972</v>
      </c>
      <c r="B328" s="822" t="s">
        <v>7461</v>
      </c>
      <c r="C328" s="822" t="s">
        <v>6078</v>
      </c>
      <c r="D328" s="822" t="s">
        <v>8063</v>
      </c>
      <c r="E328" s="822" t="s">
        <v>8064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790.75</v>
      </c>
      <c r="P328" s="827"/>
      <c r="Q328" s="832">
        <v>790.75</v>
      </c>
    </row>
    <row r="329" spans="1:17" ht="14.45" customHeight="1" x14ac:dyDescent="0.2">
      <c r="A329" s="821" t="s">
        <v>7972</v>
      </c>
      <c r="B329" s="822" t="s">
        <v>7461</v>
      </c>
      <c r="C329" s="822" t="s">
        <v>6078</v>
      </c>
      <c r="D329" s="822" t="s">
        <v>8065</v>
      </c>
      <c r="E329" s="822" t="s">
        <v>8066</v>
      </c>
      <c r="F329" s="831">
        <v>2</v>
      </c>
      <c r="G329" s="831">
        <v>2713.11</v>
      </c>
      <c r="H329" s="831"/>
      <c r="I329" s="831">
        <v>1356.5550000000001</v>
      </c>
      <c r="J329" s="831">
        <v>1</v>
      </c>
      <c r="K329" s="831">
        <v>1356.53</v>
      </c>
      <c r="L329" s="831"/>
      <c r="M329" s="831">
        <v>1356.53</v>
      </c>
      <c r="N329" s="831">
        <v>1</v>
      </c>
      <c r="O329" s="831">
        <v>1356.54</v>
      </c>
      <c r="P329" s="827"/>
      <c r="Q329" s="832">
        <v>1356.54</v>
      </c>
    </row>
    <row r="330" spans="1:17" ht="14.45" customHeight="1" x14ac:dyDescent="0.2">
      <c r="A330" s="821" t="s">
        <v>7972</v>
      </c>
      <c r="B330" s="822" t="s">
        <v>7461</v>
      </c>
      <c r="C330" s="822" t="s">
        <v>6078</v>
      </c>
      <c r="D330" s="822" t="s">
        <v>8067</v>
      </c>
      <c r="E330" s="822" t="s">
        <v>8068</v>
      </c>
      <c r="F330" s="831">
        <v>3</v>
      </c>
      <c r="G330" s="831">
        <v>9850.49</v>
      </c>
      <c r="H330" s="831"/>
      <c r="I330" s="831">
        <v>3283.4966666666664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7972</v>
      </c>
      <c r="B331" s="822" t="s">
        <v>7461</v>
      </c>
      <c r="C331" s="822" t="s">
        <v>6078</v>
      </c>
      <c r="D331" s="822" t="s">
        <v>6214</v>
      </c>
      <c r="E331" s="822" t="s">
        <v>6215</v>
      </c>
      <c r="F331" s="831"/>
      <c r="G331" s="831"/>
      <c r="H331" s="831"/>
      <c r="I331" s="831"/>
      <c r="J331" s="831">
        <v>13</v>
      </c>
      <c r="K331" s="831">
        <v>22298.870000000003</v>
      </c>
      <c r="L331" s="831"/>
      <c r="M331" s="831">
        <v>1715.2976923076926</v>
      </c>
      <c r="N331" s="831">
        <v>2</v>
      </c>
      <c r="O331" s="831">
        <v>3795.18</v>
      </c>
      <c r="P331" s="827"/>
      <c r="Q331" s="832">
        <v>1897.59</v>
      </c>
    </row>
    <row r="332" spans="1:17" ht="14.45" customHeight="1" x14ac:dyDescent="0.2">
      <c r="A332" s="821" t="s">
        <v>7972</v>
      </c>
      <c r="B332" s="822" t="s">
        <v>7461</v>
      </c>
      <c r="C332" s="822" t="s">
        <v>6078</v>
      </c>
      <c r="D332" s="822" t="s">
        <v>8069</v>
      </c>
      <c r="E332" s="822" t="s">
        <v>8070</v>
      </c>
      <c r="F332" s="831"/>
      <c r="G332" s="831"/>
      <c r="H332" s="831"/>
      <c r="I332" s="831"/>
      <c r="J332" s="831">
        <v>2</v>
      </c>
      <c r="K332" s="831">
        <v>7260</v>
      </c>
      <c r="L332" s="831"/>
      <c r="M332" s="831">
        <v>3630</v>
      </c>
      <c r="N332" s="831"/>
      <c r="O332" s="831"/>
      <c r="P332" s="827"/>
      <c r="Q332" s="832"/>
    </row>
    <row r="333" spans="1:17" ht="14.45" customHeight="1" x14ac:dyDescent="0.2">
      <c r="A333" s="821" t="s">
        <v>7972</v>
      </c>
      <c r="B333" s="822" t="s">
        <v>7461</v>
      </c>
      <c r="C333" s="822" t="s">
        <v>6078</v>
      </c>
      <c r="D333" s="822" t="s">
        <v>8071</v>
      </c>
      <c r="E333" s="822" t="s">
        <v>8072</v>
      </c>
      <c r="F333" s="831"/>
      <c r="G333" s="831"/>
      <c r="H333" s="831"/>
      <c r="I333" s="831"/>
      <c r="J333" s="831">
        <v>2</v>
      </c>
      <c r="K333" s="831">
        <v>5808</v>
      </c>
      <c r="L333" s="831"/>
      <c r="M333" s="831">
        <v>2904</v>
      </c>
      <c r="N333" s="831"/>
      <c r="O333" s="831"/>
      <c r="P333" s="827"/>
      <c r="Q333" s="832"/>
    </row>
    <row r="334" spans="1:17" ht="14.45" customHeight="1" x14ac:dyDescent="0.2">
      <c r="A334" s="821" t="s">
        <v>7972</v>
      </c>
      <c r="B334" s="822" t="s">
        <v>7461</v>
      </c>
      <c r="C334" s="822" t="s">
        <v>6078</v>
      </c>
      <c r="D334" s="822" t="s">
        <v>8073</v>
      </c>
      <c r="E334" s="822" t="s">
        <v>8074</v>
      </c>
      <c r="F334" s="831">
        <v>1</v>
      </c>
      <c r="G334" s="831">
        <v>1408.46</v>
      </c>
      <c r="H334" s="831"/>
      <c r="I334" s="831">
        <v>1408.46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7972</v>
      </c>
      <c r="B335" s="822" t="s">
        <v>7461</v>
      </c>
      <c r="C335" s="822" t="s">
        <v>6078</v>
      </c>
      <c r="D335" s="822" t="s">
        <v>8075</v>
      </c>
      <c r="E335" s="822" t="s">
        <v>8076</v>
      </c>
      <c r="F335" s="831">
        <v>2</v>
      </c>
      <c r="G335" s="831">
        <v>7542.34</v>
      </c>
      <c r="H335" s="831"/>
      <c r="I335" s="831">
        <v>3771.17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7972</v>
      </c>
      <c r="B336" s="822" t="s">
        <v>7461</v>
      </c>
      <c r="C336" s="822" t="s">
        <v>6078</v>
      </c>
      <c r="D336" s="822" t="s">
        <v>8077</v>
      </c>
      <c r="E336" s="822" t="s">
        <v>8078</v>
      </c>
      <c r="F336" s="831">
        <v>4</v>
      </c>
      <c r="G336" s="831">
        <v>18252.48</v>
      </c>
      <c r="H336" s="831"/>
      <c r="I336" s="831">
        <v>4563.12</v>
      </c>
      <c r="J336" s="831">
        <v>2</v>
      </c>
      <c r="K336" s="831">
        <v>9126.24</v>
      </c>
      <c r="L336" s="831"/>
      <c r="M336" s="831">
        <v>4563.12</v>
      </c>
      <c r="N336" s="831">
        <v>1</v>
      </c>
      <c r="O336" s="831">
        <v>4563.12</v>
      </c>
      <c r="P336" s="827"/>
      <c r="Q336" s="832">
        <v>4563.12</v>
      </c>
    </row>
    <row r="337" spans="1:17" ht="14.45" customHeight="1" x14ac:dyDescent="0.2">
      <c r="A337" s="821" t="s">
        <v>7972</v>
      </c>
      <c r="B337" s="822" t="s">
        <v>7461</v>
      </c>
      <c r="C337" s="822" t="s">
        <v>6078</v>
      </c>
      <c r="D337" s="822" t="s">
        <v>8079</v>
      </c>
      <c r="E337" s="822" t="s">
        <v>7996</v>
      </c>
      <c r="F337" s="831">
        <v>1</v>
      </c>
      <c r="G337" s="831">
        <v>1569.37</v>
      </c>
      <c r="H337" s="831"/>
      <c r="I337" s="831">
        <v>1569.37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7972</v>
      </c>
      <c r="B338" s="822" t="s">
        <v>7461</v>
      </c>
      <c r="C338" s="822" t="s">
        <v>6078</v>
      </c>
      <c r="D338" s="822" t="s">
        <v>8080</v>
      </c>
      <c r="E338" s="822" t="s">
        <v>8081</v>
      </c>
      <c r="F338" s="831">
        <v>1</v>
      </c>
      <c r="G338" s="831">
        <v>9641.2900000000009</v>
      </c>
      <c r="H338" s="831"/>
      <c r="I338" s="831">
        <v>9641.2900000000009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7972</v>
      </c>
      <c r="B339" s="822" t="s">
        <v>7461</v>
      </c>
      <c r="C339" s="822" t="s">
        <v>6078</v>
      </c>
      <c r="D339" s="822" t="s">
        <v>8082</v>
      </c>
      <c r="E339" s="822" t="s">
        <v>8083</v>
      </c>
      <c r="F339" s="831"/>
      <c r="G339" s="831"/>
      <c r="H339" s="831"/>
      <c r="I339" s="831"/>
      <c r="J339" s="831">
        <v>1</v>
      </c>
      <c r="K339" s="831">
        <v>28000</v>
      </c>
      <c r="L339" s="831"/>
      <c r="M339" s="831">
        <v>28000</v>
      </c>
      <c r="N339" s="831"/>
      <c r="O339" s="831"/>
      <c r="P339" s="827"/>
      <c r="Q339" s="832"/>
    </row>
    <row r="340" spans="1:17" ht="14.45" customHeight="1" x14ac:dyDescent="0.2">
      <c r="A340" s="821" t="s">
        <v>7972</v>
      </c>
      <c r="B340" s="822" t="s">
        <v>7461</v>
      </c>
      <c r="C340" s="822" t="s">
        <v>6078</v>
      </c>
      <c r="D340" s="822" t="s">
        <v>8084</v>
      </c>
      <c r="E340" s="822" t="s">
        <v>8085</v>
      </c>
      <c r="F340" s="831"/>
      <c r="G340" s="831"/>
      <c r="H340" s="831"/>
      <c r="I340" s="831"/>
      <c r="J340" s="831">
        <v>3</v>
      </c>
      <c r="K340" s="831">
        <v>35583.42</v>
      </c>
      <c r="L340" s="831"/>
      <c r="M340" s="831">
        <v>11861.14</v>
      </c>
      <c r="N340" s="831">
        <v>1</v>
      </c>
      <c r="O340" s="831">
        <v>11861.14</v>
      </c>
      <c r="P340" s="827"/>
      <c r="Q340" s="832">
        <v>11861.14</v>
      </c>
    </row>
    <row r="341" spans="1:17" ht="14.45" customHeight="1" x14ac:dyDescent="0.2">
      <c r="A341" s="821" t="s">
        <v>7972</v>
      </c>
      <c r="B341" s="822" t="s">
        <v>7461</v>
      </c>
      <c r="C341" s="822" t="s">
        <v>6078</v>
      </c>
      <c r="D341" s="822" t="s">
        <v>8086</v>
      </c>
      <c r="E341" s="822" t="s">
        <v>8087</v>
      </c>
      <c r="F341" s="831"/>
      <c r="G341" s="831"/>
      <c r="H341" s="831"/>
      <c r="I341" s="831"/>
      <c r="J341" s="831">
        <v>6</v>
      </c>
      <c r="K341" s="831">
        <v>4154.34</v>
      </c>
      <c r="L341" s="831"/>
      <c r="M341" s="831">
        <v>692.39</v>
      </c>
      <c r="N341" s="831">
        <v>1</v>
      </c>
      <c r="O341" s="831">
        <v>692.39</v>
      </c>
      <c r="P341" s="827"/>
      <c r="Q341" s="832">
        <v>692.39</v>
      </c>
    </row>
    <row r="342" spans="1:17" ht="14.45" customHeight="1" x14ac:dyDescent="0.2">
      <c r="A342" s="821" t="s">
        <v>7972</v>
      </c>
      <c r="B342" s="822" t="s">
        <v>7461</v>
      </c>
      <c r="C342" s="822" t="s">
        <v>6078</v>
      </c>
      <c r="D342" s="822" t="s">
        <v>6303</v>
      </c>
      <c r="E342" s="822" t="s">
        <v>6304</v>
      </c>
      <c r="F342" s="831"/>
      <c r="G342" s="831"/>
      <c r="H342" s="831"/>
      <c r="I342" s="831"/>
      <c r="J342" s="831"/>
      <c r="K342" s="831"/>
      <c r="L342" s="831"/>
      <c r="M342" s="831"/>
      <c r="N342" s="831">
        <v>1</v>
      </c>
      <c r="O342" s="831">
        <v>5108.51</v>
      </c>
      <c r="P342" s="827"/>
      <c r="Q342" s="832">
        <v>5108.51</v>
      </c>
    </row>
    <row r="343" spans="1:17" ht="14.45" customHeight="1" x14ac:dyDescent="0.2">
      <c r="A343" s="821" t="s">
        <v>7972</v>
      </c>
      <c r="B343" s="822" t="s">
        <v>7461</v>
      </c>
      <c r="C343" s="822" t="s">
        <v>6078</v>
      </c>
      <c r="D343" s="822" t="s">
        <v>8088</v>
      </c>
      <c r="E343" s="822" t="s">
        <v>8089</v>
      </c>
      <c r="F343" s="831"/>
      <c r="G343" s="831"/>
      <c r="H343" s="831"/>
      <c r="I343" s="831"/>
      <c r="J343" s="831">
        <v>1</v>
      </c>
      <c r="K343" s="831">
        <v>23214.54</v>
      </c>
      <c r="L343" s="831"/>
      <c r="M343" s="831">
        <v>23214.54</v>
      </c>
      <c r="N343" s="831"/>
      <c r="O343" s="831"/>
      <c r="P343" s="827"/>
      <c r="Q343" s="832"/>
    </row>
    <row r="344" spans="1:17" ht="14.45" customHeight="1" x14ac:dyDescent="0.2">
      <c r="A344" s="821" t="s">
        <v>7972</v>
      </c>
      <c r="B344" s="822" t="s">
        <v>7461</v>
      </c>
      <c r="C344" s="822" t="s">
        <v>5989</v>
      </c>
      <c r="D344" s="822" t="s">
        <v>8090</v>
      </c>
      <c r="E344" s="822" t="s">
        <v>8091</v>
      </c>
      <c r="F344" s="831">
        <v>214</v>
      </c>
      <c r="G344" s="831">
        <v>46010</v>
      </c>
      <c r="H344" s="831"/>
      <c r="I344" s="831">
        <v>215</v>
      </c>
      <c r="J344" s="831">
        <v>187</v>
      </c>
      <c r="K344" s="831">
        <v>40392</v>
      </c>
      <c r="L344" s="831"/>
      <c r="M344" s="831">
        <v>216</v>
      </c>
      <c r="N344" s="831">
        <v>23</v>
      </c>
      <c r="O344" s="831">
        <v>5152</v>
      </c>
      <c r="P344" s="827"/>
      <c r="Q344" s="832">
        <v>224</v>
      </c>
    </row>
    <row r="345" spans="1:17" ht="14.45" customHeight="1" x14ac:dyDescent="0.2">
      <c r="A345" s="821" t="s">
        <v>7972</v>
      </c>
      <c r="B345" s="822" t="s">
        <v>7461</v>
      </c>
      <c r="C345" s="822" t="s">
        <v>5989</v>
      </c>
      <c r="D345" s="822" t="s">
        <v>8092</v>
      </c>
      <c r="E345" s="822" t="s">
        <v>8093</v>
      </c>
      <c r="F345" s="831">
        <v>15</v>
      </c>
      <c r="G345" s="831">
        <v>2340</v>
      </c>
      <c r="H345" s="831"/>
      <c r="I345" s="831">
        <v>156</v>
      </c>
      <c r="J345" s="831">
        <v>28</v>
      </c>
      <c r="K345" s="831">
        <v>4396</v>
      </c>
      <c r="L345" s="831"/>
      <c r="M345" s="831">
        <v>157</v>
      </c>
      <c r="N345" s="831">
        <v>5</v>
      </c>
      <c r="O345" s="831">
        <v>810</v>
      </c>
      <c r="P345" s="827"/>
      <c r="Q345" s="832">
        <v>162</v>
      </c>
    </row>
    <row r="346" spans="1:17" ht="14.45" customHeight="1" x14ac:dyDescent="0.2">
      <c r="A346" s="821" t="s">
        <v>7972</v>
      </c>
      <c r="B346" s="822" t="s">
        <v>7461</v>
      </c>
      <c r="C346" s="822" t="s">
        <v>5989</v>
      </c>
      <c r="D346" s="822" t="s">
        <v>8094</v>
      </c>
      <c r="E346" s="822" t="s">
        <v>8095</v>
      </c>
      <c r="F346" s="831">
        <v>32</v>
      </c>
      <c r="G346" s="831">
        <v>6016</v>
      </c>
      <c r="H346" s="831"/>
      <c r="I346" s="831">
        <v>188</v>
      </c>
      <c r="J346" s="831">
        <v>44</v>
      </c>
      <c r="K346" s="831">
        <v>8316</v>
      </c>
      <c r="L346" s="831"/>
      <c r="M346" s="831">
        <v>189</v>
      </c>
      <c r="N346" s="831">
        <v>9</v>
      </c>
      <c r="O346" s="831">
        <v>1746</v>
      </c>
      <c r="P346" s="827"/>
      <c r="Q346" s="832">
        <v>194</v>
      </c>
    </row>
    <row r="347" spans="1:17" ht="14.45" customHeight="1" x14ac:dyDescent="0.2">
      <c r="A347" s="821" t="s">
        <v>7972</v>
      </c>
      <c r="B347" s="822" t="s">
        <v>7461</v>
      </c>
      <c r="C347" s="822" t="s">
        <v>5989</v>
      </c>
      <c r="D347" s="822" t="s">
        <v>8096</v>
      </c>
      <c r="E347" s="822" t="s">
        <v>8097</v>
      </c>
      <c r="F347" s="831">
        <v>36</v>
      </c>
      <c r="G347" s="831">
        <v>4644</v>
      </c>
      <c r="H347" s="831"/>
      <c r="I347" s="831">
        <v>129</v>
      </c>
      <c r="J347" s="831">
        <v>11</v>
      </c>
      <c r="K347" s="831">
        <v>1430</v>
      </c>
      <c r="L347" s="831"/>
      <c r="M347" s="831">
        <v>130</v>
      </c>
      <c r="N347" s="831">
        <v>4</v>
      </c>
      <c r="O347" s="831">
        <v>536</v>
      </c>
      <c r="P347" s="827"/>
      <c r="Q347" s="832">
        <v>134</v>
      </c>
    </row>
    <row r="348" spans="1:17" ht="14.45" customHeight="1" x14ac:dyDescent="0.2">
      <c r="A348" s="821" t="s">
        <v>7972</v>
      </c>
      <c r="B348" s="822" t="s">
        <v>7461</v>
      </c>
      <c r="C348" s="822" t="s">
        <v>5989</v>
      </c>
      <c r="D348" s="822" t="s">
        <v>8098</v>
      </c>
      <c r="E348" s="822" t="s">
        <v>8099</v>
      </c>
      <c r="F348" s="831">
        <v>29</v>
      </c>
      <c r="G348" s="831">
        <v>6525</v>
      </c>
      <c r="H348" s="831"/>
      <c r="I348" s="831">
        <v>225</v>
      </c>
      <c r="J348" s="831">
        <v>16</v>
      </c>
      <c r="K348" s="831">
        <v>3616</v>
      </c>
      <c r="L348" s="831"/>
      <c r="M348" s="831">
        <v>226</v>
      </c>
      <c r="N348" s="831">
        <v>10</v>
      </c>
      <c r="O348" s="831">
        <v>2310</v>
      </c>
      <c r="P348" s="827"/>
      <c r="Q348" s="832">
        <v>231</v>
      </c>
    </row>
    <row r="349" spans="1:17" ht="14.45" customHeight="1" x14ac:dyDescent="0.2">
      <c r="A349" s="821" t="s">
        <v>7972</v>
      </c>
      <c r="B349" s="822" t="s">
        <v>7461</v>
      </c>
      <c r="C349" s="822" t="s">
        <v>5989</v>
      </c>
      <c r="D349" s="822" t="s">
        <v>8100</v>
      </c>
      <c r="E349" s="822" t="s">
        <v>8101</v>
      </c>
      <c r="F349" s="831">
        <v>5</v>
      </c>
      <c r="G349" s="831">
        <v>1125</v>
      </c>
      <c r="H349" s="831"/>
      <c r="I349" s="831">
        <v>225</v>
      </c>
      <c r="J349" s="831">
        <v>3</v>
      </c>
      <c r="K349" s="831">
        <v>678</v>
      </c>
      <c r="L349" s="831"/>
      <c r="M349" s="831">
        <v>226</v>
      </c>
      <c r="N349" s="831">
        <v>3</v>
      </c>
      <c r="O349" s="831">
        <v>693</v>
      </c>
      <c r="P349" s="827"/>
      <c r="Q349" s="832">
        <v>231</v>
      </c>
    </row>
    <row r="350" spans="1:17" ht="14.45" customHeight="1" x14ac:dyDescent="0.2">
      <c r="A350" s="821" t="s">
        <v>7972</v>
      </c>
      <c r="B350" s="822" t="s">
        <v>7461</v>
      </c>
      <c r="C350" s="822" t="s">
        <v>5989</v>
      </c>
      <c r="D350" s="822" t="s">
        <v>8102</v>
      </c>
      <c r="E350" s="822" t="s">
        <v>8103</v>
      </c>
      <c r="F350" s="831">
        <v>65</v>
      </c>
      <c r="G350" s="831">
        <v>14755</v>
      </c>
      <c r="H350" s="831"/>
      <c r="I350" s="831">
        <v>227</v>
      </c>
      <c r="J350" s="831">
        <v>77</v>
      </c>
      <c r="K350" s="831">
        <v>17556</v>
      </c>
      <c r="L350" s="831"/>
      <c r="M350" s="831">
        <v>228</v>
      </c>
      <c r="N350" s="831">
        <v>27</v>
      </c>
      <c r="O350" s="831">
        <v>6291</v>
      </c>
      <c r="P350" s="827"/>
      <c r="Q350" s="832">
        <v>233</v>
      </c>
    </row>
    <row r="351" spans="1:17" ht="14.45" customHeight="1" x14ac:dyDescent="0.2">
      <c r="A351" s="821" t="s">
        <v>7972</v>
      </c>
      <c r="B351" s="822" t="s">
        <v>7461</v>
      </c>
      <c r="C351" s="822" t="s">
        <v>5989</v>
      </c>
      <c r="D351" s="822" t="s">
        <v>8104</v>
      </c>
      <c r="E351" s="822" t="s">
        <v>8105</v>
      </c>
      <c r="F351" s="831">
        <v>6</v>
      </c>
      <c r="G351" s="831">
        <v>2124</v>
      </c>
      <c r="H351" s="831"/>
      <c r="I351" s="831">
        <v>354</v>
      </c>
      <c r="J351" s="831">
        <v>2</v>
      </c>
      <c r="K351" s="831">
        <v>712</v>
      </c>
      <c r="L351" s="831"/>
      <c r="M351" s="831">
        <v>356</v>
      </c>
      <c r="N351" s="831">
        <v>1</v>
      </c>
      <c r="O351" s="831">
        <v>379</v>
      </c>
      <c r="P351" s="827"/>
      <c r="Q351" s="832">
        <v>379</v>
      </c>
    </row>
    <row r="352" spans="1:17" ht="14.45" customHeight="1" x14ac:dyDescent="0.2">
      <c r="A352" s="821" t="s">
        <v>7972</v>
      </c>
      <c r="B352" s="822" t="s">
        <v>7461</v>
      </c>
      <c r="C352" s="822" t="s">
        <v>5989</v>
      </c>
      <c r="D352" s="822" t="s">
        <v>8106</v>
      </c>
      <c r="E352" s="822" t="s">
        <v>8107</v>
      </c>
      <c r="F352" s="831">
        <v>16</v>
      </c>
      <c r="G352" s="831">
        <v>66768</v>
      </c>
      <c r="H352" s="831"/>
      <c r="I352" s="831">
        <v>4173</v>
      </c>
      <c r="J352" s="831">
        <v>14</v>
      </c>
      <c r="K352" s="831">
        <v>58506</v>
      </c>
      <c r="L352" s="831"/>
      <c r="M352" s="831">
        <v>4179</v>
      </c>
      <c r="N352" s="831">
        <v>3</v>
      </c>
      <c r="O352" s="831">
        <v>12639</v>
      </c>
      <c r="P352" s="827"/>
      <c r="Q352" s="832">
        <v>4213</v>
      </c>
    </row>
    <row r="353" spans="1:17" ht="14.45" customHeight="1" x14ac:dyDescent="0.2">
      <c r="A353" s="821" t="s">
        <v>7972</v>
      </c>
      <c r="B353" s="822" t="s">
        <v>7461</v>
      </c>
      <c r="C353" s="822" t="s">
        <v>5989</v>
      </c>
      <c r="D353" s="822" t="s">
        <v>8108</v>
      </c>
      <c r="E353" s="822" t="s">
        <v>8109</v>
      </c>
      <c r="F353" s="831"/>
      <c r="G353" s="831"/>
      <c r="H353" s="831"/>
      <c r="I353" s="831"/>
      <c r="J353" s="831"/>
      <c r="K353" s="831"/>
      <c r="L353" s="831"/>
      <c r="M353" s="831"/>
      <c r="N353" s="831">
        <v>1</v>
      </c>
      <c r="O353" s="831">
        <v>290</v>
      </c>
      <c r="P353" s="827"/>
      <c r="Q353" s="832">
        <v>290</v>
      </c>
    </row>
    <row r="354" spans="1:17" ht="14.45" customHeight="1" x14ac:dyDescent="0.2">
      <c r="A354" s="821" t="s">
        <v>7972</v>
      </c>
      <c r="B354" s="822" t="s">
        <v>7461</v>
      </c>
      <c r="C354" s="822" t="s">
        <v>5989</v>
      </c>
      <c r="D354" s="822" t="s">
        <v>8110</v>
      </c>
      <c r="E354" s="822" t="s">
        <v>8111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6407</v>
      </c>
      <c r="P354" s="827"/>
      <c r="Q354" s="832">
        <v>6407</v>
      </c>
    </row>
    <row r="355" spans="1:17" ht="14.45" customHeight="1" x14ac:dyDescent="0.2">
      <c r="A355" s="821" t="s">
        <v>7972</v>
      </c>
      <c r="B355" s="822" t="s">
        <v>7461</v>
      </c>
      <c r="C355" s="822" t="s">
        <v>5989</v>
      </c>
      <c r="D355" s="822" t="s">
        <v>8112</v>
      </c>
      <c r="E355" s="822" t="s">
        <v>8113</v>
      </c>
      <c r="F355" s="831">
        <v>104</v>
      </c>
      <c r="G355" s="831">
        <v>402168</v>
      </c>
      <c r="H355" s="831"/>
      <c r="I355" s="831">
        <v>3867</v>
      </c>
      <c r="J355" s="831">
        <v>63</v>
      </c>
      <c r="K355" s="831">
        <v>243873</v>
      </c>
      <c r="L355" s="831"/>
      <c r="M355" s="831">
        <v>3871</v>
      </c>
      <c r="N355" s="831">
        <v>6</v>
      </c>
      <c r="O355" s="831">
        <v>23490</v>
      </c>
      <c r="P355" s="827"/>
      <c r="Q355" s="832">
        <v>3915</v>
      </c>
    </row>
    <row r="356" spans="1:17" ht="14.45" customHeight="1" x14ac:dyDescent="0.2">
      <c r="A356" s="821" t="s">
        <v>7972</v>
      </c>
      <c r="B356" s="822" t="s">
        <v>7461</v>
      </c>
      <c r="C356" s="822" t="s">
        <v>5989</v>
      </c>
      <c r="D356" s="822" t="s">
        <v>8114</v>
      </c>
      <c r="E356" s="822" t="s">
        <v>8115</v>
      </c>
      <c r="F356" s="831">
        <v>28</v>
      </c>
      <c r="G356" s="831">
        <v>222264</v>
      </c>
      <c r="H356" s="831"/>
      <c r="I356" s="831">
        <v>7938</v>
      </c>
      <c r="J356" s="831">
        <v>19</v>
      </c>
      <c r="K356" s="831">
        <v>150993</v>
      </c>
      <c r="L356" s="831"/>
      <c r="M356" s="831">
        <v>7947</v>
      </c>
      <c r="N356" s="831">
        <v>3</v>
      </c>
      <c r="O356" s="831">
        <v>24108</v>
      </c>
      <c r="P356" s="827"/>
      <c r="Q356" s="832">
        <v>8036</v>
      </c>
    </row>
    <row r="357" spans="1:17" ht="14.45" customHeight="1" x14ac:dyDescent="0.2">
      <c r="A357" s="821" t="s">
        <v>7972</v>
      </c>
      <c r="B357" s="822" t="s">
        <v>7461</v>
      </c>
      <c r="C357" s="822" t="s">
        <v>5989</v>
      </c>
      <c r="D357" s="822" t="s">
        <v>8116</v>
      </c>
      <c r="E357" s="822" t="s">
        <v>8117</v>
      </c>
      <c r="F357" s="831">
        <v>25</v>
      </c>
      <c r="G357" s="831">
        <v>32425</v>
      </c>
      <c r="H357" s="831"/>
      <c r="I357" s="831">
        <v>1297</v>
      </c>
      <c r="J357" s="831">
        <v>18</v>
      </c>
      <c r="K357" s="831">
        <v>23382</v>
      </c>
      <c r="L357" s="831"/>
      <c r="M357" s="831">
        <v>1299</v>
      </c>
      <c r="N357" s="831">
        <v>13</v>
      </c>
      <c r="O357" s="831">
        <v>17082</v>
      </c>
      <c r="P357" s="827"/>
      <c r="Q357" s="832">
        <v>1314</v>
      </c>
    </row>
    <row r="358" spans="1:17" ht="14.45" customHeight="1" x14ac:dyDescent="0.2">
      <c r="A358" s="821" t="s">
        <v>7972</v>
      </c>
      <c r="B358" s="822" t="s">
        <v>7461</v>
      </c>
      <c r="C358" s="822" t="s">
        <v>5989</v>
      </c>
      <c r="D358" s="822" t="s">
        <v>8118</v>
      </c>
      <c r="E358" s="822" t="s">
        <v>8119</v>
      </c>
      <c r="F358" s="831">
        <v>12</v>
      </c>
      <c r="G358" s="831">
        <v>14160</v>
      </c>
      <c r="H358" s="831"/>
      <c r="I358" s="831">
        <v>1180</v>
      </c>
      <c r="J358" s="831">
        <v>14</v>
      </c>
      <c r="K358" s="831">
        <v>16548</v>
      </c>
      <c r="L358" s="831"/>
      <c r="M358" s="831">
        <v>1182</v>
      </c>
      <c r="N358" s="831">
        <v>5</v>
      </c>
      <c r="O358" s="831">
        <v>5975</v>
      </c>
      <c r="P358" s="827"/>
      <c r="Q358" s="832">
        <v>1195</v>
      </c>
    </row>
    <row r="359" spans="1:17" ht="14.45" customHeight="1" x14ac:dyDescent="0.2">
      <c r="A359" s="821" t="s">
        <v>7972</v>
      </c>
      <c r="B359" s="822" t="s">
        <v>7461</v>
      </c>
      <c r="C359" s="822" t="s">
        <v>5989</v>
      </c>
      <c r="D359" s="822" t="s">
        <v>8120</v>
      </c>
      <c r="E359" s="822" t="s">
        <v>8121</v>
      </c>
      <c r="F359" s="831">
        <v>39</v>
      </c>
      <c r="G359" s="831">
        <v>201318</v>
      </c>
      <c r="H359" s="831"/>
      <c r="I359" s="831">
        <v>5162</v>
      </c>
      <c r="J359" s="831">
        <v>33</v>
      </c>
      <c r="K359" s="831">
        <v>170478</v>
      </c>
      <c r="L359" s="831"/>
      <c r="M359" s="831">
        <v>5166</v>
      </c>
      <c r="N359" s="831">
        <v>6</v>
      </c>
      <c r="O359" s="831">
        <v>31560</v>
      </c>
      <c r="P359" s="827"/>
      <c r="Q359" s="832">
        <v>5260</v>
      </c>
    </row>
    <row r="360" spans="1:17" ht="14.45" customHeight="1" x14ac:dyDescent="0.2">
      <c r="A360" s="821" t="s">
        <v>7972</v>
      </c>
      <c r="B360" s="822" t="s">
        <v>7461</v>
      </c>
      <c r="C360" s="822" t="s">
        <v>5989</v>
      </c>
      <c r="D360" s="822" t="s">
        <v>8122</v>
      </c>
      <c r="E360" s="822" t="s">
        <v>8123</v>
      </c>
      <c r="F360" s="831">
        <v>120</v>
      </c>
      <c r="G360" s="831">
        <v>937920</v>
      </c>
      <c r="H360" s="831"/>
      <c r="I360" s="831">
        <v>7816</v>
      </c>
      <c r="J360" s="831">
        <v>103</v>
      </c>
      <c r="K360" s="831">
        <v>805666</v>
      </c>
      <c r="L360" s="831"/>
      <c r="M360" s="831">
        <v>7822</v>
      </c>
      <c r="N360" s="831">
        <v>17</v>
      </c>
      <c r="O360" s="831">
        <v>135354</v>
      </c>
      <c r="P360" s="827"/>
      <c r="Q360" s="832">
        <v>7962</v>
      </c>
    </row>
    <row r="361" spans="1:17" ht="14.45" customHeight="1" x14ac:dyDescent="0.2">
      <c r="A361" s="821" t="s">
        <v>7972</v>
      </c>
      <c r="B361" s="822" t="s">
        <v>7461</v>
      </c>
      <c r="C361" s="822" t="s">
        <v>5989</v>
      </c>
      <c r="D361" s="822" t="s">
        <v>8124</v>
      </c>
      <c r="E361" s="822" t="s">
        <v>8125</v>
      </c>
      <c r="F361" s="831">
        <v>10</v>
      </c>
      <c r="G361" s="831">
        <v>56260</v>
      </c>
      <c r="H361" s="831"/>
      <c r="I361" s="831">
        <v>5626</v>
      </c>
      <c r="J361" s="831">
        <v>8</v>
      </c>
      <c r="K361" s="831">
        <v>45040</v>
      </c>
      <c r="L361" s="831"/>
      <c r="M361" s="831">
        <v>5630</v>
      </c>
      <c r="N361" s="831">
        <v>1</v>
      </c>
      <c r="O361" s="831">
        <v>5749</v>
      </c>
      <c r="P361" s="827"/>
      <c r="Q361" s="832">
        <v>5749</v>
      </c>
    </row>
    <row r="362" spans="1:17" ht="14.45" customHeight="1" x14ac:dyDescent="0.2">
      <c r="A362" s="821" t="s">
        <v>7972</v>
      </c>
      <c r="B362" s="822" t="s">
        <v>7461</v>
      </c>
      <c r="C362" s="822" t="s">
        <v>5989</v>
      </c>
      <c r="D362" s="822" t="s">
        <v>8126</v>
      </c>
      <c r="E362" s="822" t="s">
        <v>8127</v>
      </c>
      <c r="F362" s="831">
        <v>11</v>
      </c>
      <c r="G362" s="831">
        <v>8888</v>
      </c>
      <c r="H362" s="831"/>
      <c r="I362" s="831">
        <v>808</v>
      </c>
      <c r="J362" s="831">
        <v>4</v>
      </c>
      <c r="K362" s="831">
        <v>3252</v>
      </c>
      <c r="L362" s="831"/>
      <c r="M362" s="831">
        <v>813</v>
      </c>
      <c r="N362" s="831"/>
      <c r="O362" s="831"/>
      <c r="P362" s="827"/>
      <c r="Q362" s="832"/>
    </row>
    <row r="363" spans="1:17" ht="14.45" customHeight="1" x14ac:dyDescent="0.2">
      <c r="A363" s="821" t="s">
        <v>7972</v>
      </c>
      <c r="B363" s="822" t="s">
        <v>7461</v>
      </c>
      <c r="C363" s="822" t="s">
        <v>5989</v>
      </c>
      <c r="D363" s="822" t="s">
        <v>8128</v>
      </c>
      <c r="E363" s="822" t="s">
        <v>8129</v>
      </c>
      <c r="F363" s="831">
        <v>2977</v>
      </c>
      <c r="G363" s="831">
        <v>532883</v>
      </c>
      <c r="H363" s="831"/>
      <c r="I363" s="831">
        <v>179</v>
      </c>
      <c r="J363" s="831">
        <v>3254</v>
      </c>
      <c r="K363" s="831">
        <v>585720</v>
      </c>
      <c r="L363" s="831"/>
      <c r="M363" s="831">
        <v>180</v>
      </c>
      <c r="N363" s="831">
        <v>930</v>
      </c>
      <c r="O363" s="831">
        <v>170190</v>
      </c>
      <c r="P363" s="827"/>
      <c r="Q363" s="832">
        <v>183</v>
      </c>
    </row>
    <row r="364" spans="1:17" ht="14.45" customHeight="1" x14ac:dyDescent="0.2">
      <c r="A364" s="821" t="s">
        <v>7972</v>
      </c>
      <c r="B364" s="822" t="s">
        <v>7461</v>
      </c>
      <c r="C364" s="822" t="s">
        <v>5989</v>
      </c>
      <c r="D364" s="822" t="s">
        <v>8130</v>
      </c>
      <c r="E364" s="822" t="s">
        <v>8131</v>
      </c>
      <c r="F364" s="831">
        <v>236</v>
      </c>
      <c r="G364" s="831">
        <v>484508</v>
      </c>
      <c r="H364" s="831"/>
      <c r="I364" s="831">
        <v>2053</v>
      </c>
      <c r="J364" s="831">
        <v>308</v>
      </c>
      <c r="K364" s="831">
        <v>633248</v>
      </c>
      <c r="L364" s="831"/>
      <c r="M364" s="831">
        <v>2056</v>
      </c>
      <c r="N364" s="831">
        <v>85</v>
      </c>
      <c r="O364" s="831">
        <v>179350</v>
      </c>
      <c r="P364" s="827"/>
      <c r="Q364" s="832">
        <v>2110</v>
      </c>
    </row>
    <row r="365" spans="1:17" ht="14.45" customHeight="1" x14ac:dyDescent="0.2">
      <c r="A365" s="821" t="s">
        <v>7972</v>
      </c>
      <c r="B365" s="822" t="s">
        <v>7461</v>
      </c>
      <c r="C365" s="822" t="s">
        <v>5989</v>
      </c>
      <c r="D365" s="822" t="s">
        <v>8132</v>
      </c>
      <c r="E365" s="822" t="s">
        <v>8133</v>
      </c>
      <c r="F365" s="831">
        <v>124</v>
      </c>
      <c r="G365" s="831">
        <v>339760</v>
      </c>
      <c r="H365" s="831"/>
      <c r="I365" s="831">
        <v>2740</v>
      </c>
      <c r="J365" s="831">
        <v>111</v>
      </c>
      <c r="K365" s="831">
        <v>304362</v>
      </c>
      <c r="L365" s="831"/>
      <c r="M365" s="831">
        <v>2742</v>
      </c>
      <c r="N365" s="831">
        <v>17</v>
      </c>
      <c r="O365" s="831">
        <v>47396</v>
      </c>
      <c r="P365" s="827"/>
      <c r="Q365" s="832">
        <v>2788</v>
      </c>
    </row>
    <row r="366" spans="1:17" ht="14.45" customHeight="1" x14ac:dyDescent="0.2">
      <c r="A366" s="821" t="s">
        <v>7972</v>
      </c>
      <c r="B366" s="822" t="s">
        <v>7461</v>
      </c>
      <c r="C366" s="822" t="s">
        <v>5989</v>
      </c>
      <c r="D366" s="822" t="s">
        <v>8134</v>
      </c>
      <c r="E366" s="822" t="s">
        <v>8135</v>
      </c>
      <c r="F366" s="831"/>
      <c r="G366" s="831"/>
      <c r="H366" s="831"/>
      <c r="I366" s="831"/>
      <c r="J366" s="831">
        <v>5</v>
      </c>
      <c r="K366" s="831">
        <v>26390</v>
      </c>
      <c r="L366" s="831"/>
      <c r="M366" s="831">
        <v>5278</v>
      </c>
      <c r="N366" s="831"/>
      <c r="O366" s="831"/>
      <c r="P366" s="827"/>
      <c r="Q366" s="832"/>
    </row>
    <row r="367" spans="1:17" ht="14.45" customHeight="1" x14ac:dyDescent="0.2">
      <c r="A367" s="821" t="s">
        <v>7972</v>
      </c>
      <c r="B367" s="822" t="s">
        <v>7461</v>
      </c>
      <c r="C367" s="822" t="s">
        <v>5989</v>
      </c>
      <c r="D367" s="822" t="s">
        <v>8136</v>
      </c>
      <c r="E367" s="822" t="s">
        <v>8137</v>
      </c>
      <c r="F367" s="831">
        <v>9</v>
      </c>
      <c r="G367" s="831">
        <v>19053</v>
      </c>
      <c r="H367" s="831"/>
      <c r="I367" s="831">
        <v>2117</v>
      </c>
      <c r="J367" s="831">
        <v>5</v>
      </c>
      <c r="K367" s="831">
        <v>10600</v>
      </c>
      <c r="L367" s="831"/>
      <c r="M367" s="831">
        <v>2120</v>
      </c>
      <c r="N367" s="831">
        <v>1</v>
      </c>
      <c r="O367" s="831">
        <v>2150</v>
      </c>
      <c r="P367" s="827"/>
      <c r="Q367" s="832">
        <v>2150</v>
      </c>
    </row>
    <row r="368" spans="1:17" ht="14.45" customHeight="1" x14ac:dyDescent="0.2">
      <c r="A368" s="821" t="s">
        <v>7972</v>
      </c>
      <c r="B368" s="822" t="s">
        <v>7461</v>
      </c>
      <c r="C368" s="822" t="s">
        <v>5989</v>
      </c>
      <c r="D368" s="822" t="s">
        <v>8138</v>
      </c>
      <c r="E368" s="822" t="s">
        <v>8139</v>
      </c>
      <c r="F368" s="831">
        <v>10</v>
      </c>
      <c r="G368" s="831">
        <v>1560</v>
      </c>
      <c r="H368" s="831"/>
      <c r="I368" s="831">
        <v>156</v>
      </c>
      <c r="J368" s="831">
        <v>8</v>
      </c>
      <c r="K368" s="831">
        <v>1256</v>
      </c>
      <c r="L368" s="831"/>
      <c r="M368" s="831">
        <v>157</v>
      </c>
      <c r="N368" s="831">
        <v>4</v>
      </c>
      <c r="O368" s="831">
        <v>648</v>
      </c>
      <c r="P368" s="827"/>
      <c r="Q368" s="832">
        <v>162</v>
      </c>
    </row>
    <row r="369" spans="1:17" ht="14.45" customHeight="1" x14ac:dyDescent="0.2">
      <c r="A369" s="821" t="s">
        <v>7972</v>
      </c>
      <c r="B369" s="822" t="s">
        <v>7461</v>
      </c>
      <c r="C369" s="822" t="s">
        <v>5989</v>
      </c>
      <c r="D369" s="822" t="s">
        <v>8140</v>
      </c>
      <c r="E369" s="822" t="s">
        <v>8141</v>
      </c>
      <c r="F369" s="831">
        <v>17</v>
      </c>
      <c r="G369" s="831">
        <v>3417</v>
      </c>
      <c r="H369" s="831"/>
      <c r="I369" s="831">
        <v>201</v>
      </c>
      <c r="J369" s="831">
        <v>9</v>
      </c>
      <c r="K369" s="831">
        <v>1818</v>
      </c>
      <c r="L369" s="831"/>
      <c r="M369" s="831">
        <v>202</v>
      </c>
      <c r="N369" s="831">
        <v>2</v>
      </c>
      <c r="O369" s="831">
        <v>414</v>
      </c>
      <c r="P369" s="827"/>
      <c r="Q369" s="832">
        <v>207</v>
      </c>
    </row>
    <row r="370" spans="1:17" ht="14.45" customHeight="1" x14ac:dyDescent="0.2">
      <c r="A370" s="821" t="s">
        <v>7972</v>
      </c>
      <c r="B370" s="822" t="s">
        <v>7461</v>
      </c>
      <c r="C370" s="822" t="s">
        <v>5989</v>
      </c>
      <c r="D370" s="822" t="s">
        <v>8142</v>
      </c>
      <c r="E370" s="822" t="s">
        <v>8143</v>
      </c>
      <c r="F370" s="831">
        <v>16</v>
      </c>
      <c r="G370" s="831">
        <v>3312</v>
      </c>
      <c r="H370" s="831"/>
      <c r="I370" s="831">
        <v>207</v>
      </c>
      <c r="J370" s="831">
        <v>16</v>
      </c>
      <c r="K370" s="831">
        <v>3328</v>
      </c>
      <c r="L370" s="831"/>
      <c r="M370" s="831">
        <v>208</v>
      </c>
      <c r="N370" s="831"/>
      <c r="O370" s="831"/>
      <c r="P370" s="827"/>
      <c r="Q370" s="832"/>
    </row>
    <row r="371" spans="1:17" ht="14.45" customHeight="1" x14ac:dyDescent="0.2">
      <c r="A371" s="821" t="s">
        <v>7972</v>
      </c>
      <c r="B371" s="822" t="s">
        <v>7461</v>
      </c>
      <c r="C371" s="822" t="s">
        <v>5989</v>
      </c>
      <c r="D371" s="822" t="s">
        <v>8144</v>
      </c>
      <c r="E371" s="822" t="s">
        <v>8145</v>
      </c>
      <c r="F371" s="831">
        <v>2</v>
      </c>
      <c r="G371" s="831">
        <v>856</v>
      </c>
      <c r="H371" s="831"/>
      <c r="I371" s="831">
        <v>428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7972</v>
      </c>
      <c r="B372" s="822" t="s">
        <v>7461</v>
      </c>
      <c r="C372" s="822" t="s">
        <v>5989</v>
      </c>
      <c r="D372" s="822" t="s">
        <v>8146</v>
      </c>
      <c r="E372" s="822" t="s">
        <v>8147</v>
      </c>
      <c r="F372" s="831">
        <v>3</v>
      </c>
      <c r="G372" s="831">
        <v>492</v>
      </c>
      <c r="H372" s="831"/>
      <c r="I372" s="831">
        <v>164</v>
      </c>
      <c r="J372" s="831"/>
      <c r="K372" s="831"/>
      <c r="L372" s="831"/>
      <c r="M372" s="831"/>
      <c r="N372" s="831">
        <v>1</v>
      </c>
      <c r="O372" s="831">
        <v>170</v>
      </c>
      <c r="P372" s="827"/>
      <c r="Q372" s="832">
        <v>170</v>
      </c>
    </row>
    <row r="373" spans="1:17" ht="14.45" customHeight="1" x14ac:dyDescent="0.2">
      <c r="A373" s="821" t="s">
        <v>7972</v>
      </c>
      <c r="B373" s="822" t="s">
        <v>7461</v>
      </c>
      <c r="C373" s="822" t="s">
        <v>5989</v>
      </c>
      <c r="D373" s="822" t="s">
        <v>8148</v>
      </c>
      <c r="E373" s="822" t="s">
        <v>8149</v>
      </c>
      <c r="F373" s="831">
        <v>888</v>
      </c>
      <c r="G373" s="831">
        <v>1917192</v>
      </c>
      <c r="H373" s="831"/>
      <c r="I373" s="831">
        <v>2159</v>
      </c>
      <c r="J373" s="831">
        <v>1143</v>
      </c>
      <c r="K373" s="831">
        <v>2471166</v>
      </c>
      <c r="L373" s="831"/>
      <c r="M373" s="831">
        <v>2162</v>
      </c>
      <c r="N373" s="831">
        <v>368</v>
      </c>
      <c r="O373" s="831">
        <v>809232</v>
      </c>
      <c r="P373" s="827"/>
      <c r="Q373" s="832">
        <v>2199</v>
      </c>
    </row>
    <row r="374" spans="1:17" ht="14.45" customHeight="1" x14ac:dyDescent="0.2">
      <c r="A374" s="821" t="s">
        <v>7972</v>
      </c>
      <c r="B374" s="822" t="s">
        <v>7461</v>
      </c>
      <c r="C374" s="822" t="s">
        <v>5989</v>
      </c>
      <c r="D374" s="822" t="s">
        <v>8150</v>
      </c>
      <c r="E374" s="822" t="s">
        <v>8113</v>
      </c>
      <c r="F374" s="831">
        <v>127</v>
      </c>
      <c r="G374" s="831">
        <v>240284</v>
      </c>
      <c r="H374" s="831"/>
      <c r="I374" s="831">
        <v>1892</v>
      </c>
      <c r="J374" s="831">
        <v>70</v>
      </c>
      <c r="K374" s="831">
        <v>132650</v>
      </c>
      <c r="L374" s="831"/>
      <c r="M374" s="831">
        <v>1895</v>
      </c>
      <c r="N374" s="831">
        <v>8</v>
      </c>
      <c r="O374" s="831">
        <v>15352</v>
      </c>
      <c r="P374" s="827"/>
      <c r="Q374" s="832">
        <v>1919</v>
      </c>
    </row>
    <row r="375" spans="1:17" ht="14.45" customHeight="1" x14ac:dyDescent="0.2">
      <c r="A375" s="821" t="s">
        <v>7972</v>
      </c>
      <c r="B375" s="822" t="s">
        <v>7461</v>
      </c>
      <c r="C375" s="822" t="s">
        <v>5989</v>
      </c>
      <c r="D375" s="822" t="s">
        <v>8151</v>
      </c>
      <c r="E375" s="822" t="s">
        <v>8152</v>
      </c>
      <c r="F375" s="831">
        <v>7</v>
      </c>
      <c r="G375" s="831">
        <v>1148</v>
      </c>
      <c r="H375" s="831"/>
      <c r="I375" s="831">
        <v>164</v>
      </c>
      <c r="J375" s="831">
        <v>2</v>
      </c>
      <c r="K375" s="831">
        <v>330</v>
      </c>
      <c r="L375" s="831"/>
      <c r="M375" s="831">
        <v>165</v>
      </c>
      <c r="N375" s="831"/>
      <c r="O375" s="831"/>
      <c r="P375" s="827"/>
      <c r="Q375" s="832"/>
    </row>
    <row r="376" spans="1:17" ht="14.45" customHeight="1" x14ac:dyDescent="0.2">
      <c r="A376" s="821" t="s">
        <v>7972</v>
      </c>
      <c r="B376" s="822" t="s">
        <v>7461</v>
      </c>
      <c r="C376" s="822" t="s">
        <v>5989</v>
      </c>
      <c r="D376" s="822" t="s">
        <v>8153</v>
      </c>
      <c r="E376" s="822" t="s">
        <v>8154</v>
      </c>
      <c r="F376" s="831">
        <v>1</v>
      </c>
      <c r="G376" s="831">
        <v>9850</v>
      </c>
      <c r="H376" s="831"/>
      <c r="I376" s="831">
        <v>9850</v>
      </c>
      <c r="J376" s="831">
        <v>5</v>
      </c>
      <c r="K376" s="831">
        <v>49295</v>
      </c>
      <c r="L376" s="831"/>
      <c r="M376" s="831">
        <v>9859</v>
      </c>
      <c r="N376" s="831">
        <v>1</v>
      </c>
      <c r="O376" s="831">
        <v>9987</v>
      </c>
      <c r="P376" s="827"/>
      <c r="Q376" s="832">
        <v>9987</v>
      </c>
    </row>
    <row r="377" spans="1:17" ht="14.45" customHeight="1" x14ac:dyDescent="0.2">
      <c r="A377" s="821" t="s">
        <v>7972</v>
      </c>
      <c r="B377" s="822" t="s">
        <v>7461</v>
      </c>
      <c r="C377" s="822" t="s">
        <v>5989</v>
      </c>
      <c r="D377" s="822" t="s">
        <v>8155</v>
      </c>
      <c r="E377" s="822" t="s">
        <v>8156</v>
      </c>
      <c r="F377" s="831">
        <v>72</v>
      </c>
      <c r="G377" s="831">
        <v>609840</v>
      </c>
      <c r="H377" s="831"/>
      <c r="I377" s="831">
        <v>8470</v>
      </c>
      <c r="J377" s="831">
        <v>39</v>
      </c>
      <c r="K377" s="831">
        <v>330642</v>
      </c>
      <c r="L377" s="831"/>
      <c r="M377" s="831">
        <v>8478</v>
      </c>
      <c r="N377" s="831">
        <v>5</v>
      </c>
      <c r="O377" s="831">
        <v>42755</v>
      </c>
      <c r="P377" s="827"/>
      <c r="Q377" s="832">
        <v>8551</v>
      </c>
    </row>
    <row r="378" spans="1:17" ht="14.45" customHeight="1" x14ac:dyDescent="0.2">
      <c r="A378" s="821" t="s">
        <v>7972</v>
      </c>
      <c r="B378" s="822" t="s">
        <v>7461</v>
      </c>
      <c r="C378" s="822" t="s">
        <v>5989</v>
      </c>
      <c r="D378" s="822" t="s">
        <v>8157</v>
      </c>
      <c r="E378" s="822" t="s">
        <v>8158</v>
      </c>
      <c r="F378" s="831"/>
      <c r="G378" s="831"/>
      <c r="H378" s="831"/>
      <c r="I378" s="831"/>
      <c r="J378" s="831">
        <v>1</v>
      </c>
      <c r="K378" s="831">
        <v>2068</v>
      </c>
      <c r="L378" s="831"/>
      <c r="M378" s="831">
        <v>2068</v>
      </c>
      <c r="N378" s="831"/>
      <c r="O378" s="831"/>
      <c r="P378" s="827"/>
      <c r="Q378" s="832"/>
    </row>
    <row r="379" spans="1:17" ht="14.45" customHeight="1" x14ac:dyDescent="0.2">
      <c r="A379" s="821" t="s">
        <v>7972</v>
      </c>
      <c r="B379" s="822" t="s">
        <v>7461</v>
      </c>
      <c r="C379" s="822" t="s">
        <v>5989</v>
      </c>
      <c r="D379" s="822" t="s">
        <v>6347</v>
      </c>
      <c r="E379" s="822" t="s">
        <v>6348</v>
      </c>
      <c r="F379" s="831"/>
      <c r="G379" s="831"/>
      <c r="H379" s="831"/>
      <c r="I379" s="831"/>
      <c r="J379" s="831"/>
      <c r="K379" s="831"/>
      <c r="L379" s="831"/>
      <c r="M379" s="831"/>
      <c r="N379" s="831">
        <v>1</v>
      </c>
      <c r="O379" s="831">
        <v>603</v>
      </c>
      <c r="P379" s="827"/>
      <c r="Q379" s="832">
        <v>603</v>
      </c>
    </row>
    <row r="380" spans="1:17" ht="14.45" customHeight="1" x14ac:dyDescent="0.2">
      <c r="A380" s="821" t="s">
        <v>7972</v>
      </c>
      <c r="B380" s="822" t="s">
        <v>7461</v>
      </c>
      <c r="C380" s="822" t="s">
        <v>5989</v>
      </c>
      <c r="D380" s="822" t="s">
        <v>8159</v>
      </c>
      <c r="E380" s="822" t="s">
        <v>8160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0</v>
      </c>
      <c r="P380" s="827"/>
      <c r="Q380" s="832">
        <v>0</v>
      </c>
    </row>
    <row r="381" spans="1:17" ht="14.45" customHeight="1" x14ac:dyDescent="0.2">
      <c r="A381" s="821" t="s">
        <v>8161</v>
      </c>
      <c r="B381" s="822" t="s">
        <v>8162</v>
      </c>
      <c r="C381" s="822" t="s">
        <v>5989</v>
      </c>
      <c r="D381" s="822" t="s">
        <v>8163</v>
      </c>
      <c r="E381" s="822" t="s">
        <v>8164</v>
      </c>
      <c r="F381" s="831">
        <v>249</v>
      </c>
      <c r="G381" s="831">
        <v>53037</v>
      </c>
      <c r="H381" s="831"/>
      <c r="I381" s="831">
        <v>213</v>
      </c>
      <c r="J381" s="831">
        <v>264</v>
      </c>
      <c r="K381" s="831">
        <v>56760</v>
      </c>
      <c r="L381" s="831"/>
      <c r="M381" s="831">
        <v>215</v>
      </c>
      <c r="N381" s="831">
        <v>68</v>
      </c>
      <c r="O381" s="831">
        <v>15096</v>
      </c>
      <c r="P381" s="827"/>
      <c r="Q381" s="832">
        <v>222</v>
      </c>
    </row>
    <row r="382" spans="1:17" ht="14.45" customHeight="1" x14ac:dyDescent="0.2">
      <c r="A382" s="821" t="s">
        <v>8161</v>
      </c>
      <c r="B382" s="822" t="s">
        <v>8162</v>
      </c>
      <c r="C382" s="822" t="s">
        <v>5989</v>
      </c>
      <c r="D382" s="822" t="s">
        <v>8165</v>
      </c>
      <c r="E382" s="822" t="s">
        <v>8164</v>
      </c>
      <c r="F382" s="831">
        <v>4</v>
      </c>
      <c r="G382" s="831">
        <v>352</v>
      </c>
      <c r="H382" s="831"/>
      <c r="I382" s="831">
        <v>88</v>
      </c>
      <c r="J382" s="831">
        <v>3</v>
      </c>
      <c r="K382" s="831">
        <v>267</v>
      </c>
      <c r="L382" s="831"/>
      <c r="M382" s="831">
        <v>89</v>
      </c>
      <c r="N382" s="831">
        <v>1</v>
      </c>
      <c r="O382" s="831">
        <v>92</v>
      </c>
      <c r="P382" s="827"/>
      <c r="Q382" s="832">
        <v>92</v>
      </c>
    </row>
    <row r="383" spans="1:17" ht="14.45" customHeight="1" x14ac:dyDescent="0.2">
      <c r="A383" s="821" t="s">
        <v>8161</v>
      </c>
      <c r="B383" s="822" t="s">
        <v>8162</v>
      </c>
      <c r="C383" s="822" t="s">
        <v>5989</v>
      </c>
      <c r="D383" s="822" t="s">
        <v>8166</v>
      </c>
      <c r="E383" s="822" t="s">
        <v>8167</v>
      </c>
      <c r="F383" s="831">
        <v>486</v>
      </c>
      <c r="G383" s="831">
        <v>147258</v>
      </c>
      <c r="H383" s="831"/>
      <c r="I383" s="831">
        <v>303</v>
      </c>
      <c r="J383" s="831">
        <v>842</v>
      </c>
      <c r="K383" s="831">
        <v>256810</v>
      </c>
      <c r="L383" s="831"/>
      <c r="M383" s="831">
        <v>305</v>
      </c>
      <c r="N383" s="831">
        <v>285</v>
      </c>
      <c r="O383" s="831">
        <v>89490</v>
      </c>
      <c r="P383" s="827"/>
      <c r="Q383" s="832">
        <v>314</v>
      </c>
    </row>
    <row r="384" spans="1:17" ht="14.45" customHeight="1" x14ac:dyDescent="0.2">
      <c r="A384" s="821" t="s">
        <v>8161</v>
      </c>
      <c r="B384" s="822" t="s">
        <v>8162</v>
      </c>
      <c r="C384" s="822" t="s">
        <v>5989</v>
      </c>
      <c r="D384" s="822" t="s">
        <v>8168</v>
      </c>
      <c r="E384" s="822" t="s">
        <v>8169</v>
      </c>
      <c r="F384" s="831">
        <v>24</v>
      </c>
      <c r="G384" s="831">
        <v>2400</v>
      </c>
      <c r="H384" s="831"/>
      <c r="I384" s="831">
        <v>100</v>
      </c>
      <c r="J384" s="831">
        <v>27</v>
      </c>
      <c r="K384" s="831">
        <v>2727</v>
      </c>
      <c r="L384" s="831"/>
      <c r="M384" s="831">
        <v>101</v>
      </c>
      <c r="N384" s="831">
        <v>6</v>
      </c>
      <c r="O384" s="831">
        <v>636</v>
      </c>
      <c r="P384" s="827"/>
      <c r="Q384" s="832">
        <v>106</v>
      </c>
    </row>
    <row r="385" spans="1:17" ht="14.45" customHeight="1" x14ac:dyDescent="0.2">
      <c r="A385" s="821" t="s">
        <v>8161</v>
      </c>
      <c r="B385" s="822" t="s">
        <v>8162</v>
      </c>
      <c r="C385" s="822" t="s">
        <v>5989</v>
      </c>
      <c r="D385" s="822" t="s">
        <v>8170</v>
      </c>
      <c r="E385" s="822" t="s">
        <v>8171</v>
      </c>
      <c r="F385" s="831">
        <v>1</v>
      </c>
      <c r="G385" s="831">
        <v>235</v>
      </c>
      <c r="H385" s="831"/>
      <c r="I385" s="831">
        <v>235</v>
      </c>
      <c r="J385" s="831"/>
      <c r="K385" s="831"/>
      <c r="L385" s="831"/>
      <c r="M385" s="831"/>
      <c r="N385" s="831">
        <v>1</v>
      </c>
      <c r="O385" s="831">
        <v>247</v>
      </c>
      <c r="P385" s="827"/>
      <c r="Q385" s="832">
        <v>247</v>
      </c>
    </row>
    <row r="386" spans="1:17" ht="14.45" customHeight="1" x14ac:dyDescent="0.2">
      <c r="A386" s="821" t="s">
        <v>8161</v>
      </c>
      <c r="B386" s="822" t="s">
        <v>8162</v>
      </c>
      <c r="C386" s="822" t="s">
        <v>5989</v>
      </c>
      <c r="D386" s="822" t="s">
        <v>8172</v>
      </c>
      <c r="E386" s="822" t="s">
        <v>8173</v>
      </c>
      <c r="F386" s="831">
        <v>465</v>
      </c>
      <c r="G386" s="831">
        <v>64170</v>
      </c>
      <c r="H386" s="831"/>
      <c r="I386" s="831">
        <v>138</v>
      </c>
      <c r="J386" s="831">
        <v>459</v>
      </c>
      <c r="K386" s="831">
        <v>63801</v>
      </c>
      <c r="L386" s="831"/>
      <c r="M386" s="831">
        <v>139</v>
      </c>
      <c r="N386" s="831">
        <v>89</v>
      </c>
      <c r="O386" s="831">
        <v>12638</v>
      </c>
      <c r="P386" s="827"/>
      <c r="Q386" s="832">
        <v>142</v>
      </c>
    </row>
    <row r="387" spans="1:17" ht="14.45" customHeight="1" x14ac:dyDescent="0.2">
      <c r="A387" s="821" t="s">
        <v>8161</v>
      </c>
      <c r="B387" s="822" t="s">
        <v>8162</v>
      </c>
      <c r="C387" s="822" t="s">
        <v>5989</v>
      </c>
      <c r="D387" s="822" t="s">
        <v>8174</v>
      </c>
      <c r="E387" s="822" t="s">
        <v>8173</v>
      </c>
      <c r="F387" s="831">
        <v>3</v>
      </c>
      <c r="G387" s="831">
        <v>555</v>
      </c>
      <c r="H387" s="831"/>
      <c r="I387" s="831">
        <v>185</v>
      </c>
      <c r="J387" s="831">
        <v>3</v>
      </c>
      <c r="K387" s="831">
        <v>561</v>
      </c>
      <c r="L387" s="831"/>
      <c r="M387" s="831">
        <v>187</v>
      </c>
      <c r="N387" s="831">
        <v>1</v>
      </c>
      <c r="O387" s="831">
        <v>194</v>
      </c>
      <c r="P387" s="827"/>
      <c r="Q387" s="832">
        <v>194</v>
      </c>
    </row>
    <row r="388" spans="1:17" ht="14.45" customHeight="1" x14ac:dyDescent="0.2">
      <c r="A388" s="821" t="s">
        <v>8161</v>
      </c>
      <c r="B388" s="822" t="s">
        <v>8162</v>
      </c>
      <c r="C388" s="822" t="s">
        <v>5989</v>
      </c>
      <c r="D388" s="822" t="s">
        <v>8175</v>
      </c>
      <c r="E388" s="822" t="s">
        <v>8176</v>
      </c>
      <c r="F388" s="831">
        <v>1</v>
      </c>
      <c r="G388" s="831">
        <v>645</v>
      </c>
      <c r="H388" s="831"/>
      <c r="I388" s="831">
        <v>645</v>
      </c>
      <c r="J388" s="831">
        <v>2</v>
      </c>
      <c r="K388" s="831">
        <v>1298</v>
      </c>
      <c r="L388" s="831"/>
      <c r="M388" s="831">
        <v>649</v>
      </c>
      <c r="N388" s="831">
        <v>2</v>
      </c>
      <c r="O388" s="831">
        <v>1350</v>
      </c>
      <c r="P388" s="827"/>
      <c r="Q388" s="832">
        <v>675</v>
      </c>
    </row>
    <row r="389" spans="1:17" ht="14.45" customHeight="1" x14ac:dyDescent="0.2">
      <c r="A389" s="821" t="s">
        <v>8161</v>
      </c>
      <c r="B389" s="822" t="s">
        <v>8162</v>
      </c>
      <c r="C389" s="822" t="s">
        <v>5989</v>
      </c>
      <c r="D389" s="822" t="s">
        <v>8177</v>
      </c>
      <c r="E389" s="822" t="s">
        <v>8178</v>
      </c>
      <c r="F389" s="831">
        <v>1</v>
      </c>
      <c r="G389" s="831">
        <v>614</v>
      </c>
      <c r="H389" s="831"/>
      <c r="I389" s="831">
        <v>614</v>
      </c>
      <c r="J389" s="831">
        <v>2</v>
      </c>
      <c r="K389" s="831">
        <v>1236</v>
      </c>
      <c r="L389" s="831"/>
      <c r="M389" s="831">
        <v>618</v>
      </c>
      <c r="N389" s="831">
        <v>1</v>
      </c>
      <c r="O389" s="831">
        <v>640</v>
      </c>
      <c r="P389" s="827"/>
      <c r="Q389" s="832">
        <v>640</v>
      </c>
    </row>
    <row r="390" spans="1:17" ht="14.45" customHeight="1" x14ac:dyDescent="0.2">
      <c r="A390" s="821" t="s">
        <v>8161</v>
      </c>
      <c r="B390" s="822" t="s">
        <v>8162</v>
      </c>
      <c r="C390" s="822" t="s">
        <v>5989</v>
      </c>
      <c r="D390" s="822" t="s">
        <v>8179</v>
      </c>
      <c r="E390" s="822" t="s">
        <v>8180</v>
      </c>
      <c r="F390" s="831">
        <v>30</v>
      </c>
      <c r="G390" s="831">
        <v>5250</v>
      </c>
      <c r="H390" s="831"/>
      <c r="I390" s="831">
        <v>175</v>
      </c>
      <c r="J390" s="831">
        <v>29</v>
      </c>
      <c r="K390" s="831">
        <v>5104</v>
      </c>
      <c r="L390" s="831"/>
      <c r="M390" s="831">
        <v>176</v>
      </c>
      <c r="N390" s="831">
        <v>13</v>
      </c>
      <c r="O390" s="831">
        <v>2470</v>
      </c>
      <c r="P390" s="827"/>
      <c r="Q390" s="832">
        <v>190</v>
      </c>
    </row>
    <row r="391" spans="1:17" ht="14.45" customHeight="1" x14ac:dyDescent="0.2">
      <c r="A391" s="821" t="s">
        <v>8161</v>
      </c>
      <c r="B391" s="822" t="s">
        <v>8162</v>
      </c>
      <c r="C391" s="822" t="s">
        <v>5989</v>
      </c>
      <c r="D391" s="822" t="s">
        <v>8181</v>
      </c>
      <c r="E391" s="822" t="s">
        <v>8182</v>
      </c>
      <c r="F391" s="831">
        <v>418</v>
      </c>
      <c r="G391" s="831">
        <v>145464</v>
      </c>
      <c r="H391" s="831"/>
      <c r="I391" s="831">
        <v>348</v>
      </c>
      <c r="J391" s="831">
        <v>250</v>
      </c>
      <c r="K391" s="831">
        <v>87000</v>
      </c>
      <c r="L391" s="831"/>
      <c r="M391" s="831">
        <v>348</v>
      </c>
      <c r="N391" s="831">
        <v>28</v>
      </c>
      <c r="O391" s="831">
        <v>9772</v>
      </c>
      <c r="P391" s="827"/>
      <c r="Q391" s="832">
        <v>349</v>
      </c>
    </row>
    <row r="392" spans="1:17" ht="14.45" customHeight="1" x14ac:dyDescent="0.2">
      <c r="A392" s="821" t="s">
        <v>8161</v>
      </c>
      <c r="B392" s="822" t="s">
        <v>8162</v>
      </c>
      <c r="C392" s="822" t="s">
        <v>5989</v>
      </c>
      <c r="D392" s="822" t="s">
        <v>8183</v>
      </c>
      <c r="E392" s="822" t="s">
        <v>8184</v>
      </c>
      <c r="F392" s="831">
        <v>48</v>
      </c>
      <c r="G392" s="831">
        <v>13296</v>
      </c>
      <c r="H392" s="831"/>
      <c r="I392" s="831">
        <v>277</v>
      </c>
      <c r="J392" s="831">
        <v>52</v>
      </c>
      <c r="K392" s="831">
        <v>14508</v>
      </c>
      <c r="L392" s="831"/>
      <c r="M392" s="831">
        <v>279</v>
      </c>
      <c r="N392" s="831">
        <v>19</v>
      </c>
      <c r="O392" s="831">
        <v>5491</v>
      </c>
      <c r="P392" s="827"/>
      <c r="Q392" s="832">
        <v>289</v>
      </c>
    </row>
    <row r="393" spans="1:17" ht="14.45" customHeight="1" x14ac:dyDescent="0.2">
      <c r="A393" s="821" t="s">
        <v>8161</v>
      </c>
      <c r="B393" s="822" t="s">
        <v>8162</v>
      </c>
      <c r="C393" s="822" t="s">
        <v>5989</v>
      </c>
      <c r="D393" s="822" t="s">
        <v>8185</v>
      </c>
      <c r="E393" s="822" t="s">
        <v>8186</v>
      </c>
      <c r="F393" s="831">
        <v>55</v>
      </c>
      <c r="G393" s="831">
        <v>7755</v>
      </c>
      <c r="H393" s="831"/>
      <c r="I393" s="831">
        <v>141</v>
      </c>
      <c r="J393" s="831">
        <v>91</v>
      </c>
      <c r="K393" s="831">
        <v>12922</v>
      </c>
      <c r="L393" s="831"/>
      <c r="M393" s="831">
        <v>142</v>
      </c>
      <c r="N393" s="831">
        <v>39</v>
      </c>
      <c r="O393" s="831">
        <v>5577</v>
      </c>
      <c r="P393" s="827"/>
      <c r="Q393" s="832">
        <v>143</v>
      </c>
    </row>
    <row r="394" spans="1:17" ht="14.45" customHeight="1" x14ac:dyDescent="0.2">
      <c r="A394" s="821" t="s">
        <v>8161</v>
      </c>
      <c r="B394" s="822" t="s">
        <v>8162</v>
      </c>
      <c r="C394" s="822" t="s">
        <v>5989</v>
      </c>
      <c r="D394" s="822" t="s">
        <v>8187</v>
      </c>
      <c r="E394" s="822" t="s">
        <v>8186</v>
      </c>
      <c r="F394" s="831">
        <v>465</v>
      </c>
      <c r="G394" s="831">
        <v>36735</v>
      </c>
      <c r="H394" s="831"/>
      <c r="I394" s="831">
        <v>79</v>
      </c>
      <c r="J394" s="831">
        <v>459</v>
      </c>
      <c r="K394" s="831">
        <v>36261</v>
      </c>
      <c r="L394" s="831"/>
      <c r="M394" s="831">
        <v>79</v>
      </c>
      <c r="N394" s="831">
        <v>89</v>
      </c>
      <c r="O394" s="831">
        <v>7209</v>
      </c>
      <c r="P394" s="827"/>
      <c r="Q394" s="832">
        <v>81</v>
      </c>
    </row>
    <row r="395" spans="1:17" ht="14.45" customHeight="1" x14ac:dyDescent="0.2">
      <c r="A395" s="821" t="s">
        <v>8161</v>
      </c>
      <c r="B395" s="822" t="s">
        <v>8162</v>
      </c>
      <c r="C395" s="822" t="s">
        <v>5989</v>
      </c>
      <c r="D395" s="822" t="s">
        <v>8188</v>
      </c>
      <c r="E395" s="822" t="s">
        <v>8189</v>
      </c>
      <c r="F395" s="831">
        <v>55</v>
      </c>
      <c r="G395" s="831">
        <v>17380</v>
      </c>
      <c r="H395" s="831"/>
      <c r="I395" s="831">
        <v>316</v>
      </c>
      <c r="J395" s="831">
        <v>91</v>
      </c>
      <c r="K395" s="831">
        <v>28938</v>
      </c>
      <c r="L395" s="831"/>
      <c r="M395" s="831">
        <v>318</v>
      </c>
      <c r="N395" s="831">
        <v>39</v>
      </c>
      <c r="O395" s="831">
        <v>12792</v>
      </c>
      <c r="P395" s="827"/>
      <c r="Q395" s="832">
        <v>328</v>
      </c>
    </row>
    <row r="396" spans="1:17" ht="14.45" customHeight="1" x14ac:dyDescent="0.2">
      <c r="A396" s="821" t="s">
        <v>8161</v>
      </c>
      <c r="B396" s="822" t="s">
        <v>8162</v>
      </c>
      <c r="C396" s="822" t="s">
        <v>5989</v>
      </c>
      <c r="D396" s="822" t="s">
        <v>8190</v>
      </c>
      <c r="E396" s="822" t="s">
        <v>8191</v>
      </c>
      <c r="F396" s="831">
        <v>711</v>
      </c>
      <c r="G396" s="831">
        <v>233919</v>
      </c>
      <c r="H396" s="831"/>
      <c r="I396" s="831">
        <v>329</v>
      </c>
      <c r="J396" s="831">
        <v>493</v>
      </c>
      <c r="K396" s="831">
        <v>162197</v>
      </c>
      <c r="L396" s="831"/>
      <c r="M396" s="831">
        <v>329</v>
      </c>
      <c r="N396" s="831">
        <v>69</v>
      </c>
      <c r="O396" s="831">
        <v>22770</v>
      </c>
      <c r="P396" s="827"/>
      <c r="Q396" s="832">
        <v>330</v>
      </c>
    </row>
    <row r="397" spans="1:17" ht="14.45" customHeight="1" x14ac:dyDescent="0.2">
      <c r="A397" s="821" t="s">
        <v>8161</v>
      </c>
      <c r="B397" s="822" t="s">
        <v>8162</v>
      </c>
      <c r="C397" s="822" t="s">
        <v>5989</v>
      </c>
      <c r="D397" s="822" t="s">
        <v>8192</v>
      </c>
      <c r="E397" s="822" t="s">
        <v>8193</v>
      </c>
      <c r="F397" s="831">
        <v>678</v>
      </c>
      <c r="G397" s="831">
        <v>111870</v>
      </c>
      <c r="H397" s="831"/>
      <c r="I397" s="831">
        <v>165</v>
      </c>
      <c r="J397" s="831">
        <v>693</v>
      </c>
      <c r="K397" s="831">
        <v>115038</v>
      </c>
      <c r="L397" s="831"/>
      <c r="M397" s="831">
        <v>166</v>
      </c>
      <c r="N397" s="831">
        <v>84</v>
      </c>
      <c r="O397" s="831">
        <v>14280</v>
      </c>
      <c r="P397" s="827"/>
      <c r="Q397" s="832">
        <v>170</v>
      </c>
    </row>
    <row r="398" spans="1:17" ht="14.45" customHeight="1" x14ac:dyDescent="0.2">
      <c r="A398" s="821" t="s">
        <v>8161</v>
      </c>
      <c r="B398" s="822" t="s">
        <v>8162</v>
      </c>
      <c r="C398" s="822" t="s">
        <v>5989</v>
      </c>
      <c r="D398" s="822" t="s">
        <v>8194</v>
      </c>
      <c r="E398" s="822" t="s">
        <v>8164</v>
      </c>
      <c r="F398" s="831">
        <v>683</v>
      </c>
      <c r="G398" s="831">
        <v>50542</v>
      </c>
      <c r="H398" s="831"/>
      <c r="I398" s="831">
        <v>74</v>
      </c>
      <c r="J398" s="831">
        <v>928</v>
      </c>
      <c r="K398" s="831">
        <v>68672</v>
      </c>
      <c r="L398" s="831"/>
      <c r="M398" s="831">
        <v>74</v>
      </c>
      <c r="N398" s="831">
        <v>214</v>
      </c>
      <c r="O398" s="831">
        <v>16050</v>
      </c>
      <c r="P398" s="827"/>
      <c r="Q398" s="832">
        <v>75</v>
      </c>
    </row>
    <row r="399" spans="1:17" ht="14.45" customHeight="1" x14ac:dyDescent="0.2">
      <c r="A399" s="821" t="s">
        <v>8161</v>
      </c>
      <c r="B399" s="822" t="s">
        <v>8162</v>
      </c>
      <c r="C399" s="822" t="s">
        <v>5989</v>
      </c>
      <c r="D399" s="822" t="s">
        <v>8195</v>
      </c>
      <c r="E399" s="822" t="s">
        <v>8196</v>
      </c>
      <c r="F399" s="831">
        <v>1</v>
      </c>
      <c r="G399" s="831">
        <v>233</v>
      </c>
      <c r="H399" s="831"/>
      <c r="I399" s="831">
        <v>233</v>
      </c>
      <c r="J399" s="831">
        <v>1</v>
      </c>
      <c r="K399" s="831">
        <v>235</v>
      </c>
      <c r="L399" s="831"/>
      <c r="M399" s="831">
        <v>235</v>
      </c>
      <c r="N399" s="831">
        <v>1</v>
      </c>
      <c r="O399" s="831">
        <v>247</v>
      </c>
      <c r="P399" s="827"/>
      <c r="Q399" s="832">
        <v>247</v>
      </c>
    </row>
    <row r="400" spans="1:17" ht="14.45" customHeight="1" x14ac:dyDescent="0.2">
      <c r="A400" s="821" t="s">
        <v>8161</v>
      </c>
      <c r="B400" s="822" t="s">
        <v>8162</v>
      </c>
      <c r="C400" s="822" t="s">
        <v>5989</v>
      </c>
      <c r="D400" s="822" t="s">
        <v>8197</v>
      </c>
      <c r="E400" s="822" t="s">
        <v>8198</v>
      </c>
      <c r="F400" s="831">
        <v>39</v>
      </c>
      <c r="G400" s="831">
        <v>47424</v>
      </c>
      <c r="H400" s="831"/>
      <c r="I400" s="831">
        <v>1216</v>
      </c>
      <c r="J400" s="831">
        <v>40</v>
      </c>
      <c r="K400" s="831">
        <v>48800</v>
      </c>
      <c r="L400" s="831"/>
      <c r="M400" s="831">
        <v>1220</v>
      </c>
      <c r="N400" s="831">
        <v>24</v>
      </c>
      <c r="O400" s="831">
        <v>29760</v>
      </c>
      <c r="P400" s="827"/>
      <c r="Q400" s="832">
        <v>1240</v>
      </c>
    </row>
    <row r="401" spans="1:17" ht="14.45" customHeight="1" x14ac:dyDescent="0.2">
      <c r="A401" s="821" t="s">
        <v>8161</v>
      </c>
      <c r="B401" s="822" t="s">
        <v>8162</v>
      </c>
      <c r="C401" s="822" t="s">
        <v>5989</v>
      </c>
      <c r="D401" s="822" t="s">
        <v>8199</v>
      </c>
      <c r="E401" s="822" t="s">
        <v>8200</v>
      </c>
      <c r="F401" s="831">
        <v>28</v>
      </c>
      <c r="G401" s="831">
        <v>3248</v>
      </c>
      <c r="H401" s="831"/>
      <c r="I401" s="831">
        <v>116</v>
      </c>
      <c r="J401" s="831">
        <v>24</v>
      </c>
      <c r="K401" s="831">
        <v>2808</v>
      </c>
      <c r="L401" s="831"/>
      <c r="M401" s="831">
        <v>117</v>
      </c>
      <c r="N401" s="831">
        <v>13</v>
      </c>
      <c r="O401" s="831">
        <v>1586</v>
      </c>
      <c r="P401" s="827"/>
      <c r="Q401" s="832">
        <v>122</v>
      </c>
    </row>
    <row r="402" spans="1:17" ht="14.45" customHeight="1" x14ac:dyDescent="0.2">
      <c r="A402" s="821" t="s">
        <v>8161</v>
      </c>
      <c r="B402" s="822" t="s">
        <v>8162</v>
      </c>
      <c r="C402" s="822" t="s">
        <v>5989</v>
      </c>
      <c r="D402" s="822" t="s">
        <v>8201</v>
      </c>
      <c r="E402" s="822" t="s">
        <v>8202</v>
      </c>
      <c r="F402" s="831">
        <v>1</v>
      </c>
      <c r="G402" s="831">
        <v>350</v>
      </c>
      <c r="H402" s="831"/>
      <c r="I402" s="831">
        <v>350</v>
      </c>
      <c r="J402" s="831">
        <v>1</v>
      </c>
      <c r="K402" s="831">
        <v>352</v>
      </c>
      <c r="L402" s="831"/>
      <c r="M402" s="831">
        <v>352</v>
      </c>
      <c r="N402" s="831">
        <v>1</v>
      </c>
      <c r="O402" s="831">
        <v>380</v>
      </c>
      <c r="P402" s="827"/>
      <c r="Q402" s="832">
        <v>380</v>
      </c>
    </row>
    <row r="403" spans="1:17" ht="14.45" customHeight="1" x14ac:dyDescent="0.2">
      <c r="A403" s="821" t="s">
        <v>8161</v>
      </c>
      <c r="B403" s="822" t="s">
        <v>8162</v>
      </c>
      <c r="C403" s="822" t="s">
        <v>5989</v>
      </c>
      <c r="D403" s="822" t="s">
        <v>8203</v>
      </c>
      <c r="E403" s="822" t="s">
        <v>8204</v>
      </c>
      <c r="F403" s="831">
        <v>1</v>
      </c>
      <c r="G403" s="831">
        <v>1075</v>
      </c>
      <c r="H403" s="831"/>
      <c r="I403" s="831">
        <v>1075</v>
      </c>
      <c r="J403" s="831">
        <v>1</v>
      </c>
      <c r="K403" s="831">
        <v>1082</v>
      </c>
      <c r="L403" s="831"/>
      <c r="M403" s="831">
        <v>1082</v>
      </c>
      <c r="N403" s="831">
        <v>1</v>
      </c>
      <c r="O403" s="831">
        <v>1124</v>
      </c>
      <c r="P403" s="827"/>
      <c r="Q403" s="832">
        <v>1124</v>
      </c>
    </row>
    <row r="404" spans="1:17" ht="14.45" customHeight="1" x14ac:dyDescent="0.2">
      <c r="A404" s="821" t="s">
        <v>8161</v>
      </c>
      <c r="B404" s="822" t="s">
        <v>8162</v>
      </c>
      <c r="C404" s="822" t="s">
        <v>5989</v>
      </c>
      <c r="D404" s="822" t="s">
        <v>8205</v>
      </c>
      <c r="E404" s="822" t="s">
        <v>8206</v>
      </c>
      <c r="F404" s="831">
        <v>3</v>
      </c>
      <c r="G404" s="831">
        <v>912</v>
      </c>
      <c r="H404" s="831"/>
      <c r="I404" s="831">
        <v>304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8207</v>
      </c>
      <c r="B405" s="822" t="s">
        <v>8208</v>
      </c>
      <c r="C405" s="822" t="s">
        <v>5989</v>
      </c>
      <c r="D405" s="822" t="s">
        <v>8209</v>
      </c>
      <c r="E405" s="822" t="s">
        <v>8210</v>
      </c>
      <c r="F405" s="831">
        <v>87</v>
      </c>
      <c r="G405" s="831">
        <v>5133</v>
      </c>
      <c r="H405" s="831"/>
      <c r="I405" s="831">
        <v>59</v>
      </c>
      <c r="J405" s="831">
        <v>17</v>
      </c>
      <c r="K405" s="831">
        <v>1003</v>
      </c>
      <c r="L405" s="831"/>
      <c r="M405" s="831">
        <v>59</v>
      </c>
      <c r="N405" s="831"/>
      <c r="O405" s="831"/>
      <c r="P405" s="827"/>
      <c r="Q405" s="832"/>
    </row>
    <row r="406" spans="1:17" ht="14.45" customHeight="1" x14ac:dyDescent="0.2">
      <c r="A406" s="821" t="s">
        <v>8207</v>
      </c>
      <c r="B406" s="822" t="s">
        <v>8208</v>
      </c>
      <c r="C406" s="822" t="s">
        <v>5989</v>
      </c>
      <c r="D406" s="822" t="s">
        <v>8211</v>
      </c>
      <c r="E406" s="822" t="s">
        <v>8212</v>
      </c>
      <c r="F406" s="831">
        <v>11</v>
      </c>
      <c r="G406" s="831">
        <v>1452</v>
      </c>
      <c r="H406" s="831"/>
      <c r="I406" s="831">
        <v>132</v>
      </c>
      <c r="J406" s="831">
        <v>1</v>
      </c>
      <c r="K406" s="831">
        <v>133</v>
      </c>
      <c r="L406" s="831"/>
      <c r="M406" s="831">
        <v>133</v>
      </c>
      <c r="N406" s="831"/>
      <c r="O406" s="831"/>
      <c r="P406" s="827"/>
      <c r="Q406" s="832"/>
    </row>
    <row r="407" spans="1:17" ht="14.45" customHeight="1" x14ac:dyDescent="0.2">
      <c r="A407" s="821" t="s">
        <v>8207</v>
      </c>
      <c r="B407" s="822" t="s">
        <v>8208</v>
      </c>
      <c r="C407" s="822" t="s">
        <v>5989</v>
      </c>
      <c r="D407" s="822" t="s">
        <v>8213</v>
      </c>
      <c r="E407" s="822" t="s">
        <v>8214</v>
      </c>
      <c r="F407" s="831">
        <v>30</v>
      </c>
      <c r="G407" s="831">
        <v>5490</v>
      </c>
      <c r="H407" s="831"/>
      <c r="I407" s="831">
        <v>183</v>
      </c>
      <c r="J407" s="831">
        <v>14</v>
      </c>
      <c r="K407" s="831">
        <v>2590</v>
      </c>
      <c r="L407" s="831"/>
      <c r="M407" s="831">
        <v>185</v>
      </c>
      <c r="N407" s="831"/>
      <c r="O407" s="831"/>
      <c r="P407" s="827"/>
      <c r="Q407" s="832"/>
    </row>
    <row r="408" spans="1:17" ht="14.45" customHeight="1" x14ac:dyDescent="0.2">
      <c r="A408" s="821" t="s">
        <v>8207</v>
      </c>
      <c r="B408" s="822" t="s">
        <v>8208</v>
      </c>
      <c r="C408" s="822" t="s">
        <v>5989</v>
      </c>
      <c r="D408" s="822" t="s">
        <v>8215</v>
      </c>
      <c r="E408" s="822" t="s">
        <v>8216</v>
      </c>
      <c r="F408" s="831">
        <v>17</v>
      </c>
      <c r="G408" s="831">
        <v>5797</v>
      </c>
      <c r="H408" s="831"/>
      <c r="I408" s="831">
        <v>341</v>
      </c>
      <c r="J408" s="831">
        <v>16</v>
      </c>
      <c r="K408" s="831">
        <v>5504</v>
      </c>
      <c r="L408" s="831"/>
      <c r="M408" s="831">
        <v>344</v>
      </c>
      <c r="N408" s="831">
        <v>1</v>
      </c>
      <c r="O408" s="831">
        <v>364</v>
      </c>
      <c r="P408" s="827"/>
      <c r="Q408" s="832">
        <v>364</v>
      </c>
    </row>
    <row r="409" spans="1:17" ht="14.45" customHeight="1" x14ac:dyDescent="0.2">
      <c r="A409" s="821" t="s">
        <v>8207</v>
      </c>
      <c r="B409" s="822" t="s">
        <v>8208</v>
      </c>
      <c r="C409" s="822" t="s">
        <v>5989</v>
      </c>
      <c r="D409" s="822" t="s">
        <v>8217</v>
      </c>
      <c r="E409" s="822" t="s">
        <v>8218</v>
      </c>
      <c r="F409" s="831">
        <v>184</v>
      </c>
      <c r="G409" s="831">
        <v>64584</v>
      </c>
      <c r="H409" s="831"/>
      <c r="I409" s="831">
        <v>351</v>
      </c>
      <c r="J409" s="831">
        <v>52</v>
      </c>
      <c r="K409" s="831">
        <v>18356</v>
      </c>
      <c r="L409" s="831"/>
      <c r="M409" s="831">
        <v>353</v>
      </c>
      <c r="N409" s="831">
        <v>5</v>
      </c>
      <c r="O409" s="831">
        <v>1820</v>
      </c>
      <c r="P409" s="827"/>
      <c r="Q409" s="832">
        <v>364</v>
      </c>
    </row>
    <row r="410" spans="1:17" ht="14.45" customHeight="1" x14ac:dyDescent="0.2">
      <c r="A410" s="821" t="s">
        <v>8207</v>
      </c>
      <c r="B410" s="822" t="s">
        <v>8208</v>
      </c>
      <c r="C410" s="822" t="s">
        <v>5989</v>
      </c>
      <c r="D410" s="822" t="s">
        <v>8219</v>
      </c>
      <c r="E410" s="822" t="s">
        <v>8220</v>
      </c>
      <c r="F410" s="831">
        <v>2</v>
      </c>
      <c r="G410" s="831">
        <v>12574</v>
      </c>
      <c r="H410" s="831"/>
      <c r="I410" s="831">
        <v>6287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8207</v>
      </c>
      <c r="B411" s="822" t="s">
        <v>8208</v>
      </c>
      <c r="C411" s="822" t="s">
        <v>5989</v>
      </c>
      <c r="D411" s="822" t="s">
        <v>8221</v>
      </c>
      <c r="E411" s="822" t="s">
        <v>8222</v>
      </c>
      <c r="F411" s="831">
        <v>1</v>
      </c>
      <c r="G411" s="831">
        <v>50</v>
      </c>
      <c r="H411" s="831"/>
      <c r="I411" s="831">
        <v>50</v>
      </c>
      <c r="J411" s="831">
        <v>1</v>
      </c>
      <c r="K411" s="831">
        <v>51</v>
      </c>
      <c r="L411" s="831"/>
      <c r="M411" s="831">
        <v>51</v>
      </c>
      <c r="N411" s="831"/>
      <c r="O411" s="831"/>
      <c r="P411" s="827"/>
      <c r="Q411" s="832"/>
    </row>
    <row r="412" spans="1:17" ht="14.45" customHeight="1" x14ac:dyDescent="0.2">
      <c r="A412" s="821" t="s">
        <v>8207</v>
      </c>
      <c r="B412" s="822" t="s">
        <v>8208</v>
      </c>
      <c r="C412" s="822" t="s">
        <v>5989</v>
      </c>
      <c r="D412" s="822" t="s">
        <v>8223</v>
      </c>
      <c r="E412" s="822" t="s">
        <v>8224</v>
      </c>
      <c r="F412" s="831">
        <v>7</v>
      </c>
      <c r="G412" s="831">
        <v>2793</v>
      </c>
      <c r="H412" s="831"/>
      <c r="I412" s="831">
        <v>399</v>
      </c>
      <c r="J412" s="831">
        <v>9</v>
      </c>
      <c r="K412" s="831">
        <v>3645</v>
      </c>
      <c r="L412" s="831"/>
      <c r="M412" s="831">
        <v>405</v>
      </c>
      <c r="N412" s="831">
        <v>1</v>
      </c>
      <c r="O412" s="831">
        <v>424</v>
      </c>
      <c r="P412" s="827"/>
      <c r="Q412" s="832">
        <v>424</v>
      </c>
    </row>
    <row r="413" spans="1:17" ht="14.45" customHeight="1" x14ac:dyDescent="0.2">
      <c r="A413" s="821" t="s">
        <v>8207</v>
      </c>
      <c r="B413" s="822" t="s">
        <v>8208</v>
      </c>
      <c r="C413" s="822" t="s">
        <v>5989</v>
      </c>
      <c r="D413" s="822" t="s">
        <v>8225</v>
      </c>
      <c r="E413" s="822" t="s">
        <v>8226</v>
      </c>
      <c r="F413" s="831"/>
      <c r="G413" s="831"/>
      <c r="H413" s="831"/>
      <c r="I413" s="831"/>
      <c r="J413" s="831">
        <v>1</v>
      </c>
      <c r="K413" s="831">
        <v>39</v>
      </c>
      <c r="L413" s="831"/>
      <c r="M413" s="831">
        <v>39</v>
      </c>
      <c r="N413" s="831"/>
      <c r="O413" s="831"/>
      <c r="P413" s="827"/>
      <c r="Q413" s="832"/>
    </row>
    <row r="414" spans="1:17" ht="14.45" customHeight="1" x14ac:dyDescent="0.2">
      <c r="A414" s="821" t="s">
        <v>8207</v>
      </c>
      <c r="B414" s="822" t="s">
        <v>8208</v>
      </c>
      <c r="C414" s="822" t="s">
        <v>5989</v>
      </c>
      <c r="D414" s="822" t="s">
        <v>7469</v>
      </c>
      <c r="E414" s="822" t="s">
        <v>7470</v>
      </c>
      <c r="F414" s="831">
        <v>6</v>
      </c>
      <c r="G414" s="831">
        <v>4278</v>
      </c>
      <c r="H414" s="831"/>
      <c r="I414" s="831">
        <v>713</v>
      </c>
      <c r="J414" s="831">
        <v>9</v>
      </c>
      <c r="K414" s="831">
        <v>6471</v>
      </c>
      <c r="L414" s="831"/>
      <c r="M414" s="831">
        <v>719</v>
      </c>
      <c r="N414" s="831"/>
      <c r="O414" s="831"/>
      <c r="P414" s="827"/>
      <c r="Q414" s="832"/>
    </row>
    <row r="415" spans="1:17" ht="14.45" customHeight="1" x14ac:dyDescent="0.2">
      <c r="A415" s="821" t="s">
        <v>8207</v>
      </c>
      <c r="B415" s="822" t="s">
        <v>8208</v>
      </c>
      <c r="C415" s="822" t="s">
        <v>5989</v>
      </c>
      <c r="D415" s="822" t="s">
        <v>8227</v>
      </c>
      <c r="E415" s="822" t="s">
        <v>8228</v>
      </c>
      <c r="F415" s="831">
        <v>22</v>
      </c>
      <c r="G415" s="831">
        <v>6776</v>
      </c>
      <c r="H415" s="831"/>
      <c r="I415" s="831">
        <v>308</v>
      </c>
      <c r="J415" s="831">
        <v>10</v>
      </c>
      <c r="K415" s="831">
        <v>3100</v>
      </c>
      <c r="L415" s="831"/>
      <c r="M415" s="831">
        <v>310</v>
      </c>
      <c r="N415" s="831"/>
      <c r="O415" s="831"/>
      <c r="P415" s="827"/>
      <c r="Q415" s="832"/>
    </row>
    <row r="416" spans="1:17" ht="14.45" customHeight="1" x14ac:dyDescent="0.2">
      <c r="A416" s="821" t="s">
        <v>8207</v>
      </c>
      <c r="B416" s="822" t="s">
        <v>8208</v>
      </c>
      <c r="C416" s="822" t="s">
        <v>5989</v>
      </c>
      <c r="D416" s="822" t="s">
        <v>8229</v>
      </c>
      <c r="E416" s="822" t="s">
        <v>8230</v>
      </c>
      <c r="F416" s="831">
        <v>137</v>
      </c>
      <c r="G416" s="831">
        <v>68363</v>
      </c>
      <c r="H416" s="831"/>
      <c r="I416" s="831">
        <v>499</v>
      </c>
      <c r="J416" s="831">
        <v>58</v>
      </c>
      <c r="K416" s="831">
        <v>29174</v>
      </c>
      <c r="L416" s="831"/>
      <c r="M416" s="831">
        <v>503</v>
      </c>
      <c r="N416" s="831">
        <v>6</v>
      </c>
      <c r="O416" s="831">
        <v>3246</v>
      </c>
      <c r="P416" s="827"/>
      <c r="Q416" s="832">
        <v>541</v>
      </c>
    </row>
    <row r="417" spans="1:17" ht="14.45" customHeight="1" x14ac:dyDescent="0.2">
      <c r="A417" s="821" t="s">
        <v>8207</v>
      </c>
      <c r="B417" s="822" t="s">
        <v>8208</v>
      </c>
      <c r="C417" s="822" t="s">
        <v>5989</v>
      </c>
      <c r="D417" s="822" t="s">
        <v>8231</v>
      </c>
      <c r="E417" s="822" t="s">
        <v>8232</v>
      </c>
      <c r="F417" s="831">
        <v>58</v>
      </c>
      <c r="G417" s="831">
        <v>21808</v>
      </c>
      <c r="H417" s="831"/>
      <c r="I417" s="831">
        <v>376</v>
      </c>
      <c r="J417" s="831">
        <v>24</v>
      </c>
      <c r="K417" s="831">
        <v>9120</v>
      </c>
      <c r="L417" s="831"/>
      <c r="M417" s="831">
        <v>380</v>
      </c>
      <c r="N417" s="831">
        <v>4</v>
      </c>
      <c r="O417" s="831">
        <v>1600</v>
      </c>
      <c r="P417" s="827"/>
      <c r="Q417" s="832">
        <v>400</v>
      </c>
    </row>
    <row r="418" spans="1:17" ht="14.45" customHeight="1" x14ac:dyDescent="0.2">
      <c r="A418" s="821" t="s">
        <v>8207</v>
      </c>
      <c r="B418" s="822" t="s">
        <v>8208</v>
      </c>
      <c r="C418" s="822" t="s">
        <v>5989</v>
      </c>
      <c r="D418" s="822" t="s">
        <v>8233</v>
      </c>
      <c r="E418" s="822" t="s">
        <v>8234</v>
      </c>
      <c r="F418" s="831"/>
      <c r="G418" s="831"/>
      <c r="H418" s="831"/>
      <c r="I418" s="831"/>
      <c r="J418" s="831">
        <v>1</v>
      </c>
      <c r="K418" s="831">
        <v>12811</v>
      </c>
      <c r="L418" s="831"/>
      <c r="M418" s="831">
        <v>12811</v>
      </c>
      <c r="N418" s="831"/>
      <c r="O418" s="831"/>
      <c r="P418" s="827"/>
      <c r="Q418" s="832"/>
    </row>
    <row r="419" spans="1:17" ht="14.45" customHeight="1" x14ac:dyDescent="0.2">
      <c r="A419" s="821" t="s">
        <v>8207</v>
      </c>
      <c r="B419" s="822" t="s">
        <v>8208</v>
      </c>
      <c r="C419" s="822" t="s">
        <v>5989</v>
      </c>
      <c r="D419" s="822" t="s">
        <v>8235</v>
      </c>
      <c r="E419" s="822" t="s">
        <v>8236</v>
      </c>
      <c r="F419" s="831">
        <v>10</v>
      </c>
      <c r="G419" s="831">
        <v>1130</v>
      </c>
      <c r="H419" s="831"/>
      <c r="I419" s="831">
        <v>113</v>
      </c>
      <c r="J419" s="831">
        <v>11</v>
      </c>
      <c r="K419" s="831">
        <v>1254</v>
      </c>
      <c r="L419" s="831"/>
      <c r="M419" s="831">
        <v>114</v>
      </c>
      <c r="N419" s="831"/>
      <c r="O419" s="831"/>
      <c r="P419" s="827"/>
      <c r="Q419" s="832"/>
    </row>
    <row r="420" spans="1:17" ht="14.45" customHeight="1" x14ac:dyDescent="0.2">
      <c r="A420" s="821" t="s">
        <v>8207</v>
      </c>
      <c r="B420" s="822" t="s">
        <v>8208</v>
      </c>
      <c r="C420" s="822" t="s">
        <v>5989</v>
      </c>
      <c r="D420" s="822" t="s">
        <v>7471</v>
      </c>
      <c r="E420" s="822" t="s">
        <v>7472</v>
      </c>
      <c r="F420" s="831">
        <v>2</v>
      </c>
      <c r="G420" s="831">
        <v>1000</v>
      </c>
      <c r="H420" s="831"/>
      <c r="I420" s="831">
        <v>500</v>
      </c>
      <c r="J420" s="831"/>
      <c r="K420" s="831"/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8207</v>
      </c>
      <c r="B421" s="822" t="s">
        <v>8208</v>
      </c>
      <c r="C421" s="822" t="s">
        <v>5989</v>
      </c>
      <c r="D421" s="822" t="s">
        <v>8237</v>
      </c>
      <c r="E421" s="822" t="s">
        <v>8238</v>
      </c>
      <c r="F421" s="831">
        <v>74</v>
      </c>
      <c r="G421" s="831">
        <v>34262</v>
      </c>
      <c r="H421" s="831"/>
      <c r="I421" s="831">
        <v>463</v>
      </c>
      <c r="J421" s="831">
        <v>64</v>
      </c>
      <c r="K421" s="831">
        <v>29888</v>
      </c>
      <c r="L421" s="831"/>
      <c r="M421" s="831">
        <v>467</v>
      </c>
      <c r="N421" s="831">
        <v>20</v>
      </c>
      <c r="O421" s="831">
        <v>9860</v>
      </c>
      <c r="P421" s="827"/>
      <c r="Q421" s="832">
        <v>493</v>
      </c>
    </row>
    <row r="422" spans="1:17" ht="14.45" customHeight="1" x14ac:dyDescent="0.2">
      <c r="A422" s="821" t="s">
        <v>8207</v>
      </c>
      <c r="B422" s="822" t="s">
        <v>8208</v>
      </c>
      <c r="C422" s="822" t="s">
        <v>5989</v>
      </c>
      <c r="D422" s="822" t="s">
        <v>8239</v>
      </c>
      <c r="E422" s="822" t="s">
        <v>8240</v>
      </c>
      <c r="F422" s="831">
        <v>121</v>
      </c>
      <c r="G422" s="831">
        <v>7139</v>
      </c>
      <c r="H422" s="831"/>
      <c r="I422" s="831">
        <v>59</v>
      </c>
      <c r="J422" s="831">
        <v>55</v>
      </c>
      <c r="K422" s="831">
        <v>3245</v>
      </c>
      <c r="L422" s="831"/>
      <c r="M422" s="831">
        <v>59</v>
      </c>
      <c r="N422" s="831">
        <v>2</v>
      </c>
      <c r="O422" s="831">
        <v>126</v>
      </c>
      <c r="P422" s="827"/>
      <c r="Q422" s="832">
        <v>63</v>
      </c>
    </row>
    <row r="423" spans="1:17" ht="14.45" customHeight="1" x14ac:dyDescent="0.2">
      <c r="A423" s="821" t="s">
        <v>8207</v>
      </c>
      <c r="B423" s="822" t="s">
        <v>8208</v>
      </c>
      <c r="C423" s="822" t="s">
        <v>5989</v>
      </c>
      <c r="D423" s="822" t="s">
        <v>8241</v>
      </c>
      <c r="E423" s="822" t="s">
        <v>8242</v>
      </c>
      <c r="F423" s="831">
        <v>1</v>
      </c>
      <c r="G423" s="831">
        <v>2179</v>
      </c>
      <c r="H423" s="831"/>
      <c r="I423" s="831">
        <v>2179</v>
      </c>
      <c r="J423" s="831">
        <v>1</v>
      </c>
      <c r="K423" s="831">
        <v>2183</v>
      </c>
      <c r="L423" s="831"/>
      <c r="M423" s="831">
        <v>2183</v>
      </c>
      <c r="N423" s="831"/>
      <c r="O423" s="831"/>
      <c r="P423" s="827"/>
      <c r="Q423" s="832"/>
    </row>
    <row r="424" spans="1:17" ht="14.45" customHeight="1" x14ac:dyDescent="0.2">
      <c r="A424" s="821" t="s">
        <v>8207</v>
      </c>
      <c r="B424" s="822" t="s">
        <v>8208</v>
      </c>
      <c r="C424" s="822" t="s">
        <v>5989</v>
      </c>
      <c r="D424" s="822" t="s">
        <v>8243</v>
      </c>
      <c r="E424" s="822" t="s">
        <v>8244</v>
      </c>
      <c r="F424" s="831">
        <v>191</v>
      </c>
      <c r="G424" s="831">
        <v>34189</v>
      </c>
      <c r="H424" s="831"/>
      <c r="I424" s="831">
        <v>179</v>
      </c>
      <c r="J424" s="831">
        <v>136</v>
      </c>
      <c r="K424" s="831">
        <v>24616</v>
      </c>
      <c r="L424" s="831"/>
      <c r="M424" s="831">
        <v>181</v>
      </c>
      <c r="N424" s="831">
        <v>16</v>
      </c>
      <c r="O424" s="831">
        <v>3040</v>
      </c>
      <c r="P424" s="827"/>
      <c r="Q424" s="832">
        <v>190</v>
      </c>
    </row>
    <row r="425" spans="1:17" ht="14.45" customHeight="1" x14ac:dyDescent="0.2">
      <c r="A425" s="821" t="s">
        <v>8207</v>
      </c>
      <c r="B425" s="822" t="s">
        <v>8208</v>
      </c>
      <c r="C425" s="822" t="s">
        <v>5989</v>
      </c>
      <c r="D425" s="822" t="s">
        <v>7475</v>
      </c>
      <c r="E425" s="822" t="s">
        <v>7476</v>
      </c>
      <c r="F425" s="831">
        <v>17</v>
      </c>
      <c r="G425" s="831">
        <v>1479</v>
      </c>
      <c r="H425" s="831"/>
      <c r="I425" s="831">
        <v>87</v>
      </c>
      <c r="J425" s="831">
        <v>21</v>
      </c>
      <c r="K425" s="831">
        <v>1848</v>
      </c>
      <c r="L425" s="831"/>
      <c r="M425" s="831">
        <v>88</v>
      </c>
      <c r="N425" s="831"/>
      <c r="O425" s="831"/>
      <c r="P425" s="827"/>
      <c r="Q425" s="832"/>
    </row>
    <row r="426" spans="1:17" ht="14.45" customHeight="1" x14ac:dyDescent="0.2">
      <c r="A426" s="821" t="s">
        <v>8207</v>
      </c>
      <c r="B426" s="822" t="s">
        <v>8208</v>
      </c>
      <c r="C426" s="822" t="s">
        <v>5989</v>
      </c>
      <c r="D426" s="822" t="s">
        <v>8245</v>
      </c>
      <c r="E426" s="822" t="s">
        <v>8246</v>
      </c>
      <c r="F426" s="831">
        <v>5</v>
      </c>
      <c r="G426" s="831">
        <v>860</v>
      </c>
      <c r="H426" s="831"/>
      <c r="I426" s="831">
        <v>172</v>
      </c>
      <c r="J426" s="831">
        <v>7</v>
      </c>
      <c r="K426" s="831">
        <v>1218</v>
      </c>
      <c r="L426" s="831"/>
      <c r="M426" s="831">
        <v>174</v>
      </c>
      <c r="N426" s="831">
        <v>1</v>
      </c>
      <c r="O426" s="831">
        <v>183</v>
      </c>
      <c r="P426" s="827"/>
      <c r="Q426" s="832">
        <v>183</v>
      </c>
    </row>
    <row r="427" spans="1:17" ht="14.45" customHeight="1" x14ac:dyDescent="0.2">
      <c r="A427" s="821" t="s">
        <v>8207</v>
      </c>
      <c r="B427" s="822" t="s">
        <v>8208</v>
      </c>
      <c r="C427" s="822" t="s">
        <v>5989</v>
      </c>
      <c r="D427" s="822" t="s">
        <v>7479</v>
      </c>
      <c r="E427" s="822" t="s">
        <v>7480</v>
      </c>
      <c r="F427" s="831">
        <v>1</v>
      </c>
      <c r="G427" s="831">
        <v>178</v>
      </c>
      <c r="H427" s="831"/>
      <c r="I427" s="831">
        <v>178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8207</v>
      </c>
      <c r="B428" s="822" t="s">
        <v>8208</v>
      </c>
      <c r="C428" s="822" t="s">
        <v>5989</v>
      </c>
      <c r="D428" s="822" t="s">
        <v>7481</v>
      </c>
      <c r="E428" s="822" t="s">
        <v>7482</v>
      </c>
      <c r="F428" s="831">
        <v>2</v>
      </c>
      <c r="G428" s="831">
        <v>534</v>
      </c>
      <c r="H428" s="831"/>
      <c r="I428" s="831">
        <v>267</v>
      </c>
      <c r="J428" s="831">
        <v>10</v>
      </c>
      <c r="K428" s="831">
        <v>2690</v>
      </c>
      <c r="L428" s="831"/>
      <c r="M428" s="831">
        <v>269</v>
      </c>
      <c r="N428" s="831">
        <v>1</v>
      </c>
      <c r="O428" s="831">
        <v>288</v>
      </c>
      <c r="P428" s="827"/>
      <c r="Q428" s="832">
        <v>288</v>
      </c>
    </row>
    <row r="429" spans="1:17" ht="14.45" customHeight="1" x14ac:dyDescent="0.2">
      <c r="A429" s="821" t="s">
        <v>8207</v>
      </c>
      <c r="B429" s="822" t="s">
        <v>8208</v>
      </c>
      <c r="C429" s="822" t="s">
        <v>5989</v>
      </c>
      <c r="D429" s="822" t="s">
        <v>8247</v>
      </c>
      <c r="E429" s="822" t="s">
        <v>8248</v>
      </c>
      <c r="F429" s="831">
        <v>18</v>
      </c>
      <c r="G429" s="831">
        <v>38628</v>
      </c>
      <c r="H429" s="831"/>
      <c r="I429" s="831">
        <v>2146</v>
      </c>
      <c r="J429" s="831">
        <v>4</v>
      </c>
      <c r="K429" s="831">
        <v>8628</v>
      </c>
      <c r="L429" s="831"/>
      <c r="M429" s="831">
        <v>2157</v>
      </c>
      <c r="N429" s="831"/>
      <c r="O429" s="831"/>
      <c r="P429" s="827"/>
      <c r="Q429" s="832"/>
    </row>
    <row r="430" spans="1:17" ht="14.45" customHeight="1" x14ac:dyDescent="0.2">
      <c r="A430" s="821" t="s">
        <v>8207</v>
      </c>
      <c r="B430" s="822" t="s">
        <v>8208</v>
      </c>
      <c r="C430" s="822" t="s">
        <v>5989</v>
      </c>
      <c r="D430" s="822" t="s">
        <v>8249</v>
      </c>
      <c r="E430" s="822" t="s">
        <v>8250</v>
      </c>
      <c r="F430" s="831">
        <v>3</v>
      </c>
      <c r="G430" s="831">
        <v>1305</v>
      </c>
      <c r="H430" s="831"/>
      <c r="I430" s="831">
        <v>435</v>
      </c>
      <c r="J430" s="831">
        <v>6</v>
      </c>
      <c r="K430" s="831">
        <v>2652</v>
      </c>
      <c r="L430" s="831"/>
      <c r="M430" s="831">
        <v>442</v>
      </c>
      <c r="N430" s="831">
        <v>1</v>
      </c>
      <c r="O430" s="831">
        <v>456</v>
      </c>
      <c r="P430" s="827"/>
      <c r="Q430" s="832">
        <v>456</v>
      </c>
    </row>
    <row r="431" spans="1:17" ht="14.45" customHeight="1" x14ac:dyDescent="0.2">
      <c r="A431" s="821" t="s">
        <v>8207</v>
      </c>
      <c r="B431" s="822" t="s">
        <v>8208</v>
      </c>
      <c r="C431" s="822" t="s">
        <v>5989</v>
      </c>
      <c r="D431" s="822" t="s">
        <v>8251</v>
      </c>
      <c r="E431" s="822" t="s">
        <v>8252</v>
      </c>
      <c r="F431" s="831">
        <v>4</v>
      </c>
      <c r="G431" s="831">
        <v>21048</v>
      </c>
      <c r="H431" s="831"/>
      <c r="I431" s="831">
        <v>5262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8207</v>
      </c>
      <c r="B432" s="822" t="s">
        <v>8208</v>
      </c>
      <c r="C432" s="822" t="s">
        <v>5989</v>
      </c>
      <c r="D432" s="822" t="s">
        <v>8253</v>
      </c>
      <c r="E432" s="822" t="s">
        <v>8254</v>
      </c>
      <c r="F432" s="831">
        <v>2</v>
      </c>
      <c r="G432" s="831">
        <v>582</v>
      </c>
      <c r="H432" s="831"/>
      <c r="I432" s="831">
        <v>291</v>
      </c>
      <c r="J432" s="831">
        <v>1</v>
      </c>
      <c r="K432" s="831">
        <v>293</v>
      </c>
      <c r="L432" s="831"/>
      <c r="M432" s="831">
        <v>293</v>
      </c>
      <c r="N432" s="831"/>
      <c r="O432" s="831"/>
      <c r="P432" s="827"/>
      <c r="Q432" s="832"/>
    </row>
    <row r="433" spans="1:17" ht="14.45" customHeight="1" x14ac:dyDescent="0.2">
      <c r="A433" s="821" t="s">
        <v>8207</v>
      </c>
      <c r="B433" s="822" t="s">
        <v>8208</v>
      </c>
      <c r="C433" s="822" t="s">
        <v>5989</v>
      </c>
      <c r="D433" s="822" t="s">
        <v>8255</v>
      </c>
      <c r="E433" s="822" t="s">
        <v>8256</v>
      </c>
      <c r="F433" s="831">
        <v>1</v>
      </c>
      <c r="G433" s="831">
        <v>0</v>
      </c>
      <c r="H433" s="831"/>
      <c r="I433" s="831">
        <v>0</v>
      </c>
      <c r="J433" s="831">
        <v>1</v>
      </c>
      <c r="K433" s="831">
        <v>0</v>
      </c>
      <c r="L433" s="831"/>
      <c r="M433" s="831">
        <v>0</v>
      </c>
      <c r="N433" s="831"/>
      <c r="O433" s="831"/>
      <c r="P433" s="827"/>
      <c r="Q433" s="832"/>
    </row>
    <row r="434" spans="1:17" ht="14.45" customHeight="1" x14ac:dyDescent="0.2">
      <c r="A434" s="821" t="s">
        <v>8207</v>
      </c>
      <c r="B434" s="822" t="s">
        <v>7527</v>
      </c>
      <c r="C434" s="822" t="s">
        <v>5989</v>
      </c>
      <c r="D434" s="822" t="s">
        <v>8257</v>
      </c>
      <c r="E434" s="822" t="s">
        <v>8258</v>
      </c>
      <c r="F434" s="831">
        <v>3</v>
      </c>
      <c r="G434" s="831">
        <v>675</v>
      </c>
      <c r="H434" s="831"/>
      <c r="I434" s="831">
        <v>225</v>
      </c>
      <c r="J434" s="831">
        <v>6</v>
      </c>
      <c r="K434" s="831">
        <v>1356</v>
      </c>
      <c r="L434" s="831"/>
      <c r="M434" s="831">
        <v>226</v>
      </c>
      <c r="N434" s="831">
        <v>2</v>
      </c>
      <c r="O434" s="831">
        <v>472</v>
      </c>
      <c r="P434" s="827"/>
      <c r="Q434" s="832">
        <v>236</v>
      </c>
    </row>
    <row r="435" spans="1:17" ht="14.45" customHeight="1" x14ac:dyDescent="0.2">
      <c r="A435" s="821" t="s">
        <v>8207</v>
      </c>
      <c r="B435" s="822" t="s">
        <v>7527</v>
      </c>
      <c r="C435" s="822" t="s">
        <v>5989</v>
      </c>
      <c r="D435" s="822" t="s">
        <v>7534</v>
      </c>
      <c r="E435" s="822" t="s">
        <v>7535</v>
      </c>
      <c r="F435" s="831">
        <v>4</v>
      </c>
      <c r="G435" s="831">
        <v>4440</v>
      </c>
      <c r="H435" s="831"/>
      <c r="I435" s="831">
        <v>1110</v>
      </c>
      <c r="J435" s="831">
        <v>6</v>
      </c>
      <c r="K435" s="831">
        <v>6684</v>
      </c>
      <c r="L435" s="831"/>
      <c r="M435" s="831">
        <v>1114</v>
      </c>
      <c r="N435" s="831">
        <v>1</v>
      </c>
      <c r="O435" s="831">
        <v>1148</v>
      </c>
      <c r="P435" s="827"/>
      <c r="Q435" s="832">
        <v>1148</v>
      </c>
    </row>
    <row r="436" spans="1:17" ht="14.45" customHeight="1" x14ac:dyDescent="0.2">
      <c r="A436" s="821" t="s">
        <v>8207</v>
      </c>
      <c r="B436" s="822" t="s">
        <v>7527</v>
      </c>
      <c r="C436" s="822" t="s">
        <v>5989</v>
      </c>
      <c r="D436" s="822" t="s">
        <v>8259</v>
      </c>
      <c r="E436" s="822" t="s">
        <v>8260</v>
      </c>
      <c r="F436" s="831">
        <v>18</v>
      </c>
      <c r="G436" s="831">
        <v>29376</v>
      </c>
      <c r="H436" s="831"/>
      <c r="I436" s="831">
        <v>1632</v>
      </c>
      <c r="J436" s="831">
        <v>36</v>
      </c>
      <c r="K436" s="831">
        <v>58896</v>
      </c>
      <c r="L436" s="831"/>
      <c r="M436" s="831">
        <v>1636</v>
      </c>
      <c r="N436" s="831">
        <v>9</v>
      </c>
      <c r="O436" s="831">
        <v>15030</v>
      </c>
      <c r="P436" s="827"/>
      <c r="Q436" s="832">
        <v>1670</v>
      </c>
    </row>
    <row r="437" spans="1:17" ht="14.45" customHeight="1" x14ac:dyDescent="0.2">
      <c r="A437" s="821" t="s">
        <v>8261</v>
      </c>
      <c r="B437" s="822" t="s">
        <v>8262</v>
      </c>
      <c r="C437" s="822" t="s">
        <v>5989</v>
      </c>
      <c r="D437" s="822" t="s">
        <v>8263</v>
      </c>
      <c r="E437" s="822" t="s">
        <v>8264</v>
      </c>
      <c r="F437" s="831">
        <v>1046</v>
      </c>
      <c r="G437" s="831">
        <v>183050</v>
      </c>
      <c r="H437" s="831"/>
      <c r="I437" s="831">
        <v>175</v>
      </c>
      <c r="J437" s="831">
        <v>1767</v>
      </c>
      <c r="K437" s="831">
        <v>310992</v>
      </c>
      <c r="L437" s="831"/>
      <c r="M437" s="831">
        <v>176</v>
      </c>
      <c r="N437" s="831">
        <v>663</v>
      </c>
      <c r="O437" s="831">
        <v>125970</v>
      </c>
      <c r="P437" s="827"/>
      <c r="Q437" s="832">
        <v>190</v>
      </c>
    </row>
    <row r="438" spans="1:17" ht="14.45" customHeight="1" x14ac:dyDescent="0.2">
      <c r="A438" s="821" t="s">
        <v>8261</v>
      </c>
      <c r="B438" s="822" t="s">
        <v>8262</v>
      </c>
      <c r="C438" s="822" t="s">
        <v>5989</v>
      </c>
      <c r="D438" s="822" t="s">
        <v>8265</v>
      </c>
      <c r="E438" s="822" t="s">
        <v>8266</v>
      </c>
      <c r="F438" s="831">
        <v>133</v>
      </c>
      <c r="G438" s="831">
        <v>142709</v>
      </c>
      <c r="H438" s="831"/>
      <c r="I438" s="831">
        <v>1073</v>
      </c>
      <c r="J438" s="831">
        <v>620</v>
      </c>
      <c r="K438" s="831">
        <v>666500</v>
      </c>
      <c r="L438" s="831"/>
      <c r="M438" s="831">
        <v>1075</v>
      </c>
      <c r="N438" s="831">
        <v>286</v>
      </c>
      <c r="O438" s="831">
        <v>309166</v>
      </c>
      <c r="P438" s="827"/>
      <c r="Q438" s="832">
        <v>1081</v>
      </c>
    </row>
    <row r="439" spans="1:17" ht="14.45" customHeight="1" x14ac:dyDescent="0.2">
      <c r="A439" s="821" t="s">
        <v>8261</v>
      </c>
      <c r="B439" s="822" t="s">
        <v>8262</v>
      </c>
      <c r="C439" s="822" t="s">
        <v>5989</v>
      </c>
      <c r="D439" s="822" t="s">
        <v>8267</v>
      </c>
      <c r="E439" s="822" t="s">
        <v>8268</v>
      </c>
      <c r="F439" s="831">
        <v>1133</v>
      </c>
      <c r="G439" s="831">
        <v>53251</v>
      </c>
      <c r="H439" s="831"/>
      <c r="I439" s="831">
        <v>47</v>
      </c>
      <c r="J439" s="831">
        <v>1647</v>
      </c>
      <c r="K439" s="831">
        <v>77409</v>
      </c>
      <c r="L439" s="831"/>
      <c r="M439" s="831">
        <v>47</v>
      </c>
      <c r="N439" s="831">
        <v>487</v>
      </c>
      <c r="O439" s="831">
        <v>23863</v>
      </c>
      <c r="P439" s="827"/>
      <c r="Q439" s="832">
        <v>49</v>
      </c>
    </row>
    <row r="440" spans="1:17" ht="14.45" customHeight="1" x14ac:dyDescent="0.2">
      <c r="A440" s="821" t="s">
        <v>8261</v>
      </c>
      <c r="B440" s="822" t="s">
        <v>8262</v>
      </c>
      <c r="C440" s="822" t="s">
        <v>5989</v>
      </c>
      <c r="D440" s="822" t="s">
        <v>8181</v>
      </c>
      <c r="E440" s="822" t="s">
        <v>8182</v>
      </c>
      <c r="F440" s="831">
        <v>195</v>
      </c>
      <c r="G440" s="831">
        <v>67860</v>
      </c>
      <c r="H440" s="831"/>
      <c r="I440" s="831">
        <v>348</v>
      </c>
      <c r="J440" s="831">
        <v>191</v>
      </c>
      <c r="K440" s="831">
        <v>66468</v>
      </c>
      <c r="L440" s="831"/>
      <c r="M440" s="831">
        <v>348</v>
      </c>
      <c r="N440" s="831">
        <v>32</v>
      </c>
      <c r="O440" s="831">
        <v>11168</v>
      </c>
      <c r="P440" s="827"/>
      <c r="Q440" s="832">
        <v>349</v>
      </c>
    </row>
    <row r="441" spans="1:17" ht="14.45" customHeight="1" x14ac:dyDescent="0.2">
      <c r="A441" s="821" t="s">
        <v>8261</v>
      </c>
      <c r="B441" s="822" t="s">
        <v>8262</v>
      </c>
      <c r="C441" s="822" t="s">
        <v>5989</v>
      </c>
      <c r="D441" s="822" t="s">
        <v>8269</v>
      </c>
      <c r="E441" s="822" t="s">
        <v>8270</v>
      </c>
      <c r="F441" s="831">
        <v>19</v>
      </c>
      <c r="G441" s="831">
        <v>969</v>
      </c>
      <c r="H441" s="831"/>
      <c r="I441" s="831">
        <v>51</v>
      </c>
      <c r="J441" s="831">
        <v>18</v>
      </c>
      <c r="K441" s="831">
        <v>936</v>
      </c>
      <c r="L441" s="831"/>
      <c r="M441" s="831">
        <v>52</v>
      </c>
      <c r="N441" s="831">
        <v>10</v>
      </c>
      <c r="O441" s="831">
        <v>520</v>
      </c>
      <c r="P441" s="827"/>
      <c r="Q441" s="832">
        <v>52</v>
      </c>
    </row>
    <row r="442" spans="1:17" ht="14.45" customHeight="1" x14ac:dyDescent="0.2">
      <c r="A442" s="821" t="s">
        <v>8261</v>
      </c>
      <c r="B442" s="822" t="s">
        <v>8262</v>
      </c>
      <c r="C442" s="822" t="s">
        <v>5989</v>
      </c>
      <c r="D442" s="822" t="s">
        <v>8271</v>
      </c>
      <c r="E442" s="822" t="s">
        <v>8272</v>
      </c>
      <c r="F442" s="831">
        <v>636</v>
      </c>
      <c r="G442" s="831">
        <v>240408</v>
      </c>
      <c r="H442" s="831"/>
      <c r="I442" s="831">
        <v>378</v>
      </c>
      <c r="J442" s="831">
        <v>1590</v>
      </c>
      <c r="K442" s="831">
        <v>601020</v>
      </c>
      <c r="L442" s="831"/>
      <c r="M442" s="831">
        <v>378</v>
      </c>
      <c r="N442" s="831">
        <v>973</v>
      </c>
      <c r="O442" s="831">
        <v>368767</v>
      </c>
      <c r="P442" s="827"/>
      <c r="Q442" s="832">
        <v>379</v>
      </c>
    </row>
    <row r="443" spans="1:17" ht="14.45" customHeight="1" x14ac:dyDescent="0.2">
      <c r="A443" s="821" t="s">
        <v>8261</v>
      </c>
      <c r="B443" s="822" t="s">
        <v>8262</v>
      </c>
      <c r="C443" s="822" t="s">
        <v>5989</v>
      </c>
      <c r="D443" s="822" t="s">
        <v>8273</v>
      </c>
      <c r="E443" s="822" t="s">
        <v>8274</v>
      </c>
      <c r="F443" s="831">
        <v>13</v>
      </c>
      <c r="G443" s="831">
        <v>442</v>
      </c>
      <c r="H443" s="831"/>
      <c r="I443" s="831">
        <v>34</v>
      </c>
      <c r="J443" s="831">
        <v>8</v>
      </c>
      <c r="K443" s="831">
        <v>280</v>
      </c>
      <c r="L443" s="831"/>
      <c r="M443" s="831">
        <v>35</v>
      </c>
      <c r="N443" s="831">
        <v>1</v>
      </c>
      <c r="O443" s="831">
        <v>35</v>
      </c>
      <c r="P443" s="827"/>
      <c r="Q443" s="832">
        <v>35</v>
      </c>
    </row>
    <row r="444" spans="1:17" ht="14.45" customHeight="1" x14ac:dyDescent="0.2">
      <c r="A444" s="821" t="s">
        <v>8261</v>
      </c>
      <c r="B444" s="822" t="s">
        <v>8262</v>
      </c>
      <c r="C444" s="822" t="s">
        <v>5989</v>
      </c>
      <c r="D444" s="822" t="s">
        <v>8275</v>
      </c>
      <c r="E444" s="822" t="s">
        <v>8276</v>
      </c>
      <c r="F444" s="831">
        <v>28</v>
      </c>
      <c r="G444" s="831">
        <v>14700</v>
      </c>
      <c r="H444" s="831"/>
      <c r="I444" s="831">
        <v>525</v>
      </c>
      <c r="J444" s="831">
        <v>182</v>
      </c>
      <c r="K444" s="831">
        <v>95550</v>
      </c>
      <c r="L444" s="831"/>
      <c r="M444" s="831">
        <v>525</v>
      </c>
      <c r="N444" s="831">
        <v>322</v>
      </c>
      <c r="O444" s="831">
        <v>169372</v>
      </c>
      <c r="P444" s="827"/>
      <c r="Q444" s="832">
        <v>526</v>
      </c>
    </row>
    <row r="445" spans="1:17" ht="14.45" customHeight="1" x14ac:dyDescent="0.2">
      <c r="A445" s="821" t="s">
        <v>8261</v>
      </c>
      <c r="B445" s="822" t="s">
        <v>8262</v>
      </c>
      <c r="C445" s="822" t="s">
        <v>5989</v>
      </c>
      <c r="D445" s="822" t="s">
        <v>8277</v>
      </c>
      <c r="E445" s="822" t="s">
        <v>8278</v>
      </c>
      <c r="F445" s="831">
        <v>30</v>
      </c>
      <c r="G445" s="831">
        <v>1740</v>
      </c>
      <c r="H445" s="831"/>
      <c r="I445" s="831">
        <v>58</v>
      </c>
      <c r="J445" s="831">
        <v>420</v>
      </c>
      <c r="K445" s="831">
        <v>24360</v>
      </c>
      <c r="L445" s="831"/>
      <c r="M445" s="831">
        <v>58</v>
      </c>
      <c r="N445" s="831">
        <v>453</v>
      </c>
      <c r="O445" s="831">
        <v>26727</v>
      </c>
      <c r="P445" s="827"/>
      <c r="Q445" s="832">
        <v>59</v>
      </c>
    </row>
    <row r="446" spans="1:17" ht="14.45" customHeight="1" x14ac:dyDescent="0.2">
      <c r="A446" s="821" t="s">
        <v>8261</v>
      </c>
      <c r="B446" s="822" t="s">
        <v>8262</v>
      </c>
      <c r="C446" s="822" t="s">
        <v>5989</v>
      </c>
      <c r="D446" s="822" t="s">
        <v>8279</v>
      </c>
      <c r="E446" s="822" t="s">
        <v>8280</v>
      </c>
      <c r="F446" s="831">
        <v>2</v>
      </c>
      <c r="G446" s="831">
        <v>452</v>
      </c>
      <c r="H446" s="831"/>
      <c r="I446" s="831">
        <v>226</v>
      </c>
      <c r="J446" s="831">
        <v>5</v>
      </c>
      <c r="K446" s="831">
        <v>1135</v>
      </c>
      <c r="L446" s="831"/>
      <c r="M446" s="831">
        <v>227</v>
      </c>
      <c r="N446" s="831">
        <v>1</v>
      </c>
      <c r="O446" s="831">
        <v>230</v>
      </c>
      <c r="P446" s="827"/>
      <c r="Q446" s="832">
        <v>230</v>
      </c>
    </row>
    <row r="447" spans="1:17" ht="14.45" customHeight="1" x14ac:dyDescent="0.2">
      <c r="A447" s="821" t="s">
        <v>8261</v>
      </c>
      <c r="B447" s="822" t="s">
        <v>8262</v>
      </c>
      <c r="C447" s="822" t="s">
        <v>5989</v>
      </c>
      <c r="D447" s="822" t="s">
        <v>8281</v>
      </c>
      <c r="E447" s="822" t="s">
        <v>8282</v>
      </c>
      <c r="F447" s="831">
        <v>2</v>
      </c>
      <c r="G447" s="831">
        <v>1110</v>
      </c>
      <c r="H447" s="831"/>
      <c r="I447" s="831">
        <v>555</v>
      </c>
      <c r="J447" s="831">
        <v>5</v>
      </c>
      <c r="K447" s="831">
        <v>2785</v>
      </c>
      <c r="L447" s="831"/>
      <c r="M447" s="831">
        <v>557</v>
      </c>
      <c r="N447" s="831">
        <v>2</v>
      </c>
      <c r="O447" s="831">
        <v>1126</v>
      </c>
      <c r="P447" s="827"/>
      <c r="Q447" s="832">
        <v>563</v>
      </c>
    </row>
    <row r="448" spans="1:17" ht="14.45" customHeight="1" x14ac:dyDescent="0.2">
      <c r="A448" s="821" t="s">
        <v>8261</v>
      </c>
      <c r="B448" s="822" t="s">
        <v>8262</v>
      </c>
      <c r="C448" s="822" t="s">
        <v>5989</v>
      </c>
      <c r="D448" s="822" t="s">
        <v>8283</v>
      </c>
      <c r="E448" s="822" t="s">
        <v>8284</v>
      </c>
      <c r="F448" s="831">
        <v>3</v>
      </c>
      <c r="G448" s="831">
        <v>648</v>
      </c>
      <c r="H448" s="831"/>
      <c r="I448" s="831">
        <v>216</v>
      </c>
      <c r="J448" s="831">
        <v>2</v>
      </c>
      <c r="K448" s="831">
        <v>434</v>
      </c>
      <c r="L448" s="831"/>
      <c r="M448" s="831">
        <v>217</v>
      </c>
      <c r="N448" s="831"/>
      <c r="O448" s="831"/>
      <c r="P448" s="827"/>
      <c r="Q448" s="832"/>
    </row>
    <row r="449" spans="1:17" ht="14.45" customHeight="1" x14ac:dyDescent="0.2">
      <c r="A449" s="821" t="s">
        <v>8261</v>
      </c>
      <c r="B449" s="822" t="s">
        <v>8262</v>
      </c>
      <c r="C449" s="822" t="s">
        <v>5989</v>
      </c>
      <c r="D449" s="822" t="s">
        <v>8285</v>
      </c>
      <c r="E449" s="822" t="s">
        <v>8286</v>
      </c>
      <c r="F449" s="831"/>
      <c r="G449" s="831"/>
      <c r="H449" s="831"/>
      <c r="I449" s="831"/>
      <c r="J449" s="831">
        <v>6</v>
      </c>
      <c r="K449" s="831">
        <v>864</v>
      </c>
      <c r="L449" s="831"/>
      <c r="M449" s="831">
        <v>144</v>
      </c>
      <c r="N449" s="831"/>
      <c r="O449" s="831"/>
      <c r="P449" s="827"/>
      <c r="Q449" s="832"/>
    </row>
    <row r="450" spans="1:17" ht="14.45" customHeight="1" x14ac:dyDescent="0.2">
      <c r="A450" s="821" t="s">
        <v>8261</v>
      </c>
      <c r="B450" s="822" t="s">
        <v>8262</v>
      </c>
      <c r="C450" s="822" t="s">
        <v>5989</v>
      </c>
      <c r="D450" s="822" t="s">
        <v>8287</v>
      </c>
      <c r="E450" s="822" t="s">
        <v>8288</v>
      </c>
      <c r="F450" s="831">
        <v>2</v>
      </c>
      <c r="G450" s="831">
        <v>288</v>
      </c>
      <c r="H450" s="831"/>
      <c r="I450" s="831">
        <v>144</v>
      </c>
      <c r="J450" s="831">
        <v>21</v>
      </c>
      <c r="K450" s="831">
        <v>3045</v>
      </c>
      <c r="L450" s="831"/>
      <c r="M450" s="831">
        <v>145</v>
      </c>
      <c r="N450" s="831">
        <v>2</v>
      </c>
      <c r="O450" s="831">
        <v>298</v>
      </c>
      <c r="P450" s="827"/>
      <c r="Q450" s="832">
        <v>149</v>
      </c>
    </row>
    <row r="451" spans="1:17" ht="14.45" customHeight="1" x14ac:dyDescent="0.2">
      <c r="A451" s="821" t="s">
        <v>8261</v>
      </c>
      <c r="B451" s="822" t="s">
        <v>8262</v>
      </c>
      <c r="C451" s="822" t="s">
        <v>5989</v>
      </c>
      <c r="D451" s="822" t="s">
        <v>8289</v>
      </c>
      <c r="E451" s="822" t="s">
        <v>8290</v>
      </c>
      <c r="F451" s="831">
        <v>3</v>
      </c>
      <c r="G451" s="831">
        <v>198</v>
      </c>
      <c r="H451" s="831"/>
      <c r="I451" s="831">
        <v>66</v>
      </c>
      <c r="J451" s="831">
        <v>8</v>
      </c>
      <c r="K451" s="831">
        <v>536</v>
      </c>
      <c r="L451" s="831"/>
      <c r="M451" s="831">
        <v>67</v>
      </c>
      <c r="N451" s="831">
        <v>1</v>
      </c>
      <c r="O451" s="831">
        <v>69</v>
      </c>
      <c r="P451" s="827"/>
      <c r="Q451" s="832">
        <v>69</v>
      </c>
    </row>
    <row r="452" spans="1:17" ht="14.45" customHeight="1" x14ac:dyDescent="0.2">
      <c r="A452" s="821" t="s">
        <v>8261</v>
      </c>
      <c r="B452" s="822" t="s">
        <v>8262</v>
      </c>
      <c r="C452" s="822" t="s">
        <v>5989</v>
      </c>
      <c r="D452" s="822" t="s">
        <v>8291</v>
      </c>
      <c r="E452" s="822" t="s">
        <v>8292</v>
      </c>
      <c r="F452" s="831">
        <v>923</v>
      </c>
      <c r="G452" s="831">
        <v>127374</v>
      </c>
      <c r="H452" s="831"/>
      <c r="I452" s="831">
        <v>138</v>
      </c>
      <c r="J452" s="831">
        <v>1440</v>
      </c>
      <c r="K452" s="831">
        <v>200160</v>
      </c>
      <c r="L452" s="831"/>
      <c r="M452" s="831">
        <v>139</v>
      </c>
      <c r="N452" s="831">
        <v>799</v>
      </c>
      <c r="O452" s="831">
        <v>114257</v>
      </c>
      <c r="P452" s="827"/>
      <c r="Q452" s="832">
        <v>143</v>
      </c>
    </row>
    <row r="453" spans="1:17" ht="14.45" customHeight="1" x14ac:dyDescent="0.2">
      <c r="A453" s="821" t="s">
        <v>8261</v>
      </c>
      <c r="B453" s="822" t="s">
        <v>8262</v>
      </c>
      <c r="C453" s="822" t="s">
        <v>5989</v>
      </c>
      <c r="D453" s="822" t="s">
        <v>8293</v>
      </c>
      <c r="E453" s="822" t="s">
        <v>8294</v>
      </c>
      <c r="F453" s="831">
        <v>279</v>
      </c>
      <c r="G453" s="831">
        <v>25668</v>
      </c>
      <c r="H453" s="831"/>
      <c r="I453" s="831">
        <v>92</v>
      </c>
      <c r="J453" s="831">
        <v>307</v>
      </c>
      <c r="K453" s="831">
        <v>28551</v>
      </c>
      <c r="L453" s="831"/>
      <c r="M453" s="831">
        <v>93</v>
      </c>
      <c r="N453" s="831">
        <v>166</v>
      </c>
      <c r="O453" s="831">
        <v>16600</v>
      </c>
      <c r="P453" s="827"/>
      <c r="Q453" s="832">
        <v>100</v>
      </c>
    </row>
    <row r="454" spans="1:17" ht="14.45" customHeight="1" x14ac:dyDescent="0.2">
      <c r="A454" s="821" t="s">
        <v>8261</v>
      </c>
      <c r="B454" s="822" t="s">
        <v>8262</v>
      </c>
      <c r="C454" s="822" t="s">
        <v>5989</v>
      </c>
      <c r="D454" s="822" t="s">
        <v>8295</v>
      </c>
      <c r="E454" s="822" t="s">
        <v>8296</v>
      </c>
      <c r="F454" s="831">
        <v>7</v>
      </c>
      <c r="G454" s="831">
        <v>980</v>
      </c>
      <c r="H454" s="831"/>
      <c r="I454" s="831">
        <v>140</v>
      </c>
      <c r="J454" s="831">
        <v>14</v>
      </c>
      <c r="K454" s="831">
        <v>1974</v>
      </c>
      <c r="L454" s="831"/>
      <c r="M454" s="831">
        <v>141</v>
      </c>
      <c r="N454" s="831">
        <v>1</v>
      </c>
      <c r="O454" s="831">
        <v>144</v>
      </c>
      <c r="P454" s="827"/>
      <c r="Q454" s="832">
        <v>144</v>
      </c>
    </row>
    <row r="455" spans="1:17" ht="14.45" customHeight="1" x14ac:dyDescent="0.2">
      <c r="A455" s="821" t="s">
        <v>8261</v>
      </c>
      <c r="B455" s="822" t="s">
        <v>8262</v>
      </c>
      <c r="C455" s="822" t="s">
        <v>5989</v>
      </c>
      <c r="D455" s="822" t="s">
        <v>8297</v>
      </c>
      <c r="E455" s="822" t="s">
        <v>8298</v>
      </c>
      <c r="F455" s="831">
        <v>30</v>
      </c>
      <c r="G455" s="831">
        <v>2010</v>
      </c>
      <c r="H455" s="831"/>
      <c r="I455" s="831">
        <v>67</v>
      </c>
      <c r="J455" s="831">
        <v>86</v>
      </c>
      <c r="K455" s="831">
        <v>5762</v>
      </c>
      <c r="L455" s="831"/>
      <c r="M455" s="831">
        <v>67</v>
      </c>
      <c r="N455" s="831">
        <v>147</v>
      </c>
      <c r="O455" s="831">
        <v>9996</v>
      </c>
      <c r="P455" s="827"/>
      <c r="Q455" s="832">
        <v>68</v>
      </c>
    </row>
    <row r="456" spans="1:17" ht="14.45" customHeight="1" x14ac:dyDescent="0.2">
      <c r="A456" s="821" t="s">
        <v>8261</v>
      </c>
      <c r="B456" s="822" t="s">
        <v>8262</v>
      </c>
      <c r="C456" s="822" t="s">
        <v>5989</v>
      </c>
      <c r="D456" s="822" t="s">
        <v>8190</v>
      </c>
      <c r="E456" s="822" t="s">
        <v>8191</v>
      </c>
      <c r="F456" s="831">
        <v>577</v>
      </c>
      <c r="G456" s="831">
        <v>189833</v>
      </c>
      <c r="H456" s="831"/>
      <c r="I456" s="831">
        <v>329</v>
      </c>
      <c r="J456" s="831">
        <v>1903</v>
      </c>
      <c r="K456" s="831">
        <v>626087</v>
      </c>
      <c r="L456" s="831"/>
      <c r="M456" s="831">
        <v>329</v>
      </c>
      <c r="N456" s="831">
        <v>746</v>
      </c>
      <c r="O456" s="831">
        <v>246180</v>
      </c>
      <c r="P456" s="827"/>
      <c r="Q456" s="832">
        <v>330</v>
      </c>
    </row>
    <row r="457" spans="1:17" ht="14.45" customHeight="1" x14ac:dyDescent="0.2">
      <c r="A457" s="821" t="s">
        <v>8261</v>
      </c>
      <c r="B457" s="822" t="s">
        <v>8262</v>
      </c>
      <c r="C457" s="822" t="s">
        <v>5989</v>
      </c>
      <c r="D457" s="822" t="s">
        <v>8299</v>
      </c>
      <c r="E457" s="822" t="s">
        <v>8300</v>
      </c>
      <c r="F457" s="831">
        <v>215</v>
      </c>
      <c r="G457" s="831">
        <v>11180</v>
      </c>
      <c r="H457" s="831"/>
      <c r="I457" s="831">
        <v>52</v>
      </c>
      <c r="J457" s="831">
        <v>193</v>
      </c>
      <c r="K457" s="831">
        <v>10036</v>
      </c>
      <c r="L457" s="831"/>
      <c r="M457" s="831">
        <v>52</v>
      </c>
      <c r="N457" s="831">
        <v>66</v>
      </c>
      <c r="O457" s="831">
        <v>3498</v>
      </c>
      <c r="P457" s="827"/>
      <c r="Q457" s="832">
        <v>53</v>
      </c>
    </row>
    <row r="458" spans="1:17" ht="14.45" customHeight="1" x14ac:dyDescent="0.2">
      <c r="A458" s="821" t="s">
        <v>8261</v>
      </c>
      <c r="B458" s="822" t="s">
        <v>8262</v>
      </c>
      <c r="C458" s="822" t="s">
        <v>5989</v>
      </c>
      <c r="D458" s="822" t="s">
        <v>8301</v>
      </c>
      <c r="E458" s="822" t="s">
        <v>8302</v>
      </c>
      <c r="F458" s="831">
        <v>2</v>
      </c>
      <c r="G458" s="831">
        <v>418</v>
      </c>
      <c r="H458" s="831"/>
      <c r="I458" s="831">
        <v>209</v>
      </c>
      <c r="J458" s="831">
        <v>6</v>
      </c>
      <c r="K458" s="831">
        <v>1266</v>
      </c>
      <c r="L458" s="831"/>
      <c r="M458" s="831">
        <v>211</v>
      </c>
      <c r="N458" s="831">
        <v>3</v>
      </c>
      <c r="O458" s="831">
        <v>666</v>
      </c>
      <c r="P458" s="827"/>
      <c r="Q458" s="832">
        <v>222</v>
      </c>
    </row>
    <row r="459" spans="1:17" ht="14.45" customHeight="1" x14ac:dyDescent="0.2">
      <c r="A459" s="821" t="s">
        <v>8261</v>
      </c>
      <c r="B459" s="822" t="s">
        <v>8262</v>
      </c>
      <c r="C459" s="822" t="s">
        <v>5989</v>
      </c>
      <c r="D459" s="822" t="s">
        <v>8303</v>
      </c>
      <c r="E459" s="822" t="s">
        <v>8304</v>
      </c>
      <c r="F459" s="831">
        <v>3</v>
      </c>
      <c r="G459" s="831">
        <v>2292</v>
      </c>
      <c r="H459" s="831"/>
      <c r="I459" s="831">
        <v>764</v>
      </c>
      <c r="J459" s="831">
        <v>3</v>
      </c>
      <c r="K459" s="831">
        <v>2292</v>
      </c>
      <c r="L459" s="831"/>
      <c r="M459" s="831">
        <v>764</v>
      </c>
      <c r="N459" s="831">
        <v>1</v>
      </c>
      <c r="O459" s="831">
        <v>766</v>
      </c>
      <c r="P459" s="827"/>
      <c r="Q459" s="832">
        <v>766</v>
      </c>
    </row>
    <row r="460" spans="1:17" ht="14.45" customHeight="1" x14ac:dyDescent="0.2">
      <c r="A460" s="821" t="s">
        <v>8261</v>
      </c>
      <c r="B460" s="822" t="s">
        <v>8262</v>
      </c>
      <c r="C460" s="822" t="s">
        <v>5989</v>
      </c>
      <c r="D460" s="822" t="s">
        <v>8305</v>
      </c>
      <c r="E460" s="822" t="s">
        <v>8306</v>
      </c>
      <c r="F460" s="831">
        <v>14</v>
      </c>
      <c r="G460" s="831">
        <v>8610</v>
      </c>
      <c r="H460" s="831"/>
      <c r="I460" s="831">
        <v>615</v>
      </c>
      <c r="J460" s="831">
        <v>30</v>
      </c>
      <c r="K460" s="831">
        <v>18510</v>
      </c>
      <c r="L460" s="831"/>
      <c r="M460" s="831">
        <v>617</v>
      </c>
      <c r="N460" s="831">
        <v>67</v>
      </c>
      <c r="O460" s="831">
        <v>41942</v>
      </c>
      <c r="P460" s="827"/>
      <c r="Q460" s="832">
        <v>626</v>
      </c>
    </row>
    <row r="461" spans="1:17" ht="14.45" customHeight="1" x14ac:dyDescent="0.2">
      <c r="A461" s="821" t="s">
        <v>8261</v>
      </c>
      <c r="B461" s="822" t="s">
        <v>8262</v>
      </c>
      <c r="C461" s="822" t="s">
        <v>5989</v>
      </c>
      <c r="D461" s="822" t="s">
        <v>8307</v>
      </c>
      <c r="E461" s="822" t="s">
        <v>8308</v>
      </c>
      <c r="F461" s="831">
        <v>3</v>
      </c>
      <c r="G461" s="831">
        <v>825</v>
      </c>
      <c r="H461" s="831"/>
      <c r="I461" s="831">
        <v>275</v>
      </c>
      <c r="J461" s="831">
        <v>2</v>
      </c>
      <c r="K461" s="831">
        <v>552</v>
      </c>
      <c r="L461" s="831"/>
      <c r="M461" s="831">
        <v>276</v>
      </c>
      <c r="N461" s="831"/>
      <c r="O461" s="831"/>
      <c r="P461" s="827"/>
      <c r="Q461" s="832"/>
    </row>
    <row r="462" spans="1:17" ht="14.45" customHeight="1" x14ac:dyDescent="0.2">
      <c r="A462" s="821" t="s">
        <v>8261</v>
      </c>
      <c r="B462" s="822" t="s">
        <v>8262</v>
      </c>
      <c r="C462" s="822" t="s">
        <v>5989</v>
      </c>
      <c r="D462" s="822" t="s">
        <v>8309</v>
      </c>
      <c r="E462" s="822" t="s">
        <v>8310</v>
      </c>
      <c r="F462" s="831">
        <v>17</v>
      </c>
      <c r="G462" s="831">
        <v>25432</v>
      </c>
      <c r="H462" s="831"/>
      <c r="I462" s="831">
        <v>1496</v>
      </c>
      <c r="J462" s="831">
        <v>1296</v>
      </c>
      <c r="K462" s="831">
        <v>1941408</v>
      </c>
      <c r="L462" s="831"/>
      <c r="M462" s="831">
        <v>1498</v>
      </c>
      <c r="N462" s="831">
        <v>613</v>
      </c>
      <c r="O462" s="831">
        <v>921952</v>
      </c>
      <c r="P462" s="827"/>
      <c r="Q462" s="832">
        <v>1504</v>
      </c>
    </row>
    <row r="463" spans="1:17" ht="14.45" customHeight="1" x14ac:dyDescent="0.2">
      <c r="A463" s="821" t="s">
        <v>8261</v>
      </c>
      <c r="B463" s="822" t="s">
        <v>8262</v>
      </c>
      <c r="C463" s="822" t="s">
        <v>5989</v>
      </c>
      <c r="D463" s="822" t="s">
        <v>8311</v>
      </c>
      <c r="E463" s="822" t="s">
        <v>8312</v>
      </c>
      <c r="F463" s="831">
        <v>127</v>
      </c>
      <c r="G463" s="831">
        <v>41783</v>
      </c>
      <c r="H463" s="831"/>
      <c r="I463" s="831">
        <v>329</v>
      </c>
      <c r="J463" s="831">
        <v>845</v>
      </c>
      <c r="K463" s="831">
        <v>279695</v>
      </c>
      <c r="L463" s="831"/>
      <c r="M463" s="831">
        <v>331</v>
      </c>
      <c r="N463" s="831">
        <v>509</v>
      </c>
      <c r="O463" s="831">
        <v>172551</v>
      </c>
      <c r="P463" s="827"/>
      <c r="Q463" s="832">
        <v>339</v>
      </c>
    </row>
    <row r="464" spans="1:17" ht="14.45" customHeight="1" x14ac:dyDescent="0.2">
      <c r="A464" s="821" t="s">
        <v>8261</v>
      </c>
      <c r="B464" s="822" t="s">
        <v>8262</v>
      </c>
      <c r="C464" s="822" t="s">
        <v>5989</v>
      </c>
      <c r="D464" s="822" t="s">
        <v>8313</v>
      </c>
      <c r="E464" s="822" t="s">
        <v>8314</v>
      </c>
      <c r="F464" s="831">
        <v>5</v>
      </c>
      <c r="G464" s="831">
        <v>4455</v>
      </c>
      <c r="H464" s="831"/>
      <c r="I464" s="831">
        <v>891</v>
      </c>
      <c r="J464" s="831">
        <v>669</v>
      </c>
      <c r="K464" s="831">
        <v>598086</v>
      </c>
      <c r="L464" s="831"/>
      <c r="M464" s="831">
        <v>894</v>
      </c>
      <c r="N464" s="831">
        <v>172</v>
      </c>
      <c r="O464" s="831">
        <v>156348</v>
      </c>
      <c r="P464" s="827"/>
      <c r="Q464" s="832">
        <v>909</v>
      </c>
    </row>
    <row r="465" spans="1:17" ht="14.45" customHeight="1" x14ac:dyDescent="0.2">
      <c r="A465" s="821" t="s">
        <v>8261</v>
      </c>
      <c r="B465" s="822" t="s">
        <v>8262</v>
      </c>
      <c r="C465" s="822" t="s">
        <v>5989</v>
      </c>
      <c r="D465" s="822" t="s">
        <v>8315</v>
      </c>
      <c r="E465" s="822" t="s">
        <v>8316</v>
      </c>
      <c r="F465" s="831">
        <v>753</v>
      </c>
      <c r="G465" s="831">
        <v>197286</v>
      </c>
      <c r="H465" s="831"/>
      <c r="I465" s="831">
        <v>262</v>
      </c>
      <c r="J465" s="831">
        <v>1202</v>
      </c>
      <c r="K465" s="831">
        <v>317328</v>
      </c>
      <c r="L465" s="831"/>
      <c r="M465" s="831">
        <v>264</v>
      </c>
      <c r="N465" s="831">
        <v>637</v>
      </c>
      <c r="O465" s="831">
        <v>170716</v>
      </c>
      <c r="P465" s="827"/>
      <c r="Q465" s="832">
        <v>268</v>
      </c>
    </row>
    <row r="466" spans="1:17" ht="14.45" customHeight="1" x14ac:dyDescent="0.2">
      <c r="A466" s="821" t="s">
        <v>8261</v>
      </c>
      <c r="B466" s="822" t="s">
        <v>8262</v>
      </c>
      <c r="C466" s="822" t="s">
        <v>5989</v>
      </c>
      <c r="D466" s="822" t="s">
        <v>8317</v>
      </c>
      <c r="E466" s="822" t="s">
        <v>8318</v>
      </c>
      <c r="F466" s="831">
        <v>48</v>
      </c>
      <c r="G466" s="831">
        <v>7968</v>
      </c>
      <c r="H466" s="831"/>
      <c r="I466" s="831">
        <v>166</v>
      </c>
      <c r="J466" s="831">
        <v>85</v>
      </c>
      <c r="K466" s="831">
        <v>14195</v>
      </c>
      <c r="L466" s="831"/>
      <c r="M466" s="831">
        <v>167</v>
      </c>
      <c r="N466" s="831">
        <v>57</v>
      </c>
      <c r="O466" s="831">
        <v>9633</v>
      </c>
      <c r="P466" s="827"/>
      <c r="Q466" s="832">
        <v>169</v>
      </c>
    </row>
    <row r="467" spans="1:17" ht="14.45" customHeight="1" x14ac:dyDescent="0.2">
      <c r="A467" s="821" t="s">
        <v>8261</v>
      </c>
      <c r="B467" s="822" t="s">
        <v>8262</v>
      </c>
      <c r="C467" s="822" t="s">
        <v>5989</v>
      </c>
      <c r="D467" s="822" t="s">
        <v>8319</v>
      </c>
      <c r="E467" s="822" t="s">
        <v>8320</v>
      </c>
      <c r="F467" s="831">
        <v>3</v>
      </c>
      <c r="G467" s="831">
        <v>456</v>
      </c>
      <c r="H467" s="831"/>
      <c r="I467" s="831">
        <v>152</v>
      </c>
      <c r="J467" s="831">
        <v>4</v>
      </c>
      <c r="K467" s="831">
        <v>612</v>
      </c>
      <c r="L467" s="831"/>
      <c r="M467" s="831">
        <v>153</v>
      </c>
      <c r="N467" s="831">
        <v>1</v>
      </c>
      <c r="O467" s="831">
        <v>160</v>
      </c>
      <c r="P467" s="827"/>
      <c r="Q467" s="832">
        <v>160</v>
      </c>
    </row>
    <row r="468" spans="1:17" ht="14.45" customHeight="1" x14ac:dyDescent="0.2">
      <c r="A468" s="821" t="s">
        <v>8261</v>
      </c>
      <c r="B468" s="822" t="s">
        <v>8262</v>
      </c>
      <c r="C468" s="822" t="s">
        <v>5989</v>
      </c>
      <c r="D468" s="822" t="s">
        <v>8321</v>
      </c>
      <c r="E468" s="822" t="s">
        <v>8322</v>
      </c>
      <c r="F468" s="831"/>
      <c r="G468" s="831"/>
      <c r="H468" s="831"/>
      <c r="I468" s="831"/>
      <c r="J468" s="831"/>
      <c r="K468" s="831"/>
      <c r="L468" s="831"/>
      <c r="M468" s="831"/>
      <c r="N468" s="831">
        <v>85</v>
      </c>
      <c r="O468" s="831">
        <v>111350</v>
      </c>
      <c r="P468" s="827"/>
      <c r="Q468" s="832">
        <v>1310</v>
      </c>
    </row>
    <row r="469" spans="1:17" ht="14.45" customHeight="1" x14ac:dyDescent="0.2">
      <c r="A469" s="821" t="s">
        <v>8261</v>
      </c>
      <c r="B469" s="822" t="s">
        <v>8262</v>
      </c>
      <c r="C469" s="822" t="s">
        <v>5989</v>
      </c>
      <c r="D469" s="822" t="s">
        <v>8323</v>
      </c>
      <c r="E469" s="822" t="s">
        <v>8322</v>
      </c>
      <c r="F469" s="831"/>
      <c r="G469" s="831"/>
      <c r="H469" s="831"/>
      <c r="I469" s="831"/>
      <c r="J469" s="831"/>
      <c r="K469" s="831"/>
      <c r="L469" s="831"/>
      <c r="M469" s="831"/>
      <c r="N469" s="831">
        <v>56</v>
      </c>
      <c r="O469" s="831">
        <v>73360</v>
      </c>
      <c r="P469" s="827"/>
      <c r="Q469" s="832">
        <v>1310</v>
      </c>
    </row>
    <row r="470" spans="1:17" ht="14.45" customHeight="1" x14ac:dyDescent="0.2">
      <c r="A470" s="821" t="s">
        <v>8261</v>
      </c>
      <c r="B470" s="822" t="s">
        <v>8262</v>
      </c>
      <c r="C470" s="822" t="s">
        <v>5989</v>
      </c>
      <c r="D470" s="822" t="s">
        <v>8324</v>
      </c>
      <c r="E470" s="822" t="s">
        <v>8325</v>
      </c>
      <c r="F470" s="831"/>
      <c r="G470" s="831"/>
      <c r="H470" s="831"/>
      <c r="I470" s="831"/>
      <c r="J470" s="831">
        <v>17</v>
      </c>
      <c r="K470" s="831">
        <v>36091</v>
      </c>
      <c r="L470" s="831"/>
      <c r="M470" s="831">
        <v>2123</v>
      </c>
      <c r="N470" s="831">
        <v>38</v>
      </c>
      <c r="O470" s="831">
        <v>81016</v>
      </c>
      <c r="P470" s="827"/>
      <c r="Q470" s="832">
        <v>2132</v>
      </c>
    </row>
    <row r="471" spans="1:17" ht="14.45" customHeight="1" x14ac:dyDescent="0.2">
      <c r="A471" s="821" t="s">
        <v>8326</v>
      </c>
      <c r="B471" s="822" t="s">
        <v>7969</v>
      </c>
      <c r="C471" s="822" t="s">
        <v>5989</v>
      </c>
      <c r="D471" s="822" t="s">
        <v>8327</v>
      </c>
      <c r="E471" s="822" t="s">
        <v>8328</v>
      </c>
      <c r="F471" s="831">
        <v>8</v>
      </c>
      <c r="G471" s="831">
        <v>11888</v>
      </c>
      <c r="H471" s="831"/>
      <c r="I471" s="831">
        <v>1486</v>
      </c>
      <c r="J471" s="831">
        <v>12</v>
      </c>
      <c r="K471" s="831">
        <v>17856</v>
      </c>
      <c r="L471" s="831"/>
      <c r="M471" s="831">
        <v>1488</v>
      </c>
      <c r="N471" s="831"/>
      <c r="O471" s="831"/>
      <c r="P471" s="827"/>
      <c r="Q471" s="832"/>
    </row>
    <row r="472" spans="1:17" ht="14.45" customHeight="1" x14ac:dyDescent="0.2">
      <c r="A472" s="821" t="s">
        <v>8326</v>
      </c>
      <c r="B472" s="822" t="s">
        <v>7969</v>
      </c>
      <c r="C472" s="822" t="s">
        <v>5989</v>
      </c>
      <c r="D472" s="822" t="s">
        <v>8329</v>
      </c>
      <c r="E472" s="822" t="s">
        <v>8330</v>
      </c>
      <c r="F472" s="831">
        <v>1</v>
      </c>
      <c r="G472" s="831">
        <v>661</v>
      </c>
      <c r="H472" s="831"/>
      <c r="I472" s="831">
        <v>661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8326</v>
      </c>
      <c r="B473" s="822" t="s">
        <v>7969</v>
      </c>
      <c r="C473" s="822" t="s">
        <v>5989</v>
      </c>
      <c r="D473" s="822" t="s">
        <v>8331</v>
      </c>
      <c r="E473" s="822" t="s">
        <v>8332</v>
      </c>
      <c r="F473" s="831">
        <v>4</v>
      </c>
      <c r="G473" s="831">
        <v>3384</v>
      </c>
      <c r="H473" s="831"/>
      <c r="I473" s="831">
        <v>846</v>
      </c>
      <c r="J473" s="831">
        <v>2</v>
      </c>
      <c r="K473" s="831">
        <v>1698</v>
      </c>
      <c r="L473" s="831"/>
      <c r="M473" s="831">
        <v>849</v>
      </c>
      <c r="N473" s="831"/>
      <c r="O473" s="831"/>
      <c r="P473" s="827"/>
      <c r="Q473" s="832"/>
    </row>
    <row r="474" spans="1:17" ht="14.45" customHeight="1" x14ac:dyDescent="0.2">
      <c r="A474" s="821" t="s">
        <v>8326</v>
      </c>
      <c r="B474" s="822" t="s">
        <v>7969</v>
      </c>
      <c r="C474" s="822" t="s">
        <v>5989</v>
      </c>
      <c r="D474" s="822" t="s">
        <v>8333</v>
      </c>
      <c r="E474" s="822" t="s">
        <v>8334</v>
      </c>
      <c r="F474" s="831">
        <v>7</v>
      </c>
      <c r="G474" s="831">
        <v>5642</v>
      </c>
      <c r="H474" s="831"/>
      <c r="I474" s="831">
        <v>806</v>
      </c>
      <c r="J474" s="831">
        <v>5</v>
      </c>
      <c r="K474" s="831">
        <v>4040</v>
      </c>
      <c r="L474" s="831"/>
      <c r="M474" s="831">
        <v>808</v>
      </c>
      <c r="N474" s="831">
        <v>2</v>
      </c>
      <c r="O474" s="831">
        <v>1622</v>
      </c>
      <c r="P474" s="827"/>
      <c r="Q474" s="832">
        <v>811</v>
      </c>
    </row>
    <row r="475" spans="1:17" ht="14.45" customHeight="1" x14ac:dyDescent="0.2">
      <c r="A475" s="821" t="s">
        <v>8326</v>
      </c>
      <c r="B475" s="822" t="s">
        <v>7969</v>
      </c>
      <c r="C475" s="822" t="s">
        <v>5989</v>
      </c>
      <c r="D475" s="822" t="s">
        <v>8335</v>
      </c>
      <c r="E475" s="822" t="s">
        <v>8336</v>
      </c>
      <c r="F475" s="831">
        <v>7</v>
      </c>
      <c r="G475" s="831">
        <v>5642</v>
      </c>
      <c r="H475" s="831"/>
      <c r="I475" s="831">
        <v>806</v>
      </c>
      <c r="J475" s="831">
        <v>5</v>
      </c>
      <c r="K475" s="831">
        <v>4040</v>
      </c>
      <c r="L475" s="831"/>
      <c r="M475" s="831">
        <v>808</v>
      </c>
      <c r="N475" s="831">
        <v>2</v>
      </c>
      <c r="O475" s="831">
        <v>1622</v>
      </c>
      <c r="P475" s="827"/>
      <c r="Q475" s="832">
        <v>811</v>
      </c>
    </row>
    <row r="476" spans="1:17" ht="14.45" customHeight="1" x14ac:dyDescent="0.2">
      <c r="A476" s="821" t="s">
        <v>8326</v>
      </c>
      <c r="B476" s="822" t="s">
        <v>7969</v>
      </c>
      <c r="C476" s="822" t="s">
        <v>5989</v>
      </c>
      <c r="D476" s="822" t="s">
        <v>7719</v>
      </c>
      <c r="E476" s="822" t="s">
        <v>7720</v>
      </c>
      <c r="F476" s="831">
        <v>15</v>
      </c>
      <c r="G476" s="831">
        <v>2520</v>
      </c>
      <c r="H476" s="831"/>
      <c r="I476" s="831">
        <v>168</v>
      </c>
      <c r="J476" s="831">
        <v>29</v>
      </c>
      <c r="K476" s="831">
        <v>4872</v>
      </c>
      <c r="L476" s="831"/>
      <c r="M476" s="831">
        <v>168</v>
      </c>
      <c r="N476" s="831">
        <v>7</v>
      </c>
      <c r="O476" s="831">
        <v>1183</v>
      </c>
      <c r="P476" s="827"/>
      <c r="Q476" s="832">
        <v>169</v>
      </c>
    </row>
    <row r="477" spans="1:17" ht="14.45" customHeight="1" x14ac:dyDescent="0.2">
      <c r="A477" s="821" t="s">
        <v>8326</v>
      </c>
      <c r="B477" s="822" t="s">
        <v>7969</v>
      </c>
      <c r="C477" s="822" t="s">
        <v>5989</v>
      </c>
      <c r="D477" s="822" t="s">
        <v>8337</v>
      </c>
      <c r="E477" s="822" t="s">
        <v>8338</v>
      </c>
      <c r="F477" s="831">
        <v>11</v>
      </c>
      <c r="G477" s="831">
        <v>1925</v>
      </c>
      <c r="H477" s="831"/>
      <c r="I477" s="831">
        <v>175</v>
      </c>
      <c r="J477" s="831">
        <v>23</v>
      </c>
      <c r="K477" s="831">
        <v>4025</v>
      </c>
      <c r="L477" s="831"/>
      <c r="M477" s="831">
        <v>175</v>
      </c>
      <c r="N477" s="831">
        <v>4</v>
      </c>
      <c r="O477" s="831">
        <v>704</v>
      </c>
      <c r="P477" s="827"/>
      <c r="Q477" s="832">
        <v>176</v>
      </c>
    </row>
    <row r="478" spans="1:17" ht="14.45" customHeight="1" x14ac:dyDescent="0.2">
      <c r="A478" s="821" t="s">
        <v>8326</v>
      </c>
      <c r="B478" s="822" t="s">
        <v>7969</v>
      </c>
      <c r="C478" s="822" t="s">
        <v>5989</v>
      </c>
      <c r="D478" s="822" t="s">
        <v>7728</v>
      </c>
      <c r="E478" s="822" t="s">
        <v>7729</v>
      </c>
      <c r="F478" s="831">
        <v>101</v>
      </c>
      <c r="G478" s="831">
        <v>35653</v>
      </c>
      <c r="H478" s="831"/>
      <c r="I478" s="831">
        <v>353</v>
      </c>
      <c r="J478" s="831">
        <v>70</v>
      </c>
      <c r="K478" s="831">
        <v>24780</v>
      </c>
      <c r="L478" s="831"/>
      <c r="M478" s="831">
        <v>354</v>
      </c>
      <c r="N478" s="831">
        <v>8</v>
      </c>
      <c r="O478" s="831">
        <v>2848</v>
      </c>
      <c r="P478" s="827"/>
      <c r="Q478" s="832">
        <v>356</v>
      </c>
    </row>
    <row r="479" spans="1:17" ht="14.45" customHeight="1" x14ac:dyDescent="0.2">
      <c r="A479" s="821" t="s">
        <v>8326</v>
      </c>
      <c r="B479" s="822" t="s">
        <v>7969</v>
      </c>
      <c r="C479" s="822" t="s">
        <v>5989</v>
      </c>
      <c r="D479" s="822" t="s">
        <v>8339</v>
      </c>
      <c r="E479" s="822" t="s">
        <v>8340</v>
      </c>
      <c r="F479" s="831">
        <v>1</v>
      </c>
      <c r="G479" s="831">
        <v>191</v>
      </c>
      <c r="H479" s="831"/>
      <c r="I479" s="831">
        <v>191</v>
      </c>
      <c r="J479" s="831">
        <v>4</v>
      </c>
      <c r="K479" s="831">
        <v>764</v>
      </c>
      <c r="L479" s="831"/>
      <c r="M479" s="831">
        <v>191</v>
      </c>
      <c r="N479" s="831"/>
      <c r="O479" s="831"/>
      <c r="P479" s="827"/>
      <c r="Q479" s="832"/>
    </row>
    <row r="480" spans="1:17" ht="14.45" customHeight="1" x14ac:dyDescent="0.2">
      <c r="A480" s="821" t="s">
        <v>8326</v>
      </c>
      <c r="B480" s="822" t="s">
        <v>7969</v>
      </c>
      <c r="C480" s="822" t="s">
        <v>5989</v>
      </c>
      <c r="D480" s="822" t="s">
        <v>8341</v>
      </c>
      <c r="E480" s="822" t="s">
        <v>8342</v>
      </c>
      <c r="F480" s="831">
        <v>102</v>
      </c>
      <c r="G480" s="831">
        <v>56202</v>
      </c>
      <c r="H480" s="831"/>
      <c r="I480" s="831">
        <v>551</v>
      </c>
      <c r="J480" s="831">
        <v>67</v>
      </c>
      <c r="K480" s="831">
        <v>36984</v>
      </c>
      <c r="L480" s="831"/>
      <c r="M480" s="831">
        <v>552</v>
      </c>
      <c r="N480" s="831">
        <v>7</v>
      </c>
      <c r="O480" s="831">
        <v>3885</v>
      </c>
      <c r="P480" s="827"/>
      <c r="Q480" s="832">
        <v>555</v>
      </c>
    </row>
    <row r="481" spans="1:17" ht="14.45" customHeight="1" x14ac:dyDescent="0.2">
      <c r="A481" s="821" t="s">
        <v>8326</v>
      </c>
      <c r="B481" s="822" t="s">
        <v>7969</v>
      </c>
      <c r="C481" s="822" t="s">
        <v>5989</v>
      </c>
      <c r="D481" s="822" t="s">
        <v>8343</v>
      </c>
      <c r="E481" s="822" t="s">
        <v>8344</v>
      </c>
      <c r="F481" s="831">
        <v>21</v>
      </c>
      <c r="G481" s="831">
        <v>13776</v>
      </c>
      <c r="H481" s="831"/>
      <c r="I481" s="831">
        <v>656</v>
      </c>
      <c r="J481" s="831">
        <v>23</v>
      </c>
      <c r="K481" s="831">
        <v>15111</v>
      </c>
      <c r="L481" s="831"/>
      <c r="M481" s="831">
        <v>657</v>
      </c>
      <c r="N481" s="831">
        <v>1</v>
      </c>
      <c r="O481" s="831">
        <v>660</v>
      </c>
      <c r="P481" s="827"/>
      <c r="Q481" s="832">
        <v>660</v>
      </c>
    </row>
    <row r="482" spans="1:17" ht="14.45" customHeight="1" x14ac:dyDescent="0.2">
      <c r="A482" s="821" t="s">
        <v>8326</v>
      </c>
      <c r="B482" s="822" t="s">
        <v>7969</v>
      </c>
      <c r="C482" s="822" t="s">
        <v>5989</v>
      </c>
      <c r="D482" s="822" t="s">
        <v>8345</v>
      </c>
      <c r="E482" s="822" t="s">
        <v>8346</v>
      </c>
      <c r="F482" s="831">
        <v>21</v>
      </c>
      <c r="G482" s="831">
        <v>13776</v>
      </c>
      <c r="H482" s="831"/>
      <c r="I482" s="831">
        <v>656</v>
      </c>
      <c r="J482" s="831">
        <v>23</v>
      </c>
      <c r="K482" s="831">
        <v>15111</v>
      </c>
      <c r="L482" s="831"/>
      <c r="M482" s="831">
        <v>657</v>
      </c>
      <c r="N482" s="831">
        <v>1</v>
      </c>
      <c r="O482" s="831">
        <v>660</v>
      </c>
      <c r="P482" s="827"/>
      <c r="Q482" s="832">
        <v>660</v>
      </c>
    </row>
    <row r="483" spans="1:17" ht="14.45" customHeight="1" x14ac:dyDescent="0.2">
      <c r="A483" s="821" t="s">
        <v>8326</v>
      </c>
      <c r="B483" s="822" t="s">
        <v>7969</v>
      </c>
      <c r="C483" s="822" t="s">
        <v>5989</v>
      </c>
      <c r="D483" s="822" t="s">
        <v>8347</v>
      </c>
      <c r="E483" s="822" t="s">
        <v>8348</v>
      </c>
      <c r="F483" s="831">
        <v>3</v>
      </c>
      <c r="G483" s="831">
        <v>2037</v>
      </c>
      <c r="H483" s="831"/>
      <c r="I483" s="831">
        <v>679</v>
      </c>
      <c r="J483" s="831">
        <v>5</v>
      </c>
      <c r="K483" s="831">
        <v>3400</v>
      </c>
      <c r="L483" s="831"/>
      <c r="M483" s="831">
        <v>680</v>
      </c>
      <c r="N483" s="831">
        <v>1</v>
      </c>
      <c r="O483" s="831">
        <v>683</v>
      </c>
      <c r="P483" s="827"/>
      <c r="Q483" s="832">
        <v>683</v>
      </c>
    </row>
    <row r="484" spans="1:17" ht="14.45" customHeight="1" x14ac:dyDescent="0.2">
      <c r="A484" s="821" t="s">
        <v>8326</v>
      </c>
      <c r="B484" s="822" t="s">
        <v>7969</v>
      </c>
      <c r="C484" s="822" t="s">
        <v>5989</v>
      </c>
      <c r="D484" s="822" t="s">
        <v>8349</v>
      </c>
      <c r="E484" s="822" t="s">
        <v>8350</v>
      </c>
      <c r="F484" s="831">
        <v>101</v>
      </c>
      <c r="G484" s="831">
        <v>52015</v>
      </c>
      <c r="H484" s="831"/>
      <c r="I484" s="831">
        <v>515</v>
      </c>
      <c r="J484" s="831">
        <v>69</v>
      </c>
      <c r="K484" s="831">
        <v>35604</v>
      </c>
      <c r="L484" s="831"/>
      <c r="M484" s="831">
        <v>516</v>
      </c>
      <c r="N484" s="831">
        <v>9</v>
      </c>
      <c r="O484" s="831">
        <v>4671</v>
      </c>
      <c r="P484" s="827"/>
      <c r="Q484" s="832">
        <v>519</v>
      </c>
    </row>
    <row r="485" spans="1:17" ht="14.45" customHeight="1" x14ac:dyDescent="0.2">
      <c r="A485" s="821" t="s">
        <v>8326</v>
      </c>
      <c r="B485" s="822" t="s">
        <v>7969</v>
      </c>
      <c r="C485" s="822" t="s">
        <v>5989</v>
      </c>
      <c r="D485" s="822" t="s">
        <v>8351</v>
      </c>
      <c r="E485" s="822" t="s">
        <v>8352</v>
      </c>
      <c r="F485" s="831">
        <v>101</v>
      </c>
      <c r="G485" s="831">
        <v>42925</v>
      </c>
      <c r="H485" s="831"/>
      <c r="I485" s="831">
        <v>425</v>
      </c>
      <c r="J485" s="831">
        <v>69</v>
      </c>
      <c r="K485" s="831">
        <v>29394</v>
      </c>
      <c r="L485" s="831"/>
      <c r="M485" s="831">
        <v>426</v>
      </c>
      <c r="N485" s="831">
        <v>9</v>
      </c>
      <c r="O485" s="831">
        <v>3861</v>
      </c>
      <c r="P485" s="827"/>
      <c r="Q485" s="832">
        <v>429</v>
      </c>
    </row>
    <row r="486" spans="1:17" ht="14.45" customHeight="1" x14ac:dyDescent="0.2">
      <c r="A486" s="821" t="s">
        <v>8326</v>
      </c>
      <c r="B486" s="822" t="s">
        <v>7969</v>
      </c>
      <c r="C486" s="822" t="s">
        <v>5989</v>
      </c>
      <c r="D486" s="822" t="s">
        <v>8353</v>
      </c>
      <c r="E486" s="822" t="s">
        <v>8354</v>
      </c>
      <c r="F486" s="831">
        <v>107</v>
      </c>
      <c r="G486" s="831">
        <v>37557</v>
      </c>
      <c r="H486" s="831"/>
      <c r="I486" s="831">
        <v>351</v>
      </c>
      <c r="J486" s="831">
        <v>72</v>
      </c>
      <c r="K486" s="831">
        <v>25416</v>
      </c>
      <c r="L486" s="831"/>
      <c r="M486" s="831">
        <v>353</v>
      </c>
      <c r="N486" s="831">
        <v>7</v>
      </c>
      <c r="O486" s="831">
        <v>2499</v>
      </c>
      <c r="P486" s="827"/>
      <c r="Q486" s="832">
        <v>357</v>
      </c>
    </row>
    <row r="487" spans="1:17" ht="14.45" customHeight="1" x14ac:dyDescent="0.2">
      <c r="A487" s="821" t="s">
        <v>8326</v>
      </c>
      <c r="B487" s="822" t="s">
        <v>7969</v>
      </c>
      <c r="C487" s="822" t="s">
        <v>5989</v>
      </c>
      <c r="D487" s="822" t="s">
        <v>7551</v>
      </c>
      <c r="E487" s="822" t="s">
        <v>7552</v>
      </c>
      <c r="F487" s="831">
        <v>1</v>
      </c>
      <c r="G487" s="831">
        <v>223</v>
      </c>
      <c r="H487" s="831"/>
      <c r="I487" s="831">
        <v>223</v>
      </c>
      <c r="J487" s="831">
        <v>1</v>
      </c>
      <c r="K487" s="831">
        <v>224</v>
      </c>
      <c r="L487" s="831"/>
      <c r="M487" s="831">
        <v>224</v>
      </c>
      <c r="N487" s="831"/>
      <c r="O487" s="831"/>
      <c r="P487" s="827"/>
      <c r="Q487" s="832"/>
    </row>
    <row r="488" spans="1:17" ht="14.45" customHeight="1" x14ac:dyDescent="0.2">
      <c r="A488" s="821" t="s">
        <v>8326</v>
      </c>
      <c r="B488" s="822" t="s">
        <v>7969</v>
      </c>
      <c r="C488" s="822" t="s">
        <v>5989</v>
      </c>
      <c r="D488" s="822" t="s">
        <v>7553</v>
      </c>
      <c r="E488" s="822" t="s">
        <v>7554</v>
      </c>
      <c r="F488" s="831"/>
      <c r="G488" s="831"/>
      <c r="H488" s="831"/>
      <c r="I488" s="831"/>
      <c r="J488" s="831">
        <v>4</v>
      </c>
      <c r="K488" s="831">
        <v>2068</v>
      </c>
      <c r="L488" s="831"/>
      <c r="M488" s="831">
        <v>517</v>
      </c>
      <c r="N488" s="831"/>
      <c r="O488" s="831"/>
      <c r="P488" s="827"/>
      <c r="Q488" s="832"/>
    </row>
    <row r="489" spans="1:17" ht="14.45" customHeight="1" x14ac:dyDescent="0.2">
      <c r="A489" s="821" t="s">
        <v>8326</v>
      </c>
      <c r="B489" s="822" t="s">
        <v>7969</v>
      </c>
      <c r="C489" s="822" t="s">
        <v>5989</v>
      </c>
      <c r="D489" s="822" t="s">
        <v>8355</v>
      </c>
      <c r="E489" s="822" t="s">
        <v>8356</v>
      </c>
      <c r="F489" s="831">
        <v>1</v>
      </c>
      <c r="G489" s="831">
        <v>240</v>
      </c>
      <c r="H489" s="831"/>
      <c r="I489" s="831">
        <v>240</v>
      </c>
      <c r="J489" s="831">
        <v>4</v>
      </c>
      <c r="K489" s="831">
        <v>960</v>
      </c>
      <c r="L489" s="831"/>
      <c r="M489" s="831">
        <v>240</v>
      </c>
      <c r="N489" s="831"/>
      <c r="O489" s="831"/>
      <c r="P489" s="827"/>
      <c r="Q489" s="832"/>
    </row>
    <row r="490" spans="1:17" ht="14.45" customHeight="1" x14ac:dyDescent="0.2">
      <c r="A490" s="821" t="s">
        <v>8326</v>
      </c>
      <c r="B490" s="822" t="s">
        <v>7969</v>
      </c>
      <c r="C490" s="822" t="s">
        <v>5989</v>
      </c>
      <c r="D490" s="822" t="s">
        <v>8357</v>
      </c>
      <c r="E490" s="822" t="s">
        <v>8358</v>
      </c>
      <c r="F490" s="831">
        <v>8</v>
      </c>
      <c r="G490" s="831">
        <v>888</v>
      </c>
      <c r="H490" s="831"/>
      <c r="I490" s="831">
        <v>111</v>
      </c>
      <c r="J490" s="831">
        <v>10</v>
      </c>
      <c r="K490" s="831">
        <v>1120</v>
      </c>
      <c r="L490" s="831"/>
      <c r="M490" s="831">
        <v>112</v>
      </c>
      <c r="N490" s="831">
        <v>1</v>
      </c>
      <c r="O490" s="831">
        <v>112</v>
      </c>
      <c r="P490" s="827"/>
      <c r="Q490" s="832">
        <v>112</v>
      </c>
    </row>
    <row r="491" spans="1:17" ht="14.45" customHeight="1" x14ac:dyDescent="0.2">
      <c r="A491" s="821" t="s">
        <v>8326</v>
      </c>
      <c r="B491" s="822" t="s">
        <v>7969</v>
      </c>
      <c r="C491" s="822" t="s">
        <v>5989</v>
      </c>
      <c r="D491" s="822" t="s">
        <v>8359</v>
      </c>
      <c r="E491" s="822" t="s">
        <v>8360</v>
      </c>
      <c r="F491" s="831">
        <v>42</v>
      </c>
      <c r="G491" s="831">
        <v>13104</v>
      </c>
      <c r="H491" s="831"/>
      <c r="I491" s="831">
        <v>312</v>
      </c>
      <c r="J491" s="831">
        <v>85</v>
      </c>
      <c r="K491" s="831">
        <v>26605</v>
      </c>
      <c r="L491" s="831"/>
      <c r="M491" s="831">
        <v>313</v>
      </c>
      <c r="N491" s="831">
        <v>3</v>
      </c>
      <c r="O491" s="831">
        <v>942</v>
      </c>
      <c r="P491" s="827"/>
      <c r="Q491" s="832">
        <v>314</v>
      </c>
    </row>
    <row r="492" spans="1:17" ht="14.45" customHeight="1" x14ac:dyDescent="0.2">
      <c r="A492" s="821" t="s">
        <v>8326</v>
      </c>
      <c r="B492" s="822" t="s">
        <v>7969</v>
      </c>
      <c r="C492" s="822" t="s">
        <v>5989</v>
      </c>
      <c r="D492" s="822" t="s">
        <v>7587</v>
      </c>
      <c r="E492" s="822" t="s">
        <v>7588</v>
      </c>
      <c r="F492" s="831"/>
      <c r="G492" s="831"/>
      <c r="H492" s="831"/>
      <c r="I492" s="831"/>
      <c r="J492" s="831">
        <v>106</v>
      </c>
      <c r="K492" s="831">
        <v>37312</v>
      </c>
      <c r="L492" s="831"/>
      <c r="M492" s="831">
        <v>352</v>
      </c>
      <c r="N492" s="831">
        <v>15</v>
      </c>
      <c r="O492" s="831">
        <v>5310</v>
      </c>
      <c r="P492" s="827"/>
      <c r="Q492" s="832">
        <v>354</v>
      </c>
    </row>
    <row r="493" spans="1:17" ht="14.45" customHeight="1" x14ac:dyDescent="0.2">
      <c r="A493" s="821" t="s">
        <v>8326</v>
      </c>
      <c r="B493" s="822" t="s">
        <v>7969</v>
      </c>
      <c r="C493" s="822" t="s">
        <v>5989</v>
      </c>
      <c r="D493" s="822" t="s">
        <v>7778</v>
      </c>
      <c r="E493" s="822" t="s">
        <v>7779</v>
      </c>
      <c r="F493" s="831"/>
      <c r="G493" s="831"/>
      <c r="H493" s="831"/>
      <c r="I493" s="831"/>
      <c r="J493" s="831">
        <v>4</v>
      </c>
      <c r="K493" s="831">
        <v>600</v>
      </c>
      <c r="L493" s="831"/>
      <c r="M493" s="831">
        <v>150</v>
      </c>
      <c r="N493" s="831">
        <v>2</v>
      </c>
      <c r="O493" s="831">
        <v>302</v>
      </c>
      <c r="P493" s="827"/>
      <c r="Q493" s="832">
        <v>151</v>
      </c>
    </row>
    <row r="494" spans="1:17" ht="14.45" customHeight="1" x14ac:dyDescent="0.2">
      <c r="A494" s="821" t="s">
        <v>8326</v>
      </c>
      <c r="B494" s="822" t="s">
        <v>7969</v>
      </c>
      <c r="C494" s="822" t="s">
        <v>5989</v>
      </c>
      <c r="D494" s="822" t="s">
        <v>8361</v>
      </c>
      <c r="E494" s="822" t="s">
        <v>8362</v>
      </c>
      <c r="F494" s="831">
        <v>1</v>
      </c>
      <c r="G494" s="831">
        <v>296</v>
      </c>
      <c r="H494" s="831"/>
      <c r="I494" s="831">
        <v>296</v>
      </c>
      <c r="J494" s="831">
        <v>4</v>
      </c>
      <c r="K494" s="831">
        <v>1188</v>
      </c>
      <c r="L494" s="831"/>
      <c r="M494" s="831">
        <v>297</v>
      </c>
      <c r="N494" s="831"/>
      <c r="O494" s="831"/>
      <c r="P494" s="827"/>
      <c r="Q494" s="832"/>
    </row>
    <row r="495" spans="1:17" ht="14.45" customHeight="1" x14ac:dyDescent="0.2">
      <c r="A495" s="821" t="s">
        <v>8326</v>
      </c>
      <c r="B495" s="822" t="s">
        <v>7969</v>
      </c>
      <c r="C495" s="822" t="s">
        <v>5989</v>
      </c>
      <c r="D495" s="822" t="s">
        <v>8363</v>
      </c>
      <c r="E495" s="822" t="s">
        <v>8364</v>
      </c>
      <c r="F495" s="831">
        <v>15</v>
      </c>
      <c r="G495" s="831">
        <v>3165</v>
      </c>
      <c r="H495" s="831"/>
      <c r="I495" s="831">
        <v>211</v>
      </c>
      <c r="J495" s="831">
        <v>20</v>
      </c>
      <c r="K495" s="831">
        <v>4260</v>
      </c>
      <c r="L495" s="831"/>
      <c r="M495" s="831">
        <v>213</v>
      </c>
      <c r="N495" s="831">
        <v>2</v>
      </c>
      <c r="O495" s="831">
        <v>434</v>
      </c>
      <c r="P495" s="827"/>
      <c r="Q495" s="832">
        <v>217</v>
      </c>
    </row>
    <row r="496" spans="1:17" ht="14.45" customHeight="1" x14ac:dyDescent="0.2">
      <c r="A496" s="821" t="s">
        <v>8326</v>
      </c>
      <c r="B496" s="822" t="s">
        <v>7969</v>
      </c>
      <c r="C496" s="822" t="s">
        <v>5989</v>
      </c>
      <c r="D496" s="822" t="s">
        <v>8365</v>
      </c>
      <c r="E496" s="822" t="s">
        <v>8366</v>
      </c>
      <c r="F496" s="831">
        <v>13</v>
      </c>
      <c r="G496" s="831">
        <v>520</v>
      </c>
      <c r="H496" s="831"/>
      <c r="I496" s="831">
        <v>40</v>
      </c>
      <c r="J496" s="831">
        <v>17</v>
      </c>
      <c r="K496" s="831">
        <v>680</v>
      </c>
      <c r="L496" s="831"/>
      <c r="M496" s="831">
        <v>40</v>
      </c>
      <c r="N496" s="831">
        <v>6</v>
      </c>
      <c r="O496" s="831">
        <v>252</v>
      </c>
      <c r="P496" s="827"/>
      <c r="Q496" s="832">
        <v>42</v>
      </c>
    </row>
    <row r="497" spans="1:17" ht="14.45" customHeight="1" x14ac:dyDescent="0.2">
      <c r="A497" s="821" t="s">
        <v>8326</v>
      </c>
      <c r="B497" s="822" t="s">
        <v>7969</v>
      </c>
      <c r="C497" s="822" t="s">
        <v>5989</v>
      </c>
      <c r="D497" s="822" t="s">
        <v>8367</v>
      </c>
      <c r="E497" s="822" t="s">
        <v>8368</v>
      </c>
      <c r="F497" s="831">
        <v>2</v>
      </c>
      <c r="G497" s="831">
        <v>10060</v>
      </c>
      <c r="H497" s="831"/>
      <c r="I497" s="831">
        <v>5030</v>
      </c>
      <c r="J497" s="831"/>
      <c r="K497" s="831"/>
      <c r="L497" s="831"/>
      <c r="M497" s="831"/>
      <c r="N497" s="831"/>
      <c r="O497" s="831"/>
      <c r="P497" s="827"/>
      <c r="Q497" s="832"/>
    </row>
    <row r="498" spans="1:17" ht="14.45" customHeight="1" x14ac:dyDescent="0.2">
      <c r="A498" s="821" t="s">
        <v>8326</v>
      </c>
      <c r="B498" s="822" t="s">
        <v>7969</v>
      </c>
      <c r="C498" s="822" t="s">
        <v>5989</v>
      </c>
      <c r="D498" s="822" t="s">
        <v>7824</v>
      </c>
      <c r="E498" s="822" t="s">
        <v>7825</v>
      </c>
      <c r="F498" s="831">
        <v>17</v>
      </c>
      <c r="G498" s="831">
        <v>2907</v>
      </c>
      <c r="H498" s="831"/>
      <c r="I498" s="831">
        <v>171</v>
      </c>
      <c r="J498" s="831">
        <v>30</v>
      </c>
      <c r="K498" s="831">
        <v>5130</v>
      </c>
      <c r="L498" s="831"/>
      <c r="M498" s="831">
        <v>171</v>
      </c>
      <c r="N498" s="831">
        <v>7</v>
      </c>
      <c r="O498" s="831">
        <v>1204</v>
      </c>
      <c r="P498" s="827"/>
      <c r="Q498" s="832">
        <v>172</v>
      </c>
    </row>
    <row r="499" spans="1:17" ht="14.45" customHeight="1" x14ac:dyDescent="0.2">
      <c r="A499" s="821" t="s">
        <v>8326</v>
      </c>
      <c r="B499" s="822" t="s">
        <v>7969</v>
      </c>
      <c r="C499" s="822" t="s">
        <v>5989</v>
      </c>
      <c r="D499" s="822" t="s">
        <v>7828</v>
      </c>
      <c r="E499" s="822" t="s">
        <v>7829</v>
      </c>
      <c r="F499" s="831"/>
      <c r="G499" s="831"/>
      <c r="H499" s="831"/>
      <c r="I499" s="831"/>
      <c r="J499" s="831">
        <v>2</v>
      </c>
      <c r="K499" s="831">
        <v>658</v>
      </c>
      <c r="L499" s="831"/>
      <c r="M499" s="831">
        <v>329</v>
      </c>
      <c r="N499" s="831">
        <v>1</v>
      </c>
      <c r="O499" s="831">
        <v>331</v>
      </c>
      <c r="P499" s="827"/>
      <c r="Q499" s="832">
        <v>331</v>
      </c>
    </row>
    <row r="500" spans="1:17" ht="14.45" customHeight="1" x14ac:dyDescent="0.2">
      <c r="A500" s="821" t="s">
        <v>8326</v>
      </c>
      <c r="B500" s="822" t="s">
        <v>7969</v>
      </c>
      <c r="C500" s="822" t="s">
        <v>5989</v>
      </c>
      <c r="D500" s="822" t="s">
        <v>8369</v>
      </c>
      <c r="E500" s="822" t="s">
        <v>8370</v>
      </c>
      <c r="F500" s="831">
        <v>5</v>
      </c>
      <c r="G500" s="831">
        <v>3460</v>
      </c>
      <c r="H500" s="831"/>
      <c r="I500" s="831">
        <v>692</v>
      </c>
      <c r="J500" s="831">
        <v>11</v>
      </c>
      <c r="K500" s="831">
        <v>7623</v>
      </c>
      <c r="L500" s="831"/>
      <c r="M500" s="831">
        <v>693</v>
      </c>
      <c r="N500" s="831">
        <v>1</v>
      </c>
      <c r="O500" s="831">
        <v>696</v>
      </c>
      <c r="P500" s="827"/>
      <c r="Q500" s="832">
        <v>696</v>
      </c>
    </row>
    <row r="501" spans="1:17" ht="14.45" customHeight="1" x14ac:dyDescent="0.2">
      <c r="A501" s="821" t="s">
        <v>8326</v>
      </c>
      <c r="B501" s="822" t="s">
        <v>7969</v>
      </c>
      <c r="C501" s="822" t="s">
        <v>5989</v>
      </c>
      <c r="D501" s="822" t="s">
        <v>8371</v>
      </c>
      <c r="E501" s="822" t="s">
        <v>8372</v>
      </c>
      <c r="F501" s="831">
        <v>12</v>
      </c>
      <c r="G501" s="831">
        <v>4212</v>
      </c>
      <c r="H501" s="831"/>
      <c r="I501" s="831">
        <v>351</v>
      </c>
      <c r="J501" s="831">
        <v>22</v>
      </c>
      <c r="K501" s="831">
        <v>7722</v>
      </c>
      <c r="L501" s="831"/>
      <c r="M501" s="831">
        <v>351</v>
      </c>
      <c r="N501" s="831">
        <v>3</v>
      </c>
      <c r="O501" s="831">
        <v>1062</v>
      </c>
      <c r="P501" s="827"/>
      <c r="Q501" s="832">
        <v>354</v>
      </c>
    </row>
    <row r="502" spans="1:17" ht="14.45" customHeight="1" x14ac:dyDescent="0.2">
      <c r="A502" s="821" t="s">
        <v>8326</v>
      </c>
      <c r="B502" s="822" t="s">
        <v>7969</v>
      </c>
      <c r="C502" s="822" t="s">
        <v>5989</v>
      </c>
      <c r="D502" s="822" t="s">
        <v>7852</v>
      </c>
      <c r="E502" s="822" t="s">
        <v>7853</v>
      </c>
      <c r="F502" s="831">
        <v>15</v>
      </c>
      <c r="G502" s="831">
        <v>2610</v>
      </c>
      <c r="H502" s="831"/>
      <c r="I502" s="831">
        <v>174</v>
      </c>
      <c r="J502" s="831">
        <v>29</v>
      </c>
      <c r="K502" s="831">
        <v>5046</v>
      </c>
      <c r="L502" s="831"/>
      <c r="M502" s="831">
        <v>174</v>
      </c>
      <c r="N502" s="831">
        <v>7</v>
      </c>
      <c r="O502" s="831">
        <v>1225</v>
      </c>
      <c r="P502" s="827"/>
      <c r="Q502" s="832">
        <v>175</v>
      </c>
    </row>
    <row r="503" spans="1:17" ht="14.45" customHeight="1" x14ac:dyDescent="0.2">
      <c r="A503" s="821" t="s">
        <v>8326</v>
      </c>
      <c r="B503" s="822" t="s">
        <v>7969</v>
      </c>
      <c r="C503" s="822" t="s">
        <v>5989</v>
      </c>
      <c r="D503" s="822" t="s">
        <v>8373</v>
      </c>
      <c r="E503" s="822" t="s">
        <v>8374</v>
      </c>
      <c r="F503" s="831">
        <v>6</v>
      </c>
      <c r="G503" s="831">
        <v>2406</v>
      </c>
      <c r="H503" s="831"/>
      <c r="I503" s="831">
        <v>401</v>
      </c>
      <c r="J503" s="831">
        <v>18</v>
      </c>
      <c r="K503" s="831">
        <v>7236</v>
      </c>
      <c r="L503" s="831"/>
      <c r="M503" s="831">
        <v>402</v>
      </c>
      <c r="N503" s="831"/>
      <c r="O503" s="831"/>
      <c r="P503" s="827"/>
      <c r="Q503" s="832"/>
    </row>
    <row r="504" spans="1:17" ht="14.45" customHeight="1" x14ac:dyDescent="0.2">
      <c r="A504" s="821" t="s">
        <v>8326</v>
      </c>
      <c r="B504" s="822" t="s">
        <v>7969</v>
      </c>
      <c r="C504" s="822" t="s">
        <v>5989</v>
      </c>
      <c r="D504" s="822" t="s">
        <v>8375</v>
      </c>
      <c r="E504" s="822" t="s">
        <v>8376</v>
      </c>
      <c r="F504" s="831">
        <v>21</v>
      </c>
      <c r="G504" s="831">
        <v>13776</v>
      </c>
      <c r="H504" s="831"/>
      <c r="I504" s="831">
        <v>656</v>
      </c>
      <c r="J504" s="831">
        <v>23</v>
      </c>
      <c r="K504" s="831">
        <v>15111</v>
      </c>
      <c r="L504" s="831"/>
      <c r="M504" s="831">
        <v>657</v>
      </c>
      <c r="N504" s="831">
        <v>1</v>
      </c>
      <c r="O504" s="831">
        <v>660</v>
      </c>
      <c r="P504" s="827"/>
      <c r="Q504" s="832">
        <v>660</v>
      </c>
    </row>
    <row r="505" spans="1:17" ht="14.45" customHeight="1" x14ac:dyDescent="0.2">
      <c r="A505" s="821" t="s">
        <v>8326</v>
      </c>
      <c r="B505" s="822" t="s">
        <v>7969</v>
      </c>
      <c r="C505" s="822" t="s">
        <v>5989</v>
      </c>
      <c r="D505" s="822" t="s">
        <v>8377</v>
      </c>
      <c r="E505" s="822" t="s">
        <v>8378</v>
      </c>
      <c r="F505" s="831">
        <v>21</v>
      </c>
      <c r="G505" s="831">
        <v>13776</v>
      </c>
      <c r="H505" s="831"/>
      <c r="I505" s="831">
        <v>656</v>
      </c>
      <c r="J505" s="831">
        <v>23</v>
      </c>
      <c r="K505" s="831">
        <v>15111</v>
      </c>
      <c r="L505" s="831"/>
      <c r="M505" s="831">
        <v>657</v>
      </c>
      <c r="N505" s="831">
        <v>1</v>
      </c>
      <c r="O505" s="831">
        <v>660</v>
      </c>
      <c r="P505" s="827"/>
      <c r="Q505" s="832">
        <v>660</v>
      </c>
    </row>
    <row r="506" spans="1:17" ht="14.45" customHeight="1" x14ac:dyDescent="0.2">
      <c r="A506" s="821" t="s">
        <v>8326</v>
      </c>
      <c r="B506" s="822" t="s">
        <v>7969</v>
      </c>
      <c r="C506" s="822" t="s">
        <v>5989</v>
      </c>
      <c r="D506" s="822" t="s">
        <v>8379</v>
      </c>
      <c r="E506" s="822" t="s">
        <v>8380</v>
      </c>
      <c r="F506" s="831">
        <v>2</v>
      </c>
      <c r="G506" s="831">
        <v>1392</v>
      </c>
      <c r="H506" s="831"/>
      <c r="I506" s="831">
        <v>696</v>
      </c>
      <c r="J506" s="831">
        <v>8</v>
      </c>
      <c r="K506" s="831">
        <v>5576</v>
      </c>
      <c r="L506" s="831"/>
      <c r="M506" s="831">
        <v>697</v>
      </c>
      <c r="N506" s="831">
        <v>1</v>
      </c>
      <c r="O506" s="831">
        <v>700</v>
      </c>
      <c r="P506" s="827"/>
      <c r="Q506" s="832">
        <v>700</v>
      </c>
    </row>
    <row r="507" spans="1:17" ht="14.45" customHeight="1" x14ac:dyDescent="0.2">
      <c r="A507" s="821" t="s">
        <v>8326</v>
      </c>
      <c r="B507" s="822" t="s">
        <v>7969</v>
      </c>
      <c r="C507" s="822" t="s">
        <v>5989</v>
      </c>
      <c r="D507" s="822" t="s">
        <v>8381</v>
      </c>
      <c r="E507" s="822" t="s">
        <v>8382</v>
      </c>
      <c r="F507" s="831">
        <v>3</v>
      </c>
      <c r="G507" s="831">
        <v>2037</v>
      </c>
      <c r="H507" s="831"/>
      <c r="I507" s="831">
        <v>679</v>
      </c>
      <c r="J507" s="831">
        <v>5</v>
      </c>
      <c r="K507" s="831">
        <v>3400</v>
      </c>
      <c r="L507" s="831"/>
      <c r="M507" s="831">
        <v>680</v>
      </c>
      <c r="N507" s="831">
        <v>1</v>
      </c>
      <c r="O507" s="831">
        <v>683</v>
      </c>
      <c r="P507" s="827"/>
      <c r="Q507" s="832">
        <v>683</v>
      </c>
    </row>
    <row r="508" spans="1:17" ht="14.45" customHeight="1" x14ac:dyDescent="0.2">
      <c r="A508" s="821" t="s">
        <v>8326</v>
      </c>
      <c r="B508" s="822" t="s">
        <v>7969</v>
      </c>
      <c r="C508" s="822" t="s">
        <v>5989</v>
      </c>
      <c r="D508" s="822" t="s">
        <v>8383</v>
      </c>
      <c r="E508" s="822" t="s">
        <v>8384</v>
      </c>
      <c r="F508" s="831">
        <v>107</v>
      </c>
      <c r="G508" s="831">
        <v>51146</v>
      </c>
      <c r="H508" s="831"/>
      <c r="I508" s="831">
        <v>478</v>
      </c>
      <c r="J508" s="831">
        <v>70</v>
      </c>
      <c r="K508" s="831">
        <v>33530</v>
      </c>
      <c r="L508" s="831"/>
      <c r="M508" s="831">
        <v>479</v>
      </c>
      <c r="N508" s="831">
        <v>8</v>
      </c>
      <c r="O508" s="831">
        <v>3856</v>
      </c>
      <c r="P508" s="827"/>
      <c r="Q508" s="832">
        <v>482</v>
      </c>
    </row>
    <row r="509" spans="1:17" ht="14.45" customHeight="1" x14ac:dyDescent="0.2">
      <c r="A509" s="821" t="s">
        <v>8326</v>
      </c>
      <c r="B509" s="822" t="s">
        <v>7969</v>
      </c>
      <c r="C509" s="822" t="s">
        <v>5989</v>
      </c>
      <c r="D509" s="822" t="s">
        <v>8385</v>
      </c>
      <c r="E509" s="822" t="s">
        <v>8386</v>
      </c>
      <c r="F509" s="831">
        <v>101</v>
      </c>
      <c r="G509" s="831">
        <v>29593</v>
      </c>
      <c r="H509" s="831"/>
      <c r="I509" s="831">
        <v>293</v>
      </c>
      <c r="J509" s="831">
        <v>69</v>
      </c>
      <c r="K509" s="831">
        <v>20286</v>
      </c>
      <c r="L509" s="831"/>
      <c r="M509" s="831">
        <v>294</v>
      </c>
      <c r="N509" s="831">
        <v>9</v>
      </c>
      <c r="O509" s="831">
        <v>2673</v>
      </c>
      <c r="P509" s="827"/>
      <c r="Q509" s="832">
        <v>297</v>
      </c>
    </row>
    <row r="510" spans="1:17" ht="14.45" customHeight="1" x14ac:dyDescent="0.2">
      <c r="A510" s="821" t="s">
        <v>8326</v>
      </c>
      <c r="B510" s="822" t="s">
        <v>7969</v>
      </c>
      <c r="C510" s="822" t="s">
        <v>5989</v>
      </c>
      <c r="D510" s="822" t="s">
        <v>8387</v>
      </c>
      <c r="E510" s="822" t="s">
        <v>8388</v>
      </c>
      <c r="F510" s="831">
        <v>7</v>
      </c>
      <c r="G510" s="831">
        <v>5642</v>
      </c>
      <c r="H510" s="831"/>
      <c r="I510" s="831">
        <v>806</v>
      </c>
      <c r="J510" s="831">
        <v>5</v>
      </c>
      <c r="K510" s="831">
        <v>4040</v>
      </c>
      <c r="L510" s="831"/>
      <c r="M510" s="831">
        <v>808</v>
      </c>
      <c r="N510" s="831">
        <v>2</v>
      </c>
      <c r="O510" s="831">
        <v>1622</v>
      </c>
      <c r="P510" s="827"/>
      <c r="Q510" s="832">
        <v>811</v>
      </c>
    </row>
    <row r="511" spans="1:17" ht="14.45" customHeight="1" x14ac:dyDescent="0.2">
      <c r="A511" s="821" t="s">
        <v>8326</v>
      </c>
      <c r="B511" s="822" t="s">
        <v>7969</v>
      </c>
      <c r="C511" s="822" t="s">
        <v>5989</v>
      </c>
      <c r="D511" s="822" t="s">
        <v>8389</v>
      </c>
      <c r="E511" s="822" t="s">
        <v>8390</v>
      </c>
      <c r="F511" s="831">
        <v>11</v>
      </c>
      <c r="G511" s="831">
        <v>1848</v>
      </c>
      <c r="H511" s="831"/>
      <c r="I511" s="831">
        <v>168</v>
      </c>
      <c r="J511" s="831">
        <v>23</v>
      </c>
      <c r="K511" s="831">
        <v>3864</v>
      </c>
      <c r="L511" s="831"/>
      <c r="M511" s="831">
        <v>168</v>
      </c>
      <c r="N511" s="831">
        <v>4</v>
      </c>
      <c r="O511" s="831">
        <v>676</v>
      </c>
      <c r="P511" s="827"/>
      <c r="Q511" s="832">
        <v>169</v>
      </c>
    </row>
    <row r="512" spans="1:17" ht="14.45" customHeight="1" x14ac:dyDescent="0.2">
      <c r="A512" s="821" t="s">
        <v>8326</v>
      </c>
      <c r="B512" s="822" t="s">
        <v>7969</v>
      </c>
      <c r="C512" s="822" t="s">
        <v>5989</v>
      </c>
      <c r="D512" s="822" t="s">
        <v>8391</v>
      </c>
      <c r="E512" s="822" t="s">
        <v>8392</v>
      </c>
      <c r="F512" s="831">
        <v>1</v>
      </c>
      <c r="G512" s="831">
        <v>574</v>
      </c>
      <c r="H512" s="831"/>
      <c r="I512" s="831">
        <v>574</v>
      </c>
      <c r="J512" s="831">
        <v>3</v>
      </c>
      <c r="K512" s="831">
        <v>1725</v>
      </c>
      <c r="L512" s="831"/>
      <c r="M512" s="831">
        <v>575</v>
      </c>
      <c r="N512" s="831"/>
      <c r="O512" s="831"/>
      <c r="P512" s="827"/>
      <c r="Q512" s="832"/>
    </row>
    <row r="513" spans="1:17" ht="14.45" customHeight="1" x14ac:dyDescent="0.2">
      <c r="A513" s="821" t="s">
        <v>8326</v>
      </c>
      <c r="B513" s="822" t="s">
        <v>7969</v>
      </c>
      <c r="C513" s="822" t="s">
        <v>5989</v>
      </c>
      <c r="D513" s="822" t="s">
        <v>8393</v>
      </c>
      <c r="E513" s="822" t="s">
        <v>8394</v>
      </c>
      <c r="F513" s="831">
        <v>1</v>
      </c>
      <c r="G513" s="831">
        <v>188</v>
      </c>
      <c r="H513" s="831"/>
      <c r="I513" s="831">
        <v>188</v>
      </c>
      <c r="J513" s="831">
        <v>4</v>
      </c>
      <c r="K513" s="831">
        <v>752</v>
      </c>
      <c r="L513" s="831"/>
      <c r="M513" s="831">
        <v>188</v>
      </c>
      <c r="N513" s="831"/>
      <c r="O513" s="831"/>
      <c r="P513" s="827"/>
      <c r="Q513" s="832"/>
    </row>
    <row r="514" spans="1:17" ht="14.45" customHeight="1" x14ac:dyDescent="0.2">
      <c r="A514" s="821" t="s">
        <v>8326</v>
      </c>
      <c r="B514" s="822" t="s">
        <v>7969</v>
      </c>
      <c r="C514" s="822" t="s">
        <v>5989</v>
      </c>
      <c r="D514" s="822" t="s">
        <v>8395</v>
      </c>
      <c r="E514" s="822" t="s">
        <v>8396</v>
      </c>
      <c r="F514" s="831">
        <v>11</v>
      </c>
      <c r="G514" s="831">
        <v>6336</v>
      </c>
      <c r="H514" s="831"/>
      <c r="I514" s="831">
        <v>576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8326</v>
      </c>
      <c r="B515" s="822" t="s">
        <v>7969</v>
      </c>
      <c r="C515" s="822" t="s">
        <v>5989</v>
      </c>
      <c r="D515" s="822" t="s">
        <v>8397</v>
      </c>
      <c r="E515" s="822" t="s">
        <v>8398</v>
      </c>
      <c r="F515" s="831">
        <v>21</v>
      </c>
      <c r="G515" s="831">
        <v>29400</v>
      </c>
      <c r="H515" s="831"/>
      <c r="I515" s="831">
        <v>1400</v>
      </c>
      <c r="J515" s="831">
        <v>23</v>
      </c>
      <c r="K515" s="831">
        <v>32223</v>
      </c>
      <c r="L515" s="831"/>
      <c r="M515" s="831">
        <v>1401</v>
      </c>
      <c r="N515" s="831">
        <v>1</v>
      </c>
      <c r="O515" s="831">
        <v>1404</v>
      </c>
      <c r="P515" s="827"/>
      <c r="Q515" s="832">
        <v>1404</v>
      </c>
    </row>
    <row r="516" spans="1:17" ht="14.45" customHeight="1" x14ac:dyDescent="0.2">
      <c r="A516" s="821" t="s">
        <v>8326</v>
      </c>
      <c r="B516" s="822" t="s">
        <v>7969</v>
      </c>
      <c r="C516" s="822" t="s">
        <v>5989</v>
      </c>
      <c r="D516" s="822" t="s">
        <v>8399</v>
      </c>
      <c r="E516" s="822" t="s">
        <v>8400</v>
      </c>
      <c r="F516" s="831"/>
      <c r="G516" s="831"/>
      <c r="H516" s="831"/>
      <c r="I516" s="831"/>
      <c r="J516" s="831">
        <v>1</v>
      </c>
      <c r="K516" s="831">
        <v>1024</v>
      </c>
      <c r="L516" s="831"/>
      <c r="M516" s="831">
        <v>1024</v>
      </c>
      <c r="N516" s="831"/>
      <c r="O516" s="831"/>
      <c r="P516" s="827"/>
      <c r="Q516" s="832"/>
    </row>
    <row r="517" spans="1:17" ht="14.45" customHeight="1" x14ac:dyDescent="0.2">
      <c r="A517" s="821" t="s">
        <v>8326</v>
      </c>
      <c r="B517" s="822" t="s">
        <v>7969</v>
      </c>
      <c r="C517" s="822" t="s">
        <v>5989</v>
      </c>
      <c r="D517" s="822" t="s">
        <v>8401</v>
      </c>
      <c r="E517" s="822" t="s">
        <v>8402</v>
      </c>
      <c r="F517" s="831">
        <v>2</v>
      </c>
      <c r="G517" s="831">
        <v>380</v>
      </c>
      <c r="H517" s="831"/>
      <c r="I517" s="831">
        <v>190</v>
      </c>
      <c r="J517" s="831">
        <v>3</v>
      </c>
      <c r="K517" s="831">
        <v>570</v>
      </c>
      <c r="L517" s="831"/>
      <c r="M517" s="831">
        <v>190</v>
      </c>
      <c r="N517" s="831">
        <v>3</v>
      </c>
      <c r="O517" s="831">
        <v>573</v>
      </c>
      <c r="P517" s="827"/>
      <c r="Q517" s="832">
        <v>191</v>
      </c>
    </row>
    <row r="518" spans="1:17" ht="14.45" customHeight="1" x14ac:dyDescent="0.2">
      <c r="A518" s="821" t="s">
        <v>8326</v>
      </c>
      <c r="B518" s="822" t="s">
        <v>7969</v>
      </c>
      <c r="C518" s="822" t="s">
        <v>5989</v>
      </c>
      <c r="D518" s="822" t="s">
        <v>8403</v>
      </c>
      <c r="E518" s="822" t="s">
        <v>8404</v>
      </c>
      <c r="F518" s="831">
        <v>7</v>
      </c>
      <c r="G518" s="831">
        <v>5642</v>
      </c>
      <c r="H518" s="831"/>
      <c r="I518" s="831">
        <v>806</v>
      </c>
      <c r="J518" s="831">
        <v>5</v>
      </c>
      <c r="K518" s="831">
        <v>4040</v>
      </c>
      <c r="L518" s="831"/>
      <c r="M518" s="831">
        <v>808</v>
      </c>
      <c r="N518" s="831">
        <v>2</v>
      </c>
      <c r="O518" s="831">
        <v>1622</v>
      </c>
      <c r="P518" s="827"/>
      <c r="Q518" s="832">
        <v>811</v>
      </c>
    </row>
    <row r="519" spans="1:17" ht="14.45" customHeight="1" x14ac:dyDescent="0.2">
      <c r="A519" s="821" t="s">
        <v>8326</v>
      </c>
      <c r="B519" s="822" t="s">
        <v>7969</v>
      </c>
      <c r="C519" s="822" t="s">
        <v>5989</v>
      </c>
      <c r="D519" s="822" t="s">
        <v>8405</v>
      </c>
      <c r="E519" s="822" t="s">
        <v>8406</v>
      </c>
      <c r="F519" s="831">
        <v>11</v>
      </c>
      <c r="G519" s="831">
        <v>2882</v>
      </c>
      <c r="H519" s="831"/>
      <c r="I519" s="831">
        <v>262</v>
      </c>
      <c r="J519" s="831">
        <v>3</v>
      </c>
      <c r="K519" s="831">
        <v>789</v>
      </c>
      <c r="L519" s="831"/>
      <c r="M519" s="831">
        <v>263</v>
      </c>
      <c r="N519" s="831"/>
      <c r="O519" s="831"/>
      <c r="P519" s="827"/>
      <c r="Q519" s="832"/>
    </row>
    <row r="520" spans="1:17" ht="14.45" customHeight="1" x14ac:dyDescent="0.2">
      <c r="A520" s="821" t="s">
        <v>8326</v>
      </c>
      <c r="B520" s="822" t="s">
        <v>7969</v>
      </c>
      <c r="C520" s="822" t="s">
        <v>5989</v>
      </c>
      <c r="D520" s="822" t="s">
        <v>8407</v>
      </c>
      <c r="E520" s="822" t="s">
        <v>8408</v>
      </c>
      <c r="F520" s="831">
        <v>4</v>
      </c>
      <c r="G520" s="831">
        <v>16408</v>
      </c>
      <c r="H520" s="831"/>
      <c r="I520" s="831">
        <v>4102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8326</v>
      </c>
      <c r="B521" s="822" t="s">
        <v>7969</v>
      </c>
      <c r="C521" s="822" t="s">
        <v>5989</v>
      </c>
      <c r="D521" s="822" t="s">
        <v>8409</v>
      </c>
      <c r="E521" s="822" t="s">
        <v>8410</v>
      </c>
      <c r="F521" s="831"/>
      <c r="G521" s="831"/>
      <c r="H521" s="831"/>
      <c r="I521" s="831"/>
      <c r="J521" s="831">
        <v>1</v>
      </c>
      <c r="K521" s="831">
        <v>248</v>
      </c>
      <c r="L521" s="831"/>
      <c r="M521" s="831">
        <v>248</v>
      </c>
      <c r="N521" s="831"/>
      <c r="O521" s="831"/>
      <c r="P521" s="827"/>
      <c r="Q521" s="832"/>
    </row>
    <row r="522" spans="1:17" ht="14.45" customHeight="1" x14ac:dyDescent="0.2">
      <c r="A522" s="821" t="s">
        <v>8326</v>
      </c>
      <c r="B522" s="822" t="s">
        <v>7969</v>
      </c>
      <c r="C522" s="822" t="s">
        <v>5989</v>
      </c>
      <c r="D522" s="822" t="s">
        <v>8411</v>
      </c>
      <c r="E522" s="822" t="s">
        <v>8412</v>
      </c>
      <c r="F522" s="831"/>
      <c r="G522" s="831"/>
      <c r="H522" s="831"/>
      <c r="I522" s="831"/>
      <c r="J522" s="831">
        <v>1</v>
      </c>
      <c r="K522" s="831">
        <v>422</v>
      </c>
      <c r="L522" s="831"/>
      <c r="M522" s="831">
        <v>422</v>
      </c>
      <c r="N522" s="831"/>
      <c r="O522" s="831"/>
      <c r="P522" s="827"/>
      <c r="Q522" s="832"/>
    </row>
    <row r="523" spans="1:17" ht="14.45" customHeight="1" x14ac:dyDescent="0.2">
      <c r="A523" s="821" t="s">
        <v>8326</v>
      </c>
      <c r="B523" s="822" t="s">
        <v>7969</v>
      </c>
      <c r="C523" s="822" t="s">
        <v>5989</v>
      </c>
      <c r="D523" s="822" t="s">
        <v>8413</v>
      </c>
      <c r="E523" s="822" t="s">
        <v>8414</v>
      </c>
      <c r="F523" s="831"/>
      <c r="G523" s="831"/>
      <c r="H523" s="831"/>
      <c r="I523" s="831"/>
      <c r="J523" s="831">
        <v>1</v>
      </c>
      <c r="K523" s="831">
        <v>2387</v>
      </c>
      <c r="L523" s="831"/>
      <c r="M523" s="831">
        <v>2387</v>
      </c>
      <c r="N523" s="831"/>
      <c r="O523" s="831"/>
      <c r="P523" s="827"/>
      <c r="Q523" s="832"/>
    </row>
    <row r="524" spans="1:17" ht="14.45" customHeight="1" x14ac:dyDescent="0.2">
      <c r="A524" s="821" t="s">
        <v>8326</v>
      </c>
      <c r="B524" s="822" t="s">
        <v>7969</v>
      </c>
      <c r="C524" s="822" t="s">
        <v>5989</v>
      </c>
      <c r="D524" s="822" t="s">
        <v>8415</v>
      </c>
      <c r="E524" s="822" t="s">
        <v>8416</v>
      </c>
      <c r="F524" s="831">
        <v>2</v>
      </c>
      <c r="G524" s="831">
        <v>1392</v>
      </c>
      <c r="H524" s="831"/>
      <c r="I524" s="831">
        <v>696</v>
      </c>
      <c r="J524" s="831">
        <v>4</v>
      </c>
      <c r="K524" s="831">
        <v>2788</v>
      </c>
      <c r="L524" s="831"/>
      <c r="M524" s="831">
        <v>697</v>
      </c>
      <c r="N524" s="831">
        <v>1</v>
      </c>
      <c r="O524" s="831">
        <v>700</v>
      </c>
      <c r="P524" s="827"/>
      <c r="Q524" s="832">
        <v>700</v>
      </c>
    </row>
    <row r="525" spans="1:17" ht="14.45" customHeight="1" x14ac:dyDescent="0.2">
      <c r="A525" s="821" t="s">
        <v>8326</v>
      </c>
      <c r="B525" s="822" t="s">
        <v>7969</v>
      </c>
      <c r="C525" s="822" t="s">
        <v>5989</v>
      </c>
      <c r="D525" s="822" t="s">
        <v>8417</v>
      </c>
      <c r="E525" s="822" t="s">
        <v>8418</v>
      </c>
      <c r="F525" s="831"/>
      <c r="G525" s="831"/>
      <c r="H525" s="831"/>
      <c r="I525" s="831"/>
      <c r="J525" s="831">
        <v>2</v>
      </c>
      <c r="K525" s="831">
        <v>936</v>
      </c>
      <c r="L525" s="831"/>
      <c r="M525" s="831">
        <v>468</v>
      </c>
      <c r="N525" s="831">
        <v>2</v>
      </c>
      <c r="O525" s="831">
        <v>938</v>
      </c>
      <c r="P525" s="827"/>
      <c r="Q525" s="832">
        <v>469</v>
      </c>
    </row>
    <row r="526" spans="1:17" ht="14.45" customHeight="1" x14ac:dyDescent="0.2">
      <c r="A526" s="821" t="s">
        <v>8326</v>
      </c>
      <c r="B526" s="822" t="s">
        <v>7527</v>
      </c>
      <c r="C526" s="822" t="s">
        <v>5989</v>
      </c>
      <c r="D526" s="822" t="s">
        <v>7532</v>
      </c>
      <c r="E526" s="822" t="s">
        <v>7533</v>
      </c>
      <c r="F526" s="831">
        <v>1</v>
      </c>
      <c r="G526" s="831">
        <v>612</v>
      </c>
      <c r="H526" s="831"/>
      <c r="I526" s="831">
        <v>612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8326</v>
      </c>
      <c r="B527" s="822" t="s">
        <v>7527</v>
      </c>
      <c r="C527" s="822" t="s">
        <v>5989</v>
      </c>
      <c r="D527" s="822" t="s">
        <v>7540</v>
      </c>
      <c r="E527" s="822" t="s">
        <v>7541</v>
      </c>
      <c r="F527" s="831"/>
      <c r="G527" s="831"/>
      <c r="H527" s="831"/>
      <c r="I527" s="831"/>
      <c r="J527" s="831"/>
      <c r="K527" s="831"/>
      <c r="L527" s="831"/>
      <c r="M527" s="831"/>
      <c r="N527" s="831">
        <v>2</v>
      </c>
      <c r="O527" s="831">
        <v>3220</v>
      </c>
      <c r="P527" s="827"/>
      <c r="Q527" s="832">
        <v>1610</v>
      </c>
    </row>
    <row r="528" spans="1:17" ht="14.45" customHeight="1" x14ac:dyDescent="0.2">
      <c r="A528" s="821" t="s">
        <v>8326</v>
      </c>
      <c r="B528" s="822" t="s">
        <v>7527</v>
      </c>
      <c r="C528" s="822" t="s">
        <v>5989</v>
      </c>
      <c r="D528" s="822" t="s">
        <v>7544</v>
      </c>
      <c r="E528" s="822" t="s">
        <v>7545</v>
      </c>
      <c r="F528" s="831"/>
      <c r="G528" s="831"/>
      <c r="H528" s="831"/>
      <c r="I528" s="831"/>
      <c r="J528" s="831"/>
      <c r="K528" s="831"/>
      <c r="L528" s="831"/>
      <c r="M528" s="831"/>
      <c r="N528" s="831">
        <v>2</v>
      </c>
      <c r="O528" s="831">
        <v>3220</v>
      </c>
      <c r="P528" s="827"/>
      <c r="Q528" s="832">
        <v>1610</v>
      </c>
    </row>
    <row r="529" spans="1:17" ht="14.45" customHeight="1" x14ac:dyDescent="0.2">
      <c r="A529" s="821" t="s">
        <v>8326</v>
      </c>
      <c r="B529" s="822" t="s">
        <v>7527</v>
      </c>
      <c r="C529" s="822" t="s">
        <v>5989</v>
      </c>
      <c r="D529" s="822" t="s">
        <v>7546</v>
      </c>
      <c r="E529" s="822" t="s">
        <v>7547</v>
      </c>
      <c r="F529" s="831">
        <v>12</v>
      </c>
      <c r="G529" s="831">
        <v>28788</v>
      </c>
      <c r="H529" s="831"/>
      <c r="I529" s="831">
        <v>2399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8326</v>
      </c>
      <c r="B530" s="822" t="s">
        <v>7527</v>
      </c>
      <c r="C530" s="822" t="s">
        <v>5989</v>
      </c>
      <c r="D530" s="822" t="s">
        <v>7548</v>
      </c>
      <c r="E530" s="822" t="s">
        <v>7549</v>
      </c>
      <c r="F530" s="831"/>
      <c r="G530" s="831"/>
      <c r="H530" s="831"/>
      <c r="I530" s="831"/>
      <c r="J530" s="831"/>
      <c r="K530" s="831"/>
      <c r="L530" s="831"/>
      <c r="M530" s="831"/>
      <c r="N530" s="831">
        <v>2</v>
      </c>
      <c r="O530" s="831">
        <v>2168.88</v>
      </c>
      <c r="P530" s="827"/>
      <c r="Q530" s="832">
        <v>1084.44</v>
      </c>
    </row>
    <row r="531" spans="1:17" ht="14.45" customHeight="1" x14ac:dyDescent="0.2">
      <c r="A531" s="821" t="s">
        <v>8419</v>
      </c>
      <c r="B531" s="822" t="s">
        <v>8262</v>
      </c>
      <c r="C531" s="822" t="s">
        <v>5989</v>
      </c>
      <c r="D531" s="822" t="s">
        <v>8263</v>
      </c>
      <c r="E531" s="822" t="s">
        <v>8264</v>
      </c>
      <c r="F531" s="831"/>
      <c r="G531" s="831"/>
      <c r="H531" s="831"/>
      <c r="I531" s="831"/>
      <c r="J531" s="831">
        <v>62</v>
      </c>
      <c r="K531" s="831">
        <v>10912</v>
      </c>
      <c r="L531" s="831"/>
      <c r="M531" s="831">
        <v>176</v>
      </c>
      <c r="N531" s="831"/>
      <c r="O531" s="831"/>
      <c r="P531" s="827"/>
      <c r="Q531" s="832"/>
    </row>
    <row r="532" spans="1:17" ht="14.45" customHeight="1" x14ac:dyDescent="0.2">
      <c r="A532" s="821" t="s">
        <v>8419</v>
      </c>
      <c r="B532" s="822" t="s">
        <v>8262</v>
      </c>
      <c r="C532" s="822" t="s">
        <v>5989</v>
      </c>
      <c r="D532" s="822" t="s">
        <v>8265</v>
      </c>
      <c r="E532" s="822" t="s">
        <v>8266</v>
      </c>
      <c r="F532" s="831"/>
      <c r="G532" s="831"/>
      <c r="H532" s="831"/>
      <c r="I532" s="831"/>
      <c r="J532" s="831">
        <v>33</v>
      </c>
      <c r="K532" s="831">
        <v>35475</v>
      </c>
      <c r="L532" s="831"/>
      <c r="M532" s="831">
        <v>1075</v>
      </c>
      <c r="N532" s="831"/>
      <c r="O532" s="831"/>
      <c r="P532" s="827"/>
      <c r="Q532" s="832"/>
    </row>
    <row r="533" spans="1:17" ht="14.45" customHeight="1" x14ac:dyDescent="0.2">
      <c r="A533" s="821" t="s">
        <v>8419</v>
      </c>
      <c r="B533" s="822" t="s">
        <v>8262</v>
      </c>
      <c r="C533" s="822" t="s">
        <v>5989</v>
      </c>
      <c r="D533" s="822" t="s">
        <v>8267</v>
      </c>
      <c r="E533" s="822" t="s">
        <v>8268</v>
      </c>
      <c r="F533" s="831"/>
      <c r="G533" s="831"/>
      <c r="H533" s="831"/>
      <c r="I533" s="831"/>
      <c r="J533" s="831">
        <v>33</v>
      </c>
      <c r="K533" s="831">
        <v>1551</v>
      </c>
      <c r="L533" s="831"/>
      <c r="M533" s="831">
        <v>47</v>
      </c>
      <c r="N533" s="831"/>
      <c r="O533" s="831"/>
      <c r="P533" s="827"/>
      <c r="Q533" s="832"/>
    </row>
    <row r="534" spans="1:17" ht="14.45" customHeight="1" x14ac:dyDescent="0.2">
      <c r="A534" s="821" t="s">
        <v>8419</v>
      </c>
      <c r="B534" s="822" t="s">
        <v>8262</v>
      </c>
      <c r="C534" s="822" t="s">
        <v>5989</v>
      </c>
      <c r="D534" s="822" t="s">
        <v>8181</v>
      </c>
      <c r="E534" s="822" t="s">
        <v>8182</v>
      </c>
      <c r="F534" s="831"/>
      <c r="G534" s="831"/>
      <c r="H534" s="831"/>
      <c r="I534" s="831"/>
      <c r="J534" s="831">
        <v>6</v>
      </c>
      <c r="K534" s="831">
        <v>2088</v>
      </c>
      <c r="L534" s="831"/>
      <c r="M534" s="831">
        <v>348</v>
      </c>
      <c r="N534" s="831"/>
      <c r="O534" s="831"/>
      <c r="P534" s="827"/>
      <c r="Q534" s="832"/>
    </row>
    <row r="535" spans="1:17" ht="14.45" customHeight="1" x14ac:dyDescent="0.2">
      <c r="A535" s="821" t="s">
        <v>8419</v>
      </c>
      <c r="B535" s="822" t="s">
        <v>8262</v>
      </c>
      <c r="C535" s="822" t="s">
        <v>5989</v>
      </c>
      <c r="D535" s="822" t="s">
        <v>8271</v>
      </c>
      <c r="E535" s="822" t="s">
        <v>8272</v>
      </c>
      <c r="F535" s="831"/>
      <c r="G535" s="831"/>
      <c r="H535" s="831"/>
      <c r="I535" s="831"/>
      <c r="J535" s="831">
        <v>33</v>
      </c>
      <c r="K535" s="831">
        <v>12474</v>
      </c>
      <c r="L535" s="831"/>
      <c r="M535" s="831">
        <v>378</v>
      </c>
      <c r="N535" s="831"/>
      <c r="O535" s="831"/>
      <c r="P535" s="827"/>
      <c r="Q535" s="832"/>
    </row>
    <row r="536" spans="1:17" ht="14.45" customHeight="1" x14ac:dyDescent="0.2">
      <c r="A536" s="821" t="s">
        <v>8419</v>
      </c>
      <c r="B536" s="822" t="s">
        <v>8262</v>
      </c>
      <c r="C536" s="822" t="s">
        <v>5989</v>
      </c>
      <c r="D536" s="822" t="s">
        <v>8277</v>
      </c>
      <c r="E536" s="822" t="s">
        <v>8278</v>
      </c>
      <c r="F536" s="831"/>
      <c r="G536" s="831"/>
      <c r="H536" s="831"/>
      <c r="I536" s="831"/>
      <c r="J536" s="831">
        <v>9</v>
      </c>
      <c r="K536" s="831">
        <v>522</v>
      </c>
      <c r="L536" s="831"/>
      <c r="M536" s="831">
        <v>58</v>
      </c>
      <c r="N536" s="831"/>
      <c r="O536" s="831"/>
      <c r="P536" s="827"/>
      <c r="Q536" s="832"/>
    </row>
    <row r="537" spans="1:17" ht="14.45" customHeight="1" x14ac:dyDescent="0.2">
      <c r="A537" s="821" t="s">
        <v>8419</v>
      </c>
      <c r="B537" s="822" t="s">
        <v>8262</v>
      </c>
      <c r="C537" s="822" t="s">
        <v>5989</v>
      </c>
      <c r="D537" s="822" t="s">
        <v>8283</v>
      </c>
      <c r="E537" s="822" t="s">
        <v>8284</v>
      </c>
      <c r="F537" s="831"/>
      <c r="G537" s="831"/>
      <c r="H537" s="831"/>
      <c r="I537" s="831"/>
      <c r="J537" s="831">
        <v>1</v>
      </c>
      <c r="K537" s="831">
        <v>217</v>
      </c>
      <c r="L537" s="831"/>
      <c r="M537" s="831">
        <v>217</v>
      </c>
      <c r="N537" s="831"/>
      <c r="O537" s="831"/>
      <c r="P537" s="827"/>
      <c r="Q537" s="832"/>
    </row>
    <row r="538" spans="1:17" ht="14.45" customHeight="1" x14ac:dyDescent="0.2">
      <c r="A538" s="821" t="s">
        <v>8419</v>
      </c>
      <c r="B538" s="822" t="s">
        <v>8262</v>
      </c>
      <c r="C538" s="822" t="s">
        <v>5989</v>
      </c>
      <c r="D538" s="822" t="s">
        <v>8287</v>
      </c>
      <c r="E538" s="822" t="s">
        <v>8288</v>
      </c>
      <c r="F538" s="831"/>
      <c r="G538" s="831"/>
      <c r="H538" s="831"/>
      <c r="I538" s="831"/>
      <c r="J538" s="831">
        <v>0</v>
      </c>
      <c r="K538" s="831">
        <v>0</v>
      </c>
      <c r="L538" s="831"/>
      <c r="M538" s="831"/>
      <c r="N538" s="831"/>
      <c r="O538" s="831"/>
      <c r="P538" s="827"/>
      <c r="Q538" s="832"/>
    </row>
    <row r="539" spans="1:17" ht="14.45" customHeight="1" x14ac:dyDescent="0.2">
      <c r="A539" s="821" t="s">
        <v>8419</v>
      </c>
      <c r="B539" s="822" t="s">
        <v>8262</v>
      </c>
      <c r="C539" s="822" t="s">
        <v>5989</v>
      </c>
      <c r="D539" s="822" t="s">
        <v>8289</v>
      </c>
      <c r="E539" s="822" t="s">
        <v>8290</v>
      </c>
      <c r="F539" s="831"/>
      <c r="G539" s="831"/>
      <c r="H539" s="831"/>
      <c r="I539" s="831"/>
      <c r="J539" s="831">
        <v>1</v>
      </c>
      <c r="K539" s="831">
        <v>67</v>
      </c>
      <c r="L539" s="831"/>
      <c r="M539" s="831">
        <v>67</v>
      </c>
      <c r="N539" s="831"/>
      <c r="O539" s="831"/>
      <c r="P539" s="827"/>
      <c r="Q539" s="832"/>
    </row>
    <row r="540" spans="1:17" ht="14.45" customHeight="1" x14ac:dyDescent="0.2">
      <c r="A540" s="821" t="s">
        <v>8419</v>
      </c>
      <c r="B540" s="822" t="s">
        <v>8262</v>
      </c>
      <c r="C540" s="822" t="s">
        <v>5989</v>
      </c>
      <c r="D540" s="822" t="s">
        <v>8291</v>
      </c>
      <c r="E540" s="822" t="s">
        <v>8292</v>
      </c>
      <c r="F540" s="831"/>
      <c r="G540" s="831"/>
      <c r="H540" s="831"/>
      <c r="I540" s="831"/>
      <c r="J540" s="831">
        <v>46</v>
      </c>
      <c r="K540" s="831">
        <v>6394</v>
      </c>
      <c r="L540" s="831"/>
      <c r="M540" s="831">
        <v>139</v>
      </c>
      <c r="N540" s="831"/>
      <c r="O540" s="831"/>
      <c r="P540" s="827"/>
      <c r="Q540" s="832"/>
    </row>
    <row r="541" spans="1:17" ht="14.45" customHeight="1" x14ac:dyDescent="0.2">
      <c r="A541" s="821" t="s">
        <v>8419</v>
      </c>
      <c r="B541" s="822" t="s">
        <v>8262</v>
      </c>
      <c r="C541" s="822" t="s">
        <v>5989</v>
      </c>
      <c r="D541" s="822" t="s">
        <v>8293</v>
      </c>
      <c r="E541" s="822" t="s">
        <v>8294</v>
      </c>
      <c r="F541" s="831"/>
      <c r="G541" s="831"/>
      <c r="H541" s="831"/>
      <c r="I541" s="831"/>
      <c r="J541" s="831">
        <v>8</v>
      </c>
      <c r="K541" s="831">
        <v>744</v>
      </c>
      <c r="L541" s="831"/>
      <c r="M541" s="831">
        <v>93</v>
      </c>
      <c r="N541" s="831"/>
      <c r="O541" s="831"/>
      <c r="P541" s="827"/>
      <c r="Q541" s="832"/>
    </row>
    <row r="542" spans="1:17" ht="14.45" customHeight="1" x14ac:dyDescent="0.2">
      <c r="A542" s="821" t="s">
        <v>8419</v>
      </c>
      <c r="B542" s="822" t="s">
        <v>8262</v>
      </c>
      <c r="C542" s="822" t="s">
        <v>5989</v>
      </c>
      <c r="D542" s="822" t="s">
        <v>8295</v>
      </c>
      <c r="E542" s="822" t="s">
        <v>8296</v>
      </c>
      <c r="F542" s="831"/>
      <c r="G542" s="831"/>
      <c r="H542" s="831"/>
      <c r="I542" s="831"/>
      <c r="J542" s="831">
        <v>1</v>
      </c>
      <c r="K542" s="831">
        <v>141</v>
      </c>
      <c r="L542" s="831"/>
      <c r="M542" s="831">
        <v>141</v>
      </c>
      <c r="N542" s="831"/>
      <c r="O542" s="831"/>
      <c r="P542" s="827"/>
      <c r="Q542" s="832"/>
    </row>
    <row r="543" spans="1:17" ht="14.45" customHeight="1" x14ac:dyDescent="0.2">
      <c r="A543" s="821" t="s">
        <v>8419</v>
      </c>
      <c r="B543" s="822" t="s">
        <v>8262</v>
      </c>
      <c r="C543" s="822" t="s">
        <v>5989</v>
      </c>
      <c r="D543" s="822" t="s">
        <v>8190</v>
      </c>
      <c r="E543" s="822" t="s">
        <v>8191</v>
      </c>
      <c r="F543" s="831"/>
      <c r="G543" s="831"/>
      <c r="H543" s="831"/>
      <c r="I543" s="831"/>
      <c r="J543" s="831">
        <v>33</v>
      </c>
      <c r="K543" s="831">
        <v>10857</v>
      </c>
      <c r="L543" s="831"/>
      <c r="M543" s="831">
        <v>329</v>
      </c>
      <c r="N543" s="831"/>
      <c r="O543" s="831"/>
      <c r="P543" s="827"/>
      <c r="Q543" s="832"/>
    </row>
    <row r="544" spans="1:17" ht="14.45" customHeight="1" x14ac:dyDescent="0.2">
      <c r="A544" s="821" t="s">
        <v>8419</v>
      </c>
      <c r="B544" s="822" t="s">
        <v>8262</v>
      </c>
      <c r="C544" s="822" t="s">
        <v>5989</v>
      </c>
      <c r="D544" s="822" t="s">
        <v>8299</v>
      </c>
      <c r="E544" s="822" t="s">
        <v>8300</v>
      </c>
      <c r="F544" s="831"/>
      <c r="G544" s="831"/>
      <c r="H544" s="831"/>
      <c r="I544" s="831"/>
      <c r="J544" s="831">
        <v>15</v>
      </c>
      <c r="K544" s="831">
        <v>780</v>
      </c>
      <c r="L544" s="831"/>
      <c r="M544" s="831">
        <v>52</v>
      </c>
      <c r="N544" s="831"/>
      <c r="O544" s="831"/>
      <c r="P544" s="827"/>
      <c r="Q544" s="832"/>
    </row>
    <row r="545" spans="1:17" ht="14.45" customHeight="1" x14ac:dyDescent="0.2">
      <c r="A545" s="821" t="s">
        <v>8419</v>
      </c>
      <c r="B545" s="822" t="s">
        <v>8262</v>
      </c>
      <c r="C545" s="822" t="s">
        <v>5989</v>
      </c>
      <c r="D545" s="822" t="s">
        <v>8307</v>
      </c>
      <c r="E545" s="822" t="s">
        <v>8308</v>
      </c>
      <c r="F545" s="831"/>
      <c r="G545" s="831"/>
      <c r="H545" s="831"/>
      <c r="I545" s="831"/>
      <c r="J545" s="831">
        <v>1</v>
      </c>
      <c r="K545" s="831">
        <v>276</v>
      </c>
      <c r="L545" s="831"/>
      <c r="M545" s="831">
        <v>276</v>
      </c>
      <c r="N545" s="831"/>
      <c r="O545" s="831"/>
      <c r="P545" s="827"/>
      <c r="Q545" s="832"/>
    </row>
    <row r="546" spans="1:17" ht="14.45" customHeight="1" x14ac:dyDescent="0.2">
      <c r="A546" s="821" t="s">
        <v>8419</v>
      </c>
      <c r="B546" s="822" t="s">
        <v>8262</v>
      </c>
      <c r="C546" s="822" t="s">
        <v>5989</v>
      </c>
      <c r="D546" s="822" t="s">
        <v>8309</v>
      </c>
      <c r="E546" s="822" t="s">
        <v>8310</v>
      </c>
      <c r="F546" s="831"/>
      <c r="G546" s="831"/>
      <c r="H546" s="831"/>
      <c r="I546" s="831"/>
      <c r="J546" s="831">
        <v>5</v>
      </c>
      <c r="K546" s="831">
        <v>7490</v>
      </c>
      <c r="L546" s="831"/>
      <c r="M546" s="831">
        <v>1498</v>
      </c>
      <c r="N546" s="831"/>
      <c r="O546" s="831"/>
      <c r="P546" s="827"/>
      <c r="Q546" s="832"/>
    </row>
    <row r="547" spans="1:17" ht="14.45" customHeight="1" x14ac:dyDescent="0.2">
      <c r="A547" s="821" t="s">
        <v>8419</v>
      </c>
      <c r="B547" s="822" t="s">
        <v>8262</v>
      </c>
      <c r="C547" s="822" t="s">
        <v>5989</v>
      </c>
      <c r="D547" s="822" t="s">
        <v>8311</v>
      </c>
      <c r="E547" s="822" t="s">
        <v>8312</v>
      </c>
      <c r="F547" s="831"/>
      <c r="G547" s="831"/>
      <c r="H547" s="831"/>
      <c r="I547" s="831"/>
      <c r="J547" s="831">
        <v>6</v>
      </c>
      <c r="K547" s="831">
        <v>1986</v>
      </c>
      <c r="L547" s="831"/>
      <c r="M547" s="831">
        <v>331</v>
      </c>
      <c r="N547" s="831"/>
      <c r="O547" s="831"/>
      <c r="P547" s="827"/>
      <c r="Q547" s="832"/>
    </row>
    <row r="548" spans="1:17" ht="14.45" customHeight="1" x14ac:dyDescent="0.2">
      <c r="A548" s="821" t="s">
        <v>8419</v>
      </c>
      <c r="B548" s="822" t="s">
        <v>8262</v>
      </c>
      <c r="C548" s="822" t="s">
        <v>5989</v>
      </c>
      <c r="D548" s="822" t="s">
        <v>8313</v>
      </c>
      <c r="E548" s="822" t="s">
        <v>8314</v>
      </c>
      <c r="F548" s="831"/>
      <c r="G548" s="831"/>
      <c r="H548" s="831"/>
      <c r="I548" s="831"/>
      <c r="J548" s="831">
        <v>36</v>
      </c>
      <c r="K548" s="831">
        <v>32184</v>
      </c>
      <c r="L548" s="831"/>
      <c r="M548" s="831">
        <v>894</v>
      </c>
      <c r="N548" s="831"/>
      <c r="O548" s="831"/>
      <c r="P548" s="827"/>
      <c r="Q548" s="832"/>
    </row>
    <row r="549" spans="1:17" ht="14.45" customHeight="1" x14ac:dyDescent="0.2">
      <c r="A549" s="821" t="s">
        <v>8419</v>
      </c>
      <c r="B549" s="822" t="s">
        <v>8262</v>
      </c>
      <c r="C549" s="822" t="s">
        <v>5989</v>
      </c>
      <c r="D549" s="822" t="s">
        <v>8315</v>
      </c>
      <c r="E549" s="822" t="s">
        <v>8316</v>
      </c>
      <c r="F549" s="831"/>
      <c r="G549" s="831"/>
      <c r="H549" s="831"/>
      <c r="I549" s="831"/>
      <c r="J549" s="831">
        <v>38</v>
      </c>
      <c r="K549" s="831">
        <v>10032</v>
      </c>
      <c r="L549" s="831"/>
      <c r="M549" s="831">
        <v>264</v>
      </c>
      <c r="N549" s="831"/>
      <c r="O549" s="831"/>
      <c r="P549" s="827"/>
      <c r="Q549" s="832"/>
    </row>
    <row r="550" spans="1:17" ht="14.45" customHeight="1" x14ac:dyDescent="0.2">
      <c r="A550" s="821" t="s">
        <v>8419</v>
      </c>
      <c r="B550" s="822" t="s">
        <v>8262</v>
      </c>
      <c r="C550" s="822" t="s">
        <v>5989</v>
      </c>
      <c r="D550" s="822" t="s">
        <v>8317</v>
      </c>
      <c r="E550" s="822" t="s">
        <v>8318</v>
      </c>
      <c r="F550" s="831"/>
      <c r="G550" s="831"/>
      <c r="H550" s="831"/>
      <c r="I550" s="831"/>
      <c r="J550" s="831">
        <v>12</v>
      </c>
      <c r="K550" s="831">
        <v>2004</v>
      </c>
      <c r="L550" s="831"/>
      <c r="M550" s="831">
        <v>167</v>
      </c>
      <c r="N550" s="831"/>
      <c r="O550" s="831"/>
      <c r="P550" s="827"/>
      <c r="Q550" s="832"/>
    </row>
    <row r="551" spans="1:17" ht="14.45" customHeight="1" x14ac:dyDescent="0.2">
      <c r="A551" s="821" t="s">
        <v>8419</v>
      </c>
      <c r="B551" s="822" t="s">
        <v>8262</v>
      </c>
      <c r="C551" s="822" t="s">
        <v>5989</v>
      </c>
      <c r="D551" s="822" t="s">
        <v>8323</v>
      </c>
      <c r="E551" s="822" t="s">
        <v>8322</v>
      </c>
      <c r="F551" s="831"/>
      <c r="G551" s="831"/>
      <c r="H551" s="831"/>
      <c r="I551" s="831"/>
      <c r="J551" s="831"/>
      <c r="K551" s="831"/>
      <c r="L551" s="831"/>
      <c r="M551" s="831"/>
      <c r="N551" s="831">
        <v>1</v>
      </c>
      <c r="O551" s="831">
        <v>1310</v>
      </c>
      <c r="P551" s="827"/>
      <c r="Q551" s="832">
        <v>1310</v>
      </c>
    </row>
    <row r="552" spans="1:17" ht="14.45" customHeight="1" x14ac:dyDescent="0.2">
      <c r="A552" s="821" t="s">
        <v>8419</v>
      </c>
      <c r="B552" s="822" t="s">
        <v>7527</v>
      </c>
      <c r="C552" s="822" t="s">
        <v>5989</v>
      </c>
      <c r="D552" s="822" t="s">
        <v>8257</v>
      </c>
      <c r="E552" s="822" t="s">
        <v>8258</v>
      </c>
      <c r="F552" s="831">
        <v>14</v>
      </c>
      <c r="G552" s="831">
        <v>3150</v>
      </c>
      <c r="H552" s="831"/>
      <c r="I552" s="831">
        <v>225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8419</v>
      </c>
      <c r="B553" s="822" t="s">
        <v>7527</v>
      </c>
      <c r="C553" s="822" t="s">
        <v>5989</v>
      </c>
      <c r="D553" s="822" t="s">
        <v>7534</v>
      </c>
      <c r="E553" s="822" t="s">
        <v>7535</v>
      </c>
      <c r="F553" s="831">
        <v>14</v>
      </c>
      <c r="G553" s="831">
        <v>15540</v>
      </c>
      <c r="H553" s="831"/>
      <c r="I553" s="831">
        <v>1110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thickBot="1" x14ac:dyDescent="0.25">
      <c r="A554" s="813" t="s">
        <v>8419</v>
      </c>
      <c r="B554" s="814" t="s">
        <v>7527</v>
      </c>
      <c r="C554" s="814" t="s">
        <v>5989</v>
      </c>
      <c r="D554" s="814" t="s">
        <v>8259</v>
      </c>
      <c r="E554" s="814" t="s">
        <v>8260</v>
      </c>
      <c r="F554" s="833">
        <v>60</v>
      </c>
      <c r="G554" s="833">
        <v>97920</v>
      </c>
      <c r="H554" s="833"/>
      <c r="I554" s="833">
        <v>1632</v>
      </c>
      <c r="J554" s="833"/>
      <c r="K554" s="833"/>
      <c r="L554" s="833"/>
      <c r="M554" s="833"/>
      <c r="N554" s="833"/>
      <c r="O554" s="833"/>
      <c r="P554" s="819"/>
      <c r="Q554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153889F4-E0F5-40E7-ADA4-16EFEFC6D128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16305</v>
      </c>
      <c r="D3" s="193">
        <f>SUBTOTAL(9,D6:D1048576)</f>
        <v>17188</v>
      </c>
      <c r="E3" s="193">
        <f>SUBTOTAL(9,E6:E1048576)</f>
        <v>4119</v>
      </c>
      <c r="F3" s="194">
        <f>IF(OR(E3=0,D3=0),"",E3/D3)</f>
        <v>0.23964393763090527</v>
      </c>
      <c r="G3" s="387">
        <f>SUBTOTAL(9,G6:G1048576)</f>
        <v>35629.689360000033</v>
      </c>
      <c r="H3" s="388">
        <f>SUBTOTAL(9,H6:H1048576)</f>
        <v>37439.005620000011</v>
      </c>
      <c r="I3" s="388">
        <f>SUBTOTAL(9,I6:I1048576)</f>
        <v>10422.69349</v>
      </c>
      <c r="J3" s="194">
        <f>IF(OR(I3=0,H3=0),"",I3/H3)</f>
        <v>0.27839130119503414</v>
      </c>
      <c r="K3" s="387">
        <f>SUBTOTAL(9,K6:K1048576)</f>
        <v>4292.54</v>
      </c>
      <c r="L3" s="388">
        <f>SUBTOTAL(9,L6:L1048576)</f>
        <v>4540.46</v>
      </c>
      <c r="M3" s="388">
        <f>SUBTOTAL(9,M6:M1048576)</f>
        <v>1413.78</v>
      </c>
      <c r="N3" s="195">
        <f>IF(OR(M3=0,E3=0),"",M3*1000/E3)</f>
        <v>343.23379461034233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2019</v>
      </c>
      <c r="D5" s="982">
        <v>2020</v>
      </c>
      <c r="E5" s="982">
        <v>2021</v>
      </c>
      <c r="F5" s="983" t="s">
        <v>2</v>
      </c>
      <c r="G5" s="993">
        <v>2019</v>
      </c>
      <c r="H5" s="982">
        <v>2020</v>
      </c>
      <c r="I5" s="982">
        <v>2021</v>
      </c>
      <c r="J5" s="983" t="s">
        <v>2</v>
      </c>
      <c r="K5" s="993">
        <v>2019</v>
      </c>
      <c r="L5" s="982">
        <v>2020</v>
      </c>
      <c r="M5" s="982">
        <v>2021</v>
      </c>
      <c r="N5" s="994" t="s">
        <v>92</v>
      </c>
    </row>
    <row r="6" spans="1:14" ht="14.45" customHeight="1" x14ac:dyDescent="0.2">
      <c r="A6" s="976" t="s">
        <v>6870</v>
      </c>
      <c r="B6" s="979" t="s">
        <v>8421</v>
      </c>
      <c r="C6" s="984">
        <v>13738</v>
      </c>
      <c r="D6" s="985">
        <v>14587</v>
      </c>
      <c r="E6" s="985">
        <v>3366</v>
      </c>
      <c r="F6" s="990"/>
      <c r="G6" s="984">
        <v>16277.71704</v>
      </c>
      <c r="H6" s="985">
        <v>17185.672280000006</v>
      </c>
      <c r="I6" s="985">
        <v>3873.4131200000006</v>
      </c>
      <c r="J6" s="990"/>
      <c r="K6" s="984">
        <v>1099.04</v>
      </c>
      <c r="L6" s="985">
        <v>1166.96</v>
      </c>
      <c r="M6" s="985">
        <v>269.27999999999997</v>
      </c>
      <c r="N6" s="995">
        <v>80</v>
      </c>
    </row>
    <row r="7" spans="1:14" ht="14.45" customHeight="1" x14ac:dyDescent="0.2">
      <c r="A7" s="977" t="s">
        <v>7021</v>
      </c>
      <c r="B7" s="980" t="s">
        <v>8422</v>
      </c>
      <c r="C7" s="986">
        <v>1001</v>
      </c>
      <c r="D7" s="987">
        <v>1137</v>
      </c>
      <c r="E7" s="987">
        <v>444</v>
      </c>
      <c r="F7" s="991"/>
      <c r="G7" s="986">
        <v>10732.051200000004</v>
      </c>
      <c r="H7" s="987">
        <v>12217.495500000035</v>
      </c>
      <c r="I7" s="987">
        <v>4800.1362000000008</v>
      </c>
      <c r="J7" s="991"/>
      <c r="K7" s="986">
        <v>2002</v>
      </c>
      <c r="L7" s="987">
        <v>2274</v>
      </c>
      <c r="M7" s="987">
        <v>888</v>
      </c>
      <c r="N7" s="996">
        <v>2000</v>
      </c>
    </row>
    <row r="8" spans="1:14" ht="14.45" customHeight="1" x14ac:dyDescent="0.2">
      <c r="A8" s="977" t="s">
        <v>7031</v>
      </c>
      <c r="B8" s="980" t="s">
        <v>8422</v>
      </c>
      <c r="C8" s="986">
        <v>817</v>
      </c>
      <c r="D8" s="987">
        <v>735</v>
      </c>
      <c r="E8" s="987">
        <v>204</v>
      </c>
      <c r="F8" s="991"/>
      <c r="G8" s="986">
        <v>4917.8352800000148</v>
      </c>
      <c r="H8" s="987">
        <v>4431.9837999999845</v>
      </c>
      <c r="I8" s="987">
        <v>1228.0760999999989</v>
      </c>
      <c r="J8" s="991"/>
      <c r="K8" s="986">
        <v>817</v>
      </c>
      <c r="L8" s="987">
        <v>735</v>
      </c>
      <c r="M8" s="987">
        <v>204</v>
      </c>
      <c r="N8" s="996">
        <v>1000</v>
      </c>
    </row>
    <row r="9" spans="1:14" ht="14.45" customHeight="1" thickBot="1" x14ac:dyDescent="0.25">
      <c r="A9" s="978" t="s">
        <v>7110</v>
      </c>
      <c r="B9" s="981" t="s">
        <v>8422</v>
      </c>
      <c r="C9" s="988">
        <v>749</v>
      </c>
      <c r="D9" s="989">
        <v>729</v>
      </c>
      <c r="E9" s="989">
        <v>105</v>
      </c>
      <c r="F9" s="992"/>
      <c r="G9" s="988">
        <v>3702.0858400000157</v>
      </c>
      <c r="H9" s="989">
        <v>3603.854039999982</v>
      </c>
      <c r="I9" s="989">
        <v>521.06806999999969</v>
      </c>
      <c r="J9" s="992"/>
      <c r="K9" s="988">
        <v>374.5</v>
      </c>
      <c r="L9" s="989">
        <v>364.5</v>
      </c>
      <c r="M9" s="989">
        <v>52.5</v>
      </c>
      <c r="N9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03630C75-4AE8-41B9-8C17-3FCFDFAA3CFF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0.58590179677754695</v>
      </c>
      <c r="C4" s="322">
        <f t="shared" ref="C4:M4" si="0">(C10+C8)/C6</f>
        <v>0.64690262906919449</v>
      </c>
      <c r="D4" s="322">
        <f t="shared" si="0"/>
        <v>0.61999509696655231</v>
      </c>
      <c r="E4" s="322">
        <f t="shared" si="0"/>
        <v>1.4959541672213453E-2</v>
      </c>
      <c r="F4" s="322">
        <f t="shared" si="0"/>
        <v>1.4959541672213453E-2</v>
      </c>
      <c r="G4" s="322">
        <f t="shared" si="0"/>
        <v>1.4959541672213453E-2</v>
      </c>
      <c r="H4" s="322">
        <f t="shared" si="0"/>
        <v>1.4959541672213453E-2</v>
      </c>
      <c r="I4" s="322">
        <f t="shared" si="0"/>
        <v>1.4959541672213453E-2</v>
      </c>
      <c r="J4" s="322">
        <f t="shared" si="0"/>
        <v>1.4959541672213453E-2</v>
      </c>
      <c r="K4" s="322">
        <f t="shared" si="0"/>
        <v>1.4959541672213453E-2</v>
      </c>
      <c r="L4" s="322">
        <f t="shared" si="0"/>
        <v>1.4959541672213453E-2</v>
      </c>
      <c r="M4" s="322">
        <f t="shared" si="0"/>
        <v>1.4959541672213453E-2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56174.052360000001</v>
      </c>
      <c r="C5" s="322">
        <f>IF(ISERROR(VLOOKUP($A5,'Man Tab'!$A:$Q,COLUMN()+2,0)),0,VLOOKUP($A5,'Man Tab'!$A:$Q,COLUMN()+2,0))</f>
        <v>57896.736509999995</v>
      </c>
      <c r="D5" s="322">
        <f>IF(ISERROR(VLOOKUP($A5,'Man Tab'!$A:$Q,COLUMN()+2,0)),0,VLOOKUP($A5,'Man Tab'!$A:$Q,COLUMN()+2,0))</f>
        <v>74682.481910000002</v>
      </c>
      <c r="E5" s="322">
        <f>IF(ISERROR(VLOOKUP($A5,'Man Tab'!$A:$Q,COLUMN()+2,0)),0,VLOOKUP($A5,'Man Tab'!$A:$Q,COLUMN()+2,0))</f>
        <v>0</v>
      </c>
      <c r="F5" s="322">
        <f>IF(ISERROR(VLOOKUP($A5,'Man Tab'!$A:$Q,COLUMN()+2,0)),0,VLOOKUP($A5,'Man Tab'!$A:$Q,COLUMN()+2,0))</f>
        <v>0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56174.052360000001</v>
      </c>
      <c r="C6" s="324">
        <f t="shared" ref="C6:M6" si="1">C5+B6</f>
        <v>114070.78886999999</v>
      </c>
      <c r="D6" s="324">
        <f t="shared" si="1"/>
        <v>188753.27077999999</v>
      </c>
      <c r="E6" s="324">
        <f t="shared" si="1"/>
        <v>188753.27077999999</v>
      </c>
      <c r="F6" s="324">
        <f t="shared" si="1"/>
        <v>188753.27077999999</v>
      </c>
      <c r="G6" s="324">
        <f t="shared" si="1"/>
        <v>188753.27077999999</v>
      </c>
      <c r="H6" s="324">
        <f t="shared" si="1"/>
        <v>188753.27077999999</v>
      </c>
      <c r="I6" s="324">
        <f t="shared" si="1"/>
        <v>188753.27077999999</v>
      </c>
      <c r="J6" s="324">
        <f t="shared" si="1"/>
        <v>188753.27077999999</v>
      </c>
      <c r="K6" s="324">
        <f t="shared" si="1"/>
        <v>188753.27077999999</v>
      </c>
      <c r="L6" s="324">
        <f t="shared" si="1"/>
        <v>188753.27077999999</v>
      </c>
      <c r="M6" s="324">
        <f t="shared" si="1"/>
        <v>188753.27077999999</v>
      </c>
    </row>
    <row r="7" spans="1:13" ht="14.45" customHeight="1" x14ac:dyDescent="0.2">
      <c r="A7" s="323" t="s">
        <v>125</v>
      </c>
      <c r="B7" s="323">
        <v>1065.981</v>
      </c>
      <c r="C7" s="323">
        <v>2399.5340000000001</v>
      </c>
      <c r="D7" s="323">
        <v>3806.748</v>
      </c>
      <c r="E7" s="323"/>
      <c r="F7" s="323"/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31979.43</v>
      </c>
      <c r="C8" s="324">
        <f t="shared" ref="C8:M8" si="2">C7*30</f>
        <v>71986.02</v>
      </c>
      <c r="D8" s="324">
        <f t="shared" si="2"/>
        <v>114202.44</v>
      </c>
      <c r="E8" s="324">
        <f t="shared" si="2"/>
        <v>0</v>
      </c>
      <c r="F8" s="324">
        <f t="shared" si="2"/>
        <v>0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933048.20999999985</v>
      </c>
      <c r="C9" s="323">
        <v>873625.00999999978</v>
      </c>
      <c r="D9" s="323">
        <v>1016989.1999999998</v>
      </c>
      <c r="E9" s="323"/>
      <c r="F9" s="323"/>
      <c r="G9" s="323"/>
      <c r="H9" s="323"/>
      <c r="I9" s="323"/>
      <c r="J9" s="323"/>
      <c r="K9" s="323"/>
      <c r="L9" s="323"/>
      <c r="M9" s="323"/>
    </row>
    <row r="10" spans="1:13" ht="14.45" customHeight="1" x14ac:dyDescent="0.2">
      <c r="A10" s="323" t="s">
        <v>99</v>
      </c>
      <c r="B10" s="324">
        <f>B9/1000</f>
        <v>933.04820999999981</v>
      </c>
      <c r="C10" s="324">
        <f t="shared" ref="C10:M10" si="3">C9/1000+B10</f>
        <v>1806.6732199999997</v>
      </c>
      <c r="D10" s="324">
        <f t="shared" si="3"/>
        <v>2823.6624199999997</v>
      </c>
      <c r="E10" s="324">
        <f t="shared" si="3"/>
        <v>2823.6624199999997</v>
      </c>
      <c r="F10" s="324">
        <f t="shared" si="3"/>
        <v>2823.6624199999997</v>
      </c>
      <c r="G10" s="324">
        <f t="shared" si="3"/>
        <v>2823.6624199999997</v>
      </c>
      <c r="H10" s="324">
        <f t="shared" si="3"/>
        <v>2823.6624199999997</v>
      </c>
      <c r="I10" s="324">
        <f t="shared" si="3"/>
        <v>2823.6624199999997</v>
      </c>
      <c r="J10" s="324">
        <f t="shared" si="3"/>
        <v>2823.6624199999997</v>
      </c>
      <c r="K10" s="324">
        <f t="shared" si="3"/>
        <v>2823.6624199999997</v>
      </c>
      <c r="L10" s="324">
        <f t="shared" si="3"/>
        <v>2823.6624199999997</v>
      </c>
      <c r="M10" s="324">
        <f t="shared" si="3"/>
        <v>2823.6624199999997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4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 t="str">
        <f>IF(ISERROR(HI!F15),#REF!,HI!F15)</f>
        <v/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 t="str">
        <f>IF(ISERROR(HI!F15),#REF!,HI!F15)</f>
        <v/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5DFD4EF4-E7CA-4E2E-A268-C004A0A4097C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101200.00000100001</v>
      </c>
      <c r="C7" s="56">
        <v>8433.3333334166673</v>
      </c>
      <c r="D7" s="56">
        <v>7392.6316799999995</v>
      </c>
      <c r="E7" s="56">
        <v>9251.4401600000001</v>
      </c>
      <c r="F7" s="56">
        <v>12363.99351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29008.065350000001</v>
      </c>
      <c r="Q7" s="185">
        <v>0.28664096195368932</v>
      </c>
    </row>
    <row r="8" spans="1:17" ht="14.45" customHeight="1" x14ac:dyDescent="0.2">
      <c r="A8" s="19" t="s">
        <v>36</v>
      </c>
      <c r="B8" s="55">
        <v>581.90050550000001</v>
      </c>
      <c r="C8" s="56">
        <v>48.491708791666667</v>
      </c>
      <c r="D8" s="56">
        <v>126.21039999999999</v>
      </c>
      <c r="E8" s="56">
        <v>133.5968</v>
      </c>
      <c r="F8" s="56">
        <v>258.9468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518.75399999999991</v>
      </c>
      <c r="Q8" s="185">
        <v>0.89148229825691383</v>
      </c>
    </row>
    <row r="9" spans="1:17" ht="14.45" customHeight="1" x14ac:dyDescent="0.2">
      <c r="A9" s="19" t="s">
        <v>37</v>
      </c>
      <c r="B9" s="55">
        <v>362328.38300010003</v>
      </c>
      <c r="C9" s="56">
        <v>30194.031916675001</v>
      </c>
      <c r="D9" s="56">
        <v>22532.614799999999</v>
      </c>
      <c r="E9" s="56">
        <v>24300.951149999997</v>
      </c>
      <c r="F9" s="56">
        <v>30024.261170000002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76857.827120000002</v>
      </c>
      <c r="Q9" s="185">
        <v>0.21212201617663162</v>
      </c>
    </row>
    <row r="10" spans="1:17" ht="14.45" customHeight="1" x14ac:dyDescent="0.2">
      <c r="A10" s="19" t="s">
        <v>38</v>
      </c>
      <c r="B10" s="55">
        <v>1326.9414314999999</v>
      </c>
      <c r="C10" s="56">
        <v>110.578452625</v>
      </c>
      <c r="D10" s="56">
        <v>136.53445000000002</v>
      </c>
      <c r="E10" s="56">
        <v>115.50021000000001</v>
      </c>
      <c r="F10" s="56">
        <v>126.7282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378.76286000000005</v>
      </c>
      <c r="Q10" s="185">
        <v>0.28544052586544028</v>
      </c>
    </row>
    <row r="11" spans="1:17" ht="14.45" customHeight="1" x14ac:dyDescent="0.2">
      <c r="A11" s="19" t="s">
        <v>39</v>
      </c>
      <c r="B11" s="55">
        <v>1327.0809110999999</v>
      </c>
      <c r="C11" s="56">
        <v>110.59007592499999</v>
      </c>
      <c r="D11" s="56">
        <v>212.55338</v>
      </c>
      <c r="E11" s="56">
        <v>188.71596</v>
      </c>
      <c r="F11" s="56">
        <v>227.58953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628.85887000000002</v>
      </c>
      <c r="Q11" s="185">
        <v>0.47386626146159183</v>
      </c>
    </row>
    <row r="12" spans="1:17" ht="14.45" customHeight="1" x14ac:dyDescent="0.2">
      <c r="A12" s="19" t="s">
        <v>40</v>
      </c>
      <c r="B12" s="55">
        <v>674.98018449999995</v>
      </c>
      <c r="C12" s="56">
        <v>56.248348708333332</v>
      </c>
      <c r="D12" s="56">
        <v>29.421349999999997</v>
      </c>
      <c r="E12" s="56">
        <v>10.243879999999999</v>
      </c>
      <c r="F12" s="56">
        <v>3519.5009599999998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3559.1661899999999</v>
      </c>
      <c r="Q12" s="185">
        <v>5.2729935955623599</v>
      </c>
    </row>
    <row r="13" spans="1:17" ht="14.45" customHeight="1" x14ac:dyDescent="0.2">
      <c r="A13" s="19" t="s">
        <v>41</v>
      </c>
      <c r="B13" s="55">
        <v>3867.0000003999999</v>
      </c>
      <c r="C13" s="56">
        <v>322.25000003333332</v>
      </c>
      <c r="D13" s="56">
        <v>1227.5913899999998</v>
      </c>
      <c r="E13" s="56">
        <v>783.82596000000001</v>
      </c>
      <c r="F13" s="56">
        <v>1347.5703100000001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3358.9876599999998</v>
      </c>
      <c r="Q13" s="185">
        <v>0.86862882328744462</v>
      </c>
    </row>
    <row r="14" spans="1:17" ht="14.45" customHeight="1" x14ac:dyDescent="0.2">
      <c r="A14" s="19" t="s">
        <v>42</v>
      </c>
      <c r="B14" s="55">
        <v>3847.9878478999999</v>
      </c>
      <c r="C14" s="56">
        <v>320.66565399166666</v>
      </c>
      <c r="D14" s="56">
        <v>441.39299999999997</v>
      </c>
      <c r="E14" s="56">
        <v>402.51799999999997</v>
      </c>
      <c r="F14" s="56">
        <v>394.43799999999999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1238.3489999999999</v>
      </c>
      <c r="Q14" s="185">
        <v>0.321817284499954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2423.3870181999996</v>
      </c>
      <c r="C17" s="56">
        <v>201.94891818333329</v>
      </c>
      <c r="D17" s="56">
        <v>403.79831999999999</v>
      </c>
      <c r="E17" s="56">
        <v>31.339029999999998</v>
      </c>
      <c r="F17" s="56">
        <v>27.56718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462.70452999999998</v>
      </c>
      <c r="Q17" s="185">
        <v>0.19093299028385463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0</v>
      </c>
      <c r="Q18" s="185" t="s">
        <v>329</v>
      </c>
    </row>
    <row r="19" spans="1:17" ht="14.45" customHeight="1" x14ac:dyDescent="0.2">
      <c r="A19" s="19" t="s">
        <v>47</v>
      </c>
      <c r="B19" s="55">
        <v>8539.8250262000001</v>
      </c>
      <c r="C19" s="56">
        <v>711.65208551666672</v>
      </c>
      <c r="D19" s="56">
        <v>847.99347999999998</v>
      </c>
      <c r="E19" s="56">
        <v>651.45570999999995</v>
      </c>
      <c r="F19" s="56">
        <v>966.65307999999993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2466.1022699999999</v>
      </c>
      <c r="Q19" s="185">
        <v>0.28877667428009951</v>
      </c>
    </row>
    <row r="20" spans="1:17" ht="14.45" customHeight="1" x14ac:dyDescent="0.2">
      <c r="A20" s="19" t="s">
        <v>48</v>
      </c>
      <c r="B20" s="55">
        <v>157390.7703032</v>
      </c>
      <c r="C20" s="56">
        <v>13115.897525266666</v>
      </c>
      <c r="D20" s="56">
        <v>21772.289339999999</v>
      </c>
      <c r="E20" s="56">
        <v>20956.664049999999</v>
      </c>
      <c r="F20" s="56">
        <v>24393.85729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67122.810679999995</v>
      </c>
      <c r="Q20" s="185">
        <v>0.4264723436494629</v>
      </c>
    </row>
    <row r="21" spans="1:17" ht="14.45" customHeight="1" x14ac:dyDescent="0.2">
      <c r="A21" s="20" t="s">
        <v>49</v>
      </c>
      <c r="B21" s="55">
        <v>12001.055251199999</v>
      </c>
      <c r="C21" s="56">
        <v>1000.0879375999999</v>
      </c>
      <c r="D21" s="56">
        <v>1017.5088499999999</v>
      </c>
      <c r="E21" s="56">
        <v>1020.44272</v>
      </c>
      <c r="F21" s="56">
        <v>1020.44173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3058.3932999999997</v>
      </c>
      <c r="Q21" s="185">
        <v>0.25484369799015694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33.37865</v>
      </c>
      <c r="E22" s="56">
        <v>0</v>
      </c>
      <c r="F22" s="56">
        <v>7.7439999999999998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41.12265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1.862645149230957E-9</v>
      </c>
      <c r="C24" s="56">
        <v>1.5522042910257974E-10</v>
      </c>
      <c r="D24" s="56">
        <v>0.13327000000572298</v>
      </c>
      <c r="E24" s="56">
        <v>50.042879999993602</v>
      </c>
      <c r="F24" s="56">
        <v>3.190149999994901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53.366299999994226</v>
      </c>
      <c r="Q24" s="185">
        <v>28650814151.0625</v>
      </c>
    </row>
    <row r="25" spans="1:17" ht="14.45" customHeight="1" x14ac:dyDescent="0.2">
      <c r="A25" s="21" t="s">
        <v>53</v>
      </c>
      <c r="B25" s="58">
        <v>655509.31148080202</v>
      </c>
      <c r="C25" s="59">
        <v>54625.775956733502</v>
      </c>
      <c r="D25" s="59">
        <v>56174.052360000001</v>
      </c>
      <c r="E25" s="59">
        <v>57896.736509999995</v>
      </c>
      <c r="F25" s="59">
        <v>74682.481910000002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188753.27077999999</v>
      </c>
      <c r="Q25" s="186">
        <v>0.28794903058448473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3033.2462999999998</v>
      </c>
      <c r="E26" s="56">
        <v>2552.2582400000001</v>
      </c>
      <c r="F26" s="56">
        <v>3390.0846000000001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8975.58914</v>
      </c>
      <c r="Q26" s="185" t="s">
        <v>329</v>
      </c>
    </row>
    <row r="27" spans="1:17" ht="14.45" customHeight="1" x14ac:dyDescent="0.2">
      <c r="A27" s="22" t="s">
        <v>55</v>
      </c>
      <c r="B27" s="58">
        <v>655509.31148080202</v>
      </c>
      <c r="C27" s="59">
        <v>54625.775956733502</v>
      </c>
      <c r="D27" s="59">
        <v>59207.29866</v>
      </c>
      <c r="E27" s="59">
        <v>60448.994749999998</v>
      </c>
      <c r="F27" s="59">
        <v>78072.566510000004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197728.85992000002</v>
      </c>
      <c r="Q27" s="186">
        <v>0.30164157313544265</v>
      </c>
    </row>
    <row r="28" spans="1:17" ht="14.45" customHeight="1" x14ac:dyDescent="0.2">
      <c r="A28" s="20" t="s">
        <v>56</v>
      </c>
      <c r="B28" s="55">
        <v>185.37094479999999</v>
      </c>
      <c r="C28" s="56">
        <v>15.447578733333332</v>
      </c>
      <c r="D28" s="56">
        <v>0</v>
      </c>
      <c r="E28" s="56">
        <v>1.0014700000000001</v>
      </c>
      <c r="F28" s="56">
        <v>0.48399999999999999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1.4854700000000001</v>
      </c>
      <c r="Q28" s="185">
        <v>8.0134996431220663E-3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48.985639999999997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48.985639999999997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58B3ADCF-0253-4C08-8BCE-74FC45074D26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-630523.49472600105</v>
      </c>
      <c r="C6" s="707">
        <v>32406.326890000102</v>
      </c>
      <c r="D6" s="707">
        <v>662929.82161600119</v>
      </c>
      <c r="E6" s="708">
        <v>-5.1395906990083735E-2</v>
      </c>
      <c r="F6" s="706">
        <v>81890.769449499989</v>
      </c>
      <c r="G6" s="707">
        <v>20472.692362374997</v>
      </c>
      <c r="H6" s="707">
        <v>-27995.59201</v>
      </c>
      <c r="I6" s="707">
        <v>-63122.352800000001</v>
      </c>
      <c r="J6" s="707">
        <v>-83595.045162374998</v>
      </c>
      <c r="K6" s="709">
        <v>-0.7708115728345426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631153.69909170107</v>
      </c>
      <c r="C7" s="707">
        <v>660770.24877000111</v>
      </c>
      <c r="D7" s="707">
        <v>29616.549678300042</v>
      </c>
      <c r="E7" s="708">
        <v>1.0469244650247975</v>
      </c>
      <c r="F7" s="706">
        <v>655509.31148080202</v>
      </c>
      <c r="G7" s="707">
        <v>163877.3278702005</v>
      </c>
      <c r="H7" s="707">
        <v>74682.481910000002</v>
      </c>
      <c r="I7" s="707">
        <v>188753.27077999999</v>
      </c>
      <c r="J7" s="707">
        <v>24875.942909799487</v>
      </c>
      <c r="K7" s="709">
        <v>0.28794903058448473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471784.9906505</v>
      </c>
      <c r="C8" s="707">
        <v>460764.97512000002</v>
      </c>
      <c r="D8" s="707">
        <v>-11020.015530499979</v>
      </c>
      <c r="E8" s="708">
        <v>0.97664186918005702</v>
      </c>
      <c r="F8" s="706">
        <v>475154.27388200001</v>
      </c>
      <c r="G8" s="707">
        <v>118788.5684705</v>
      </c>
      <c r="H8" s="707">
        <v>48263.029430000002</v>
      </c>
      <c r="I8" s="707">
        <v>115598.81640000001</v>
      </c>
      <c r="J8" s="707">
        <v>-3189.7520704999915</v>
      </c>
      <c r="K8" s="709">
        <v>0.24328691280741349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467964.9003404</v>
      </c>
      <c r="C9" s="707">
        <v>457024.61910000001</v>
      </c>
      <c r="D9" s="707">
        <v>-10940.281240399985</v>
      </c>
      <c r="E9" s="708">
        <v>0.9766215773182092</v>
      </c>
      <c r="F9" s="706">
        <v>471306.28603409999</v>
      </c>
      <c r="G9" s="707">
        <v>117826.571508525</v>
      </c>
      <c r="H9" s="707">
        <v>47868.59143</v>
      </c>
      <c r="I9" s="707">
        <v>114360.46740000001</v>
      </c>
      <c r="J9" s="707">
        <v>-3466.104108524989</v>
      </c>
      <c r="K9" s="709">
        <v>0.24264575030880406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1.3009999999999999E-2</v>
      </c>
      <c r="D10" s="707">
        <v>1.3009999999999999E-2</v>
      </c>
      <c r="E10" s="708">
        <v>0</v>
      </c>
      <c r="F10" s="706">
        <v>0</v>
      </c>
      <c r="G10" s="707">
        <v>0</v>
      </c>
      <c r="H10" s="707">
        <v>9.5E-4</v>
      </c>
      <c r="I10" s="707">
        <v>3.7099999999999998E-3</v>
      </c>
      <c r="J10" s="707">
        <v>3.7099999999999998E-3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1.3009999999999999E-2</v>
      </c>
      <c r="D11" s="707">
        <v>1.3009999999999999E-2</v>
      </c>
      <c r="E11" s="708">
        <v>0</v>
      </c>
      <c r="F11" s="706">
        <v>0</v>
      </c>
      <c r="G11" s="707">
        <v>0</v>
      </c>
      <c r="H11" s="707">
        <v>9.5E-4</v>
      </c>
      <c r="I11" s="707">
        <v>3.7099999999999998E-3</v>
      </c>
      <c r="J11" s="707">
        <v>3.7099999999999998E-3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102100.00000130001</v>
      </c>
      <c r="C12" s="707">
        <v>95660.396659999999</v>
      </c>
      <c r="D12" s="707">
        <v>-6439.6033413000114</v>
      </c>
      <c r="E12" s="708">
        <v>0.93692846874419178</v>
      </c>
      <c r="F12" s="706">
        <v>101200.00000100001</v>
      </c>
      <c r="G12" s="707">
        <v>25300.000000250002</v>
      </c>
      <c r="H12" s="707">
        <v>12363.99351</v>
      </c>
      <c r="I12" s="707">
        <v>29008.065350000001</v>
      </c>
      <c r="J12" s="707">
        <v>3708.0653497499989</v>
      </c>
      <c r="K12" s="709">
        <v>0.28664096195368932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4550.0000006999999</v>
      </c>
      <c r="C13" s="707">
        <v>5928.9652999999998</v>
      </c>
      <c r="D13" s="707">
        <v>1378.9652993</v>
      </c>
      <c r="E13" s="708">
        <v>1.3030692965028245</v>
      </c>
      <c r="F13" s="706">
        <v>4750.0000004000003</v>
      </c>
      <c r="G13" s="707">
        <v>1187.5000001000001</v>
      </c>
      <c r="H13" s="707">
        <v>3731.5308799999998</v>
      </c>
      <c r="I13" s="707">
        <v>6867.5010999999995</v>
      </c>
      <c r="J13" s="707">
        <v>5680.0010998999996</v>
      </c>
      <c r="K13" s="709">
        <v>1.445789705141407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200.00000009999999</v>
      </c>
      <c r="C14" s="707">
        <v>252.63623999999999</v>
      </c>
      <c r="D14" s="707">
        <v>52.636239899999993</v>
      </c>
      <c r="E14" s="708">
        <v>1.2631811993684094</v>
      </c>
      <c r="F14" s="706">
        <v>200.00000009999999</v>
      </c>
      <c r="G14" s="707">
        <v>50.000000024999991</v>
      </c>
      <c r="H14" s="707">
        <v>199.30382</v>
      </c>
      <c r="I14" s="707">
        <v>281.30500999999998</v>
      </c>
      <c r="J14" s="707">
        <v>231.30500997499999</v>
      </c>
      <c r="K14" s="709">
        <v>1.4065250492967374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100</v>
      </c>
      <c r="C15" s="707">
        <v>101.95716</v>
      </c>
      <c r="D15" s="707">
        <v>1.9571600000000018</v>
      </c>
      <c r="E15" s="708">
        <v>1.0195715999999999</v>
      </c>
      <c r="F15" s="706">
        <v>100</v>
      </c>
      <c r="G15" s="707">
        <v>25</v>
      </c>
      <c r="H15" s="707">
        <v>28.439810000000001</v>
      </c>
      <c r="I15" s="707">
        <v>75.946550000000002</v>
      </c>
      <c r="J15" s="707">
        <v>50.946550000000002</v>
      </c>
      <c r="K15" s="709">
        <v>0.75946550000000002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</v>
      </c>
      <c r="C16" s="707">
        <v>112.34632000000001</v>
      </c>
      <c r="D16" s="707">
        <v>-7.6536799999999943</v>
      </c>
      <c r="E16" s="708">
        <v>0.9362193333333334</v>
      </c>
      <c r="F16" s="706">
        <v>120</v>
      </c>
      <c r="G16" s="707">
        <v>30</v>
      </c>
      <c r="H16" s="707">
        <v>117.51135000000001</v>
      </c>
      <c r="I16" s="707">
        <v>130.42755</v>
      </c>
      <c r="J16" s="707">
        <v>100.42755</v>
      </c>
      <c r="K16" s="709">
        <v>1.0868962499999999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1600.0000001000001</v>
      </c>
      <c r="C17" s="707">
        <v>1459.8128899999999</v>
      </c>
      <c r="D17" s="707">
        <v>-140.18711010000015</v>
      </c>
      <c r="E17" s="708">
        <v>0.91238305619297599</v>
      </c>
      <c r="F17" s="706">
        <v>1500.0000001000001</v>
      </c>
      <c r="G17" s="707">
        <v>375.00000002500002</v>
      </c>
      <c r="H17" s="707">
        <v>128.35928999999999</v>
      </c>
      <c r="I17" s="707">
        <v>325.05063999999999</v>
      </c>
      <c r="J17" s="707">
        <v>-49.949360025000033</v>
      </c>
      <c r="K17" s="709">
        <v>0.21670042665221995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10.04289</v>
      </c>
      <c r="D18" s="707">
        <v>10.04289</v>
      </c>
      <c r="E18" s="708">
        <v>0</v>
      </c>
      <c r="F18" s="706">
        <v>0</v>
      </c>
      <c r="G18" s="707">
        <v>0</v>
      </c>
      <c r="H18" s="707">
        <v>9.1298999999999992</v>
      </c>
      <c r="I18" s="707">
        <v>31.597060000000003</v>
      </c>
      <c r="J18" s="707">
        <v>31.597060000000003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80</v>
      </c>
      <c r="C19" s="707">
        <v>179.48842000000002</v>
      </c>
      <c r="D19" s="707">
        <v>99.488420000000019</v>
      </c>
      <c r="E19" s="708">
        <v>2.2436052500000003</v>
      </c>
      <c r="F19" s="706">
        <v>80</v>
      </c>
      <c r="G19" s="707">
        <v>20</v>
      </c>
      <c r="H19" s="707">
        <v>0</v>
      </c>
      <c r="I19" s="707">
        <v>39.274999999999999</v>
      </c>
      <c r="J19" s="707">
        <v>19.274999999999999</v>
      </c>
      <c r="K19" s="709">
        <v>0.49093749999999997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599.99999990000003</v>
      </c>
      <c r="C20" s="707">
        <v>1205.6072199999999</v>
      </c>
      <c r="D20" s="707">
        <v>605.60722009999984</v>
      </c>
      <c r="E20" s="708">
        <v>2.0093453670015573</v>
      </c>
      <c r="F20" s="706">
        <v>699.99999990000003</v>
      </c>
      <c r="G20" s="707">
        <v>174.99999997500001</v>
      </c>
      <c r="H20" s="707">
        <v>424.71168999999998</v>
      </c>
      <c r="I20" s="707">
        <v>1006.81078</v>
      </c>
      <c r="J20" s="707">
        <v>831.81078002499999</v>
      </c>
      <c r="K20" s="709">
        <v>1.4383011144911859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200</v>
      </c>
      <c r="C21" s="707">
        <v>58.500050000000002</v>
      </c>
      <c r="D21" s="707">
        <v>-141.49995000000001</v>
      </c>
      <c r="E21" s="708">
        <v>0.29250025000000002</v>
      </c>
      <c r="F21" s="706">
        <v>100</v>
      </c>
      <c r="G21" s="707">
        <v>25</v>
      </c>
      <c r="H21" s="707">
        <v>91.014169999999993</v>
      </c>
      <c r="I21" s="707">
        <v>171.73645000000002</v>
      </c>
      <c r="J21" s="707">
        <v>146.73645000000002</v>
      </c>
      <c r="K21" s="709">
        <v>1.7173645000000002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88000</v>
      </c>
      <c r="C22" s="707">
        <v>83202.147030000007</v>
      </c>
      <c r="D22" s="707">
        <v>-4797.8529699999926</v>
      </c>
      <c r="E22" s="708">
        <v>0.94547894352272732</v>
      </c>
      <c r="F22" s="706">
        <v>90000</v>
      </c>
      <c r="G22" s="707">
        <v>22500</v>
      </c>
      <c r="H22" s="707">
        <v>7376.3786900000005</v>
      </c>
      <c r="I22" s="707">
        <v>19558.341479999999</v>
      </c>
      <c r="J22" s="707">
        <v>-2941.6585200000009</v>
      </c>
      <c r="K22" s="709">
        <v>0.21731490533333334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6500.0000004000003</v>
      </c>
      <c r="C23" s="707">
        <v>2877.8903999999998</v>
      </c>
      <c r="D23" s="707">
        <v>-3622.1096004000005</v>
      </c>
      <c r="E23" s="708">
        <v>0.4427523692035229</v>
      </c>
      <c r="F23" s="706">
        <v>3500.0000003999999</v>
      </c>
      <c r="G23" s="707">
        <v>875.00000010000008</v>
      </c>
      <c r="H23" s="707">
        <v>191.8587</v>
      </c>
      <c r="I23" s="707">
        <v>383.7174</v>
      </c>
      <c r="J23" s="707">
        <v>-491.28260010000008</v>
      </c>
      <c r="K23" s="709">
        <v>0.10963354284461331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150.00000009999999</v>
      </c>
      <c r="C24" s="707">
        <v>271.00274000000002</v>
      </c>
      <c r="D24" s="707">
        <v>121.00273990000002</v>
      </c>
      <c r="E24" s="708">
        <v>1.8066849321288769</v>
      </c>
      <c r="F24" s="706">
        <v>150.00000009999999</v>
      </c>
      <c r="G24" s="707">
        <v>37.500000024999999</v>
      </c>
      <c r="H24" s="707">
        <v>65.755210000000005</v>
      </c>
      <c r="I24" s="707">
        <v>136.35632999999999</v>
      </c>
      <c r="J24" s="707">
        <v>98.856329974999994</v>
      </c>
      <c r="K24" s="709">
        <v>0.90904219939397179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616.98262150000005</v>
      </c>
      <c r="C25" s="707">
        <v>1067.8581799999999</v>
      </c>
      <c r="D25" s="707">
        <v>450.8755584999999</v>
      </c>
      <c r="E25" s="708">
        <v>1.730775134968692</v>
      </c>
      <c r="F25" s="706">
        <v>581.90050550000001</v>
      </c>
      <c r="G25" s="707">
        <v>145.475126375</v>
      </c>
      <c r="H25" s="707">
        <v>258.9468</v>
      </c>
      <c r="I25" s="707">
        <v>518.75400000000002</v>
      </c>
      <c r="J25" s="707">
        <v>373.27887362500002</v>
      </c>
      <c r="K25" s="709">
        <v>0.89148229825691394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583.82335230000001</v>
      </c>
      <c r="C26" s="707">
        <v>1013.3049999999999</v>
      </c>
      <c r="D26" s="707">
        <v>429.48164769999994</v>
      </c>
      <c r="E26" s="708">
        <v>1.7356362947936845</v>
      </c>
      <c r="F26" s="706">
        <v>552.20120489999999</v>
      </c>
      <c r="G26" s="707">
        <v>138.050301225</v>
      </c>
      <c r="H26" s="707">
        <v>186.59</v>
      </c>
      <c r="I26" s="707">
        <v>418.84</v>
      </c>
      <c r="J26" s="707">
        <v>280.78969877499998</v>
      </c>
      <c r="K26" s="709">
        <v>0.7584916445009372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33.159269200000004</v>
      </c>
      <c r="C27" s="707">
        <v>54.553179999999998</v>
      </c>
      <c r="D27" s="707">
        <v>21.393910799999993</v>
      </c>
      <c r="E27" s="708">
        <v>1.6451864385479276</v>
      </c>
      <c r="F27" s="706">
        <v>29.699300599999997</v>
      </c>
      <c r="G27" s="707">
        <v>7.4248251499999984</v>
      </c>
      <c r="H27" s="707">
        <v>72.356800000000007</v>
      </c>
      <c r="I27" s="707">
        <v>99.914000000000001</v>
      </c>
      <c r="J27" s="707">
        <v>92.489174849999998</v>
      </c>
      <c r="K27" s="709">
        <v>3.3641869667462814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361357.0000001</v>
      </c>
      <c r="C28" s="707">
        <v>348941.23644000001</v>
      </c>
      <c r="D28" s="707">
        <v>-12415.763560099993</v>
      </c>
      <c r="E28" s="708">
        <v>0.96564128117043102</v>
      </c>
      <c r="F28" s="706">
        <v>362328.38300010003</v>
      </c>
      <c r="G28" s="707">
        <v>90582.095750025008</v>
      </c>
      <c r="H28" s="707">
        <v>30024.261170000002</v>
      </c>
      <c r="I28" s="707">
        <v>76857.827120000002</v>
      </c>
      <c r="J28" s="707">
        <v>-13724.268630025006</v>
      </c>
      <c r="K28" s="709">
        <v>0.21212201617663162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25808</v>
      </c>
      <c r="C29" s="707">
        <v>25673.005269999998</v>
      </c>
      <c r="D29" s="707">
        <v>-134.99473000000216</v>
      </c>
      <c r="E29" s="708">
        <v>0.99476926805641652</v>
      </c>
      <c r="F29" s="706">
        <v>25807.999999899999</v>
      </c>
      <c r="G29" s="707">
        <v>6451.9999999749998</v>
      </c>
      <c r="H29" s="707">
        <v>2944.4377799999997</v>
      </c>
      <c r="I29" s="707">
        <v>6929.7094999999999</v>
      </c>
      <c r="J29" s="707">
        <v>477.70950002500012</v>
      </c>
      <c r="K29" s="709">
        <v>0.26851013251808942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160400</v>
      </c>
      <c r="C30" s="707">
        <v>165993.11765999999</v>
      </c>
      <c r="D30" s="707">
        <v>5593.117659999989</v>
      </c>
      <c r="E30" s="708">
        <v>1.0348698108478802</v>
      </c>
      <c r="F30" s="706">
        <v>160399.9999999</v>
      </c>
      <c r="G30" s="707">
        <v>40099.999999975</v>
      </c>
      <c r="H30" s="707">
        <v>15423.697679999999</v>
      </c>
      <c r="I30" s="707">
        <v>39512.443009999995</v>
      </c>
      <c r="J30" s="707">
        <v>-587.5569899750044</v>
      </c>
      <c r="K30" s="709">
        <v>0.24633692649641289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40586</v>
      </c>
      <c r="C31" s="707">
        <v>40634.376759999999</v>
      </c>
      <c r="D31" s="707">
        <v>48.376759999999194</v>
      </c>
      <c r="E31" s="708">
        <v>1.0011919568324052</v>
      </c>
      <c r="F31" s="706">
        <v>40600.000000200002</v>
      </c>
      <c r="G31" s="707">
        <v>10150.00000005</v>
      </c>
      <c r="H31" s="707">
        <v>3105.7385399999998</v>
      </c>
      <c r="I31" s="707">
        <v>9383.6741199999997</v>
      </c>
      <c r="J31" s="707">
        <v>-766.32588005000071</v>
      </c>
      <c r="K31" s="709">
        <v>0.2311249783239846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3981.9999999000001</v>
      </c>
      <c r="C32" s="707">
        <v>4054.1430800000003</v>
      </c>
      <c r="D32" s="707">
        <v>72.143080100000134</v>
      </c>
      <c r="E32" s="708">
        <v>1.0181172978658493</v>
      </c>
      <c r="F32" s="706">
        <v>3981.9999999000001</v>
      </c>
      <c r="G32" s="707">
        <v>995.49999997500004</v>
      </c>
      <c r="H32" s="707">
        <v>250</v>
      </c>
      <c r="I32" s="707">
        <v>289.34035999999998</v>
      </c>
      <c r="J32" s="707">
        <v>-706.15963997500012</v>
      </c>
      <c r="K32" s="709">
        <v>7.2662069313728317E-2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2200</v>
      </c>
      <c r="C33" s="707">
        <v>2317.25</v>
      </c>
      <c r="D33" s="707">
        <v>117.25</v>
      </c>
      <c r="E33" s="708">
        <v>1.0532954545454545</v>
      </c>
      <c r="F33" s="706">
        <v>2599.9999999000001</v>
      </c>
      <c r="G33" s="707">
        <v>649.99999997500004</v>
      </c>
      <c r="H33" s="707">
        <v>356.5</v>
      </c>
      <c r="I33" s="707">
        <v>356.5</v>
      </c>
      <c r="J33" s="707">
        <v>-293.49999997500004</v>
      </c>
      <c r="K33" s="709">
        <v>0.13711538462065828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12000</v>
      </c>
      <c r="C34" s="707">
        <v>3556.2600400000001</v>
      </c>
      <c r="D34" s="707">
        <v>-8443.739959999999</v>
      </c>
      <c r="E34" s="708">
        <v>0.29635500333333337</v>
      </c>
      <c r="F34" s="706">
        <v>12000</v>
      </c>
      <c r="G34" s="707">
        <v>3000</v>
      </c>
      <c r="H34" s="707">
        <v>0</v>
      </c>
      <c r="I34" s="707">
        <v>0</v>
      </c>
      <c r="J34" s="707">
        <v>-3000</v>
      </c>
      <c r="K34" s="709">
        <v>0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0</v>
      </c>
      <c r="C35" s="707">
        <v>0</v>
      </c>
      <c r="D35" s="707">
        <v>0</v>
      </c>
      <c r="E35" s="708">
        <v>0</v>
      </c>
      <c r="F35" s="706">
        <v>2160</v>
      </c>
      <c r="G35" s="707">
        <v>540</v>
      </c>
      <c r="H35" s="707">
        <v>0</v>
      </c>
      <c r="I35" s="707">
        <v>59.8</v>
      </c>
      <c r="J35" s="707">
        <v>-480.2</v>
      </c>
      <c r="K35" s="709">
        <v>2.7685185185185184E-2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501</v>
      </c>
      <c r="C36" s="707">
        <v>558.10663999999997</v>
      </c>
      <c r="D36" s="707">
        <v>57.10663999999997</v>
      </c>
      <c r="E36" s="708">
        <v>1.1139853093812375</v>
      </c>
      <c r="F36" s="706">
        <v>501.38299990000002</v>
      </c>
      <c r="G36" s="707">
        <v>125.34574997500002</v>
      </c>
      <c r="H36" s="707">
        <v>118.10925</v>
      </c>
      <c r="I36" s="707">
        <v>258.25808999999998</v>
      </c>
      <c r="J36" s="707">
        <v>132.91234002499996</v>
      </c>
      <c r="K36" s="709">
        <v>0.51509143718775685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19.999999899999999</v>
      </c>
      <c r="C37" s="707">
        <v>95.198059999999998</v>
      </c>
      <c r="D37" s="707">
        <v>75.198060099999992</v>
      </c>
      <c r="E37" s="708">
        <v>4.7599030237995157</v>
      </c>
      <c r="F37" s="706">
        <v>19.999999899999999</v>
      </c>
      <c r="G37" s="707">
        <v>4.9999999749999997</v>
      </c>
      <c r="H37" s="707">
        <v>0.61420000000000008</v>
      </c>
      <c r="I37" s="707">
        <v>0.94272</v>
      </c>
      <c r="J37" s="707">
        <v>-4.0572799750000001</v>
      </c>
      <c r="K37" s="709">
        <v>4.7136000235680001E-2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812.00000020000004</v>
      </c>
      <c r="C38" s="707">
        <v>683.99224000000004</v>
      </c>
      <c r="D38" s="707">
        <v>-128.00776020000001</v>
      </c>
      <c r="E38" s="708">
        <v>0.84235497516198155</v>
      </c>
      <c r="F38" s="706">
        <v>812.00000020000004</v>
      </c>
      <c r="G38" s="707">
        <v>203.00000004999998</v>
      </c>
      <c r="H38" s="707">
        <v>70.810679999999991</v>
      </c>
      <c r="I38" s="707">
        <v>280.08461</v>
      </c>
      <c r="J38" s="707">
        <v>77.084609950000015</v>
      </c>
      <c r="K38" s="709">
        <v>0.34493178562932714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9514</v>
      </c>
      <c r="C39" s="707">
        <v>8841.2688500000004</v>
      </c>
      <c r="D39" s="707">
        <v>-672.73114999999962</v>
      </c>
      <c r="E39" s="708">
        <v>0.92929039836031113</v>
      </c>
      <c r="F39" s="706">
        <v>9513.9999999000011</v>
      </c>
      <c r="G39" s="707">
        <v>2378.4999999750003</v>
      </c>
      <c r="H39" s="707">
        <v>707.40973999999994</v>
      </c>
      <c r="I39" s="707">
        <v>2131.0542300000002</v>
      </c>
      <c r="J39" s="707">
        <v>-247.44576997500008</v>
      </c>
      <c r="K39" s="709">
        <v>0.22399140529981071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45.000000099999994</v>
      </c>
      <c r="C40" s="707">
        <v>34.630199999999995</v>
      </c>
      <c r="D40" s="707">
        <v>-10.369800099999999</v>
      </c>
      <c r="E40" s="708">
        <v>0.76955999828986665</v>
      </c>
      <c r="F40" s="706">
        <v>45.000000099999994</v>
      </c>
      <c r="G40" s="707">
        <v>11.250000024999999</v>
      </c>
      <c r="H40" s="707">
        <v>11.5434</v>
      </c>
      <c r="I40" s="707">
        <v>55.4422</v>
      </c>
      <c r="J40" s="707">
        <v>44.192199975000001</v>
      </c>
      <c r="K40" s="709">
        <v>1.2320488861510026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5576.0000004000003</v>
      </c>
      <c r="C41" s="707">
        <v>4444.5694000000003</v>
      </c>
      <c r="D41" s="707">
        <v>-1131.4306004</v>
      </c>
      <c r="E41" s="708">
        <v>0.79708920367309266</v>
      </c>
      <c r="F41" s="706">
        <v>5332.0000007999997</v>
      </c>
      <c r="G41" s="707">
        <v>1333.0000001999999</v>
      </c>
      <c r="H41" s="707">
        <v>243.05934999999999</v>
      </c>
      <c r="I41" s="707">
        <v>670.28264999999999</v>
      </c>
      <c r="J41" s="707">
        <v>-662.71735019999994</v>
      </c>
      <c r="K41" s="709">
        <v>0.12570942421219664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575.00000009999997</v>
      </c>
      <c r="C42" s="707">
        <v>492.10914000000002</v>
      </c>
      <c r="D42" s="707">
        <v>-82.890860099999941</v>
      </c>
      <c r="E42" s="708">
        <v>0.85584198245985366</v>
      </c>
      <c r="F42" s="706">
        <v>575.00000009999997</v>
      </c>
      <c r="G42" s="707">
        <v>143.75000002499999</v>
      </c>
      <c r="H42" s="707">
        <v>77.023960000000002</v>
      </c>
      <c r="I42" s="707">
        <v>122.12845</v>
      </c>
      <c r="J42" s="707">
        <v>-21.621550024999991</v>
      </c>
      <c r="K42" s="709">
        <v>0.21239730431088744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213</v>
      </c>
      <c r="C43" s="707">
        <v>197.10147000000001</v>
      </c>
      <c r="D43" s="707">
        <v>-15.898529999999994</v>
      </c>
      <c r="E43" s="708">
        <v>0.92535901408450705</v>
      </c>
      <c r="F43" s="706">
        <v>213</v>
      </c>
      <c r="G43" s="707">
        <v>53.25</v>
      </c>
      <c r="H43" s="707">
        <v>20.27496</v>
      </c>
      <c r="I43" s="707">
        <v>54.278730000000003</v>
      </c>
      <c r="J43" s="707">
        <v>1.028730000000003</v>
      </c>
      <c r="K43" s="709">
        <v>0.25482971830985918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384.99999989999998</v>
      </c>
      <c r="C44" s="707">
        <v>906.25199999999995</v>
      </c>
      <c r="D44" s="707">
        <v>521.25200010000003</v>
      </c>
      <c r="E44" s="708">
        <v>2.3539012993127018</v>
      </c>
      <c r="F44" s="706">
        <v>384.99999989999998</v>
      </c>
      <c r="G44" s="707">
        <v>96.249999974999994</v>
      </c>
      <c r="H44" s="707">
        <v>290.70620000000002</v>
      </c>
      <c r="I44" s="707">
        <v>750.03830000000005</v>
      </c>
      <c r="J44" s="707">
        <v>653.78830002500001</v>
      </c>
      <c r="K44" s="709">
        <v>1.9481514290774422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2150</v>
      </c>
      <c r="C45" s="707">
        <v>1444.00459</v>
      </c>
      <c r="D45" s="707">
        <v>-705.99540999999999</v>
      </c>
      <c r="E45" s="708">
        <v>0.67163004186046515</v>
      </c>
      <c r="F45" s="706">
        <v>2150</v>
      </c>
      <c r="G45" s="707">
        <v>537.5</v>
      </c>
      <c r="H45" s="707">
        <v>119.46555000000001</v>
      </c>
      <c r="I45" s="707">
        <v>418.76119</v>
      </c>
      <c r="J45" s="707">
        <v>-118.73881</v>
      </c>
      <c r="K45" s="709">
        <v>0.1947726465116279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40000</v>
      </c>
      <c r="C46" s="707">
        <v>32316.87357</v>
      </c>
      <c r="D46" s="707">
        <v>-7683.1264300000003</v>
      </c>
      <c r="E46" s="708">
        <v>0.80792183924999994</v>
      </c>
      <c r="F46" s="706">
        <v>37000.000000200002</v>
      </c>
      <c r="G46" s="707">
        <v>9250.0000000500004</v>
      </c>
      <c r="H46" s="707">
        <v>737.42506000000003</v>
      </c>
      <c r="I46" s="707">
        <v>2364.0360499999997</v>
      </c>
      <c r="J46" s="707">
        <v>-6885.9639500500007</v>
      </c>
      <c r="K46" s="709">
        <v>6.3892866215870842E-2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7599.9999999000001</v>
      </c>
      <c r="C47" s="707">
        <v>5725.8298800000002</v>
      </c>
      <c r="D47" s="707">
        <v>-1874.1701198999999</v>
      </c>
      <c r="E47" s="708">
        <v>0.75339866843096581</v>
      </c>
      <c r="F47" s="706">
        <v>7599.9999999000001</v>
      </c>
      <c r="G47" s="707">
        <v>1899.999999975</v>
      </c>
      <c r="H47" s="707">
        <v>462.04212999999999</v>
      </c>
      <c r="I47" s="707">
        <v>1011.63381</v>
      </c>
      <c r="J47" s="707">
        <v>-888.366189975</v>
      </c>
      <c r="K47" s="709">
        <v>0.1331097118438567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13744.999999900001</v>
      </c>
      <c r="C48" s="707">
        <v>15972.48079</v>
      </c>
      <c r="D48" s="707">
        <v>2227.4807900999986</v>
      </c>
      <c r="E48" s="708">
        <v>1.1620575329295164</v>
      </c>
      <c r="F48" s="706">
        <v>13744.999999900001</v>
      </c>
      <c r="G48" s="707">
        <v>3436.2499999750007</v>
      </c>
      <c r="H48" s="707">
        <v>1537.3057699999999</v>
      </c>
      <c r="I48" s="707">
        <v>4176.6167299999997</v>
      </c>
      <c r="J48" s="707">
        <v>740.36673002499901</v>
      </c>
      <c r="K48" s="709">
        <v>0.30386444016226888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4437.9999999000001</v>
      </c>
      <c r="C49" s="707">
        <v>2601.5031899999999</v>
      </c>
      <c r="D49" s="707">
        <v>-1836.4968099000002</v>
      </c>
      <c r="E49" s="708">
        <v>0.58618819063961669</v>
      </c>
      <c r="F49" s="706">
        <v>4437.9999999000001</v>
      </c>
      <c r="G49" s="707">
        <v>1109.499999975</v>
      </c>
      <c r="H49" s="707">
        <v>149.07926</v>
      </c>
      <c r="I49" s="707">
        <v>356.48052000000001</v>
      </c>
      <c r="J49" s="707">
        <v>-753.01947997499997</v>
      </c>
      <c r="K49" s="709">
        <v>8.032458765390546E-2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0</v>
      </c>
      <c r="D50" s="707">
        <v>0</v>
      </c>
      <c r="E50" s="708">
        <v>0</v>
      </c>
      <c r="F50" s="706">
        <v>0</v>
      </c>
      <c r="G50" s="707">
        <v>0</v>
      </c>
      <c r="H50" s="707">
        <v>-83.49</v>
      </c>
      <c r="I50" s="707">
        <v>0</v>
      </c>
      <c r="J50" s="707">
        <v>0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1155</v>
      </c>
      <c r="C51" s="707">
        <v>394.82400000000001</v>
      </c>
      <c r="D51" s="707">
        <v>-760.17599999999993</v>
      </c>
      <c r="E51" s="708">
        <v>0.34183896103896105</v>
      </c>
      <c r="F51" s="706">
        <v>1155</v>
      </c>
      <c r="G51" s="707">
        <v>288.75</v>
      </c>
      <c r="H51" s="707">
        <v>35.374000000000002</v>
      </c>
      <c r="I51" s="707">
        <v>78.867000000000004</v>
      </c>
      <c r="J51" s="707">
        <v>-209.88299999999998</v>
      </c>
      <c r="K51" s="709">
        <v>6.828311688311689E-2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22140</v>
      </c>
      <c r="C52" s="707">
        <v>23439.155010000002</v>
      </c>
      <c r="D52" s="707">
        <v>1299.1550100000022</v>
      </c>
      <c r="E52" s="708">
        <v>1.058679088075881</v>
      </c>
      <c r="F52" s="706">
        <v>22140</v>
      </c>
      <c r="G52" s="707">
        <v>5535</v>
      </c>
      <c r="H52" s="707">
        <v>2271.25</v>
      </c>
      <c r="I52" s="707">
        <v>5162.6580000000004</v>
      </c>
      <c r="J52" s="707">
        <v>-372.34199999999964</v>
      </c>
      <c r="K52" s="709">
        <v>0.23318238482384826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597.99999960000002</v>
      </c>
      <c r="C53" s="707">
        <v>581.18686000000002</v>
      </c>
      <c r="D53" s="707">
        <v>-16.8131396</v>
      </c>
      <c r="E53" s="708">
        <v>0.97188438192099291</v>
      </c>
      <c r="F53" s="706">
        <v>597.99999960000002</v>
      </c>
      <c r="G53" s="707">
        <v>149.49999990000001</v>
      </c>
      <c r="H53" s="707">
        <v>100.56657000000001</v>
      </c>
      <c r="I53" s="707">
        <v>297.71656000000002</v>
      </c>
      <c r="J53" s="707">
        <v>148.21656010000001</v>
      </c>
      <c r="K53" s="709">
        <v>0.4978537795972266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29.000000400000001</v>
      </c>
      <c r="C54" s="707">
        <v>0</v>
      </c>
      <c r="D54" s="707">
        <v>-29.000000400000001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4329.9999999000001</v>
      </c>
      <c r="C55" s="707">
        <v>5993.0249400000002</v>
      </c>
      <c r="D55" s="707">
        <v>1663.0249401000001</v>
      </c>
      <c r="E55" s="708">
        <v>1.3840704249742279</v>
      </c>
      <c r="F55" s="706">
        <v>6000</v>
      </c>
      <c r="G55" s="707">
        <v>1500</v>
      </c>
      <c r="H55" s="707">
        <v>643.35708999999997</v>
      </c>
      <c r="I55" s="707">
        <v>1500.19029</v>
      </c>
      <c r="J55" s="707">
        <v>0.19029000000000451</v>
      </c>
      <c r="K55" s="709">
        <v>0.25003171499999999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2555</v>
      </c>
      <c r="C56" s="707">
        <v>1980.99</v>
      </c>
      <c r="D56" s="707">
        <v>-574.01</v>
      </c>
      <c r="E56" s="708">
        <v>0.77533855185909983</v>
      </c>
      <c r="F56" s="706">
        <v>2555</v>
      </c>
      <c r="G56" s="707">
        <v>638.75</v>
      </c>
      <c r="H56" s="707">
        <v>409.86</v>
      </c>
      <c r="I56" s="707">
        <v>614.79</v>
      </c>
      <c r="J56" s="707">
        <v>-23.960000000000036</v>
      </c>
      <c r="K56" s="709">
        <v>0.24062230919765165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9.9827999999999992</v>
      </c>
      <c r="D57" s="707">
        <v>9.9827999999999992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22.1</v>
      </c>
      <c r="I58" s="707">
        <v>22.1</v>
      </c>
      <c r="J58" s="707">
        <v>22.1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1258.4164088999999</v>
      </c>
      <c r="C59" s="707">
        <v>1265.7528400000001</v>
      </c>
      <c r="D59" s="707">
        <v>7.3364311000002544</v>
      </c>
      <c r="E59" s="708">
        <v>1.0058298914795725</v>
      </c>
      <c r="F59" s="706">
        <v>1326.9414314999999</v>
      </c>
      <c r="G59" s="707">
        <v>331.73535787499998</v>
      </c>
      <c r="H59" s="707">
        <v>126.7282</v>
      </c>
      <c r="I59" s="707">
        <v>378.76285999999999</v>
      </c>
      <c r="J59" s="707">
        <v>47.027502125000012</v>
      </c>
      <c r="K59" s="709">
        <v>0.28544052586544022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1076.9541826</v>
      </c>
      <c r="C60" s="707">
        <v>1092.42282</v>
      </c>
      <c r="D60" s="707">
        <v>15.468637400000034</v>
      </c>
      <c r="E60" s="708">
        <v>1.0143633198606976</v>
      </c>
      <c r="F60" s="706">
        <v>1135.4896177000001</v>
      </c>
      <c r="G60" s="707">
        <v>283.87240442500001</v>
      </c>
      <c r="H60" s="707">
        <v>115.33747</v>
      </c>
      <c r="I60" s="707">
        <v>339.36442</v>
      </c>
      <c r="J60" s="707">
        <v>55.492015574999982</v>
      </c>
      <c r="K60" s="709">
        <v>0.29887056183516875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181.4622263</v>
      </c>
      <c r="C61" s="707">
        <v>173.33001999999999</v>
      </c>
      <c r="D61" s="707">
        <v>-8.1322063000000071</v>
      </c>
      <c r="E61" s="708">
        <v>0.95518512879614104</v>
      </c>
      <c r="F61" s="706">
        <v>191.4518138</v>
      </c>
      <c r="G61" s="707">
        <v>47.862953449999999</v>
      </c>
      <c r="H61" s="707">
        <v>11.39073</v>
      </c>
      <c r="I61" s="707">
        <v>39.398440000000001</v>
      </c>
      <c r="J61" s="707">
        <v>-8.4645134499999983</v>
      </c>
      <c r="K61" s="709">
        <v>0.20578776047093267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1295.1533052999998</v>
      </c>
      <c r="C62" s="707">
        <v>2336.3421899999998</v>
      </c>
      <c r="D62" s="707">
        <v>1041.1888847</v>
      </c>
      <c r="E62" s="708">
        <v>1.8039116917196352</v>
      </c>
      <c r="F62" s="706">
        <v>1327.0809110999999</v>
      </c>
      <c r="G62" s="707">
        <v>331.77022777499997</v>
      </c>
      <c r="H62" s="707">
        <v>227.58953</v>
      </c>
      <c r="I62" s="707">
        <v>628.85887000000002</v>
      </c>
      <c r="J62" s="707">
        <v>297.08864222500006</v>
      </c>
      <c r="K62" s="709">
        <v>0.47386626146159183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-11.462549999999998</v>
      </c>
      <c r="D63" s="707">
        <v>-11.462549999999998</v>
      </c>
      <c r="E63" s="708">
        <v>0</v>
      </c>
      <c r="F63" s="706">
        <v>0</v>
      </c>
      <c r="G63" s="707">
        <v>0</v>
      </c>
      <c r="H63" s="707">
        <v>14.46313</v>
      </c>
      <c r="I63" s="707">
        <v>17.46312</v>
      </c>
      <c r="J63" s="707">
        <v>17.46312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103.59000019999999</v>
      </c>
      <c r="C64" s="707">
        <v>166.2911</v>
      </c>
      <c r="D64" s="707">
        <v>62.701099800000009</v>
      </c>
      <c r="E64" s="708">
        <v>1.6052813947190243</v>
      </c>
      <c r="F64" s="706">
        <v>103.9999996</v>
      </c>
      <c r="G64" s="707">
        <v>25.999999899999999</v>
      </c>
      <c r="H64" s="707">
        <v>19.840769999999999</v>
      </c>
      <c r="I64" s="707">
        <v>55.508300000000006</v>
      </c>
      <c r="J64" s="707">
        <v>29.508300100000007</v>
      </c>
      <c r="K64" s="709">
        <v>0.5337336558989757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520.00000020000004</v>
      </c>
      <c r="C65" s="707">
        <v>1026.1825100000001</v>
      </c>
      <c r="D65" s="707">
        <v>506.18250980000005</v>
      </c>
      <c r="E65" s="708">
        <v>1.9734279030871431</v>
      </c>
      <c r="F65" s="706">
        <v>520.00000020000004</v>
      </c>
      <c r="G65" s="707">
        <v>130.00000005000001</v>
      </c>
      <c r="H65" s="707">
        <v>88.652029999999996</v>
      </c>
      <c r="I65" s="707">
        <v>250.78006999999999</v>
      </c>
      <c r="J65" s="707">
        <v>120.78006994999998</v>
      </c>
      <c r="K65" s="709">
        <v>0.48226936519912711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229.99999990000001</v>
      </c>
      <c r="C66" s="707">
        <v>262.37453999999997</v>
      </c>
      <c r="D66" s="707">
        <v>32.374540099999962</v>
      </c>
      <c r="E66" s="708">
        <v>1.1407588700611992</v>
      </c>
      <c r="F66" s="706">
        <v>229.99999990000001</v>
      </c>
      <c r="G66" s="707">
        <v>57.499999975000001</v>
      </c>
      <c r="H66" s="707">
        <v>20.099250000000001</v>
      </c>
      <c r="I66" s="707">
        <v>66.002210000000005</v>
      </c>
      <c r="J66" s="707">
        <v>8.5022100250000037</v>
      </c>
      <c r="K66" s="709">
        <v>0.2869661305595505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11.421597</v>
      </c>
      <c r="C67" s="707">
        <v>13.66189</v>
      </c>
      <c r="D67" s="707">
        <v>2.2402929999999994</v>
      </c>
      <c r="E67" s="708">
        <v>1.196145337644114</v>
      </c>
      <c r="F67" s="706">
        <v>12.769733799999999</v>
      </c>
      <c r="G67" s="707">
        <v>3.1924334500000002</v>
      </c>
      <c r="H67" s="707">
        <v>1.9413699999999998</v>
      </c>
      <c r="I67" s="707">
        <v>6.4973299999999998</v>
      </c>
      <c r="J67" s="707">
        <v>3.3048965499999996</v>
      </c>
      <c r="K67" s="709">
        <v>0.50880700426190562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0.99833000000000005</v>
      </c>
      <c r="D68" s="707">
        <v>0.99833000000000005</v>
      </c>
      <c r="E68" s="708">
        <v>0</v>
      </c>
      <c r="F68" s="706">
        <v>0</v>
      </c>
      <c r="G68" s="707">
        <v>0</v>
      </c>
      <c r="H68" s="707">
        <v>0</v>
      </c>
      <c r="I68" s="707">
        <v>0.57174999999999998</v>
      </c>
      <c r="J68" s="707">
        <v>0.57174999999999998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59.528880000000001</v>
      </c>
      <c r="D69" s="707">
        <v>59.528880000000001</v>
      </c>
      <c r="E69" s="708">
        <v>0</v>
      </c>
      <c r="F69" s="706">
        <v>0</v>
      </c>
      <c r="G69" s="707">
        <v>0</v>
      </c>
      <c r="H69" s="707">
        <v>8.7840000000000007</v>
      </c>
      <c r="I69" s="707">
        <v>34.706440000000001</v>
      </c>
      <c r="J69" s="707">
        <v>34.706440000000001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32.367980000000003</v>
      </c>
      <c r="D70" s="707">
        <v>32.367980000000003</v>
      </c>
      <c r="E70" s="708">
        <v>0</v>
      </c>
      <c r="F70" s="706">
        <v>0</v>
      </c>
      <c r="G70" s="707">
        <v>0</v>
      </c>
      <c r="H70" s="707">
        <v>1.30298</v>
      </c>
      <c r="I70" s="707">
        <v>4.8257899999999996</v>
      </c>
      <c r="J70" s="707">
        <v>4.8257899999999996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65.141708199999997</v>
      </c>
      <c r="C71" s="707">
        <v>85.545270000000002</v>
      </c>
      <c r="D71" s="707">
        <v>20.403561800000006</v>
      </c>
      <c r="E71" s="708">
        <v>1.3132180958067048</v>
      </c>
      <c r="F71" s="706">
        <v>95.31117780000001</v>
      </c>
      <c r="G71" s="707">
        <v>23.827794450000003</v>
      </c>
      <c r="H71" s="707">
        <v>4.8879200000000003</v>
      </c>
      <c r="I71" s="707">
        <v>22.18036</v>
      </c>
      <c r="J71" s="707">
        <v>-1.6474344500000022</v>
      </c>
      <c r="K71" s="709">
        <v>0.23271520205681476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35.231900000000003</v>
      </c>
      <c r="D72" s="707">
        <v>35.231900000000003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37.779029999999999</v>
      </c>
      <c r="D73" s="707">
        <v>37.779029999999999</v>
      </c>
      <c r="E73" s="708">
        <v>0</v>
      </c>
      <c r="F73" s="706">
        <v>0</v>
      </c>
      <c r="G73" s="707">
        <v>0</v>
      </c>
      <c r="H73" s="707">
        <v>0</v>
      </c>
      <c r="I73" s="707">
        <v>0</v>
      </c>
      <c r="J73" s="707">
        <v>0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6.7489600000000003</v>
      </c>
      <c r="D74" s="707">
        <v>6.7489600000000003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23.885400000000001</v>
      </c>
      <c r="D75" s="707">
        <v>23.885400000000001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364.99999980000001</v>
      </c>
      <c r="C76" s="707">
        <v>596.50109999999995</v>
      </c>
      <c r="D76" s="707">
        <v>231.50110019999994</v>
      </c>
      <c r="E76" s="708">
        <v>1.634249589936575</v>
      </c>
      <c r="F76" s="706">
        <v>364.99999980000001</v>
      </c>
      <c r="G76" s="707">
        <v>91.249999950000003</v>
      </c>
      <c r="H76" s="707">
        <v>67.618080000000006</v>
      </c>
      <c r="I76" s="707">
        <v>170.3235</v>
      </c>
      <c r="J76" s="707">
        <v>79.073500049999993</v>
      </c>
      <c r="K76" s="709">
        <v>0.46663972628309025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0.70784999999999998</v>
      </c>
      <c r="D77" s="707">
        <v>0.70784999999999998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420.34800359999997</v>
      </c>
      <c r="C78" s="707">
        <v>966.06403</v>
      </c>
      <c r="D78" s="707">
        <v>545.71602640000003</v>
      </c>
      <c r="E78" s="708">
        <v>2.2982481699123265</v>
      </c>
      <c r="F78" s="706">
        <v>674.98018449999995</v>
      </c>
      <c r="G78" s="707">
        <v>168.74504612499999</v>
      </c>
      <c r="H78" s="707">
        <v>3519.5009599999998</v>
      </c>
      <c r="I78" s="707">
        <v>3559.1661899999999</v>
      </c>
      <c r="J78" s="707">
        <v>3390.4211438749999</v>
      </c>
      <c r="K78" s="709">
        <v>5.2729935955623599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17.222110000000001</v>
      </c>
      <c r="D79" s="707">
        <v>17.222110000000001</v>
      </c>
      <c r="E79" s="708">
        <v>0</v>
      </c>
      <c r="F79" s="706">
        <v>0</v>
      </c>
      <c r="G79" s="707">
        <v>0</v>
      </c>
      <c r="H79" s="707">
        <v>0</v>
      </c>
      <c r="I79" s="707">
        <v>0.31513000000000002</v>
      </c>
      <c r="J79" s="707">
        <v>0.31513000000000002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5.2918899999999998E-2</v>
      </c>
      <c r="C80" s="707">
        <v>4.6059299999999999</v>
      </c>
      <c r="D80" s="707">
        <v>4.5530111</v>
      </c>
      <c r="E80" s="708">
        <v>87.037523455702967</v>
      </c>
      <c r="F80" s="706">
        <v>5.2918899999999998E-2</v>
      </c>
      <c r="G80" s="707">
        <v>1.3229724999999998E-2</v>
      </c>
      <c r="H80" s="707">
        <v>0</v>
      </c>
      <c r="I80" s="707">
        <v>0.13006999999999999</v>
      </c>
      <c r="J80" s="707">
        <v>0.11684027499999999</v>
      </c>
      <c r="K80" s="709">
        <v>2.4579120125323843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2.3601520999999996</v>
      </c>
      <c r="C81" s="707">
        <v>0</v>
      </c>
      <c r="D81" s="707">
        <v>-2.3601520999999996</v>
      </c>
      <c r="E81" s="708">
        <v>0</v>
      </c>
      <c r="F81" s="706">
        <v>5.9003804000000004</v>
      </c>
      <c r="G81" s="707">
        <v>1.4750951000000001</v>
      </c>
      <c r="H81" s="707">
        <v>0</v>
      </c>
      <c r="I81" s="707">
        <v>0</v>
      </c>
      <c r="J81" s="707">
        <v>-1.4750951000000001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364.5300269</v>
      </c>
      <c r="C82" s="707">
        <v>890.78132999999991</v>
      </c>
      <c r="D82" s="707">
        <v>526.25130309999986</v>
      </c>
      <c r="E82" s="708">
        <v>2.4436432235097172</v>
      </c>
      <c r="F82" s="706">
        <v>402.9016082</v>
      </c>
      <c r="G82" s="707">
        <v>100.72540205</v>
      </c>
      <c r="H82" s="707">
        <v>3516.25848</v>
      </c>
      <c r="I82" s="707">
        <v>3549.8586800000003</v>
      </c>
      <c r="J82" s="707">
        <v>3449.1332779500003</v>
      </c>
      <c r="K82" s="709">
        <v>8.8107334588693274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10.9568981</v>
      </c>
      <c r="C83" s="707">
        <v>8.7119999999999997</v>
      </c>
      <c r="D83" s="707">
        <v>-2.2448981000000003</v>
      </c>
      <c r="E83" s="708">
        <v>0.79511554460837774</v>
      </c>
      <c r="F83" s="706">
        <v>9.0292227999999994</v>
      </c>
      <c r="G83" s="707">
        <v>2.2573056999999999</v>
      </c>
      <c r="H83" s="707">
        <v>1.089</v>
      </c>
      <c r="I83" s="707">
        <v>2.7345999999999999</v>
      </c>
      <c r="J83" s="707">
        <v>0.47729430000000006</v>
      </c>
      <c r="K83" s="709">
        <v>0.30286106130862117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10.154007200000001</v>
      </c>
      <c r="C84" s="707">
        <v>14.33132</v>
      </c>
      <c r="D84" s="707">
        <v>4.1773127999999993</v>
      </c>
      <c r="E84" s="708">
        <v>1.4113954931999653</v>
      </c>
      <c r="F84" s="706">
        <v>124.801782</v>
      </c>
      <c r="G84" s="707">
        <v>31.200445500000001</v>
      </c>
      <c r="H84" s="707">
        <v>2.1534800000000001</v>
      </c>
      <c r="I84" s="707">
        <v>6.1277100000000004</v>
      </c>
      <c r="J84" s="707">
        <v>-25.0727355</v>
      </c>
      <c r="K84" s="709">
        <v>4.9099539299847499E-2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32.294000400000002</v>
      </c>
      <c r="C85" s="707">
        <v>30.411339999999999</v>
      </c>
      <c r="D85" s="707">
        <v>-1.8826604000000025</v>
      </c>
      <c r="E85" s="708">
        <v>0.94170247176933819</v>
      </c>
      <c r="F85" s="706">
        <v>132.29427219999999</v>
      </c>
      <c r="G85" s="707">
        <v>33.073568049999999</v>
      </c>
      <c r="H85" s="707">
        <v>0</v>
      </c>
      <c r="I85" s="707">
        <v>0</v>
      </c>
      <c r="J85" s="707">
        <v>-33.073568049999999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916.99999969999999</v>
      </c>
      <c r="C86" s="707">
        <v>5376.3397599999998</v>
      </c>
      <c r="D86" s="707">
        <v>4459.3397602999994</v>
      </c>
      <c r="E86" s="708">
        <v>5.8629659343063141</v>
      </c>
      <c r="F86" s="706">
        <v>3867.0000003999999</v>
      </c>
      <c r="G86" s="707">
        <v>966.75000009999997</v>
      </c>
      <c r="H86" s="707">
        <v>1347.5703100000001</v>
      </c>
      <c r="I86" s="707">
        <v>3358.9876600000002</v>
      </c>
      <c r="J86" s="707">
        <v>2392.2376599000004</v>
      </c>
      <c r="K86" s="709">
        <v>0.86862882328744473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104.30007000000001</v>
      </c>
      <c r="D87" s="707">
        <v>104.30007000000001</v>
      </c>
      <c r="E87" s="708">
        <v>0</v>
      </c>
      <c r="F87" s="706">
        <v>0</v>
      </c>
      <c r="G87" s="707">
        <v>0</v>
      </c>
      <c r="H87" s="707">
        <v>95.045550000000006</v>
      </c>
      <c r="I87" s="707">
        <v>98.029759999999996</v>
      </c>
      <c r="J87" s="707">
        <v>98.029759999999996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4.7341499999999996</v>
      </c>
      <c r="D88" s="707">
        <v>4.7341499999999996</v>
      </c>
      <c r="E88" s="708">
        <v>0</v>
      </c>
      <c r="F88" s="706">
        <v>0</v>
      </c>
      <c r="G88" s="707">
        <v>0</v>
      </c>
      <c r="H88" s="707">
        <v>0.186</v>
      </c>
      <c r="I88" s="707">
        <v>2.0678899999999998</v>
      </c>
      <c r="J88" s="707">
        <v>2.0678899999999998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60.666719999999998</v>
      </c>
      <c r="D89" s="707">
        <v>60.666719999999998</v>
      </c>
      <c r="E89" s="708">
        <v>0</v>
      </c>
      <c r="F89" s="706">
        <v>0</v>
      </c>
      <c r="G89" s="707">
        <v>0</v>
      </c>
      <c r="H89" s="707">
        <v>0</v>
      </c>
      <c r="I89" s="707">
        <v>0</v>
      </c>
      <c r="J89" s="707">
        <v>0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566.99999990000003</v>
      </c>
      <c r="C90" s="707">
        <v>3036.4425499999998</v>
      </c>
      <c r="D90" s="707">
        <v>2469.4425500999996</v>
      </c>
      <c r="E90" s="708">
        <v>5.3552778669056922</v>
      </c>
      <c r="F90" s="706">
        <v>3087</v>
      </c>
      <c r="G90" s="707">
        <v>771.75</v>
      </c>
      <c r="H90" s="707">
        <v>1040.79639</v>
      </c>
      <c r="I90" s="707">
        <v>2797.2292400000001</v>
      </c>
      <c r="J90" s="707">
        <v>2025.4792400000001</v>
      </c>
      <c r="K90" s="709">
        <v>0.90613192095885975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104.99999989999999</v>
      </c>
      <c r="C91" s="707">
        <v>343.21265</v>
      </c>
      <c r="D91" s="707">
        <v>238.21265010000002</v>
      </c>
      <c r="E91" s="708">
        <v>3.268691907874945</v>
      </c>
      <c r="F91" s="706">
        <v>354.99999989999998</v>
      </c>
      <c r="G91" s="707">
        <v>88.749999974999994</v>
      </c>
      <c r="H91" s="707">
        <v>51.131720000000001</v>
      </c>
      <c r="I91" s="707">
        <v>93.128020000000006</v>
      </c>
      <c r="J91" s="707">
        <v>4.3780200250000121</v>
      </c>
      <c r="K91" s="709">
        <v>0.26233245077812184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244.99999990000001</v>
      </c>
      <c r="C92" s="707">
        <v>397.43256000000002</v>
      </c>
      <c r="D92" s="707">
        <v>152.43256010000002</v>
      </c>
      <c r="E92" s="708">
        <v>1.6221737149478261</v>
      </c>
      <c r="F92" s="706">
        <v>425.0000005</v>
      </c>
      <c r="G92" s="707">
        <v>106.25000012499999</v>
      </c>
      <c r="H92" s="707">
        <v>138.91065</v>
      </c>
      <c r="I92" s="707">
        <v>319.33274999999998</v>
      </c>
      <c r="J92" s="707">
        <v>213.08274987499999</v>
      </c>
      <c r="K92" s="709">
        <v>0.75137117558662214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136.66329999999999</v>
      </c>
      <c r="D93" s="707">
        <v>136.66329999999999</v>
      </c>
      <c r="E93" s="708">
        <v>0</v>
      </c>
      <c r="F93" s="706">
        <v>0</v>
      </c>
      <c r="G93" s="707">
        <v>0</v>
      </c>
      <c r="H93" s="707">
        <v>21.5</v>
      </c>
      <c r="I93" s="707">
        <v>49.2</v>
      </c>
      <c r="J93" s="707">
        <v>49.2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0</v>
      </c>
      <c r="C94" s="707">
        <v>427.10579999999999</v>
      </c>
      <c r="D94" s="707">
        <v>427.10579999999999</v>
      </c>
      <c r="E94" s="708">
        <v>0</v>
      </c>
      <c r="F94" s="706">
        <v>0</v>
      </c>
      <c r="G94" s="707">
        <v>0</v>
      </c>
      <c r="H94" s="707">
        <v>0</v>
      </c>
      <c r="I94" s="707">
        <v>0</v>
      </c>
      <c r="J94" s="707">
        <v>0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341.05983000000003</v>
      </c>
      <c r="D95" s="707">
        <v>341.05983000000003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476.89537999999999</v>
      </c>
      <c r="D96" s="707">
        <v>476.89537999999999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42.924750000000003</v>
      </c>
      <c r="D97" s="707">
        <v>42.924750000000003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4.9020000000000001</v>
      </c>
      <c r="D98" s="707">
        <v>4.9020000000000001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2.3759999999999999</v>
      </c>
      <c r="D99" s="707">
        <v>2.3759999999999999</v>
      </c>
      <c r="E99" s="708">
        <v>0</v>
      </c>
      <c r="F99" s="706">
        <v>0</v>
      </c>
      <c r="G99" s="707">
        <v>0</v>
      </c>
      <c r="H99" s="707">
        <v>0</v>
      </c>
      <c r="I99" s="707">
        <v>1.056</v>
      </c>
      <c r="J99" s="707">
        <v>1.056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2.3759999999999999</v>
      </c>
      <c r="D100" s="707">
        <v>2.3759999999999999</v>
      </c>
      <c r="E100" s="708">
        <v>0</v>
      </c>
      <c r="F100" s="706">
        <v>0</v>
      </c>
      <c r="G100" s="707">
        <v>0</v>
      </c>
      <c r="H100" s="707">
        <v>0</v>
      </c>
      <c r="I100" s="707">
        <v>1.056</v>
      </c>
      <c r="J100" s="707">
        <v>1.056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1408.23999</v>
      </c>
      <c r="D101" s="707">
        <v>1408.23999</v>
      </c>
      <c r="E101" s="708">
        <v>0</v>
      </c>
      <c r="F101" s="706">
        <v>0</v>
      </c>
      <c r="G101" s="707">
        <v>0</v>
      </c>
      <c r="H101" s="707">
        <v>0</v>
      </c>
      <c r="I101" s="707">
        <v>48.985639999999997</v>
      </c>
      <c r="J101" s="707">
        <v>48.985639999999997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462.82198999999997</v>
      </c>
      <c r="D102" s="707">
        <v>462.82198999999997</v>
      </c>
      <c r="E102" s="708">
        <v>0</v>
      </c>
      <c r="F102" s="706">
        <v>0</v>
      </c>
      <c r="G102" s="707">
        <v>0</v>
      </c>
      <c r="H102" s="707">
        <v>0</v>
      </c>
      <c r="I102" s="707">
        <v>48.985639999999997</v>
      </c>
      <c r="J102" s="707">
        <v>48.985639999999997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945.41800000000001</v>
      </c>
      <c r="D103" s="707">
        <v>945.41800000000001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3820.0903100999999</v>
      </c>
      <c r="C104" s="707">
        <v>3740.3560200000002</v>
      </c>
      <c r="D104" s="707">
        <v>-79.734290099999725</v>
      </c>
      <c r="E104" s="708">
        <v>0.97912764263996876</v>
      </c>
      <c r="F104" s="706">
        <v>3847.9878478999999</v>
      </c>
      <c r="G104" s="707">
        <v>961.99696197499998</v>
      </c>
      <c r="H104" s="707">
        <v>394.43799999999999</v>
      </c>
      <c r="I104" s="707">
        <v>1238.3489999999999</v>
      </c>
      <c r="J104" s="707">
        <v>276.35203802499996</v>
      </c>
      <c r="K104" s="709">
        <v>0.321817284499954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3820.0903100999999</v>
      </c>
      <c r="C105" s="707">
        <v>3740.3560200000002</v>
      </c>
      <c r="D105" s="707">
        <v>-79.734290099999725</v>
      </c>
      <c r="E105" s="708">
        <v>0.97912764263996876</v>
      </c>
      <c r="F105" s="706">
        <v>3847.9878478999999</v>
      </c>
      <c r="G105" s="707">
        <v>961.99696197499998</v>
      </c>
      <c r="H105" s="707">
        <v>394.43799999999999</v>
      </c>
      <c r="I105" s="707">
        <v>1238.3489999999999</v>
      </c>
      <c r="J105" s="707">
        <v>276.35203802499996</v>
      </c>
      <c r="K105" s="709">
        <v>0.321817284499954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1377.9706295000001</v>
      </c>
      <c r="C106" s="707">
        <v>1324.36931</v>
      </c>
      <c r="D106" s="707">
        <v>-53.601319500000045</v>
      </c>
      <c r="E106" s="708">
        <v>0.96110126126603335</v>
      </c>
      <c r="F106" s="706">
        <v>1329.5864079</v>
      </c>
      <c r="G106" s="707">
        <v>332.39660197500001</v>
      </c>
      <c r="H106" s="707">
        <v>103.754</v>
      </c>
      <c r="I106" s="707">
        <v>305.72000000000003</v>
      </c>
      <c r="J106" s="707">
        <v>-26.676601974999983</v>
      </c>
      <c r="K106" s="709">
        <v>0.22993616524921157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483.23641259999999</v>
      </c>
      <c r="C107" s="707">
        <v>429.53568999999999</v>
      </c>
      <c r="D107" s="707">
        <v>-53.700722600000006</v>
      </c>
      <c r="E107" s="708">
        <v>0.8888727728296193</v>
      </c>
      <c r="F107" s="706">
        <v>494.94506559999996</v>
      </c>
      <c r="G107" s="707">
        <v>123.73626639999998</v>
      </c>
      <c r="H107" s="707">
        <v>42.585000000000001</v>
      </c>
      <c r="I107" s="707">
        <v>126.309</v>
      </c>
      <c r="J107" s="707">
        <v>2.5727336000000207</v>
      </c>
      <c r="K107" s="709">
        <v>0.25519801848490237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1958.8832679999998</v>
      </c>
      <c r="C108" s="707">
        <v>1986.45102</v>
      </c>
      <c r="D108" s="707">
        <v>27.567752000000155</v>
      </c>
      <c r="E108" s="708">
        <v>1.0140731979543358</v>
      </c>
      <c r="F108" s="706">
        <v>2023.4563744000002</v>
      </c>
      <c r="G108" s="707">
        <v>505.86409360000005</v>
      </c>
      <c r="H108" s="707">
        <v>248.09899999999999</v>
      </c>
      <c r="I108" s="707">
        <v>806.32</v>
      </c>
      <c r="J108" s="707">
        <v>300.4559064</v>
      </c>
      <c r="K108" s="709">
        <v>0.39848647601265524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8236.7040780999996</v>
      </c>
      <c r="C109" s="707">
        <v>12735.67957</v>
      </c>
      <c r="D109" s="707">
        <v>4498.9754919000006</v>
      </c>
      <c r="E109" s="708">
        <v>1.5462106504301902</v>
      </c>
      <c r="F109" s="706">
        <v>10963.212044399999</v>
      </c>
      <c r="G109" s="707">
        <v>2740.8030110999998</v>
      </c>
      <c r="H109" s="707">
        <v>994.22026000000005</v>
      </c>
      <c r="I109" s="707">
        <v>2928.8067999999998</v>
      </c>
      <c r="J109" s="707">
        <v>188.00378890000002</v>
      </c>
      <c r="K109" s="709">
        <v>0.2671486046369077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1057.3333064999999</v>
      </c>
      <c r="C110" s="707">
        <v>3919.3802400000004</v>
      </c>
      <c r="D110" s="707">
        <v>2862.0469335000007</v>
      </c>
      <c r="E110" s="708">
        <v>3.7068540411102622</v>
      </c>
      <c r="F110" s="706">
        <v>2423.3870181999996</v>
      </c>
      <c r="G110" s="707">
        <v>605.8467545499999</v>
      </c>
      <c r="H110" s="707">
        <v>27.56718</v>
      </c>
      <c r="I110" s="707">
        <v>462.70453000000003</v>
      </c>
      <c r="J110" s="707">
        <v>-143.14222454999987</v>
      </c>
      <c r="K110" s="709">
        <v>0.19093299028385466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1057.3333064999999</v>
      </c>
      <c r="C111" s="707">
        <v>3919.3802400000004</v>
      </c>
      <c r="D111" s="707">
        <v>2862.0469335000007</v>
      </c>
      <c r="E111" s="708">
        <v>3.7068540411102622</v>
      </c>
      <c r="F111" s="706">
        <v>2423.3870181999996</v>
      </c>
      <c r="G111" s="707">
        <v>605.8467545499999</v>
      </c>
      <c r="H111" s="707">
        <v>27.56718</v>
      </c>
      <c r="I111" s="707">
        <v>462.70453000000003</v>
      </c>
      <c r="J111" s="707">
        <v>-143.14222454999987</v>
      </c>
      <c r="K111" s="709">
        <v>0.19093299028385466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772.59171779999997</v>
      </c>
      <c r="C112" s="707">
        <v>841.91035999999997</v>
      </c>
      <c r="D112" s="707">
        <v>69.318642199999999</v>
      </c>
      <c r="E112" s="708">
        <v>1.0897222175735832</v>
      </c>
      <c r="F112" s="706">
        <v>772.5917177</v>
      </c>
      <c r="G112" s="707">
        <v>193.14792942499997</v>
      </c>
      <c r="H112" s="707">
        <v>12.741</v>
      </c>
      <c r="I112" s="707">
        <v>365.93671000000001</v>
      </c>
      <c r="J112" s="707">
        <v>172.78878057500003</v>
      </c>
      <c r="K112" s="709">
        <v>0.47364824345954804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1.1705949</v>
      </c>
      <c r="C113" s="707">
        <v>31.311</v>
      </c>
      <c r="D113" s="707">
        <v>30.140405099999999</v>
      </c>
      <c r="E113" s="708">
        <v>26.747938163749048</v>
      </c>
      <c r="F113" s="706">
        <v>1.1705948000000002</v>
      </c>
      <c r="G113" s="707">
        <v>0.29264870000000004</v>
      </c>
      <c r="H113" s="707">
        <v>0</v>
      </c>
      <c r="I113" s="707">
        <v>0</v>
      </c>
      <c r="J113" s="707">
        <v>-0.29264870000000004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3.3125361</v>
      </c>
      <c r="C114" s="707">
        <v>2.8279999999999998</v>
      </c>
      <c r="D114" s="707">
        <v>-0.48453610000000014</v>
      </c>
      <c r="E114" s="708">
        <v>0.85372654504806755</v>
      </c>
      <c r="F114" s="706">
        <v>6.5413003999999999</v>
      </c>
      <c r="G114" s="707">
        <v>1.6353250999999998</v>
      </c>
      <c r="H114" s="707">
        <v>0.249</v>
      </c>
      <c r="I114" s="707">
        <v>1.3680000000000001</v>
      </c>
      <c r="J114" s="707">
        <v>-0.26732509999999965</v>
      </c>
      <c r="K114" s="709">
        <v>0.20913272840978228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145.99999979999998</v>
      </c>
      <c r="C115" s="707">
        <v>2019.0277800000001</v>
      </c>
      <c r="D115" s="707">
        <v>1873.0277802000001</v>
      </c>
      <c r="E115" s="708">
        <v>13.828957416204053</v>
      </c>
      <c r="F115" s="706">
        <v>449.74718449999995</v>
      </c>
      <c r="G115" s="707">
        <v>112.43679612499997</v>
      </c>
      <c r="H115" s="707">
        <v>5.8104199999999997</v>
      </c>
      <c r="I115" s="707">
        <v>11.580399999999999</v>
      </c>
      <c r="J115" s="707">
        <v>-100.85639612499997</v>
      </c>
      <c r="K115" s="709">
        <v>2.5748688149931042E-2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104.2584579</v>
      </c>
      <c r="C116" s="707">
        <v>177.08096</v>
      </c>
      <c r="D116" s="707">
        <v>72.822502100000008</v>
      </c>
      <c r="E116" s="708">
        <v>1.6984805220296666</v>
      </c>
      <c r="F116" s="706">
        <v>123.52424099999999</v>
      </c>
      <c r="G116" s="707">
        <v>30.881060249999997</v>
      </c>
      <c r="H116" s="707">
        <v>7.6777600000000001</v>
      </c>
      <c r="I116" s="707">
        <v>36.939309999999999</v>
      </c>
      <c r="J116" s="707">
        <v>6.0582497500000017</v>
      </c>
      <c r="K116" s="709">
        <v>0.29904502712143766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8.2812400000000004</v>
      </c>
      <c r="D117" s="707">
        <v>8.2812400000000004</v>
      </c>
      <c r="E117" s="708">
        <v>0</v>
      </c>
      <c r="F117" s="706">
        <v>0</v>
      </c>
      <c r="G117" s="707">
        <v>0</v>
      </c>
      <c r="H117" s="707">
        <v>0</v>
      </c>
      <c r="I117" s="707">
        <v>2.52285</v>
      </c>
      <c r="J117" s="707">
        <v>2.52285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110.47443</v>
      </c>
      <c r="D118" s="707">
        <v>110.47443</v>
      </c>
      <c r="E118" s="708">
        <v>0</v>
      </c>
      <c r="F118" s="706">
        <v>0</v>
      </c>
      <c r="G118" s="707">
        <v>0</v>
      </c>
      <c r="H118" s="707">
        <v>0</v>
      </c>
      <c r="I118" s="707">
        <v>0</v>
      </c>
      <c r="J118" s="707">
        <v>0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9.9999995999999989</v>
      </c>
      <c r="C119" s="707">
        <v>225.13660999999999</v>
      </c>
      <c r="D119" s="707">
        <v>215.1366104</v>
      </c>
      <c r="E119" s="708">
        <v>22.513661900546477</v>
      </c>
      <c r="F119" s="706">
        <v>990.61184959999991</v>
      </c>
      <c r="G119" s="707">
        <v>247.65296239999998</v>
      </c>
      <c r="H119" s="707">
        <v>1.089</v>
      </c>
      <c r="I119" s="707">
        <v>40.259660000000004</v>
      </c>
      <c r="J119" s="707">
        <v>-207.39330239999998</v>
      </c>
      <c r="K119" s="709">
        <v>4.0641205752037481E-2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20.000000400000001</v>
      </c>
      <c r="C120" s="707">
        <v>503.32986</v>
      </c>
      <c r="D120" s="707">
        <v>483.32985960000002</v>
      </c>
      <c r="E120" s="708">
        <v>25.166492496670148</v>
      </c>
      <c r="F120" s="706">
        <v>79.200130200000004</v>
      </c>
      <c r="G120" s="707">
        <v>19.800032550000001</v>
      </c>
      <c r="H120" s="707">
        <v>0</v>
      </c>
      <c r="I120" s="707">
        <v>4.0976000000000008</v>
      </c>
      <c r="J120" s="707">
        <v>-15.702432550000001</v>
      </c>
      <c r="K120" s="709">
        <v>5.1737288684406739E-2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98.686000000000007</v>
      </c>
      <c r="D121" s="707">
        <v>98.686000000000007</v>
      </c>
      <c r="E121" s="708">
        <v>0</v>
      </c>
      <c r="F121" s="706">
        <v>0</v>
      </c>
      <c r="G121" s="707">
        <v>0</v>
      </c>
      <c r="H121" s="707">
        <v>0</v>
      </c>
      <c r="I121" s="707">
        <v>0</v>
      </c>
      <c r="J121" s="707">
        <v>0</v>
      </c>
      <c r="K121" s="709">
        <v>0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63.539000000000001</v>
      </c>
      <c r="D122" s="707">
        <v>63.539000000000001</v>
      </c>
      <c r="E122" s="708">
        <v>0</v>
      </c>
      <c r="F122" s="706">
        <v>0</v>
      </c>
      <c r="G122" s="707">
        <v>0</v>
      </c>
      <c r="H122" s="707">
        <v>0</v>
      </c>
      <c r="I122" s="707">
        <v>0</v>
      </c>
      <c r="J122" s="707">
        <v>0</v>
      </c>
      <c r="K122" s="709">
        <v>0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37.093000000000004</v>
      </c>
      <c r="D123" s="707">
        <v>37.093000000000004</v>
      </c>
      <c r="E123" s="708">
        <v>0</v>
      </c>
      <c r="F123" s="706">
        <v>0</v>
      </c>
      <c r="G123" s="707">
        <v>0</v>
      </c>
      <c r="H123" s="707">
        <v>0</v>
      </c>
      <c r="I123" s="707">
        <v>0</v>
      </c>
      <c r="J123" s="707">
        <v>0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26.446000000000002</v>
      </c>
      <c r="D124" s="707">
        <v>26.446000000000002</v>
      </c>
      <c r="E124" s="708">
        <v>0</v>
      </c>
      <c r="F124" s="706">
        <v>0</v>
      </c>
      <c r="G124" s="707">
        <v>0</v>
      </c>
      <c r="H124" s="707">
        <v>0</v>
      </c>
      <c r="I124" s="707">
        <v>0</v>
      </c>
      <c r="J124" s="707">
        <v>0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35.146999999999998</v>
      </c>
      <c r="D125" s="707">
        <v>35.146999999999998</v>
      </c>
      <c r="E125" s="708">
        <v>0</v>
      </c>
      <c r="F125" s="706">
        <v>0</v>
      </c>
      <c r="G125" s="707">
        <v>0</v>
      </c>
      <c r="H125" s="707">
        <v>0</v>
      </c>
      <c r="I125" s="707">
        <v>0</v>
      </c>
      <c r="J125" s="707">
        <v>0</v>
      </c>
      <c r="K125" s="709">
        <v>0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35.146999999999998</v>
      </c>
      <c r="D126" s="707">
        <v>35.146999999999998</v>
      </c>
      <c r="E126" s="708">
        <v>0</v>
      </c>
      <c r="F126" s="706">
        <v>0</v>
      </c>
      <c r="G126" s="707">
        <v>0</v>
      </c>
      <c r="H126" s="707">
        <v>0</v>
      </c>
      <c r="I126" s="707">
        <v>0</v>
      </c>
      <c r="J126" s="707">
        <v>0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7179.3707715999899</v>
      </c>
      <c r="C127" s="707">
        <v>8717.6133300000092</v>
      </c>
      <c r="D127" s="707">
        <v>1538.2425584000193</v>
      </c>
      <c r="E127" s="708">
        <v>1.2142586874723016</v>
      </c>
      <c r="F127" s="706">
        <v>8539.8250262000001</v>
      </c>
      <c r="G127" s="707">
        <v>2134.95625655</v>
      </c>
      <c r="H127" s="707">
        <v>966.65307999999993</v>
      </c>
      <c r="I127" s="707">
        <v>2466.1022699999999</v>
      </c>
      <c r="J127" s="707">
        <v>331.14601344999983</v>
      </c>
      <c r="K127" s="709">
        <v>0.28877667428009951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0.83499999999999996</v>
      </c>
      <c r="D128" s="707">
        <v>0.83499999999999996</v>
      </c>
      <c r="E128" s="708">
        <v>0</v>
      </c>
      <c r="F128" s="706">
        <v>0</v>
      </c>
      <c r="G128" s="707">
        <v>0</v>
      </c>
      <c r="H128" s="707">
        <v>0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0.83499999999999996</v>
      </c>
      <c r="D129" s="707">
        <v>0.83499999999999996</v>
      </c>
      <c r="E129" s="708">
        <v>0</v>
      </c>
      <c r="F129" s="706">
        <v>0</v>
      </c>
      <c r="G129" s="707">
        <v>0</v>
      </c>
      <c r="H129" s="707">
        <v>0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84.334360100000012</v>
      </c>
      <c r="C130" s="707">
        <v>69.639089999999996</v>
      </c>
      <c r="D130" s="707">
        <v>-14.695270100000016</v>
      </c>
      <c r="E130" s="708">
        <v>0.82574990688759597</v>
      </c>
      <c r="F130" s="706">
        <v>42.445744400000002</v>
      </c>
      <c r="G130" s="707">
        <v>10.611436100000001</v>
      </c>
      <c r="H130" s="707">
        <v>8.5424400000000009</v>
      </c>
      <c r="I130" s="707">
        <v>34.472339999999996</v>
      </c>
      <c r="J130" s="707">
        <v>23.860903899999997</v>
      </c>
      <c r="K130" s="709">
        <v>0.81215067581663125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45.208949099999998</v>
      </c>
      <c r="C131" s="707">
        <v>26.1172</v>
      </c>
      <c r="D131" s="707">
        <v>-19.091749099999998</v>
      </c>
      <c r="E131" s="708">
        <v>0.57769978112585685</v>
      </c>
      <c r="F131" s="706">
        <v>0</v>
      </c>
      <c r="G131" s="707">
        <v>0</v>
      </c>
      <c r="H131" s="707">
        <v>2.4268000000000001</v>
      </c>
      <c r="I131" s="707">
        <v>6.7191999999999998</v>
      </c>
      <c r="J131" s="707">
        <v>6.7191999999999998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39.125411</v>
      </c>
      <c r="C132" s="707">
        <v>43.521889999999999</v>
      </c>
      <c r="D132" s="707">
        <v>4.3964789999999994</v>
      </c>
      <c r="E132" s="708">
        <v>1.1123688898756872</v>
      </c>
      <c r="F132" s="706">
        <v>42.445744400000002</v>
      </c>
      <c r="G132" s="707">
        <v>10.611436100000001</v>
      </c>
      <c r="H132" s="707">
        <v>6.11564</v>
      </c>
      <c r="I132" s="707">
        <v>27.753139999999998</v>
      </c>
      <c r="J132" s="707">
        <v>17.141703899999996</v>
      </c>
      <c r="K132" s="709">
        <v>0.65384976497196257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85.289024300000008</v>
      </c>
      <c r="C133" s="707">
        <v>109.17155</v>
      </c>
      <c r="D133" s="707">
        <v>23.882525699999988</v>
      </c>
      <c r="E133" s="708">
        <v>1.2800187467967081</v>
      </c>
      <c r="F133" s="706">
        <v>107.4567273</v>
      </c>
      <c r="G133" s="707">
        <v>26.864181824999999</v>
      </c>
      <c r="H133" s="707">
        <v>10.814120000000001</v>
      </c>
      <c r="I133" s="707">
        <v>68.914969999999997</v>
      </c>
      <c r="J133" s="707">
        <v>42.050788174999994</v>
      </c>
      <c r="K133" s="709">
        <v>0.64132764631479711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60.484999999999999</v>
      </c>
      <c r="C134" s="707">
        <v>63.394709999999996</v>
      </c>
      <c r="D134" s="707">
        <v>2.9097099999999969</v>
      </c>
      <c r="E134" s="708">
        <v>1.0481063073489294</v>
      </c>
      <c r="F134" s="706">
        <v>82.62</v>
      </c>
      <c r="G134" s="707">
        <v>20.655000000000001</v>
      </c>
      <c r="H134" s="707">
        <v>0</v>
      </c>
      <c r="I134" s="707">
        <v>21.06</v>
      </c>
      <c r="J134" s="707">
        <v>0.40499999999999758</v>
      </c>
      <c r="K134" s="709">
        <v>0.25490196078431371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24.804024300000002</v>
      </c>
      <c r="C135" s="707">
        <v>45.77684</v>
      </c>
      <c r="D135" s="707">
        <v>20.972815699999998</v>
      </c>
      <c r="E135" s="708">
        <v>1.8455408463698366</v>
      </c>
      <c r="F135" s="706">
        <v>24.8367273</v>
      </c>
      <c r="G135" s="707">
        <v>6.2091818249999999</v>
      </c>
      <c r="H135" s="707">
        <v>10.814120000000001</v>
      </c>
      <c r="I135" s="707">
        <v>47.854970000000002</v>
      </c>
      <c r="J135" s="707">
        <v>41.645788175</v>
      </c>
      <c r="K135" s="709">
        <v>1.9267824388441066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5.4450000000000003</v>
      </c>
      <c r="D136" s="707">
        <v>5.4450000000000003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5.4450000000000003</v>
      </c>
      <c r="D137" s="707">
        <v>5.4450000000000003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5699.4839800000009</v>
      </c>
      <c r="C138" s="707">
        <v>6176.7314900000092</v>
      </c>
      <c r="D138" s="707">
        <v>477.24751000000833</v>
      </c>
      <c r="E138" s="708">
        <v>1.0837352138675558</v>
      </c>
      <c r="F138" s="706">
        <v>6109.1391629999998</v>
      </c>
      <c r="G138" s="707">
        <v>1527.28479075</v>
      </c>
      <c r="H138" s="707">
        <v>709.6934399999999</v>
      </c>
      <c r="I138" s="707">
        <v>1955.3087499999999</v>
      </c>
      <c r="J138" s="707">
        <v>428.02395924999996</v>
      </c>
      <c r="K138" s="709">
        <v>0.3200628923044227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3265.1423933000001</v>
      </c>
      <c r="C139" s="707">
        <v>3276.0795400000002</v>
      </c>
      <c r="D139" s="707">
        <v>10.937146700000085</v>
      </c>
      <c r="E139" s="708">
        <v>1.0033496691361585</v>
      </c>
      <c r="F139" s="706">
        <v>3701.7810964999999</v>
      </c>
      <c r="G139" s="707">
        <v>925.44527412499997</v>
      </c>
      <c r="H139" s="707">
        <v>286.03116</v>
      </c>
      <c r="I139" s="707">
        <v>858.09348</v>
      </c>
      <c r="J139" s="707">
        <v>-67.351794124999969</v>
      </c>
      <c r="K139" s="709">
        <v>0.23180557078626812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18.785125400000002</v>
      </c>
      <c r="C140" s="707">
        <v>275.23844000000003</v>
      </c>
      <c r="D140" s="707">
        <v>256.4533146</v>
      </c>
      <c r="E140" s="708">
        <v>14.651935195492493</v>
      </c>
      <c r="F140" s="706">
        <v>23.927512400000001</v>
      </c>
      <c r="G140" s="707">
        <v>5.9818781000000003</v>
      </c>
      <c r="H140" s="707">
        <v>53.68383</v>
      </c>
      <c r="I140" s="707">
        <v>157.92818</v>
      </c>
      <c r="J140" s="707">
        <v>151.94630190000001</v>
      </c>
      <c r="K140" s="709">
        <v>6.6002757562043932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0.71741160000000004</v>
      </c>
      <c r="C141" s="707">
        <v>0.72599999999999998</v>
      </c>
      <c r="D141" s="707">
        <v>8.5883999999999405E-3</v>
      </c>
      <c r="E141" s="708">
        <v>1.0119713704099571</v>
      </c>
      <c r="F141" s="706">
        <v>0.89168100000000006</v>
      </c>
      <c r="G141" s="707">
        <v>0.22292025000000001</v>
      </c>
      <c r="H141" s="707">
        <v>0.36299999999999999</v>
      </c>
      <c r="I141" s="707">
        <v>0.36299999999999999</v>
      </c>
      <c r="J141" s="707">
        <v>0.14007974999999998</v>
      </c>
      <c r="K141" s="709">
        <v>0.40709625976105801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396.58604849999995</v>
      </c>
      <c r="C142" s="707">
        <v>401.36115000000001</v>
      </c>
      <c r="D142" s="707">
        <v>4.7751015000000621</v>
      </c>
      <c r="E142" s="708">
        <v>1.0120405181121748</v>
      </c>
      <c r="F142" s="706">
        <v>420.0558729</v>
      </c>
      <c r="G142" s="707">
        <v>105.013968225</v>
      </c>
      <c r="H142" s="707">
        <v>41.193529999999996</v>
      </c>
      <c r="I142" s="707">
        <v>108.1177</v>
      </c>
      <c r="J142" s="707">
        <v>3.103731775</v>
      </c>
      <c r="K142" s="709">
        <v>0.25738885461491662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2018.2530012</v>
      </c>
      <c r="C143" s="707">
        <v>2223.32636</v>
      </c>
      <c r="D143" s="707">
        <v>205.07335880000005</v>
      </c>
      <c r="E143" s="708">
        <v>1.1016093416821722</v>
      </c>
      <c r="F143" s="706">
        <v>1962.4830001999999</v>
      </c>
      <c r="G143" s="707">
        <v>490.62075004999997</v>
      </c>
      <c r="H143" s="707">
        <v>328.42192</v>
      </c>
      <c r="I143" s="707">
        <v>830.80638999999996</v>
      </c>
      <c r="J143" s="707">
        <v>340.18563995</v>
      </c>
      <c r="K143" s="709">
        <v>0.42334450281369629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1280.9514259</v>
      </c>
      <c r="C144" s="707">
        <v>2325.47271</v>
      </c>
      <c r="D144" s="707">
        <v>1044.5212841</v>
      </c>
      <c r="E144" s="708">
        <v>1.8154261457385994</v>
      </c>
      <c r="F144" s="706">
        <v>2249.4889756999996</v>
      </c>
      <c r="G144" s="707">
        <v>562.37224392499991</v>
      </c>
      <c r="H144" s="707">
        <v>237.60307999999998</v>
      </c>
      <c r="I144" s="707">
        <v>407.40621000000004</v>
      </c>
      <c r="J144" s="707">
        <v>-154.96603392499986</v>
      </c>
      <c r="K144" s="709">
        <v>0.18111056084336788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50.85</v>
      </c>
      <c r="D145" s="707">
        <v>50.85</v>
      </c>
      <c r="E145" s="708">
        <v>0</v>
      </c>
      <c r="F145" s="706">
        <v>0</v>
      </c>
      <c r="G145" s="707">
        <v>0</v>
      </c>
      <c r="H145" s="707">
        <v>0</v>
      </c>
      <c r="I145" s="707">
        <v>0</v>
      </c>
      <c r="J145" s="707">
        <v>0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869.99999979999996</v>
      </c>
      <c r="C146" s="707">
        <v>765.76675</v>
      </c>
      <c r="D146" s="707">
        <v>-104.23324979999995</v>
      </c>
      <c r="E146" s="708">
        <v>0.88019166686900963</v>
      </c>
      <c r="F146" s="706">
        <v>996.67138769999997</v>
      </c>
      <c r="G146" s="707">
        <v>249.16784692499999</v>
      </c>
      <c r="H146" s="707">
        <v>6.7951499999999996</v>
      </c>
      <c r="I146" s="707">
        <v>43.073219999999999</v>
      </c>
      <c r="J146" s="707">
        <v>-206.094626925</v>
      </c>
      <c r="K146" s="709">
        <v>4.3217072880359565E-2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8</v>
      </c>
      <c r="C147" s="707">
        <v>12.563040000000001</v>
      </c>
      <c r="D147" s="707">
        <v>4.5630400000000009</v>
      </c>
      <c r="E147" s="708">
        <v>1.5703800000000001</v>
      </c>
      <c r="F147" s="706">
        <v>17</v>
      </c>
      <c r="G147" s="707">
        <v>4.25</v>
      </c>
      <c r="H147" s="707">
        <v>3.677</v>
      </c>
      <c r="I147" s="707">
        <v>3.677</v>
      </c>
      <c r="J147" s="707">
        <v>-0.57299999999999995</v>
      </c>
      <c r="K147" s="709">
        <v>0.21629411764705883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11.5753997</v>
      </c>
      <c r="C148" s="707">
        <v>23.90531</v>
      </c>
      <c r="D148" s="707">
        <v>12.3299103</v>
      </c>
      <c r="E148" s="708">
        <v>2.0651822502509352</v>
      </c>
      <c r="F148" s="706">
        <v>12.303921300000001</v>
      </c>
      <c r="G148" s="707">
        <v>3.0759803250000006</v>
      </c>
      <c r="H148" s="707">
        <v>0</v>
      </c>
      <c r="I148" s="707">
        <v>3.0474999999999999</v>
      </c>
      <c r="J148" s="707">
        <v>-2.848032500000075E-2</v>
      </c>
      <c r="K148" s="709">
        <v>0.24768526437177388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291.37602679999998</v>
      </c>
      <c r="C149" s="707">
        <v>1294.4290600000002</v>
      </c>
      <c r="D149" s="707">
        <v>1003.0530332000002</v>
      </c>
      <c r="E149" s="708">
        <v>4.4424693212269455</v>
      </c>
      <c r="F149" s="706">
        <v>1174.3674624</v>
      </c>
      <c r="G149" s="707">
        <v>293.59186560000001</v>
      </c>
      <c r="H149" s="707">
        <v>227.02193</v>
      </c>
      <c r="I149" s="707">
        <v>357.49948999999998</v>
      </c>
      <c r="J149" s="707">
        <v>63.907624399999975</v>
      </c>
      <c r="K149" s="709">
        <v>0.30441876282010993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2.9039999999999999</v>
      </c>
      <c r="D150" s="707">
        <v>2.9039999999999999</v>
      </c>
      <c r="E150" s="708">
        <v>0</v>
      </c>
      <c r="F150" s="706">
        <v>0.18628630000000002</v>
      </c>
      <c r="G150" s="707">
        <v>4.6571575000000004E-2</v>
      </c>
      <c r="H150" s="707">
        <v>0</v>
      </c>
      <c r="I150" s="707">
        <v>0</v>
      </c>
      <c r="J150" s="707">
        <v>-4.6571575000000004E-2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39.999999600000002</v>
      </c>
      <c r="C151" s="707">
        <v>4.1745000000000001</v>
      </c>
      <c r="D151" s="707">
        <v>-35.825499600000001</v>
      </c>
      <c r="E151" s="708">
        <v>0.104362501043625</v>
      </c>
      <c r="F151" s="706">
        <v>48.959917999999995</v>
      </c>
      <c r="G151" s="707">
        <v>12.239979499999999</v>
      </c>
      <c r="H151" s="707">
        <v>0</v>
      </c>
      <c r="I151" s="707">
        <v>0</v>
      </c>
      <c r="J151" s="707">
        <v>-12.239979499999999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60</v>
      </c>
      <c r="C152" s="707">
        <v>170.88004999999998</v>
      </c>
      <c r="D152" s="707">
        <v>110.88004999999998</v>
      </c>
      <c r="E152" s="708">
        <v>2.8480008333333329</v>
      </c>
      <c r="F152" s="706">
        <v>0</v>
      </c>
      <c r="G152" s="707">
        <v>0</v>
      </c>
      <c r="H152" s="707">
        <v>0.109</v>
      </c>
      <c r="I152" s="707">
        <v>0.109</v>
      </c>
      <c r="J152" s="707">
        <v>0.109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29.311981299999999</v>
      </c>
      <c r="C153" s="707">
        <v>30.318490000000001</v>
      </c>
      <c r="D153" s="707">
        <v>1.0065087000000013</v>
      </c>
      <c r="E153" s="708">
        <v>1.0343377914204661</v>
      </c>
      <c r="F153" s="706">
        <v>31.294415799999999</v>
      </c>
      <c r="G153" s="707">
        <v>7.823603949999999</v>
      </c>
      <c r="H153" s="707">
        <v>0</v>
      </c>
      <c r="I153" s="707">
        <v>0</v>
      </c>
      <c r="J153" s="707">
        <v>-7.823603949999999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4.2120100000000003</v>
      </c>
      <c r="D154" s="707">
        <v>4.2120100000000003</v>
      </c>
      <c r="E154" s="708">
        <v>0</v>
      </c>
      <c r="F154" s="706">
        <v>0</v>
      </c>
      <c r="G154" s="707">
        <v>0</v>
      </c>
      <c r="H154" s="707">
        <v>0</v>
      </c>
      <c r="I154" s="707">
        <v>0</v>
      </c>
      <c r="J154" s="707">
        <v>0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29.311981299999999</v>
      </c>
      <c r="C155" s="707">
        <v>26.106480000000001</v>
      </c>
      <c r="D155" s="707">
        <v>-3.2055012999999981</v>
      </c>
      <c r="E155" s="708">
        <v>0.89064194374332528</v>
      </c>
      <c r="F155" s="706">
        <v>31.294415799999999</v>
      </c>
      <c r="G155" s="707">
        <v>7.823603949999999</v>
      </c>
      <c r="H155" s="707">
        <v>0</v>
      </c>
      <c r="I155" s="707">
        <v>0</v>
      </c>
      <c r="J155" s="707">
        <v>-7.823603949999999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142904.6697079</v>
      </c>
      <c r="C156" s="707">
        <v>177991.41451</v>
      </c>
      <c r="D156" s="707">
        <v>35086.744802100002</v>
      </c>
      <c r="E156" s="708">
        <v>1.2455255302280746</v>
      </c>
      <c r="F156" s="706">
        <v>157390.7703032</v>
      </c>
      <c r="G156" s="707">
        <v>39347.6925758</v>
      </c>
      <c r="H156" s="707">
        <v>24393.85729</v>
      </c>
      <c r="I156" s="707">
        <v>67122.81068000001</v>
      </c>
      <c r="J156" s="707">
        <v>27775.11810420001</v>
      </c>
      <c r="K156" s="709">
        <v>0.42647234364946301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105164.19368310001</v>
      </c>
      <c r="C157" s="707">
        <v>131803.82699999999</v>
      </c>
      <c r="D157" s="707">
        <v>26639.633316899984</v>
      </c>
      <c r="E157" s="708">
        <v>1.2533146728360358</v>
      </c>
      <c r="F157" s="706">
        <v>116224.37317200001</v>
      </c>
      <c r="G157" s="707">
        <v>29056.093292999998</v>
      </c>
      <c r="H157" s="707">
        <v>17985.153999999999</v>
      </c>
      <c r="I157" s="707">
        <v>49489.142999999996</v>
      </c>
      <c r="J157" s="707">
        <v>20433.049706999998</v>
      </c>
      <c r="K157" s="709">
        <v>0.425806925426573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104944.1027742</v>
      </c>
      <c r="C158" s="707">
        <v>120953.105</v>
      </c>
      <c r="D158" s="707">
        <v>16009.002225799995</v>
      </c>
      <c r="E158" s="708">
        <v>1.1525478974292183</v>
      </c>
      <c r="F158" s="706">
        <v>115803.86090889999</v>
      </c>
      <c r="G158" s="707">
        <v>28950.965227224995</v>
      </c>
      <c r="H158" s="707">
        <v>17657.919999999998</v>
      </c>
      <c r="I158" s="707">
        <v>48535.139000000003</v>
      </c>
      <c r="J158" s="707">
        <v>19584.173772775008</v>
      </c>
      <c r="K158" s="709">
        <v>0.41911503311777648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104944.1027742</v>
      </c>
      <c r="C159" s="707">
        <v>120953.105</v>
      </c>
      <c r="D159" s="707">
        <v>16009.002225799995</v>
      </c>
      <c r="E159" s="708">
        <v>1.1525478974292183</v>
      </c>
      <c r="F159" s="706">
        <v>115803.86090889999</v>
      </c>
      <c r="G159" s="707">
        <v>28950.965227224995</v>
      </c>
      <c r="H159" s="707">
        <v>17657.919999999998</v>
      </c>
      <c r="I159" s="707">
        <v>48535.139000000003</v>
      </c>
      <c r="J159" s="707">
        <v>19584.173772775008</v>
      </c>
      <c r="K159" s="709">
        <v>0.41911503311777648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1107.52</v>
      </c>
      <c r="D160" s="707">
        <v>1107.52</v>
      </c>
      <c r="E160" s="708">
        <v>0</v>
      </c>
      <c r="F160" s="706">
        <v>0</v>
      </c>
      <c r="G160" s="707">
        <v>0</v>
      </c>
      <c r="H160" s="707">
        <v>257.18</v>
      </c>
      <c r="I160" s="707">
        <v>735.495</v>
      </c>
      <c r="J160" s="707">
        <v>735.495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1107.52</v>
      </c>
      <c r="D161" s="707">
        <v>1107.52</v>
      </c>
      <c r="E161" s="708">
        <v>0</v>
      </c>
      <c r="F161" s="706">
        <v>0</v>
      </c>
      <c r="G161" s="707">
        <v>0</v>
      </c>
      <c r="H161" s="707">
        <v>257.18</v>
      </c>
      <c r="I161" s="707">
        <v>735.495</v>
      </c>
      <c r="J161" s="707">
        <v>735.495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102.0145953</v>
      </c>
      <c r="C162" s="707">
        <v>353.84899999999999</v>
      </c>
      <c r="D162" s="707">
        <v>251.83440469999999</v>
      </c>
      <c r="E162" s="708">
        <v>3.4686115154347918</v>
      </c>
      <c r="F162" s="706">
        <v>420.51226309999998</v>
      </c>
      <c r="G162" s="707">
        <v>105.12806577500001</v>
      </c>
      <c r="H162" s="707">
        <v>69.304000000000002</v>
      </c>
      <c r="I162" s="707">
        <v>191.25899999999999</v>
      </c>
      <c r="J162" s="707">
        <v>86.130934224999976</v>
      </c>
      <c r="K162" s="709">
        <v>0.45482383460126968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102.0145953</v>
      </c>
      <c r="C163" s="707">
        <v>353.84899999999999</v>
      </c>
      <c r="D163" s="707">
        <v>251.83440469999999</v>
      </c>
      <c r="E163" s="708">
        <v>3.4686115154347918</v>
      </c>
      <c r="F163" s="706">
        <v>420.51226309999998</v>
      </c>
      <c r="G163" s="707">
        <v>105.12806577500001</v>
      </c>
      <c r="H163" s="707">
        <v>69.304000000000002</v>
      </c>
      <c r="I163" s="707">
        <v>191.25899999999999</v>
      </c>
      <c r="J163" s="707">
        <v>86.130934224999976</v>
      </c>
      <c r="K163" s="709">
        <v>0.45482383460126968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118.07631359999999</v>
      </c>
      <c r="C164" s="707">
        <v>78.75</v>
      </c>
      <c r="D164" s="707">
        <v>-39.326313599999992</v>
      </c>
      <c r="E164" s="708">
        <v>0.66694155329727367</v>
      </c>
      <c r="F164" s="706">
        <v>0</v>
      </c>
      <c r="G164" s="707">
        <v>0</v>
      </c>
      <c r="H164" s="707">
        <v>0.75</v>
      </c>
      <c r="I164" s="707">
        <v>27.25</v>
      </c>
      <c r="J164" s="707">
        <v>27.25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118.07631359999999</v>
      </c>
      <c r="C165" s="707">
        <v>78.75</v>
      </c>
      <c r="D165" s="707">
        <v>-39.326313599999992</v>
      </c>
      <c r="E165" s="708">
        <v>0.66694155329727367</v>
      </c>
      <c r="F165" s="706">
        <v>0</v>
      </c>
      <c r="G165" s="707">
        <v>0</v>
      </c>
      <c r="H165" s="707">
        <v>0.75</v>
      </c>
      <c r="I165" s="707">
        <v>27.25</v>
      </c>
      <c r="J165" s="707">
        <v>27.25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9310.6029999999992</v>
      </c>
      <c r="D166" s="707">
        <v>9310.6029999999992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9310.6029999999992</v>
      </c>
      <c r="D167" s="707">
        <v>9310.6029999999992</v>
      </c>
      <c r="E167" s="708">
        <v>0</v>
      </c>
      <c r="F167" s="706">
        <v>0</v>
      </c>
      <c r="G167" s="707">
        <v>0</v>
      </c>
      <c r="H167" s="707">
        <v>0</v>
      </c>
      <c r="I167" s="707">
        <v>0</v>
      </c>
      <c r="J167" s="707">
        <v>0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35199.908249799999</v>
      </c>
      <c r="C168" s="707">
        <v>43761.23949</v>
      </c>
      <c r="D168" s="707">
        <v>8561.331240200001</v>
      </c>
      <c r="E168" s="708">
        <v>1.2432202714689931</v>
      </c>
      <c r="F168" s="706">
        <v>38802.297808399999</v>
      </c>
      <c r="G168" s="707">
        <v>9700.5744520999997</v>
      </c>
      <c r="H168" s="707">
        <v>6054.08727</v>
      </c>
      <c r="I168" s="707">
        <v>16658.968140000001</v>
      </c>
      <c r="J168" s="707">
        <v>6958.3936879000012</v>
      </c>
      <c r="K168" s="709">
        <v>0.42932942327950574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9464.7774308000007</v>
      </c>
      <c r="C169" s="707">
        <v>10991.891019999999</v>
      </c>
      <c r="D169" s="707">
        <v>1527.1135891999984</v>
      </c>
      <c r="E169" s="708">
        <v>1.1613470153276411</v>
      </c>
      <c r="F169" s="706">
        <v>10490.082863</v>
      </c>
      <c r="G169" s="707">
        <v>2622.5207157499999</v>
      </c>
      <c r="H169" s="707">
        <v>1612.4333300000001</v>
      </c>
      <c r="I169" s="707">
        <v>4436.8220099999999</v>
      </c>
      <c r="J169" s="707">
        <v>1814.30129425</v>
      </c>
      <c r="K169" s="709">
        <v>0.42295395259929702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9464.7774308000007</v>
      </c>
      <c r="C170" s="707">
        <v>10991.891019999999</v>
      </c>
      <c r="D170" s="707">
        <v>1527.1135891999984</v>
      </c>
      <c r="E170" s="708">
        <v>1.1613470153276411</v>
      </c>
      <c r="F170" s="706">
        <v>10490.082863</v>
      </c>
      <c r="G170" s="707">
        <v>2622.5207157499999</v>
      </c>
      <c r="H170" s="707">
        <v>1612.4333300000001</v>
      </c>
      <c r="I170" s="707">
        <v>4436.8220099999999</v>
      </c>
      <c r="J170" s="707">
        <v>1814.30129425</v>
      </c>
      <c r="K170" s="709">
        <v>0.42295395259929702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25735.130818999998</v>
      </c>
      <c r="C171" s="707">
        <v>29621.8626</v>
      </c>
      <c r="D171" s="707">
        <v>3886.7317810000022</v>
      </c>
      <c r="E171" s="708">
        <v>1.1510282503841196</v>
      </c>
      <c r="F171" s="706">
        <v>28312.214945399999</v>
      </c>
      <c r="G171" s="707">
        <v>7078.0537363500007</v>
      </c>
      <c r="H171" s="707">
        <v>4441.6539400000001</v>
      </c>
      <c r="I171" s="707">
        <v>12222.146130000001</v>
      </c>
      <c r="J171" s="707">
        <v>5144.0923936500003</v>
      </c>
      <c r="K171" s="709">
        <v>0.43169162686742679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25735.130818999998</v>
      </c>
      <c r="C172" s="707">
        <v>29621.8626</v>
      </c>
      <c r="D172" s="707">
        <v>3886.7317810000022</v>
      </c>
      <c r="E172" s="708">
        <v>1.1510282503841196</v>
      </c>
      <c r="F172" s="706">
        <v>28312.214945399999</v>
      </c>
      <c r="G172" s="707">
        <v>7078.0537363500007</v>
      </c>
      <c r="H172" s="707">
        <v>4441.6539400000001</v>
      </c>
      <c r="I172" s="707">
        <v>12222.146130000001</v>
      </c>
      <c r="J172" s="707">
        <v>5144.0923936500003</v>
      </c>
      <c r="K172" s="709">
        <v>0.43169162686742679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838.0843000000001</v>
      </c>
      <c r="D173" s="707">
        <v>838.0843000000001</v>
      </c>
      <c r="E173" s="708">
        <v>0</v>
      </c>
      <c r="F173" s="706">
        <v>0</v>
      </c>
      <c r="G173" s="707">
        <v>0</v>
      </c>
      <c r="H173" s="707">
        <v>0</v>
      </c>
      <c r="I173" s="707">
        <v>0</v>
      </c>
      <c r="J173" s="707">
        <v>0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0</v>
      </c>
      <c r="C174" s="707">
        <v>838.0843000000001</v>
      </c>
      <c r="D174" s="707">
        <v>838.0843000000001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2309.40157</v>
      </c>
      <c r="D175" s="707">
        <v>2309.40157</v>
      </c>
      <c r="E175" s="708">
        <v>0</v>
      </c>
      <c r="F175" s="706">
        <v>0</v>
      </c>
      <c r="G175" s="707">
        <v>0</v>
      </c>
      <c r="H175" s="707">
        <v>0</v>
      </c>
      <c r="I175" s="707">
        <v>0</v>
      </c>
      <c r="J175" s="707">
        <v>0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2309.40157</v>
      </c>
      <c r="D176" s="707">
        <v>2309.40157</v>
      </c>
      <c r="E176" s="708">
        <v>0</v>
      </c>
      <c r="F176" s="706">
        <v>0</v>
      </c>
      <c r="G176" s="707">
        <v>0</v>
      </c>
      <c r="H176" s="707">
        <v>0</v>
      </c>
      <c r="I176" s="707">
        <v>0</v>
      </c>
      <c r="J176" s="707">
        <v>0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437.28390210000003</v>
      </c>
      <c r="C177" s="707">
        <v>0</v>
      </c>
      <c r="D177" s="707">
        <v>-437.28390210000003</v>
      </c>
      <c r="E177" s="708">
        <v>0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437.28390210000003</v>
      </c>
      <c r="C178" s="707">
        <v>0</v>
      </c>
      <c r="D178" s="707">
        <v>-437.28390210000003</v>
      </c>
      <c r="E178" s="708">
        <v>0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437.28390210000003</v>
      </c>
      <c r="C179" s="707">
        <v>0</v>
      </c>
      <c r="D179" s="707">
        <v>-437.28390210000003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2103.2838729</v>
      </c>
      <c r="C180" s="707">
        <v>2426.3480199999999</v>
      </c>
      <c r="D180" s="707">
        <v>323.0641470999999</v>
      </c>
      <c r="E180" s="708">
        <v>1.1535998783913843</v>
      </c>
      <c r="F180" s="706">
        <v>2364.0993228000002</v>
      </c>
      <c r="G180" s="707">
        <v>591.02483070000005</v>
      </c>
      <c r="H180" s="707">
        <v>354.61601999999999</v>
      </c>
      <c r="I180" s="707">
        <v>974.69954000000007</v>
      </c>
      <c r="J180" s="707">
        <v>383.67470930000002</v>
      </c>
      <c r="K180" s="709">
        <v>0.41229212774596208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2103.2838729</v>
      </c>
      <c r="C181" s="707">
        <v>2426.3480199999999</v>
      </c>
      <c r="D181" s="707">
        <v>323.0641470999999</v>
      </c>
      <c r="E181" s="708">
        <v>1.1535998783913843</v>
      </c>
      <c r="F181" s="706">
        <v>2364.0993228000002</v>
      </c>
      <c r="G181" s="707">
        <v>591.02483070000005</v>
      </c>
      <c r="H181" s="707">
        <v>354.61601999999999</v>
      </c>
      <c r="I181" s="707">
        <v>974.69954000000007</v>
      </c>
      <c r="J181" s="707">
        <v>383.67470930000002</v>
      </c>
      <c r="K181" s="709">
        <v>0.41229212774596208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2103.2838729</v>
      </c>
      <c r="C182" s="707">
        <v>2426.3480199999999</v>
      </c>
      <c r="D182" s="707">
        <v>323.0641470999999</v>
      </c>
      <c r="E182" s="708">
        <v>1.1535998783913843</v>
      </c>
      <c r="F182" s="706">
        <v>2364.0993228000002</v>
      </c>
      <c r="G182" s="707">
        <v>591.02483070000005</v>
      </c>
      <c r="H182" s="707">
        <v>354.61601999999999</v>
      </c>
      <c r="I182" s="707">
        <v>974.69954000000007</v>
      </c>
      <c r="J182" s="707">
        <v>383.67470930000002</v>
      </c>
      <c r="K182" s="709">
        <v>0.41229212774596208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115.2122832</v>
      </c>
      <c r="C183" s="707">
        <v>104.23864999999999</v>
      </c>
      <c r="D183" s="707">
        <v>-10.973633200000009</v>
      </c>
      <c r="E183" s="708">
        <v>0.90475292308068755</v>
      </c>
      <c r="F183" s="706">
        <v>0</v>
      </c>
      <c r="G183" s="707">
        <v>0</v>
      </c>
      <c r="H183" s="707">
        <v>3.1892</v>
      </c>
      <c r="I183" s="707">
        <v>3.3209499999999998</v>
      </c>
      <c r="J183" s="707">
        <v>3.3209499999999998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115.2122832</v>
      </c>
      <c r="C184" s="707">
        <v>104.23864999999999</v>
      </c>
      <c r="D184" s="707">
        <v>-10.973633200000009</v>
      </c>
      <c r="E184" s="708">
        <v>0.90475292308068755</v>
      </c>
      <c r="F184" s="706">
        <v>0</v>
      </c>
      <c r="G184" s="707">
        <v>0</v>
      </c>
      <c r="H184" s="707">
        <v>3.1892</v>
      </c>
      <c r="I184" s="707">
        <v>3.3209499999999998</v>
      </c>
      <c r="J184" s="707">
        <v>3.3209499999999998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74.116952399999988</v>
      </c>
      <c r="C185" s="707">
        <v>74.138649999999998</v>
      </c>
      <c r="D185" s="707">
        <v>2.1697600000010198E-2</v>
      </c>
      <c r="E185" s="708">
        <v>1.0002927481405726</v>
      </c>
      <c r="F185" s="706">
        <v>0</v>
      </c>
      <c r="G185" s="707">
        <v>0</v>
      </c>
      <c r="H185" s="707">
        <v>3.1892</v>
      </c>
      <c r="I185" s="707">
        <v>3.3209499999999998</v>
      </c>
      <c r="J185" s="707">
        <v>3.3209499999999998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7.4956079999999998</v>
      </c>
      <c r="C186" s="707">
        <v>13.31865</v>
      </c>
      <c r="D186" s="707">
        <v>5.8230420000000001</v>
      </c>
      <c r="E186" s="708">
        <v>1.7768605295260904</v>
      </c>
      <c r="F186" s="706">
        <v>0</v>
      </c>
      <c r="G186" s="707">
        <v>0</v>
      </c>
      <c r="H186" s="707">
        <v>3.1892</v>
      </c>
      <c r="I186" s="707">
        <v>3.3209499999999998</v>
      </c>
      <c r="J186" s="707">
        <v>3.3209499999999998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39.19</v>
      </c>
      <c r="D187" s="707">
        <v>39.19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66.621344399999998</v>
      </c>
      <c r="C188" s="707">
        <v>21.63</v>
      </c>
      <c r="D188" s="707">
        <v>-44.991344400000003</v>
      </c>
      <c r="E188" s="708">
        <v>0.32467072219575321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30.7268832</v>
      </c>
      <c r="C189" s="707">
        <v>15.5</v>
      </c>
      <c r="D189" s="707">
        <v>-15.2268832</v>
      </c>
      <c r="E189" s="708">
        <v>0.50444426462362446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30.7268832</v>
      </c>
      <c r="C190" s="707">
        <v>15.5</v>
      </c>
      <c r="D190" s="707">
        <v>-15.2268832</v>
      </c>
      <c r="E190" s="708">
        <v>0.50444426462362446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10.3684476</v>
      </c>
      <c r="C191" s="707">
        <v>14.6</v>
      </c>
      <c r="D191" s="707">
        <v>4.2315524</v>
      </c>
      <c r="E191" s="708">
        <v>1.4081182220566943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10.3684476</v>
      </c>
      <c r="C192" s="707">
        <v>14.6</v>
      </c>
      <c r="D192" s="707">
        <v>4.2315524</v>
      </c>
      <c r="E192" s="708">
        <v>1.4081182220566943</v>
      </c>
      <c r="F192" s="706">
        <v>0</v>
      </c>
      <c r="G192" s="707">
        <v>0</v>
      </c>
      <c r="H192" s="707">
        <v>0</v>
      </c>
      <c r="I192" s="707">
        <v>0</v>
      </c>
      <c r="J192" s="707">
        <v>0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8112.1223720000007</v>
      </c>
      <c r="C193" s="707">
        <v>9173.94091999999</v>
      </c>
      <c r="D193" s="707">
        <v>1061.8185479999893</v>
      </c>
      <c r="E193" s="708">
        <v>1.1308928168619581</v>
      </c>
      <c r="F193" s="706">
        <v>12001.055251199999</v>
      </c>
      <c r="G193" s="707">
        <v>3000.2638127999999</v>
      </c>
      <c r="H193" s="707">
        <v>1028.1857299999999</v>
      </c>
      <c r="I193" s="707">
        <v>3099.51595</v>
      </c>
      <c r="J193" s="707">
        <v>99.252137200000107</v>
      </c>
      <c r="K193" s="709">
        <v>0.25827028416439263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8091.1315436000004</v>
      </c>
      <c r="C194" s="707">
        <v>7895.9327400000002</v>
      </c>
      <c r="D194" s="707">
        <v>-195.19880360000025</v>
      </c>
      <c r="E194" s="708">
        <v>0.97587496847033706</v>
      </c>
      <c r="F194" s="706">
        <v>12001.055251199999</v>
      </c>
      <c r="G194" s="707">
        <v>3000.2638127999999</v>
      </c>
      <c r="H194" s="707">
        <v>1020.44173</v>
      </c>
      <c r="I194" s="707">
        <v>3058.3932999999997</v>
      </c>
      <c r="J194" s="707">
        <v>58.129487199999858</v>
      </c>
      <c r="K194" s="709">
        <v>0.25484369799015694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8091.1315436000004</v>
      </c>
      <c r="C195" s="707">
        <v>7425.24892</v>
      </c>
      <c r="D195" s="707">
        <v>-665.88262360000044</v>
      </c>
      <c r="E195" s="708">
        <v>0.91770216316323439</v>
      </c>
      <c r="F195" s="706">
        <v>12001.055251199999</v>
      </c>
      <c r="G195" s="707">
        <v>3000.2638127999999</v>
      </c>
      <c r="H195" s="707">
        <v>1020.44173</v>
      </c>
      <c r="I195" s="707">
        <v>3058.3932999999997</v>
      </c>
      <c r="J195" s="707">
        <v>58.129487199999858</v>
      </c>
      <c r="K195" s="709">
        <v>0.25484369799015694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522.53665620000004</v>
      </c>
      <c r="C196" s="707">
        <v>924.42246</v>
      </c>
      <c r="D196" s="707">
        <v>401.88580379999996</v>
      </c>
      <c r="E196" s="708">
        <v>1.7691054762025706</v>
      </c>
      <c r="F196" s="706">
        <v>1315.2222827999999</v>
      </c>
      <c r="G196" s="707">
        <v>328.80557069999998</v>
      </c>
      <c r="H196" s="707">
        <v>116.71363000000001</v>
      </c>
      <c r="I196" s="707">
        <v>350.03434999999996</v>
      </c>
      <c r="J196" s="707">
        <v>21.228779299999985</v>
      </c>
      <c r="K196" s="709">
        <v>0.26614083001605299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5327.7692665999994</v>
      </c>
      <c r="C197" s="707">
        <v>4222.7609599999996</v>
      </c>
      <c r="D197" s="707">
        <v>-1105.0083065999997</v>
      </c>
      <c r="E197" s="708">
        <v>0.79259456419643748</v>
      </c>
      <c r="F197" s="706">
        <v>8237.4568763999996</v>
      </c>
      <c r="G197" s="707">
        <v>2059.3642190999999</v>
      </c>
      <c r="H197" s="707">
        <v>706.40307999999993</v>
      </c>
      <c r="I197" s="707">
        <v>2116.68624</v>
      </c>
      <c r="J197" s="707">
        <v>57.322020900000098</v>
      </c>
      <c r="K197" s="709">
        <v>0.25695870360963291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291.45500040000002</v>
      </c>
      <c r="C198" s="707">
        <v>284.53992999999997</v>
      </c>
      <c r="D198" s="707">
        <v>-6.9150704000000474</v>
      </c>
      <c r="E198" s="708">
        <v>0.97627396891283513</v>
      </c>
      <c r="F198" s="706">
        <v>237.024</v>
      </c>
      <c r="G198" s="707">
        <v>59.256</v>
      </c>
      <c r="H198" s="707">
        <v>19.751999999999999</v>
      </c>
      <c r="I198" s="707">
        <v>59.256</v>
      </c>
      <c r="J198" s="707">
        <v>0</v>
      </c>
      <c r="K198" s="709">
        <v>0.25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981.02198999999996</v>
      </c>
      <c r="C199" s="707">
        <v>1028.4884099999999</v>
      </c>
      <c r="D199" s="707">
        <v>47.466419999999971</v>
      </c>
      <c r="E199" s="708">
        <v>1.048384664649566</v>
      </c>
      <c r="F199" s="706">
        <v>1252.7912483999999</v>
      </c>
      <c r="G199" s="707">
        <v>313.19781209999996</v>
      </c>
      <c r="H199" s="707">
        <v>97.696789999999993</v>
      </c>
      <c r="I199" s="707">
        <v>292.78802000000002</v>
      </c>
      <c r="J199" s="707">
        <v>-20.409792099999947</v>
      </c>
      <c r="K199" s="709">
        <v>0.23370854511789871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873.20531039999992</v>
      </c>
      <c r="C200" s="707">
        <v>873.15503999999999</v>
      </c>
      <c r="D200" s="707">
        <v>-5.0270399999931215E-2</v>
      </c>
      <c r="E200" s="708">
        <v>0.99994243003403527</v>
      </c>
      <c r="F200" s="706">
        <v>873.20112360000007</v>
      </c>
      <c r="G200" s="707">
        <v>218.30028090000002</v>
      </c>
      <c r="H200" s="707">
        <v>72.762919999999994</v>
      </c>
      <c r="I200" s="707">
        <v>218.28876</v>
      </c>
      <c r="J200" s="707">
        <v>-1.1520900000022039E-2</v>
      </c>
      <c r="K200" s="709">
        <v>0.24998680613241481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95.143320000000003</v>
      </c>
      <c r="C201" s="707">
        <v>91.88212</v>
      </c>
      <c r="D201" s="707">
        <v>-3.2612000000000023</v>
      </c>
      <c r="E201" s="708">
        <v>0.96572328987468592</v>
      </c>
      <c r="F201" s="706">
        <v>85.359719999999996</v>
      </c>
      <c r="G201" s="707">
        <v>21.339929999999999</v>
      </c>
      <c r="H201" s="707">
        <v>7.1133100000000002</v>
      </c>
      <c r="I201" s="707">
        <v>21.339929999999999</v>
      </c>
      <c r="J201" s="707">
        <v>0</v>
      </c>
      <c r="K201" s="709">
        <v>0.25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470.68382000000003</v>
      </c>
      <c r="D202" s="707">
        <v>470.68382000000003</v>
      </c>
      <c r="E202" s="708">
        <v>0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0</v>
      </c>
      <c r="C203" s="707">
        <v>377.56799999999998</v>
      </c>
      <c r="D203" s="707">
        <v>377.56799999999998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93.115820000000014</v>
      </c>
      <c r="D204" s="707">
        <v>93.115820000000014</v>
      </c>
      <c r="E204" s="708">
        <v>0</v>
      </c>
      <c r="F204" s="706">
        <v>0</v>
      </c>
      <c r="G204" s="707">
        <v>0</v>
      </c>
      <c r="H204" s="707">
        <v>0</v>
      </c>
      <c r="I204" s="707">
        <v>0</v>
      </c>
      <c r="J204" s="707">
        <v>0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20.990828399999998</v>
      </c>
      <c r="C205" s="707">
        <v>1278.00818</v>
      </c>
      <c r="D205" s="707">
        <v>1257.0173516</v>
      </c>
      <c r="E205" s="708">
        <v>60.884123086823962</v>
      </c>
      <c r="F205" s="706">
        <v>0</v>
      </c>
      <c r="G205" s="707">
        <v>0</v>
      </c>
      <c r="H205" s="707">
        <v>7.7439999999999998</v>
      </c>
      <c r="I205" s="707">
        <v>41.12265</v>
      </c>
      <c r="J205" s="707">
        <v>41.12265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470.85742999999997</v>
      </c>
      <c r="D206" s="707">
        <v>470.85742999999997</v>
      </c>
      <c r="E206" s="708">
        <v>0</v>
      </c>
      <c r="F206" s="706">
        <v>0</v>
      </c>
      <c r="G206" s="707">
        <v>0</v>
      </c>
      <c r="H206" s="707">
        <v>0</v>
      </c>
      <c r="I206" s="707">
        <v>14.950760000000001</v>
      </c>
      <c r="J206" s="707">
        <v>14.950760000000001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470.85742999999997</v>
      </c>
      <c r="D207" s="707">
        <v>470.85742999999997</v>
      </c>
      <c r="E207" s="708">
        <v>0</v>
      </c>
      <c r="F207" s="706">
        <v>0</v>
      </c>
      <c r="G207" s="707">
        <v>0</v>
      </c>
      <c r="H207" s="707">
        <v>0</v>
      </c>
      <c r="I207" s="707">
        <v>14.950760000000001</v>
      </c>
      <c r="J207" s="707">
        <v>14.950760000000001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236.84251999999998</v>
      </c>
      <c r="D208" s="707">
        <v>236.84251999999998</v>
      </c>
      <c r="E208" s="708">
        <v>0</v>
      </c>
      <c r="F208" s="706">
        <v>0</v>
      </c>
      <c r="G208" s="707">
        <v>0</v>
      </c>
      <c r="H208" s="707">
        <v>0</v>
      </c>
      <c r="I208" s="707">
        <v>13.89039</v>
      </c>
      <c r="J208" s="707">
        <v>13.89039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57.07</v>
      </c>
      <c r="D209" s="707">
        <v>57.07</v>
      </c>
      <c r="E209" s="708">
        <v>0</v>
      </c>
      <c r="F209" s="706">
        <v>0</v>
      </c>
      <c r="G209" s="707">
        <v>0</v>
      </c>
      <c r="H209" s="707">
        <v>0</v>
      </c>
      <c r="I209" s="707">
        <v>8.9789999999999992</v>
      </c>
      <c r="J209" s="707">
        <v>8.9789999999999992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104.56753999999999</v>
      </c>
      <c r="D210" s="707">
        <v>104.56753999999999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9.8227799999999998</v>
      </c>
      <c r="D211" s="707">
        <v>9.8227799999999998</v>
      </c>
      <c r="E211" s="708">
        <v>0</v>
      </c>
      <c r="F211" s="706">
        <v>0</v>
      </c>
      <c r="G211" s="707">
        <v>0</v>
      </c>
      <c r="H211" s="707">
        <v>0</v>
      </c>
      <c r="I211" s="707">
        <v>4.9113899999999999</v>
      </c>
      <c r="J211" s="707">
        <v>4.9113899999999999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50.602199999999996</v>
      </c>
      <c r="D212" s="707">
        <v>50.602199999999996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14.78</v>
      </c>
      <c r="D213" s="707">
        <v>14.78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20.990828399999998</v>
      </c>
      <c r="C214" s="707">
        <v>58.624499999999998</v>
      </c>
      <c r="D214" s="707">
        <v>37.6336716</v>
      </c>
      <c r="E214" s="708">
        <v>2.7928626199430986</v>
      </c>
      <c r="F214" s="706">
        <v>0</v>
      </c>
      <c r="G214" s="707">
        <v>0</v>
      </c>
      <c r="H214" s="707">
        <v>7.7439999999999998</v>
      </c>
      <c r="I214" s="707">
        <v>12.281499999999999</v>
      </c>
      <c r="J214" s="707">
        <v>12.281499999999999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20.990828399999998</v>
      </c>
      <c r="C215" s="707">
        <v>58.624499999999998</v>
      </c>
      <c r="D215" s="707">
        <v>37.6336716</v>
      </c>
      <c r="E215" s="708">
        <v>2.7928626199430986</v>
      </c>
      <c r="F215" s="706">
        <v>0</v>
      </c>
      <c r="G215" s="707">
        <v>0</v>
      </c>
      <c r="H215" s="707">
        <v>7.7439999999999998</v>
      </c>
      <c r="I215" s="707">
        <v>12.281499999999999</v>
      </c>
      <c r="J215" s="707">
        <v>12.281499999999999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460.62347999999997</v>
      </c>
      <c r="D216" s="707">
        <v>460.62347999999997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214.59350000000001</v>
      </c>
      <c r="D217" s="707">
        <v>214.59350000000001</v>
      </c>
      <c r="E217" s="708">
        <v>0</v>
      </c>
      <c r="F217" s="706">
        <v>0</v>
      </c>
      <c r="G217" s="707">
        <v>0</v>
      </c>
      <c r="H217" s="707">
        <v>0</v>
      </c>
      <c r="I217" s="707">
        <v>0</v>
      </c>
      <c r="J217" s="707">
        <v>0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224.34098</v>
      </c>
      <c r="D218" s="707">
        <v>224.34098</v>
      </c>
      <c r="E218" s="708">
        <v>0</v>
      </c>
      <c r="F218" s="706">
        <v>0</v>
      </c>
      <c r="G218" s="707">
        <v>0</v>
      </c>
      <c r="H218" s="707">
        <v>0</v>
      </c>
      <c r="I218" s="707">
        <v>0</v>
      </c>
      <c r="J218" s="707">
        <v>0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12.189</v>
      </c>
      <c r="D219" s="707">
        <v>12.189</v>
      </c>
      <c r="E219" s="708">
        <v>0</v>
      </c>
      <c r="F219" s="706">
        <v>0</v>
      </c>
      <c r="G219" s="707">
        <v>0</v>
      </c>
      <c r="H219" s="707">
        <v>0</v>
      </c>
      <c r="I219" s="707">
        <v>0</v>
      </c>
      <c r="J219" s="707">
        <v>0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9.5</v>
      </c>
      <c r="D220" s="707">
        <v>9.5</v>
      </c>
      <c r="E220" s="708">
        <v>0</v>
      </c>
      <c r="F220" s="706">
        <v>0</v>
      </c>
      <c r="G220" s="707">
        <v>0</v>
      </c>
      <c r="H220" s="707">
        <v>0</v>
      </c>
      <c r="I220" s="707">
        <v>0</v>
      </c>
      <c r="J220" s="707">
        <v>0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51.060250000000003</v>
      </c>
      <c r="D221" s="707">
        <v>51.060250000000003</v>
      </c>
      <c r="E221" s="708">
        <v>0</v>
      </c>
      <c r="F221" s="706">
        <v>0</v>
      </c>
      <c r="G221" s="707">
        <v>0</v>
      </c>
      <c r="H221" s="707">
        <v>0</v>
      </c>
      <c r="I221" s="707">
        <v>0</v>
      </c>
      <c r="J221" s="707">
        <v>0</v>
      </c>
      <c r="K221" s="709">
        <v>0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51.060250000000003</v>
      </c>
      <c r="D222" s="707">
        <v>51.060250000000003</v>
      </c>
      <c r="E222" s="708">
        <v>0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630.20436569999993</v>
      </c>
      <c r="C223" s="707">
        <v>720413.21942999994</v>
      </c>
      <c r="D223" s="707">
        <v>719783.01506429992</v>
      </c>
      <c r="E223" s="708">
        <v>1143.142222808629</v>
      </c>
      <c r="F223" s="706">
        <v>737400.08093029994</v>
      </c>
      <c r="G223" s="707">
        <v>184350.02023257499</v>
      </c>
      <c r="H223" s="707">
        <v>50046.209510000001</v>
      </c>
      <c r="I223" s="707">
        <v>134504.97062000001</v>
      </c>
      <c r="J223" s="707">
        <v>-49845.049612574978</v>
      </c>
      <c r="K223" s="709">
        <v>0.18240433395438371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242.1235203</v>
      </c>
      <c r="C224" s="707">
        <v>706251.49965999997</v>
      </c>
      <c r="D224" s="707">
        <v>706009.37613969995</v>
      </c>
      <c r="E224" s="708">
        <v>2916.9057957893897</v>
      </c>
      <c r="F224" s="706">
        <v>736789.49693390005</v>
      </c>
      <c r="G224" s="707">
        <v>184197.37423347501</v>
      </c>
      <c r="H224" s="707">
        <v>50032.862810000006</v>
      </c>
      <c r="I224" s="707">
        <v>134404.13859000002</v>
      </c>
      <c r="J224" s="707">
        <v>-49793.235643474996</v>
      </c>
      <c r="K224" s="709">
        <v>0.18241864080488907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242.1235203</v>
      </c>
      <c r="C225" s="707">
        <v>706251.49965999997</v>
      </c>
      <c r="D225" s="707">
        <v>706009.37613969995</v>
      </c>
      <c r="E225" s="708">
        <v>2916.9057957893897</v>
      </c>
      <c r="F225" s="706">
        <v>736789.49693390005</v>
      </c>
      <c r="G225" s="707">
        <v>184197.37423347501</v>
      </c>
      <c r="H225" s="707">
        <v>50032.862810000006</v>
      </c>
      <c r="I225" s="707">
        <v>134404.13859000002</v>
      </c>
      <c r="J225" s="707">
        <v>-49793.235643474996</v>
      </c>
      <c r="K225" s="709">
        <v>0.18241864080488907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242.1235203</v>
      </c>
      <c r="C226" s="707">
        <v>533.06873999999993</v>
      </c>
      <c r="D226" s="707">
        <v>290.94521969999994</v>
      </c>
      <c r="E226" s="708">
        <v>2.2016396397157454</v>
      </c>
      <c r="F226" s="706">
        <v>185.37094479999999</v>
      </c>
      <c r="G226" s="707">
        <v>46.342736199999997</v>
      </c>
      <c r="H226" s="707">
        <v>0.48399999999999999</v>
      </c>
      <c r="I226" s="707">
        <v>1.4854700000000001</v>
      </c>
      <c r="J226" s="707">
        <v>-44.857266199999998</v>
      </c>
      <c r="K226" s="709">
        <v>8.0134996431220663E-3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1.8995561999999999</v>
      </c>
      <c r="C227" s="707">
        <v>3.3369599999999999</v>
      </c>
      <c r="D227" s="707">
        <v>1.4374038</v>
      </c>
      <c r="E227" s="708">
        <v>1.7567050661622963</v>
      </c>
      <c r="F227" s="706">
        <v>3.0754719000000001</v>
      </c>
      <c r="G227" s="707">
        <v>0.76886797500000004</v>
      </c>
      <c r="H227" s="707">
        <v>0.48399999999999999</v>
      </c>
      <c r="I227" s="707">
        <v>0.48399999999999999</v>
      </c>
      <c r="J227" s="707">
        <v>-0.28486797500000005</v>
      </c>
      <c r="K227" s="709">
        <v>0.15737422279813382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0.25714139999999996</v>
      </c>
      <c r="C228" s="707">
        <v>0</v>
      </c>
      <c r="D228" s="707">
        <v>-0.25714139999999996</v>
      </c>
      <c r="E228" s="708">
        <v>0</v>
      </c>
      <c r="F228" s="706">
        <v>0.35776180000000002</v>
      </c>
      <c r="G228" s="707">
        <v>8.9440450000000005E-2</v>
      </c>
      <c r="H228" s="707">
        <v>0</v>
      </c>
      <c r="I228" s="707">
        <v>0</v>
      </c>
      <c r="J228" s="707">
        <v>-8.9440450000000005E-2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</v>
      </c>
      <c r="D229" s="707">
        <v>0</v>
      </c>
      <c r="E229" s="708">
        <v>0</v>
      </c>
      <c r="F229" s="706">
        <v>0</v>
      </c>
      <c r="G229" s="707">
        <v>0</v>
      </c>
      <c r="H229" s="707">
        <v>0</v>
      </c>
      <c r="I229" s="707">
        <v>0.89400000000000002</v>
      </c>
      <c r="J229" s="707">
        <v>0.89400000000000002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221.58439319999999</v>
      </c>
      <c r="C230" s="707">
        <v>528.73963000000003</v>
      </c>
      <c r="D230" s="707">
        <v>307.15523680000001</v>
      </c>
      <c r="E230" s="708">
        <v>2.3861772138562332</v>
      </c>
      <c r="F230" s="706">
        <v>160.26220079999999</v>
      </c>
      <c r="G230" s="707">
        <v>40.065550199999997</v>
      </c>
      <c r="H230" s="707">
        <v>0</v>
      </c>
      <c r="I230" s="707">
        <v>0</v>
      </c>
      <c r="J230" s="707">
        <v>-40.065550199999997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18.382429499999997</v>
      </c>
      <c r="C231" s="707">
        <v>0.99214999999999998</v>
      </c>
      <c r="D231" s="707">
        <v>-17.390279499999998</v>
      </c>
      <c r="E231" s="708">
        <v>5.3972735214352384E-2</v>
      </c>
      <c r="F231" s="706">
        <v>21.675510300000003</v>
      </c>
      <c r="G231" s="707">
        <v>5.4188775750000007</v>
      </c>
      <c r="H231" s="707">
        <v>0</v>
      </c>
      <c r="I231" s="707">
        <v>0.10747</v>
      </c>
      <c r="J231" s="707">
        <v>-5.3114075750000005</v>
      </c>
      <c r="K231" s="709">
        <v>4.9581300976337325E-3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1960.9771799999999</v>
      </c>
      <c r="D232" s="707">
        <v>1960.9771799999999</v>
      </c>
      <c r="E232" s="708">
        <v>0</v>
      </c>
      <c r="F232" s="706">
        <v>1389.6890183999999</v>
      </c>
      <c r="G232" s="707">
        <v>347.42225459999997</v>
      </c>
      <c r="H232" s="707">
        <v>53.958889999999997</v>
      </c>
      <c r="I232" s="707">
        <v>321.40472999999997</v>
      </c>
      <c r="J232" s="707">
        <v>-26.017524600000002</v>
      </c>
      <c r="K232" s="709">
        <v>0.23127816780911536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58.351050000000001</v>
      </c>
      <c r="D233" s="707">
        <v>58.351050000000001</v>
      </c>
      <c r="E233" s="708">
        <v>0</v>
      </c>
      <c r="F233" s="706">
        <v>234.98572709999999</v>
      </c>
      <c r="G233" s="707">
        <v>58.746431775000005</v>
      </c>
      <c r="H233" s="707">
        <v>50.476709999999997</v>
      </c>
      <c r="I233" s="707">
        <v>285.36996000000005</v>
      </c>
      <c r="J233" s="707">
        <v>226.62352822500003</v>
      </c>
      <c r="K233" s="709">
        <v>1.2144140136586197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1902.6261299999999</v>
      </c>
      <c r="D234" s="707">
        <v>1902.6261299999999</v>
      </c>
      <c r="E234" s="708">
        <v>0</v>
      </c>
      <c r="F234" s="706">
        <v>1154.7032912999998</v>
      </c>
      <c r="G234" s="707">
        <v>288.67582282499995</v>
      </c>
      <c r="H234" s="707">
        <v>3.4821800000000001</v>
      </c>
      <c r="I234" s="707">
        <v>36.034769999999995</v>
      </c>
      <c r="J234" s="707">
        <v>-252.64105282499997</v>
      </c>
      <c r="K234" s="709">
        <v>3.1206951839057254E-2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-8.8999999999999996E-2</v>
      </c>
      <c r="D235" s="707">
        <v>-8.8999999999999996E-2</v>
      </c>
      <c r="E235" s="708">
        <v>0</v>
      </c>
      <c r="F235" s="706">
        <v>0</v>
      </c>
      <c r="G235" s="707">
        <v>0</v>
      </c>
      <c r="H235" s="707">
        <v>0</v>
      </c>
      <c r="I235" s="707">
        <v>0</v>
      </c>
      <c r="J235" s="707">
        <v>0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-8.8999999999999996E-2</v>
      </c>
      <c r="D236" s="707">
        <v>-8.8999999999999996E-2</v>
      </c>
      <c r="E236" s="708">
        <v>0</v>
      </c>
      <c r="F236" s="706">
        <v>0</v>
      </c>
      <c r="G236" s="707">
        <v>0</v>
      </c>
      <c r="H236" s="707">
        <v>0</v>
      </c>
      <c r="I236" s="707">
        <v>0</v>
      </c>
      <c r="J236" s="707">
        <v>0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2.9222399999999999</v>
      </c>
      <c r="D237" s="707">
        <v>2.9222399999999999</v>
      </c>
      <c r="E237" s="708">
        <v>0</v>
      </c>
      <c r="F237" s="706">
        <v>2.8926981</v>
      </c>
      <c r="G237" s="707">
        <v>0.72317452500000001</v>
      </c>
      <c r="H237" s="707">
        <v>0</v>
      </c>
      <c r="I237" s="707">
        <v>0.29160000000000003</v>
      </c>
      <c r="J237" s="707">
        <v>-0.43157452499999999</v>
      </c>
      <c r="K237" s="709">
        <v>0.1008055420646904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2.9222399999999999</v>
      </c>
      <c r="D238" s="707">
        <v>2.9222399999999999</v>
      </c>
      <c r="E238" s="708">
        <v>0</v>
      </c>
      <c r="F238" s="706">
        <v>2.8926981</v>
      </c>
      <c r="G238" s="707">
        <v>0.72317452500000001</v>
      </c>
      <c r="H238" s="707">
        <v>0</v>
      </c>
      <c r="I238" s="707">
        <v>0.29160000000000003</v>
      </c>
      <c r="J238" s="707">
        <v>-0.43157452499999999</v>
      </c>
      <c r="K238" s="709">
        <v>0.1008055420646904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693980.32523000007</v>
      </c>
      <c r="D239" s="707">
        <v>693980.32523000007</v>
      </c>
      <c r="E239" s="708">
        <v>0</v>
      </c>
      <c r="F239" s="706">
        <v>735211.54427260009</v>
      </c>
      <c r="G239" s="707">
        <v>183802.88606815002</v>
      </c>
      <c r="H239" s="707">
        <v>49973.7624</v>
      </c>
      <c r="I239" s="707">
        <v>133042.34969999999</v>
      </c>
      <c r="J239" s="707">
        <v>-50760.536368150031</v>
      </c>
      <c r="K239" s="709">
        <v>0.18095791712795908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611432.54399000003</v>
      </c>
      <c r="D240" s="707">
        <v>611432.54399000003</v>
      </c>
      <c r="E240" s="708">
        <v>0</v>
      </c>
      <c r="F240" s="706">
        <v>616309.48261780001</v>
      </c>
      <c r="G240" s="707">
        <v>154077.37065445</v>
      </c>
      <c r="H240" s="707">
        <v>41632.841930000002</v>
      </c>
      <c r="I240" s="707">
        <v>112848.04002</v>
      </c>
      <c r="J240" s="707">
        <v>-41229.330634450002</v>
      </c>
      <c r="K240" s="709">
        <v>0.18310287802269939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82547.781239999997</v>
      </c>
      <c r="D241" s="707">
        <v>82547.781239999997</v>
      </c>
      <c r="E241" s="708">
        <v>0</v>
      </c>
      <c r="F241" s="706">
        <v>118902.0616548</v>
      </c>
      <c r="G241" s="707">
        <v>29725.515413699999</v>
      </c>
      <c r="H241" s="707">
        <v>8340.9204699999991</v>
      </c>
      <c r="I241" s="707">
        <v>20194.309679999998</v>
      </c>
      <c r="J241" s="707">
        <v>-9531.2057337000006</v>
      </c>
      <c r="K241" s="709">
        <v>0.16983986147043201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9774.2952699999987</v>
      </c>
      <c r="D242" s="707">
        <v>9774.2952699999987</v>
      </c>
      <c r="E242" s="708">
        <v>0</v>
      </c>
      <c r="F242" s="706">
        <v>0</v>
      </c>
      <c r="G242" s="707">
        <v>0</v>
      </c>
      <c r="H242" s="707">
        <v>4.6575200000000008</v>
      </c>
      <c r="I242" s="707">
        <v>1038.60709</v>
      </c>
      <c r="J242" s="707">
        <v>1038.60709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9774.2952699999987</v>
      </c>
      <c r="D243" s="707">
        <v>9774.2952699999987</v>
      </c>
      <c r="E243" s="708">
        <v>0</v>
      </c>
      <c r="F243" s="706">
        <v>0</v>
      </c>
      <c r="G243" s="707">
        <v>0</v>
      </c>
      <c r="H243" s="707">
        <v>4.6575200000000008</v>
      </c>
      <c r="I243" s="707">
        <v>1038.60709</v>
      </c>
      <c r="J243" s="707">
        <v>1038.60709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47.0957103</v>
      </c>
      <c r="C244" s="707">
        <v>1617.7388999999998</v>
      </c>
      <c r="D244" s="707">
        <v>1570.6431896999998</v>
      </c>
      <c r="E244" s="708">
        <v>34.350026567069314</v>
      </c>
      <c r="F244" s="706">
        <v>2.1734385000000001</v>
      </c>
      <c r="G244" s="707">
        <v>0.54335962500000001</v>
      </c>
      <c r="H244" s="707">
        <v>13.3467</v>
      </c>
      <c r="I244" s="707">
        <v>92.964529999999996</v>
      </c>
      <c r="J244" s="707">
        <v>92.421170375000003</v>
      </c>
      <c r="K244" s="709">
        <v>42.773020722693552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551.07199000000003</v>
      </c>
      <c r="D245" s="707">
        <v>551.07199000000003</v>
      </c>
      <c r="E245" s="708">
        <v>0</v>
      </c>
      <c r="F245" s="706">
        <v>0</v>
      </c>
      <c r="G245" s="707">
        <v>0</v>
      </c>
      <c r="H245" s="707">
        <v>0.75</v>
      </c>
      <c r="I245" s="707">
        <v>76.235640000000004</v>
      </c>
      <c r="J245" s="707">
        <v>76.235640000000004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472.32198999999997</v>
      </c>
      <c r="D246" s="707">
        <v>472.32198999999997</v>
      </c>
      <c r="E246" s="708">
        <v>0</v>
      </c>
      <c r="F246" s="706">
        <v>0</v>
      </c>
      <c r="G246" s="707">
        <v>0</v>
      </c>
      <c r="H246" s="707">
        <v>0</v>
      </c>
      <c r="I246" s="707">
        <v>48.985639999999997</v>
      </c>
      <c r="J246" s="707">
        <v>48.985639999999997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472.32198999999997</v>
      </c>
      <c r="D247" s="707">
        <v>472.32198999999997</v>
      </c>
      <c r="E247" s="708">
        <v>0</v>
      </c>
      <c r="F247" s="706">
        <v>0</v>
      </c>
      <c r="G247" s="707">
        <v>0</v>
      </c>
      <c r="H247" s="707">
        <v>0</v>
      </c>
      <c r="I247" s="707">
        <v>48.985639999999997</v>
      </c>
      <c r="J247" s="707">
        <v>48.985639999999997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78.75</v>
      </c>
      <c r="D248" s="707">
        <v>78.75</v>
      </c>
      <c r="E248" s="708">
        <v>0</v>
      </c>
      <c r="F248" s="706">
        <v>0</v>
      </c>
      <c r="G248" s="707">
        <v>0</v>
      </c>
      <c r="H248" s="707">
        <v>0.75</v>
      </c>
      <c r="I248" s="707">
        <v>27.25</v>
      </c>
      <c r="J248" s="707">
        <v>27.25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78.75</v>
      </c>
      <c r="D249" s="707">
        <v>78.75</v>
      </c>
      <c r="E249" s="708">
        <v>0</v>
      </c>
      <c r="F249" s="706">
        <v>0</v>
      </c>
      <c r="G249" s="707">
        <v>0</v>
      </c>
      <c r="H249" s="707">
        <v>0.75</v>
      </c>
      <c r="I249" s="707">
        <v>27.25</v>
      </c>
      <c r="J249" s="707">
        <v>27.25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47.0957103</v>
      </c>
      <c r="C250" s="707">
        <v>1066.6669099999999</v>
      </c>
      <c r="D250" s="707">
        <v>1019.5711997</v>
      </c>
      <c r="E250" s="708">
        <v>22.648918621363268</v>
      </c>
      <c r="F250" s="706">
        <v>2.1734385000000001</v>
      </c>
      <c r="G250" s="707">
        <v>0.54335962500000001</v>
      </c>
      <c r="H250" s="707">
        <v>12.5967</v>
      </c>
      <c r="I250" s="707">
        <v>16.72889</v>
      </c>
      <c r="J250" s="707">
        <v>16.185530374999999</v>
      </c>
      <c r="K250" s="709">
        <v>7.6969695714877595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-8.9000000000000006E-4</v>
      </c>
      <c r="D251" s="707">
        <v>-8.9000000000000006E-4</v>
      </c>
      <c r="E251" s="708">
        <v>0</v>
      </c>
      <c r="F251" s="706">
        <v>0</v>
      </c>
      <c r="G251" s="707">
        <v>0</v>
      </c>
      <c r="H251" s="707">
        <v>1.0000000000000001E-5</v>
      </c>
      <c r="I251" s="707">
        <v>-2.9999999999999997E-5</v>
      </c>
      <c r="J251" s="707">
        <v>-2.9999999999999997E-5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-8.9000000000000006E-4</v>
      </c>
      <c r="D252" s="707">
        <v>-8.9000000000000006E-4</v>
      </c>
      <c r="E252" s="708">
        <v>0</v>
      </c>
      <c r="F252" s="706">
        <v>0</v>
      </c>
      <c r="G252" s="707">
        <v>0</v>
      </c>
      <c r="H252" s="707">
        <v>1.0000000000000001E-5</v>
      </c>
      <c r="I252" s="707">
        <v>-2.9999999999999997E-5</v>
      </c>
      <c r="J252" s="707">
        <v>-2.9999999999999997E-5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47.0957103</v>
      </c>
      <c r="C253" s="707">
        <v>94.280799999999999</v>
      </c>
      <c r="D253" s="707">
        <v>47.185089699999999</v>
      </c>
      <c r="E253" s="708">
        <v>2.0018978246517709</v>
      </c>
      <c r="F253" s="706">
        <v>2.1734385000000001</v>
      </c>
      <c r="G253" s="707">
        <v>0.54335962500000001</v>
      </c>
      <c r="H253" s="707">
        <v>12.596690000000001</v>
      </c>
      <c r="I253" s="707">
        <v>16.728919999999999</v>
      </c>
      <c r="J253" s="707">
        <v>16.185560374999998</v>
      </c>
      <c r="K253" s="709">
        <v>7.6969833745008192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6.5799999999999997E-2</v>
      </c>
      <c r="D254" s="707">
        <v>6.5799999999999997E-2</v>
      </c>
      <c r="E254" s="708">
        <v>0</v>
      </c>
      <c r="F254" s="706">
        <v>2.1734385000000001</v>
      </c>
      <c r="G254" s="707">
        <v>0.54335962500000001</v>
      </c>
      <c r="H254" s="707">
        <v>0</v>
      </c>
      <c r="I254" s="707">
        <v>0</v>
      </c>
      <c r="J254" s="707">
        <v>-0.54335962500000001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47.0957103</v>
      </c>
      <c r="C255" s="707">
        <v>94.215000000000003</v>
      </c>
      <c r="D255" s="707">
        <v>47.119289700000003</v>
      </c>
      <c r="E255" s="708">
        <v>2.0005006698030416</v>
      </c>
      <c r="F255" s="706">
        <v>0</v>
      </c>
      <c r="G255" s="707">
        <v>0</v>
      </c>
      <c r="H255" s="707">
        <v>12.596690000000001</v>
      </c>
      <c r="I255" s="707">
        <v>16.728919999999999</v>
      </c>
      <c r="J255" s="707">
        <v>16.728919999999999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972.38699999999994</v>
      </c>
      <c r="D256" s="707">
        <v>972.38699999999994</v>
      </c>
      <c r="E256" s="708">
        <v>0</v>
      </c>
      <c r="F256" s="706">
        <v>0</v>
      </c>
      <c r="G256" s="707">
        <v>0</v>
      </c>
      <c r="H256" s="707">
        <v>0</v>
      </c>
      <c r="I256" s="707">
        <v>0</v>
      </c>
      <c r="J256" s="707">
        <v>0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972.38699999999994</v>
      </c>
      <c r="D257" s="707">
        <v>972.38699999999994</v>
      </c>
      <c r="E257" s="708">
        <v>0</v>
      </c>
      <c r="F257" s="706">
        <v>0</v>
      </c>
      <c r="G257" s="707">
        <v>0</v>
      </c>
      <c r="H257" s="707">
        <v>0</v>
      </c>
      <c r="I257" s="707">
        <v>0</v>
      </c>
      <c r="J257" s="707">
        <v>0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1.7352288</v>
      </c>
      <c r="C258" s="707">
        <v>0</v>
      </c>
      <c r="D258" s="707">
        <v>-1.7352288</v>
      </c>
      <c r="E258" s="708">
        <v>0</v>
      </c>
      <c r="F258" s="706">
        <v>0</v>
      </c>
      <c r="G258" s="707">
        <v>0</v>
      </c>
      <c r="H258" s="707">
        <v>0</v>
      </c>
      <c r="I258" s="707">
        <v>7.8674999999999997</v>
      </c>
      <c r="J258" s="707">
        <v>7.8674999999999997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1.7352288</v>
      </c>
      <c r="C259" s="707">
        <v>0</v>
      </c>
      <c r="D259" s="707">
        <v>-1.7352288</v>
      </c>
      <c r="E259" s="708">
        <v>0</v>
      </c>
      <c r="F259" s="706">
        <v>0</v>
      </c>
      <c r="G259" s="707">
        <v>0</v>
      </c>
      <c r="H259" s="707">
        <v>0</v>
      </c>
      <c r="I259" s="707">
        <v>7.8674999999999997</v>
      </c>
      <c r="J259" s="707">
        <v>7.8674999999999997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1.7352288</v>
      </c>
      <c r="C260" s="707">
        <v>0</v>
      </c>
      <c r="D260" s="707">
        <v>-1.7352288</v>
      </c>
      <c r="E260" s="708">
        <v>0</v>
      </c>
      <c r="F260" s="706">
        <v>0</v>
      </c>
      <c r="G260" s="707">
        <v>0</v>
      </c>
      <c r="H260" s="707">
        <v>0</v>
      </c>
      <c r="I260" s="707">
        <v>7.8674999999999997</v>
      </c>
      <c r="J260" s="707">
        <v>7.8674999999999997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1.7352288</v>
      </c>
      <c r="C261" s="707">
        <v>0</v>
      </c>
      <c r="D261" s="707">
        <v>-1.7352288</v>
      </c>
      <c r="E261" s="708">
        <v>0</v>
      </c>
      <c r="F261" s="706">
        <v>0</v>
      </c>
      <c r="G261" s="707">
        <v>0</v>
      </c>
      <c r="H261" s="707">
        <v>0</v>
      </c>
      <c r="I261" s="707">
        <v>7.8674999999999997</v>
      </c>
      <c r="J261" s="707">
        <v>7.8674999999999997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339.24990629999996</v>
      </c>
      <c r="C262" s="707">
        <v>12543.980869999999</v>
      </c>
      <c r="D262" s="707">
        <v>12204.7309637</v>
      </c>
      <c r="E262" s="708">
        <v>36.975635474184365</v>
      </c>
      <c r="F262" s="706">
        <v>608.41055789999996</v>
      </c>
      <c r="G262" s="707">
        <v>152.10263947499999</v>
      </c>
      <c r="H262" s="707">
        <v>0</v>
      </c>
      <c r="I262" s="707">
        <v>0</v>
      </c>
      <c r="J262" s="707">
        <v>-152.10263947499999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339.24990629999996</v>
      </c>
      <c r="C263" s="707">
        <v>12543.980869999999</v>
      </c>
      <c r="D263" s="707">
        <v>12204.7309637</v>
      </c>
      <c r="E263" s="708">
        <v>36.975635474184365</v>
      </c>
      <c r="F263" s="706">
        <v>608.41055789999996</v>
      </c>
      <c r="G263" s="707">
        <v>152.10263947499999</v>
      </c>
      <c r="H263" s="707">
        <v>0</v>
      </c>
      <c r="I263" s="707">
        <v>0</v>
      </c>
      <c r="J263" s="707">
        <v>-152.10263947499999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339.24990629999996</v>
      </c>
      <c r="C264" s="707">
        <v>12543.980869999999</v>
      </c>
      <c r="D264" s="707">
        <v>12204.7309637</v>
      </c>
      <c r="E264" s="708">
        <v>36.975635474184365</v>
      </c>
      <c r="F264" s="706">
        <v>608.41055789999996</v>
      </c>
      <c r="G264" s="707">
        <v>152.10263947499999</v>
      </c>
      <c r="H264" s="707">
        <v>0</v>
      </c>
      <c r="I264" s="707">
        <v>0</v>
      </c>
      <c r="J264" s="707">
        <v>-152.10263947499999</v>
      </c>
      <c r="K264" s="709">
        <v>0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339.24990629999996</v>
      </c>
      <c r="C265" s="707">
        <v>85.891999999999996</v>
      </c>
      <c r="D265" s="707">
        <v>-253.35790629999997</v>
      </c>
      <c r="E265" s="708">
        <v>0.25318208908817025</v>
      </c>
      <c r="F265" s="706">
        <v>608.41055789999996</v>
      </c>
      <c r="G265" s="707">
        <v>152.10263947499999</v>
      </c>
      <c r="H265" s="707">
        <v>0</v>
      </c>
      <c r="I265" s="707">
        <v>0</v>
      </c>
      <c r="J265" s="707">
        <v>-152.10263947499999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12458.08887</v>
      </c>
      <c r="D266" s="707">
        <v>12458.08887</v>
      </c>
      <c r="E266" s="708">
        <v>0</v>
      </c>
      <c r="F266" s="706">
        <v>0</v>
      </c>
      <c r="G266" s="707">
        <v>0</v>
      </c>
      <c r="H266" s="707">
        <v>0</v>
      </c>
      <c r="I266" s="707">
        <v>0</v>
      </c>
      <c r="J266" s="707">
        <v>0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27908.579890000001</v>
      </c>
      <c r="D267" s="707">
        <v>27908.579890000001</v>
      </c>
      <c r="E267" s="708">
        <v>0</v>
      </c>
      <c r="F267" s="706">
        <v>0</v>
      </c>
      <c r="G267" s="707">
        <v>0</v>
      </c>
      <c r="H267" s="707">
        <v>3390.0846000000001</v>
      </c>
      <c r="I267" s="707">
        <v>8975.58914</v>
      </c>
      <c r="J267" s="707">
        <v>8975.58914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27908.579890000001</v>
      </c>
      <c r="D268" s="707">
        <v>27908.579890000001</v>
      </c>
      <c r="E268" s="708">
        <v>0</v>
      </c>
      <c r="F268" s="706">
        <v>0</v>
      </c>
      <c r="G268" s="707">
        <v>0</v>
      </c>
      <c r="H268" s="707">
        <v>3390.0846000000001</v>
      </c>
      <c r="I268" s="707">
        <v>8975.58914</v>
      </c>
      <c r="J268" s="707">
        <v>8975.58914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27908.579890000001</v>
      </c>
      <c r="D269" s="707">
        <v>27908.579890000001</v>
      </c>
      <c r="E269" s="708">
        <v>0</v>
      </c>
      <c r="F269" s="706">
        <v>0</v>
      </c>
      <c r="G269" s="707">
        <v>0</v>
      </c>
      <c r="H269" s="707">
        <v>3390.0846000000001</v>
      </c>
      <c r="I269" s="707">
        <v>8975.58914</v>
      </c>
      <c r="J269" s="707">
        <v>8975.58914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671.07316000000003</v>
      </c>
      <c r="D270" s="707">
        <v>671.07316000000003</v>
      </c>
      <c r="E270" s="708">
        <v>0</v>
      </c>
      <c r="F270" s="706">
        <v>0</v>
      </c>
      <c r="G270" s="707">
        <v>0</v>
      </c>
      <c r="H270" s="707">
        <v>153.69904</v>
      </c>
      <c r="I270" s="707">
        <v>373.35492999999997</v>
      </c>
      <c r="J270" s="707">
        <v>373.35492999999997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671.07316000000003</v>
      </c>
      <c r="D271" s="707">
        <v>671.07316000000003</v>
      </c>
      <c r="E271" s="708">
        <v>0</v>
      </c>
      <c r="F271" s="706">
        <v>0</v>
      </c>
      <c r="G271" s="707">
        <v>0</v>
      </c>
      <c r="H271" s="707">
        <v>153.69904</v>
      </c>
      <c r="I271" s="707">
        <v>373.35492999999997</v>
      </c>
      <c r="J271" s="707">
        <v>373.35492999999997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115.476</v>
      </c>
      <c r="D272" s="707">
        <v>115.476</v>
      </c>
      <c r="E272" s="708">
        <v>0</v>
      </c>
      <c r="F272" s="706">
        <v>0</v>
      </c>
      <c r="G272" s="707">
        <v>0</v>
      </c>
      <c r="H272" s="707">
        <v>7.48</v>
      </c>
      <c r="I272" s="707">
        <v>27.09</v>
      </c>
      <c r="J272" s="707">
        <v>27.09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76.715999999999994</v>
      </c>
      <c r="D273" s="707">
        <v>76.715999999999994</v>
      </c>
      <c r="E273" s="708">
        <v>0</v>
      </c>
      <c r="F273" s="706">
        <v>0</v>
      </c>
      <c r="G273" s="707">
        <v>0</v>
      </c>
      <c r="H273" s="707">
        <v>5.0999999999999996</v>
      </c>
      <c r="I273" s="707">
        <v>17.34</v>
      </c>
      <c r="J273" s="707">
        <v>17.34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38.76</v>
      </c>
      <c r="D274" s="707">
        <v>38.76</v>
      </c>
      <c r="E274" s="708">
        <v>0</v>
      </c>
      <c r="F274" s="706">
        <v>0</v>
      </c>
      <c r="G274" s="707">
        <v>0</v>
      </c>
      <c r="H274" s="707">
        <v>2.38</v>
      </c>
      <c r="I274" s="707">
        <v>9.75</v>
      </c>
      <c r="J274" s="707">
        <v>9.75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728.87302</v>
      </c>
      <c r="D275" s="707">
        <v>728.87302</v>
      </c>
      <c r="E275" s="708">
        <v>0</v>
      </c>
      <c r="F275" s="706">
        <v>0</v>
      </c>
      <c r="G275" s="707">
        <v>0</v>
      </c>
      <c r="H275" s="707">
        <v>81.079239999999999</v>
      </c>
      <c r="I275" s="707">
        <v>181.05734000000001</v>
      </c>
      <c r="J275" s="707">
        <v>181.05734000000001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621.28599999999994</v>
      </c>
      <c r="D276" s="707">
        <v>621.28599999999994</v>
      </c>
      <c r="E276" s="708">
        <v>0</v>
      </c>
      <c r="F276" s="706">
        <v>0</v>
      </c>
      <c r="G276" s="707">
        <v>0</v>
      </c>
      <c r="H276" s="707">
        <v>53.054000000000002</v>
      </c>
      <c r="I276" s="707">
        <v>118.09</v>
      </c>
      <c r="J276" s="707">
        <v>118.09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42.897100000000002</v>
      </c>
      <c r="D277" s="707">
        <v>42.897100000000002</v>
      </c>
      <c r="E277" s="708">
        <v>0</v>
      </c>
      <c r="F277" s="706">
        <v>0</v>
      </c>
      <c r="G277" s="707">
        <v>0</v>
      </c>
      <c r="H277" s="707">
        <v>21.186799999999998</v>
      </c>
      <c r="I277" s="707">
        <v>43.677999999999997</v>
      </c>
      <c r="J277" s="707">
        <v>43.677999999999997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64.689920000000001</v>
      </c>
      <c r="D278" s="707">
        <v>64.689920000000001</v>
      </c>
      <c r="E278" s="708">
        <v>0</v>
      </c>
      <c r="F278" s="706">
        <v>0</v>
      </c>
      <c r="G278" s="707">
        <v>0</v>
      </c>
      <c r="H278" s="707">
        <v>6.8384399999999994</v>
      </c>
      <c r="I278" s="707">
        <v>19.289339999999999</v>
      </c>
      <c r="J278" s="707">
        <v>19.289339999999999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116.50746000000001</v>
      </c>
      <c r="D279" s="707">
        <v>116.50746000000001</v>
      </c>
      <c r="E279" s="708">
        <v>0</v>
      </c>
      <c r="F279" s="706">
        <v>0</v>
      </c>
      <c r="G279" s="707">
        <v>0</v>
      </c>
      <c r="H279" s="707">
        <v>13.0617</v>
      </c>
      <c r="I279" s="707">
        <v>38.443849999999998</v>
      </c>
      <c r="J279" s="707">
        <v>38.443849999999998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116.50746000000001</v>
      </c>
      <c r="D280" s="707">
        <v>116.50746000000001</v>
      </c>
      <c r="E280" s="708">
        <v>0</v>
      </c>
      <c r="F280" s="706">
        <v>0</v>
      </c>
      <c r="G280" s="707">
        <v>0</v>
      </c>
      <c r="H280" s="707">
        <v>13.0617</v>
      </c>
      <c r="I280" s="707">
        <v>38.443849999999998</v>
      </c>
      <c r="J280" s="707">
        <v>38.443849999999998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9.8520000000000003</v>
      </c>
      <c r="D281" s="707">
        <v>9.8520000000000003</v>
      </c>
      <c r="E281" s="708">
        <v>0</v>
      </c>
      <c r="F281" s="706">
        <v>0</v>
      </c>
      <c r="G281" s="707">
        <v>0</v>
      </c>
      <c r="H281" s="707">
        <v>1.208</v>
      </c>
      <c r="I281" s="707">
        <v>3.21</v>
      </c>
      <c r="J281" s="707">
        <v>3.21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9.8520000000000003</v>
      </c>
      <c r="D282" s="707">
        <v>9.8520000000000003</v>
      </c>
      <c r="E282" s="708">
        <v>0</v>
      </c>
      <c r="F282" s="706">
        <v>0</v>
      </c>
      <c r="G282" s="707">
        <v>0</v>
      </c>
      <c r="H282" s="707">
        <v>1.208</v>
      </c>
      <c r="I282" s="707">
        <v>3.21</v>
      </c>
      <c r="J282" s="707">
        <v>3.21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3454.2881000000002</v>
      </c>
      <c r="D283" s="707">
        <v>3454.2881000000002</v>
      </c>
      <c r="E283" s="708">
        <v>0</v>
      </c>
      <c r="F283" s="706">
        <v>0</v>
      </c>
      <c r="G283" s="707">
        <v>0</v>
      </c>
      <c r="H283" s="707">
        <v>219.37139999999999</v>
      </c>
      <c r="I283" s="707">
        <v>640.50675999999999</v>
      </c>
      <c r="J283" s="707">
        <v>640.50675999999999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3454.2881000000002</v>
      </c>
      <c r="D284" s="707">
        <v>3454.2881000000002</v>
      </c>
      <c r="E284" s="708">
        <v>0</v>
      </c>
      <c r="F284" s="706">
        <v>0</v>
      </c>
      <c r="G284" s="707">
        <v>0</v>
      </c>
      <c r="H284" s="707">
        <v>219.37139999999999</v>
      </c>
      <c r="I284" s="707">
        <v>640.50675999999999</v>
      </c>
      <c r="J284" s="707">
        <v>640.50675999999999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4625.3025800000005</v>
      </c>
      <c r="D285" s="707">
        <v>4625.3025800000005</v>
      </c>
      <c r="E285" s="708">
        <v>0</v>
      </c>
      <c r="F285" s="706">
        <v>0</v>
      </c>
      <c r="G285" s="707">
        <v>0</v>
      </c>
      <c r="H285" s="707">
        <v>530.75933999999995</v>
      </c>
      <c r="I285" s="707">
        <v>1358.6865299999999</v>
      </c>
      <c r="J285" s="707">
        <v>1358.6865299999999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4625.3025800000005</v>
      </c>
      <c r="D286" s="707">
        <v>4625.3025800000005</v>
      </c>
      <c r="E286" s="708">
        <v>0</v>
      </c>
      <c r="F286" s="706">
        <v>0</v>
      </c>
      <c r="G286" s="707">
        <v>0</v>
      </c>
      <c r="H286" s="707">
        <v>530.75933999999995</v>
      </c>
      <c r="I286" s="707">
        <v>1358.6865299999999</v>
      </c>
      <c r="J286" s="707">
        <v>1358.6865299999999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17757.215539999997</v>
      </c>
      <c r="D287" s="707">
        <v>17757.215539999997</v>
      </c>
      <c r="E287" s="708">
        <v>0</v>
      </c>
      <c r="F287" s="706">
        <v>0</v>
      </c>
      <c r="G287" s="707">
        <v>0</v>
      </c>
      <c r="H287" s="707">
        <v>2324.1036300000001</v>
      </c>
      <c r="I287" s="707">
        <v>6224.9104800000005</v>
      </c>
      <c r="J287" s="707">
        <v>6224.9104800000005</v>
      </c>
      <c r="K287" s="709">
        <v>0</v>
      </c>
      <c r="L287" s="270"/>
      <c r="M287" s="705" t="str">
        <f t="shared" si="4"/>
        <v>X</v>
      </c>
    </row>
    <row r="288" spans="1:13" ht="14.45" customHeight="1" x14ac:dyDescent="0.2">
      <c r="A288" s="710" t="s">
        <v>612</v>
      </c>
      <c r="B288" s="706">
        <v>0</v>
      </c>
      <c r="C288" s="707">
        <v>17757.215539999997</v>
      </c>
      <c r="D288" s="707">
        <v>17757.215539999997</v>
      </c>
      <c r="E288" s="708">
        <v>0</v>
      </c>
      <c r="F288" s="706">
        <v>0</v>
      </c>
      <c r="G288" s="707">
        <v>0</v>
      </c>
      <c r="H288" s="707">
        <v>2324.1036300000001</v>
      </c>
      <c r="I288" s="707">
        <v>6224.9104800000005</v>
      </c>
      <c r="J288" s="707">
        <v>6224.9104800000005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429.99203</v>
      </c>
      <c r="D289" s="707">
        <v>429.99203</v>
      </c>
      <c r="E289" s="708">
        <v>0</v>
      </c>
      <c r="F289" s="706">
        <v>0</v>
      </c>
      <c r="G289" s="707">
        <v>0</v>
      </c>
      <c r="H289" s="707">
        <v>59.322249999999997</v>
      </c>
      <c r="I289" s="707">
        <v>128.32925</v>
      </c>
      <c r="J289" s="707">
        <v>128.32925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0</v>
      </c>
      <c r="C290" s="707">
        <v>429.99203</v>
      </c>
      <c r="D290" s="707">
        <v>429.99203</v>
      </c>
      <c r="E290" s="708">
        <v>0</v>
      </c>
      <c r="F290" s="706">
        <v>0</v>
      </c>
      <c r="G290" s="707">
        <v>0</v>
      </c>
      <c r="H290" s="707">
        <v>59.322249999999997</v>
      </c>
      <c r="I290" s="707">
        <v>128.32925</v>
      </c>
      <c r="J290" s="707">
        <v>128.32925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671.93611999999996</v>
      </c>
      <c r="D291" s="707">
        <v>671.93611999999996</v>
      </c>
      <c r="E291" s="708">
        <v>0</v>
      </c>
      <c r="F291" s="706">
        <v>0</v>
      </c>
      <c r="G291" s="707">
        <v>0</v>
      </c>
      <c r="H291" s="707">
        <v>30.764990000000001</v>
      </c>
      <c r="I291" s="707">
        <v>101.5365</v>
      </c>
      <c r="J291" s="707">
        <v>101.5365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671.93611999999996</v>
      </c>
      <c r="D292" s="707">
        <v>671.93611999999996</v>
      </c>
      <c r="E292" s="708">
        <v>0</v>
      </c>
      <c r="F292" s="706">
        <v>0</v>
      </c>
      <c r="G292" s="707">
        <v>0</v>
      </c>
      <c r="H292" s="707">
        <v>30.764990000000001</v>
      </c>
      <c r="I292" s="707">
        <v>101.5365</v>
      </c>
      <c r="J292" s="707">
        <v>101.5365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671.93611999999996</v>
      </c>
      <c r="D293" s="707">
        <v>671.93611999999996</v>
      </c>
      <c r="E293" s="708">
        <v>0</v>
      </c>
      <c r="F293" s="706">
        <v>0</v>
      </c>
      <c r="G293" s="707">
        <v>0</v>
      </c>
      <c r="H293" s="707">
        <v>30.764990000000001</v>
      </c>
      <c r="I293" s="707">
        <v>101.5365</v>
      </c>
      <c r="J293" s="707">
        <v>101.5365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671.93611999999996</v>
      </c>
      <c r="D294" s="707">
        <v>671.93611999999996</v>
      </c>
      <c r="E294" s="708">
        <v>0</v>
      </c>
      <c r="F294" s="706">
        <v>0</v>
      </c>
      <c r="G294" s="707">
        <v>0</v>
      </c>
      <c r="H294" s="707">
        <v>30.764990000000001</v>
      </c>
      <c r="I294" s="707">
        <v>101.5365</v>
      </c>
      <c r="J294" s="707">
        <v>101.5365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563.58069999999998</v>
      </c>
      <c r="D295" s="707">
        <v>563.58069999999998</v>
      </c>
      <c r="E295" s="708">
        <v>0</v>
      </c>
      <c r="F295" s="706">
        <v>0</v>
      </c>
      <c r="G295" s="707">
        <v>0</v>
      </c>
      <c r="H295" s="707">
        <v>29.866990000000001</v>
      </c>
      <c r="I295" s="707">
        <v>97.798500000000004</v>
      </c>
      <c r="J295" s="707">
        <v>97.798500000000004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108.35542</v>
      </c>
      <c r="D296" s="707">
        <v>108.35542</v>
      </c>
      <c r="E296" s="708">
        <v>0</v>
      </c>
      <c r="F296" s="706">
        <v>0</v>
      </c>
      <c r="G296" s="707">
        <v>0</v>
      </c>
      <c r="H296" s="707">
        <v>0.89800000000000002</v>
      </c>
      <c r="I296" s="707">
        <v>3.738</v>
      </c>
      <c r="J296" s="707">
        <v>3.738</v>
      </c>
      <c r="K296" s="709">
        <v>0</v>
      </c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849ED5A0-ADC0-471F-A45A-38643F476A5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8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621</v>
      </c>
      <c r="B5" s="712" t="s">
        <v>622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621</v>
      </c>
      <c r="B6" s="712" t="s">
        <v>623</v>
      </c>
      <c r="C6" s="713">
        <v>1086.8310100000001</v>
      </c>
      <c r="D6" s="713">
        <v>1043.75037</v>
      </c>
      <c r="E6" s="713"/>
      <c r="F6" s="713">
        <v>6867.5010999999968</v>
      </c>
      <c r="G6" s="713">
        <v>0</v>
      </c>
      <c r="H6" s="713">
        <v>6867.5010999999968</v>
      </c>
      <c r="I6" s="714" t="s">
        <v>329</v>
      </c>
      <c r="J6" s="715" t="s">
        <v>1</v>
      </c>
    </row>
    <row r="7" spans="1:10" ht="14.45" customHeight="1" x14ac:dyDescent="0.2">
      <c r="A7" s="711" t="s">
        <v>621</v>
      </c>
      <c r="B7" s="712" t="s">
        <v>624</v>
      </c>
      <c r="C7" s="713">
        <v>84.214679999999987</v>
      </c>
      <c r="D7" s="713">
        <v>105.60029</v>
      </c>
      <c r="E7" s="713"/>
      <c r="F7" s="713">
        <v>281.30501000000004</v>
      </c>
      <c r="G7" s="713">
        <v>0</v>
      </c>
      <c r="H7" s="713">
        <v>281.30501000000004</v>
      </c>
      <c r="I7" s="714" t="s">
        <v>329</v>
      </c>
      <c r="J7" s="715" t="s">
        <v>1</v>
      </c>
    </row>
    <row r="8" spans="1:10" ht="14.45" customHeight="1" x14ac:dyDescent="0.2">
      <c r="A8" s="711" t="s">
        <v>621</v>
      </c>
      <c r="B8" s="712" t="s">
        <v>625</v>
      </c>
      <c r="C8" s="713">
        <v>31.249500000000005</v>
      </c>
      <c r="D8" s="713">
        <v>20.329199999999997</v>
      </c>
      <c r="E8" s="713"/>
      <c r="F8" s="713">
        <v>75.946550000000002</v>
      </c>
      <c r="G8" s="713">
        <v>0</v>
      </c>
      <c r="H8" s="713">
        <v>75.946550000000002</v>
      </c>
      <c r="I8" s="714" t="s">
        <v>329</v>
      </c>
      <c r="J8" s="715" t="s">
        <v>1</v>
      </c>
    </row>
    <row r="9" spans="1:10" ht="14.45" customHeight="1" x14ac:dyDescent="0.2">
      <c r="A9" s="711" t="s">
        <v>621</v>
      </c>
      <c r="B9" s="712" t="s">
        <v>626</v>
      </c>
      <c r="C9" s="713">
        <v>25.8324</v>
      </c>
      <c r="D9" s="713">
        <v>30.328119999999995</v>
      </c>
      <c r="E9" s="713"/>
      <c r="F9" s="713">
        <v>130.42755</v>
      </c>
      <c r="G9" s="713">
        <v>0</v>
      </c>
      <c r="H9" s="713">
        <v>130.42755</v>
      </c>
      <c r="I9" s="714" t="s">
        <v>329</v>
      </c>
      <c r="J9" s="715" t="s">
        <v>1</v>
      </c>
    </row>
    <row r="10" spans="1:10" ht="14.45" customHeight="1" x14ac:dyDescent="0.2">
      <c r="A10" s="711" t="s">
        <v>621</v>
      </c>
      <c r="B10" s="712" t="s">
        <v>627</v>
      </c>
      <c r="C10" s="713">
        <v>356.58927999999997</v>
      </c>
      <c r="D10" s="713">
        <v>265.39465999999999</v>
      </c>
      <c r="E10" s="713"/>
      <c r="F10" s="713">
        <v>325.05063999999999</v>
      </c>
      <c r="G10" s="713">
        <v>0</v>
      </c>
      <c r="H10" s="713">
        <v>325.05063999999999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621</v>
      </c>
      <c r="B11" s="712" t="s">
        <v>628</v>
      </c>
      <c r="C11" s="713">
        <v>0</v>
      </c>
      <c r="D11" s="713">
        <v>6.3909299999999991</v>
      </c>
      <c r="E11" s="713"/>
      <c r="F11" s="713">
        <v>31.597059999999999</v>
      </c>
      <c r="G11" s="713">
        <v>0</v>
      </c>
      <c r="H11" s="713">
        <v>31.597059999999999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621</v>
      </c>
      <c r="B12" s="712" t="s">
        <v>629</v>
      </c>
      <c r="C12" s="713">
        <v>0</v>
      </c>
      <c r="D12" s="713">
        <v>73.758020000000002</v>
      </c>
      <c r="E12" s="713"/>
      <c r="F12" s="713">
        <v>39.274999999999999</v>
      </c>
      <c r="G12" s="713">
        <v>0</v>
      </c>
      <c r="H12" s="713">
        <v>39.274999999999999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621</v>
      </c>
      <c r="B13" s="712" t="s">
        <v>630</v>
      </c>
      <c r="C13" s="713">
        <v>136.53778000000003</v>
      </c>
      <c r="D13" s="713">
        <v>154.94304000000005</v>
      </c>
      <c r="E13" s="713"/>
      <c r="F13" s="713">
        <v>1006.8107800000001</v>
      </c>
      <c r="G13" s="713">
        <v>0</v>
      </c>
      <c r="H13" s="713">
        <v>1006.8107800000001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621</v>
      </c>
      <c r="B14" s="712" t="s">
        <v>631</v>
      </c>
      <c r="C14" s="713">
        <v>2.7079599999999999</v>
      </c>
      <c r="D14" s="713">
        <v>4.9531600000000005</v>
      </c>
      <c r="E14" s="713"/>
      <c r="F14" s="713">
        <v>171.73644999999999</v>
      </c>
      <c r="G14" s="713">
        <v>0</v>
      </c>
      <c r="H14" s="713">
        <v>171.73644999999999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621</v>
      </c>
      <c r="B15" s="712" t="s">
        <v>632</v>
      </c>
      <c r="C15" s="713">
        <v>21332.498690000008</v>
      </c>
      <c r="D15" s="713">
        <v>23642.399980000006</v>
      </c>
      <c r="E15" s="713"/>
      <c r="F15" s="713">
        <v>19558.341479999999</v>
      </c>
      <c r="G15" s="713">
        <v>0</v>
      </c>
      <c r="H15" s="713">
        <v>19558.341479999999</v>
      </c>
      <c r="I15" s="714" t="s">
        <v>329</v>
      </c>
      <c r="J15" s="715" t="s">
        <v>1</v>
      </c>
    </row>
    <row r="16" spans="1:10" ht="14.45" customHeight="1" x14ac:dyDescent="0.2">
      <c r="A16" s="711" t="s">
        <v>621</v>
      </c>
      <c r="B16" s="712" t="s">
        <v>633</v>
      </c>
      <c r="C16" s="713">
        <v>1530.31944</v>
      </c>
      <c r="D16" s="713">
        <v>959.3033999999999</v>
      </c>
      <c r="E16" s="713"/>
      <c r="F16" s="713">
        <v>383.7174</v>
      </c>
      <c r="G16" s="713">
        <v>0</v>
      </c>
      <c r="H16" s="713">
        <v>383.7174</v>
      </c>
      <c r="I16" s="714" t="s">
        <v>329</v>
      </c>
      <c r="J16" s="715" t="s">
        <v>1</v>
      </c>
    </row>
    <row r="17" spans="1:10" ht="14.45" customHeight="1" x14ac:dyDescent="0.2">
      <c r="A17" s="711" t="s">
        <v>621</v>
      </c>
      <c r="B17" s="712" t="s">
        <v>634</v>
      </c>
      <c r="C17" s="713">
        <v>31.547159999999998</v>
      </c>
      <c r="D17" s="713">
        <v>50.608800000000002</v>
      </c>
      <c r="E17" s="713"/>
      <c r="F17" s="713">
        <v>136.35632999999999</v>
      </c>
      <c r="G17" s="713">
        <v>0</v>
      </c>
      <c r="H17" s="713">
        <v>136.35632999999999</v>
      </c>
      <c r="I17" s="714" t="s">
        <v>329</v>
      </c>
      <c r="J17" s="715" t="s">
        <v>635</v>
      </c>
    </row>
    <row r="18" spans="1:10" ht="14.45" customHeight="1" x14ac:dyDescent="0.2">
      <c r="A18" s="711" t="s">
        <v>621</v>
      </c>
      <c r="B18" s="712" t="s">
        <v>636</v>
      </c>
      <c r="C18" s="713">
        <v>24618.327900000004</v>
      </c>
      <c r="D18" s="713">
        <v>26357.759970000006</v>
      </c>
      <c r="E18" s="713"/>
      <c r="F18" s="713">
        <v>29008.065349999997</v>
      </c>
      <c r="G18" s="713">
        <v>0</v>
      </c>
      <c r="H18" s="713">
        <v>29008.065349999997</v>
      </c>
      <c r="I18" s="714" t="s">
        <v>329</v>
      </c>
      <c r="J18" s="715" t="s">
        <v>637</v>
      </c>
    </row>
    <row r="20" spans="1:10" ht="14.45" customHeight="1" x14ac:dyDescent="0.2">
      <c r="A20" s="711" t="s">
        <v>621</v>
      </c>
      <c r="B20" s="712" t="s">
        <v>622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638</v>
      </c>
      <c r="B21" s="712" t="s">
        <v>639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638</v>
      </c>
      <c r="B22" s="712" t="s">
        <v>623</v>
      </c>
      <c r="C22" s="713">
        <v>129.53225999999998</v>
      </c>
      <c r="D22" s="713">
        <v>129.44027000000003</v>
      </c>
      <c r="E22" s="713"/>
      <c r="F22" s="713">
        <v>49.007199999999983</v>
      </c>
      <c r="G22" s="713">
        <v>0</v>
      </c>
      <c r="H22" s="713">
        <v>49.007199999999983</v>
      </c>
      <c r="I22" s="714" t="s">
        <v>329</v>
      </c>
      <c r="J22" s="715" t="s">
        <v>1</v>
      </c>
    </row>
    <row r="23" spans="1:10" ht="14.45" customHeight="1" x14ac:dyDescent="0.2">
      <c r="A23" s="711" t="s">
        <v>638</v>
      </c>
      <c r="B23" s="712" t="s">
        <v>624</v>
      </c>
      <c r="C23" s="713">
        <v>20.635999999999999</v>
      </c>
      <c r="D23" s="713">
        <v>0</v>
      </c>
      <c r="E23" s="713"/>
      <c r="F23" s="713">
        <v>0</v>
      </c>
      <c r="G23" s="713">
        <v>0</v>
      </c>
      <c r="H23" s="713">
        <v>0</v>
      </c>
      <c r="I23" s="714" t="s">
        <v>329</v>
      </c>
      <c r="J23" s="715" t="s">
        <v>1</v>
      </c>
    </row>
    <row r="24" spans="1:10" ht="14.45" customHeight="1" x14ac:dyDescent="0.2">
      <c r="A24" s="711" t="s">
        <v>638</v>
      </c>
      <c r="B24" s="712" t="s">
        <v>625</v>
      </c>
      <c r="C24" s="713">
        <v>1.5569199999999999</v>
      </c>
      <c r="D24" s="713">
        <v>3.9036399999999993</v>
      </c>
      <c r="E24" s="713"/>
      <c r="F24" s="713">
        <v>0.86404999999999998</v>
      </c>
      <c r="G24" s="713">
        <v>0</v>
      </c>
      <c r="H24" s="713">
        <v>0.86404999999999998</v>
      </c>
      <c r="I24" s="714" t="s">
        <v>329</v>
      </c>
      <c r="J24" s="715" t="s">
        <v>1</v>
      </c>
    </row>
    <row r="25" spans="1:10" ht="14.45" customHeight="1" x14ac:dyDescent="0.2">
      <c r="A25" s="711" t="s">
        <v>638</v>
      </c>
      <c r="B25" s="712" t="s">
        <v>630</v>
      </c>
      <c r="C25" s="713">
        <v>29.187990000000003</v>
      </c>
      <c r="D25" s="713">
        <v>25.589830000000006</v>
      </c>
      <c r="E25" s="713"/>
      <c r="F25" s="713">
        <v>7.1337799999999998</v>
      </c>
      <c r="G25" s="713">
        <v>0</v>
      </c>
      <c r="H25" s="713">
        <v>7.1337799999999998</v>
      </c>
      <c r="I25" s="714" t="s">
        <v>329</v>
      </c>
      <c r="J25" s="715" t="s">
        <v>1</v>
      </c>
    </row>
    <row r="26" spans="1:10" ht="14.45" customHeight="1" x14ac:dyDescent="0.2">
      <c r="A26" s="711" t="s">
        <v>638</v>
      </c>
      <c r="B26" s="712" t="s">
        <v>631</v>
      </c>
      <c r="C26" s="713">
        <v>0</v>
      </c>
      <c r="D26" s="713">
        <v>0.10365000000000001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638</v>
      </c>
      <c r="B27" s="712" t="s">
        <v>634</v>
      </c>
      <c r="C27" s="713">
        <v>6.3687899999999988</v>
      </c>
      <c r="D27" s="713">
        <v>7.8930599999999993</v>
      </c>
      <c r="E27" s="713"/>
      <c r="F27" s="713">
        <v>20.115959999999998</v>
      </c>
      <c r="G27" s="713">
        <v>0</v>
      </c>
      <c r="H27" s="713">
        <v>20.115959999999998</v>
      </c>
      <c r="I27" s="714" t="s">
        <v>329</v>
      </c>
      <c r="J27" s="715" t="s">
        <v>1</v>
      </c>
    </row>
    <row r="28" spans="1:10" ht="14.45" customHeight="1" x14ac:dyDescent="0.2">
      <c r="A28" s="711" t="s">
        <v>638</v>
      </c>
      <c r="B28" s="712" t="s">
        <v>640</v>
      </c>
      <c r="C28" s="713">
        <v>187.28195999999997</v>
      </c>
      <c r="D28" s="713">
        <v>166.93045000000001</v>
      </c>
      <c r="E28" s="713"/>
      <c r="F28" s="713">
        <v>77.120989999999978</v>
      </c>
      <c r="G28" s="713">
        <v>0</v>
      </c>
      <c r="H28" s="713">
        <v>77.120989999999978</v>
      </c>
      <c r="I28" s="714" t="s">
        <v>329</v>
      </c>
      <c r="J28" s="715" t="s">
        <v>1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641</v>
      </c>
    </row>
    <row r="30" spans="1:10" ht="14.45" customHeight="1" x14ac:dyDescent="0.2">
      <c r="A30" s="711" t="s">
        <v>642</v>
      </c>
      <c r="B30" s="712" t="s">
        <v>643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644</v>
      </c>
    </row>
    <row r="31" spans="1:10" ht="14.45" customHeight="1" x14ac:dyDescent="0.2">
      <c r="A31" s="711" t="s">
        <v>642</v>
      </c>
      <c r="B31" s="712" t="s">
        <v>623</v>
      </c>
      <c r="C31" s="713">
        <v>133.29024000000004</v>
      </c>
      <c r="D31" s="713">
        <v>140.18185000000003</v>
      </c>
      <c r="E31" s="713"/>
      <c r="F31" s="713">
        <v>331.54976999999991</v>
      </c>
      <c r="G31" s="713">
        <v>0</v>
      </c>
      <c r="H31" s="713">
        <v>331.54976999999991</v>
      </c>
      <c r="I31" s="714" t="s">
        <v>329</v>
      </c>
      <c r="J31" s="715" t="s">
        <v>0</v>
      </c>
    </row>
    <row r="32" spans="1:10" ht="14.45" customHeight="1" x14ac:dyDescent="0.2">
      <c r="A32" s="711" t="s">
        <v>642</v>
      </c>
      <c r="B32" s="712" t="s">
        <v>624</v>
      </c>
      <c r="C32" s="713">
        <v>0</v>
      </c>
      <c r="D32" s="713">
        <v>3.6652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642</v>
      </c>
      <c r="B33" s="712" t="s">
        <v>625</v>
      </c>
      <c r="C33" s="713">
        <v>1.8276799999999997</v>
      </c>
      <c r="D33" s="713">
        <v>2.1439700000000004</v>
      </c>
      <c r="E33" s="713"/>
      <c r="F33" s="713">
        <v>7.7010699999999996</v>
      </c>
      <c r="G33" s="713">
        <v>0</v>
      </c>
      <c r="H33" s="713">
        <v>7.7010699999999996</v>
      </c>
      <c r="I33" s="714" t="s">
        <v>329</v>
      </c>
      <c r="J33" s="715" t="s">
        <v>1</v>
      </c>
    </row>
    <row r="34" spans="1:10" ht="14.45" customHeight="1" x14ac:dyDescent="0.2">
      <c r="A34" s="711" t="s">
        <v>642</v>
      </c>
      <c r="B34" s="712" t="s">
        <v>628</v>
      </c>
      <c r="C34" s="713">
        <v>0</v>
      </c>
      <c r="D34" s="713">
        <v>0</v>
      </c>
      <c r="E34" s="713"/>
      <c r="F34" s="713">
        <v>11.511280000000001</v>
      </c>
      <c r="G34" s="713">
        <v>0</v>
      </c>
      <c r="H34" s="713">
        <v>11.511280000000001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642</v>
      </c>
      <c r="B35" s="712" t="s">
        <v>630</v>
      </c>
      <c r="C35" s="713">
        <v>32.277950000000004</v>
      </c>
      <c r="D35" s="713">
        <v>45.252160000000025</v>
      </c>
      <c r="E35" s="713"/>
      <c r="F35" s="713">
        <v>114.36112999999999</v>
      </c>
      <c r="G35" s="713">
        <v>0</v>
      </c>
      <c r="H35" s="713">
        <v>114.36112999999999</v>
      </c>
      <c r="I35" s="714" t="s">
        <v>329</v>
      </c>
      <c r="J35" s="715" t="s">
        <v>1</v>
      </c>
    </row>
    <row r="36" spans="1:10" ht="14.45" customHeight="1" x14ac:dyDescent="0.2">
      <c r="A36" s="711" t="s">
        <v>642</v>
      </c>
      <c r="B36" s="712" t="s">
        <v>631</v>
      </c>
      <c r="C36" s="713">
        <v>2.1139600000000001</v>
      </c>
      <c r="D36" s="713">
        <v>0.38351000000000002</v>
      </c>
      <c r="E36" s="713"/>
      <c r="F36" s="713">
        <v>2.2265799999999998</v>
      </c>
      <c r="G36" s="713">
        <v>0</v>
      </c>
      <c r="H36" s="713">
        <v>2.2265799999999998</v>
      </c>
      <c r="I36" s="714" t="s">
        <v>329</v>
      </c>
      <c r="J36" s="715" t="s">
        <v>1</v>
      </c>
    </row>
    <row r="37" spans="1:10" ht="14.45" customHeight="1" x14ac:dyDescent="0.2">
      <c r="A37" s="711" t="s">
        <v>642</v>
      </c>
      <c r="B37" s="712" t="s">
        <v>634</v>
      </c>
      <c r="C37" s="713">
        <v>0.55200000000000005</v>
      </c>
      <c r="D37" s="713">
        <v>9.0660600000000002</v>
      </c>
      <c r="E37" s="713"/>
      <c r="F37" s="713">
        <v>27.153959999999998</v>
      </c>
      <c r="G37" s="713">
        <v>0</v>
      </c>
      <c r="H37" s="713">
        <v>27.153959999999998</v>
      </c>
      <c r="I37" s="714" t="s">
        <v>329</v>
      </c>
      <c r="J37" s="715" t="s">
        <v>1</v>
      </c>
    </row>
    <row r="38" spans="1:10" ht="14.45" customHeight="1" x14ac:dyDescent="0.2">
      <c r="A38" s="711" t="s">
        <v>642</v>
      </c>
      <c r="B38" s="712" t="s">
        <v>645</v>
      </c>
      <c r="C38" s="713">
        <v>170.06183000000001</v>
      </c>
      <c r="D38" s="713">
        <v>200.69275000000005</v>
      </c>
      <c r="E38" s="713"/>
      <c r="F38" s="713">
        <v>494.50378999999992</v>
      </c>
      <c r="G38" s="713">
        <v>0</v>
      </c>
      <c r="H38" s="713">
        <v>494.50378999999992</v>
      </c>
      <c r="I38" s="714" t="s">
        <v>329</v>
      </c>
      <c r="J38" s="715" t="s">
        <v>641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644</v>
      </c>
    </row>
    <row r="40" spans="1:10" ht="14.45" customHeight="1" x14ac:dyDescent="0.2">
      <c r="A40" s="711" t="s">
        <v>646</v>
      </c>
      <c r="B40" s="712" t="s">
        <v>647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646</v>
      </c>
      <c r="B41" s="712" t="s">
        <v>623</v>
      </c>
      <c r="C41" s="713">
        <v>23.538420000000002</v>
      </c>
      <c r="D41" s="713">
        <v>32.242209999999993</v>
      </c>
      <c r="E41" s="713"/>
      <c r="F41" s="713">
        <v>15.969650000000001</v>
      </c>
      <c r="G41" s="713">
        <v>0</v>
      </c>
      <c r="H41" s="713">
        <v>15.969650000000001</v>
      </c>
      <c r="I41" s="714" t="s">
        <v>329</v>
      </c>
      <c r="J41" s="715" t="s">
        <v>1</v>
      </c>
    </row>
    <row r="42" spans="1:10" ht="14.45" customHeight="1" x14ac:dyDescent="0.2">
      <c r="A42" s="711" t="s">
        <v>646</v>
      </c>
      <c r="B42" s="712" t="s">
        <v>628</v>
      </c>
      <c r="C42" s="713">
        <v>0</v>
      </c>
      <c r="D42" s="713">
        <v>0.91298999999999997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646</v>
      </c>
      <c r="B43" s="712" t="s">
        <v>633</v>
      </c>
      <c r="C43" s="713">
        <v>1530.31944</v>
      </c>
      <c r="D43" s="713">
        <v>959.3033999999999</v>
      </c>
      <c r="E43" s="713"/>
      <c r="F43" s="713">
        <v>383.7174</v>
      </c>
      <c r="G43" s="713">
        <v>0</v>
      </c>
      <c r="H43" s="713">
        <v>383.7174</v>
      </c>
      <c r="I43" s="714" t="s">
        <v>329</v>
      </c>
      <c r="J43" s="715" t="s">
        <v>1</v>
      </c>
    </row>
    <row r="44" spans="1:10" ht="14.45" customHeight="1" x14ac:dyDescent="0.2">
      <c r="A44" s="711" t="s">
        <v>646</v>
      </c>
      <c r="B44" s="712" t="s">
        <v>648</v>
      </c>
      <c r="C44" s="713">
        <v>1553.8578600000001</v>
      </c>
      <c r="D44" s="713">
        <v>992.45859999999993</v>
      </c>
      <c r="E44" s="713"/>
      <c r="F44" s="713">
        <v>399.68705</v>
      </c>
      <c r="G44" s="713">
        <v>0</v>
      </c>
      <c r="H44" s="713">
        <v>399.68705</v>
      </c>
      <c r="I44" s="714" t="s">
        <v>329</v>
      </c>
      <c r="J44" s="715" t="s">
        <v>1</v>
      </c>
    </row>
    <row r="45" spans="1:10" ht="14.45" customHeight="1" x14ac:dyDescent="0.2">
      <c r="A45" s="711" t="s">
        <v>329</v>
      </c>
      <c r="B45" s="712" t="s">
        <v>329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641</v>
      </c>
    </row>
    <row r="46" spans="1:10" ht="14.45" customHeight="1" x14ac:dyDescent="0.2">
      <c r="A46" s="711" t="s">
        <v>649</v>
      </c>
      <c r="B46" s="712" t="s">
        <v>650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644</v>
      </c>
    </row>
    <row r="47" spans="1:10" ht="14.45" customHeight="1" x14ac:dyDescent="0.2">
      <c r="A47" s="711" t="s">
        <v>649</v>
      </c>
      <c r="B47" s="712" t="s">
        <v>623</v>
      </c>
      <c r="C47" s="713">
        <v>472.98798000000005</v>
      </c>
      <c r="D47" s="713">
        <v>448.47003000000007</v>
      </c>
      <c r="E47" s="713"/>
      <c r="F47" s="713">
        <v>2805.2137099999991</v>
      </c>
      <c r="G47" s="713">
        <v>0</v>
      </c>
      <c r="H47" s="713">
        <v>2805.2137099999991</v>
      </c>
      <c r="I47" s="714" t="s">
        <v>329</v>
      </c>
      <c r="J47" s="715" t="s">
        <v>0</v>
      </c>
    </row>
    <row r="48" spans="1:10" ht="14.45" customHeight="1" x14ac:dyDescent="0.2">
      <c r="A48" s="711" t="s">
        <v>649</v>
      </c>
      <c r="B48" s="712" t="s">
        <v>624</v>
      </c>
      <c r="C48" s="713">
        <v>63.578679999999991</v>
      </c>
      <c r="D48" s="713">
        <v>101.93509</v>
      </c>
      <c r="E48" s="713"/>
      <c r="F48" s="713">
        <v>269.50382000000002</v>
      </c>
      <c r="G48" s="713">
        <v>0</v>
      </c>
      <c r="H48" s="713">
        <v>269.50382000000002</v>
      </c>
      <c r="I48" s="714" t="s">
        <v>329</v>
      </c>
      <c r="J48" s="715" t="s">
        <v>1</v>
      </c>
    </row>
    <row r="49" spans="1:10" ht="14.45" customHeight="1" x14ac:dyDescent="0.2">
      <c r="A49" s="711" t="s">
        <v>649</v>
      </c>
      <c r="B49" s="712" t="s">
        <v>625</v>
      </c>
      <c r="C49" s="713">
        <v>27.864900000000002</v>
      </c>
      <c r="D49" s="713">
        <v>14.281589999999998</v>
      </c>
      <c r="E49" s="713"/>
      <c r="F49" s="713">
        <v>51.484200000000001</v>
      </c>
      <c r="G49" s="713">
        <v>0</v>
      </c>
      <c r="H49" s="713">
        <v>51.484200000000001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649</v>
      </c>
      <c r="B50" s="712" t="s">
        <v>626</v>
      </c>
      <c r="C50" s="713">
        <v>25.8324</v>
      </c>
      <c r="D50" s="713">
        <v>30.328119999999995</v>
      </c>
      <c r="E50" s="713"/>
      <c r="F50" s="713">
        <v>117.51134999999999</v>
      </c>
      <c r="G50" s="713">
        <v>0</v>
      </c>
      <c r="H50" s="713">
        <v>117.51134999999999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649</v>
      </c>
      <c r="B51" s="712" t="s">
        <v>628</v>
      </c>
      <c r="C51" s="713">
        <v>0</v>
      </c>
      <c r="D51" s="713">
        <v>5.4779399999999994</v>
      </c>
      <c r="E51" s="713"/>
      <c r="F51" s="713">
        <v>20.08578</v>
      </c>
      <c r="G51" s="713">
        <v>0</v>
      </c>
      <c r="H51" s="713">
        <v>20.08578</v>
      </c>
      <c r="I51" s="714" t="s">
        <v>329</v>
      </c>
      <c r="J51" s="715" t="s">
        <v>1</v>
      </c>
    </row>
    <row r="52" spans="1:10" ht="14.45" customHeight="1" x14ac:dyDescent="0.2">
      <c r="A52" s="711" t="s">
        <v>649</v>
      </c>
      <c r="B52" s="712" t="s">
        <v>629</v>
      </c>
      <c r="C52" s="713">
        <v>0</v>
      </c>
      <c r="D52" s="713">
        <v>73.758020000000002</v>
      </c>
      <c r="E52" s="713"/>
      <c r="F52" s="713">
        <v>39.274999999999999</v>
      </c>
      <c r="G52" s="713">
        <v>0</v>
      </c>
      <c r="H52" s="713">
        <v>39.274999999999999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649</v>
      </c>
      <c r="B53" s="712" t="s">
        <v>630</v>
      </c>
      <c r="C53" s="713">
        <v>74.105320000000006</v>
      </c>
      <c r="D53" s="713">
        <v>84.101050000000001</v>
      </c>
      <c r="E53" s="713"/>
      <c r="F53" s="713">
        <v>606.67851000000007</v>
      </c>
      <c r="G53" s="713">
        <v>0</v>
      </c>
      <c r="H53" s="713">
        <v>606.67851000000007</v>
      </c>
      <c r="I53" s="714" t="s">
        <v>329</v>
      </c>
      <c r="J53" s="715" t="s">
        <v>1</v>
      </c>
    </row>
    <row r="54" spans="1:10" ht="14.45" customHeight="1" x14ac:dyDescent="0.2">
      <c r="A54" s="711" t="s">
        <v>649</v>
      </c>
      <c r="B54" s="712" t="s">
        <v>631</v>
      </c>
      <c r="C54" s="713">
        <v>0.59399999999999997</v>
      </c>
      <c r="D54" s="713">
        <v>4.4660000000000002</v>
      </c>
      <c r="E54" s="713"/>
      <c r="F54" s="713">
        <v>140.24708999999999</v>
      </c>
      <c r="G54" s="713">
        <v>0</v>
      </c>
      <c r="H54" s="713">
        <v>140.24708999999999</v>
      </c>
      <c r="I54" s="714" t="s">
        <v>329</v>
      </c>
      <c r="J54" s="715" t="s">
        <v>1</v>
      </c>
    </row>
    <row r="55" spans="1:10" ht="14.45" customHeight="1" x14ac:dyDescent="0.2">
      <c r="A55" s="711" t="s">
        <v>649</v>
      </c>
      <c r="B55" s="712" t="s">
        <v>634</v>
      </c>
      <c r="C55" s="713">
        <v>24.626370000000001</v>
      </c>
      <c r="D55" s="713">
        <v>33.649680000000004</v>
      </c>
      <c r="E55" s="713"/>
      <c r="F55" s="713">
        <v>76.769909999999996</v>
      </c>
      <c r="G55" s="713">
        <v>0</v>
      </c>
      <c r="H55" s="713">
        <v>76.769909999999996</v>
      </c>
      <c r="I55" s="714" t="s">
        <v>329</v>
      </c>
      <c r="J55" s="715" t="s">
        <v>1</v>
      </c>
    </row>
    <row r="56" spans="1:10" ht="14.45" customHeight="1" x14ac:dyDescent="0.2">
      <c r="A56" s="711" t="s">
        <v>649</v>
      </c>
      <c r="B56" s="712" t="s">
        <v>651</v>
      </c>
      <c r="C56" s="713">
        <v>689.58965000000012</v>
      </c>
      <c r="D56" s="713">
        <v>796.46752000000015</v>
      </c>
      <c r="E56" s="713"/>
      <c r="F56" s="713">
        <v>4126.7693699999991</v>
      </c>
      <c r="G56" s="713">
        <v>0</v>
      </c>
      <c r="H56" s="713">
        <v>4126.7693699999991</v>
      </c>
      <c r="I56" s="714" t="s">
        <v>329</v>
      </c>
      <c r="J56" s="715" t="s">
        <v>641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644</v>
      </c>
    </row>
    <row r="58" spans="1:10" ht="14.45" customHeight="1" x14ac:dyDescent="0.2">
      <c r="A58" s="711" t="s">
        <v>652</v>
      </c>
      <c r="B58" s="712" t="s">
        <v>653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652</v>
      </c>
      <c r="B59" s="712" t="s">
        <v>623</v>
      </c>
      <c r="C59" s="713">
        <v>167.83909</v>
      </c>
      <c r="D59" s="713">
        <v>147.84621999999996</v>
      </c>
      <c r="E59" s="713"/>
      <c r="F59" s="713">
        <v>123.65235000000003</v>
      </c>
      <c r="G59" s="713">
        <v>0</v>
      </c>
      <c r="H59" s="713">
        <v>123.65235000000003</v>
      </c>
      <c r="I59" s="714" t="s">
        <v>329</v>
      </c>
      <c r="J59" s="715" t="s">
        <v>1</v>
      </c>
    </row>
    <row r="60" spans="1:10" ht="14.45" customHeight="1" x14ac:dyDescent="0.2">
      <c r="A60" s="711" t="s">
        <v>652</v>
      </c>
      <c r="B60" s="712" t="s">
        <v>627</v>
      </c>
      <c r="C60" s="713">
        <v>0</v>
      </c>
      <c r="D60" s="713">
        <v>19.573540000000001</v>
      </c>
      <c r="E60" s="713"/>
      <c r="F60" s="713">
        <v>13.021699999999999</v>
      </c>
      <c r="G60" s="713">
        <v>0</v>
      </c>
      <c r="H60" s="713">
        <v>13.021699999999999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652</v>
      </c>
      <c r="B61" s="712" t="s">
        <v>654</v>
      </c>
      <c r="C61" s="713">
        <v>167.83909</v>
      </c>
      <c r="D61" s="713">
        <v>167.41975999999997</v>
      </c>
      <c r="E61" s="713"/>
      <c r="F61" s="713">
        <v>136.67405000000002</v>
      </c>
      <c r="G61" s="713">
        <v>0</v>
      </c>
      <c r="H61" s="713">
        <v>136.67405000000002</v>
      </c>
      <c r="I61" s="714" t="s">
        <v>329</v>
      </c>
      <c r="J61" s="715" t="s">
        <v>641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644</v>
      </c>
    </row>
    <row r="63" spans="1:10" ht="14.45" customHeight="1" x14ac:dyDescent="0.2">
      <c r="A63" s="711" t="s">
        <v>655</v>
      </c>
      <c r="B63" s="712" t="s">
        <v>656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655</v>
      </c>
      <c r="B64" s="712" t="s">
        <v>623</v>
      </c>
      <c r="C64" s="713">
        <v>159.64301999999998</v>
      </c>
      <c r="D64" s="713">
        <v>145.56979000000001</v>
      </c>
      <c r="E64" s="713"/>
      <c r="F64" s="713">
        <v>151.61268000000001</v>
      </c>
      <c r="G64" s="713">
        <v>0</v>
      </c>
      <c r="H64" s="713">
        <v>151.61268000000001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655</v>
      </c>
      <c r="B65" s="712" t="s">
        <v>627</v>
      </c>
      <c r="C65" s="713">
        <v>356.58927999999997</v>
      </c>
      <c r="D65" s="713">
        <v>245.82112000000001</v>
      </c>
      <c r="E65" s="713"/>
      <c r="F65" s="713">
        <v>312.02893999999998</v>
      </c>
      <c r="G65" s="713">
        <v>0</v>
      </c>
      <c r="H65" s="713">
        <v>312.02893999999998</v>
      </c>
      <c r="I65" s="714" t="s">
        <v>329</v>
      </c>
      <c r="J65" s="715" t="s">
        <v>1</v>
      </c>
    </row>
    <row r="66" spans="1:10" ht="14.45" customHeight="1" x14ac:dyDescent="0.2">
      <c r="A66" s="711" t="s">
        <v>655</v>
      </c>
      <c r="B66" s="712" t="s">
        <v>630</v>
      </c>
      <c r="C66" s="713">
        <v>0.96651999999999993</v>
      </c>
      <c r="D66" s="713">
        <v>0</v>
      </c>
      <c r="E66" s="713"/>
      <c r="F66" s="713">
        <v>0.26038</v>
      </c>
      <c r="G66" s="713">
        <v>0</v>
      </c>
      <c r="H66" s="713">
        <v>0.26038</v>
      </c>
      <c r="I66" s="714" t="s">
        <v>329</v>
      </c>
      <c r="J66" s="715" t="s">
        <v>1</v>
      </c>
    </row>
    <row r="67" spans="1:10" ht="14.45" customHeight="1" x14ac:dyDescent="0.2">
      <c r="A67" s="711" t="s">
        <v>655</v>
      </c>
      <c r="B67" s="712" t="s">
        <v>657</v>
      </c>
      <c r="C67" s="713">
        <v>517.19881999999984</v>
      </c>
      <c r="D67" s="713">
        <v>391.39091000000002</v>
      </c>
      <c r="E67" s="713"/>
      <c r="F67" s="713">
        <v>463.90199999999999</v>
      </c>
      <c r="G67" s="713">
        <v>0</v>
      </c>
      <c r="H67" s="713">
        <v>463.90199999999999</v>
      </c>
      <c r="I67" s="714" t="s">
        <v>329</v>
      </c>
      <c r="J67" s="715" t="s">
        <v>641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644</v>
      </c>
    </row>
    <row r="69" spans="1:10" ht="14.45" customHeight="1" x14ac:dyDescent="0.2">
      <c r="A69" s="711" t="s">
        <v>658</v>
      </c>
      <c r="B69" s="712" t="s">
        <v>659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658</v>
      </c>
      <c r="B70" s="712" t="s">
        <v>623</v>
      </c>
      <c r="C70" s="713">
        <v>0</v>
      </c>
      <c r="D70" s="713">
        <v>0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658</v>
      </c>
      <c r="B71" s="712" t="s">
        <v>632</v>
      </c>
      <c r="C71" s="713">
        <v>21332.498690000008</v>
      </c>
      <c r="D71" s="713">
        <v>23642.399980000006</v>
      </c>
      <c r="E71" s="713"/>
      <c r="F71" s="713">
        <v>19558.341479999999</v>
      </c>
      <c r="G71" s="713">
        <v>0</v>
      </c>
      <c r="H71" s="713">
        <v>19558.341479999999</v>
      </c>
      <c r="I71" s="714" t="s">
        <v>329</v>
      </c>
      <c r="J71" s="715" t="s">
        <v>1</v>
      </c>
    </row>
    <row r="72" spans="1:10" ht="14.45" customHeight="1" x14ac:dyDescent="0.2">
      <c r="A72" s="711" t="s">
        <v>658</v>
      </c>
      <c r="B72" s="712" t="s">
        <v>660</v>
      </c>
      <c r="C72" s="713">
        <v>21332.498690000008</v>
      </c>
      <c r="D72" s="713">
        <v>23642.399980000006</v>
      </c>
      <c r="E72" s="713"/>
      <c r="F72" s="713">
        <v>19558.341479999999</v>
      </c>
      <c r="G72" s="713">
        <v>0</v>
      </c>
      <c r="H72" s="713">
        <v>19558.341479999999</v>
      </c>
      <c r="I72" s="714" t="s">
        <v>329</v>
      </c>
      <c r="J72" s="715" t="s">
        <v>641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644</v>
      </c>
    </row>
    <row r="74" spans="1:10" ht="14.45" customHeight="1" x14ac:dyDescent="0.2">
      <c r="A74" s="711" t="s">
        <v>661</v>
      </c>
      <c r="B74" s="712" t="s">
        <v>662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661</v>
      </c>
      <c r="B75" s="712" t="s">
        <v>623</v>
      </c>
      <c r="C75" s="713">
        <v>0</v>
      </c>
      <c r="D75" s="713">
        <v>0</v>
      </c>
      <c r="E75" s="713"/>
      <c r="F75" s="713">
        <v>4.5319999999999999E-2</v>
      </c>
      <c r="G75" s="713">
        <v>0</v>
      </c>
      <c r="H75" s="713">
        <v>4.5319999999999999E-2</v>
      </c>
      <c r="I75" s="714" t="s">
        <v>329</v>
      </c>
      <c r="J75" s="715" t="s">
        <v>1</v>
      </c>
    </row>
    <row r="76" spans="1:10" ht="14.45" customHeight="1" x14ac:dyDescent="0.2">
      <c r="A76" s="711" t="s">
        <v>661</v>
      </c>
      <c r="B76" s="712" t="s">
        <v>663</v>
      </c>
      <c r="C76" s="713">
        <v>0</v>
      </c>
      <c r="D76" s="713">
        <v>0</v>
      </c>
      <c r="E76" s="713"/>
      <c r="F76" s="713">
        <v>4.5319999999999999E-2</v>
      </c>
      <c r="G76" s="713">
        <v>0</v>
      </c>
      <c r="H76" s="713">
        <v>4.5319999999999999E-2</v>
      </c>
      <c r="I76" s="714" t="s">
        <v>329</v>
      </c>
      <c r="J76" s="715" t="s">
        <v>641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644</v>
      </c>
    </row>
    <row r="78" spans="1:10" ht="14.45" customHeight="1" x14ac:dyDescent="0.2">
      <c r="A78" s="711" t="s">
        <v>664</v>
      </c>
      <c r="B78" s="712" t="s">
        <v>665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635</v>
      </c>
    </row>
    <row r="79" spans="1:10" ht="14.45" customHeight="1" x14ac:dyDescent="0.2">
      <c r="A79" s="711" t="s">
        <v>664</v>
      </c>
      <c r="B79" s="712" t="s">
        <v>623</v>
      </c>
      <c r="C79" s="713">
        <v>0</v>
      </c>
      <c r="D79" s="713">
        <v>0</v>
      </c>
      <c r="E79" s="713"/>
      <c r="F79" s="713">
        <v>3390.4504199999978</v>
      </c>
      <c r="G79" s="713">
        <v>0</v>
      </c>
      <c r="H79" s="713">
        <v>3390.4504199999978</v>
      </c>
      <c r="I79" s="714" t="s">
        <v>329</v>
      </c>
      <c r="J79" s="715" t="s">
        <v>637</v>
      </c>
    </row>
    <row r="80" spans="1:10" ht="14.45" customHeight="1" x14ac:dyDescent="0.2">
      <c r="A80" s="711" t="s">
        <v>664</v>
      </c>
      <c r="B80" s="712" t="s">
        <v>624</v>
      </c>
      <c r="C80" s="713">
        <v>0</v>
      </c>
      <c r="D80" s="713">
        <v>0</v>
      </c>
      <c r="E80" s="713"/>
      <c r="F80" s="713">
        <v>11.801189999999998</v>
      </c>
      <c r="G80" s="713">
        <v>0</v>
      </c>
      <c r="H80" s="713">
        <v>11.801189999999998</v>
      </c>
      <c r="I80" s="714" t="s">
        <v>329</v>
      </c>
      <c r="J80" s="715" t="s">
        <v>73</v>
      </c>
    </row>
    <row r="81" spans="1:10" ht="14.45" customHeight="1" x14ac:dyDescent="0.2">
      <c r="A81" s="711" t="s">
        <v>664</v>
      </c>
      <c r="B81" s="712" t="s">
        <v>625</v>
      </c>
      <c r="C81" s="713">
        <v>0</v>
      </c>
      <c r="D81" s="713">
        <v>0</v>
      </c>
      <c r="E81" s="713"/>
      <c r="F81" s="713">
        <v>15.89723</v>
      </c>
      <c r="G81" s="713">
        <v>0</v>
      </c>
      <c r="H81" s="713">
        <v>15.89723</v>
      </c>
      <c r="I81" s="714" t="s">
        <v>329</v>
      </c>
      <c r="J81" s="715" t="s">
        <v>0</v>
      </c>
    </row>
    <row r="82" spans="1:10" ht="14.45" customHeight="1" x14ac:dyDescent="0.2">
      <c r="A82" s="711" t="s">
        <v>664</v>
      </c>
      <c r="B82" s="712" t="s">
        <v>626</v>
      </c>
      <c r="C82" s="713">
        <v>0</v>
      </c>
      <c r="D82" s="713">
        <v>0</v>
      </c>
      <c r="E82" s="713"/>
      <c r="F82" s="713">
        <v>12.916199999999998</v>
      </c>
      <c r="G82" s="713">
        <v>0</v>
      </c>
      <c r="H82" s="713">
        <v>12.916199999999998</v>
      </c>
      <c r="I82" s="714" t="s">
        <v>329</v>
      </c>
      <c r="J82" s="715" t="s">
        <v>1</v>
      </c>
    </row>
    <row r="83" spans="1:10" ht="14.45" customHeight="1" x14ac:dyDescent="0.2">
      <c r="A83" s="711" t="s">
        <v>664</v>
      </c>
      <c r="B83" s="712" t="s">
        <v>630</v>
      </c>
      <c r="C83" s="713">
        <v>0</v>
      </c>
      <c r="D83" s="713">
        <v>0</v>
      </c>
      <c r="E83" s="713"/>
      <c r="F83" s="713">
        <v>278.37698000000006</v>
      </c>
      <c r="G83" s="713">
        <v>0</v>
      </c>
      <c r="H83" s="713">
        <v>278.37698000000006</v>
      </c>
      <c r="I83" s="714" t="s">
        <v>329</v>
      </c>
      <c r="J83" s="715" t="s">
        <v>1</v>
      </c>
    </row>
    <row r="84" spans="1:10" ht="14.45" customHeight="1" x14ac:dyDescent="0.2">
      <c r="A84" s="711" t="s">
        <v>664</v>
      </c>
      <c r="B84" s="712" t="s">
        <v>631</v>
      </c>
      <c r="C84" s="713">
        <v>0</v>
      </c>
      <c r="D84" s="713">
        <v>0</v>
      </c>
      <c r="E84" s="713"/>
      <c r="F84" s="713">
        <v>29.262780000000003</v>
      </c>
      <c r="G84" s="713">
        <v>0</v>
      </c>
      <c r="H84" s="713">
        <v>29.262780000000003</v>
      </c>
      <c r="I84" s="714" t="s">
        <v>329</v>
      </c>
      <c r="J84" s="715" t="s">
        <v>1</v>
      </c>
    </row>
    <row r="85" spans="1:10" ht="14.45" customHeight="1" x14ac:dyDescent="0.2">
      <c r="A85" s="711" t="s">
        <v>664</v>
      </c>
      <c r="B85" s="712" t="s">
        <v>634</v>
      </c>
      <c r="C85" s="713">
        <v>0</v>
      </c>
      <c r="D85" s="713">
        <v>0</v>
      </c>
      <c r="E85" s="713"/>
      <c r="F85" s="713">
        <v>12.3165</v>
      </c>
      <c r="G85" s="713">
        <v>0</v>
      </c>
      <c r="H85" s="713">
        <v>12.3165</v>
      </c>
      <c r="I85" s="714" t="s">
        <v>329</v>
      </c>
      <c r="J85" s="715" t="s">
        <v>1</v>
      </c>
    </row>
    <row r="86" spans="1:10" ht="14.45" customHeight="1" x14ac:dyDescent="0.2">
      <c r="A86" s="711" t="s">
        <v>664</v>
      </c>
      <c r="B86" s="712" t="s">
        <v>666</v>
      </c>
      <c r="C86" s="713">
        <v>0</v>
      </c>
      <c r="D86" s="713">
        <v>0</v>
      </c>
      <c r="E86" s="713"/>
      <c r="F86" s="713">
        <v>3751.0212999999981</v>
      </c>
      <c r="G86" s="713">
        <v>0</v>
      </c>
      <c r="H86" s="713">
        <v>3751.0212999999981</v>
      </c>
      <c r="I86" s="714" t="s">
        <v>329</v>
      </c>
      <c r="J86" s="715" t="s">
        <v>1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1</v>
      </c>
    </row>
    <row r="88" spans="1:10" ht="14.45" customHeight="1" x14ac:dyDescent="0.2">
      <c r="A88" s="711" t="s">
        <v>621</v>
      </c>
      <c r="B88" s="712" t="s">
        <v>636</v>
      </c>
      <c r="C88" s="713">
        <v>24618.327900000008</v>
      </c>
      <c r="D88" s="713">
        <v>26357.759970000006</v>
      </c>
      <c r="E88" s="713"/>
      <c r="F88" s="713">
        <v>29008.065349999997</v>
      </c>
      <c r="G88" s="713">
        <v>0</v>
      </c>
      <c r="H88" s="713">
        <v>29008.065349999997</v>
      </c>
      <c r="I88" s="714" t="s">
        <v>329</v>
      </c>
      <c r="J88" s="715" t="s">
        <v>1</v>
      </c>
    </row>
  </sheetData>
  <mergeCells count="3">
    <mergeCell ref="F3:I3"/>
    <mergeCell ref="C4:D4"/>
    <mergeCell ref="A1:I1"/>
  </mergeCells>
  <conditionalFormatting sqref="F19 F89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88">
    <cfRule type="expression" dxfId="66" priority="5">
      <formula>$H20&gt;0</formula>
    </cfRule>
  </conditionalFormatting>
  <conditionalFormatting sqref="A20:A88">
    <cfRule type="expression" dxfId="65" priority="2">
      <formula>AND($J20&lt;&gt;"mezeraKL",$J20&lt;&gt;"")</formula>
    </cfRule>
  </conditionalFormatting>
  <conditionalFormatting sqref="I20:I88">
    <cfRule type="expression" dxfId="64" priority="6">
      <formula>$I20&gt;1</formula>
    </cfRule>
  </conditionalFormatting>
  <conditionalFormatting sqref="B20:B88">
    <cfRule type="expression" dxfId="63" priority="1">
      <formula>OR($J20="NS",$J20="SumaNS",$J20="Účet")</formula>
    </cfRule>
  </conditionalFormatting>
  <conditionalFormatting sqref="A20:D88 F20:I88">
    <cfRule type="expression" dxfId="62" priority="8">
      <formula>AND($J20&lt;&gt;"",$J20&lt;&gt;"mezeraKL")</formula>
    </cfRule>
  </conditionalFormatting>
  <conditionalFormatting sqref="B20:D88 F20:I88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8 F20:I88">
    <cfRule type="expression" dxfId="60" priority="4">
      <formula>OR($J20="SumaNS",$J20="NS")</formula>
    </cfRule>
  </conditionalFormatting>
  <hyperlinks>
    <hyperlink ref="A2" location="Obsah!A1" display="Zpět na Obsah  KL 01  1.-4.měsíc" xr:uid="{776F3D5E-A8D9-4149-B032-A84C3E1696D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30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1097.1369653535999</v>
      </c>
      <c r="M3" s="203">
        <f>SUBTOTAL(9,M5:M1048576)</f>
        <v>26283.250000000004</v>
      </c>
      <c r="N3" s="204">
        <f>SUBTOTAL(9,N5:N1048576)</f>
        <v>28836325.144630007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621</v>
      </c>
      <c r="B5" s="723" t="s">
        <v>622</v>
      </c>
      <c r="C5" s="724" t="s">
        <v>661</v>
      </c>
      <c r="D5" s="725" t="s">
        <v>662</v>
      </c>
      <c r="E5" s="726">
        <v>50113001</v>
      </c>
      <c r="F5" s="725" t="s">
        <v>667</v>
      </c>
      <c r="G5" s="724" t="s">
        <v>668</v>
      </c>
      <c r="H5" s="724">
        <v>175868</v>
      </c>
      <c r="I5" s="724">
        <v>75868</v>
      </c>
      <c r="J5" s="724" t="s">
        <v>669</v>
      </c>
      <c r="K5" s="724" t="s">
        <v>670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621</v>
      </c>
      <c r="B6" s="730" t="s">
        <v>622</v>
      </c>
      <c r="C6" s="731" t="s">
        <v>638</v>
      </c>
      <c r="D6" s="732" t="s">
        <v>639</v>
      </c>
      <c r="E6" s="733">
        <v>50113001</v>
      </c>
      <c r="F6" s="732" t="s">
        <v>667</v>
      </c>
      <c r="G6" s="731" t="s">
        <v>668</v>
      </c>
      <c r="H6" s="731">
        <v>243462</v>
      </c>
      <c r="I6" s="731">
        <v>243462</v>
      </c>
      <c r="J6" s="731" t="s">
        <v>671</v>
      </c>
      <c r="K6" s="731" t="s">
        <v>672</v>
      </c>
      <c r="L6" s="734">
        <v>49.20000000000001</v>
      </c>
      <c r="M6" s="734">
        <v>6</v>
      </c>
      <c r="N6" s="735">
        <v>295.20000000000005</v>
      </c>
    </row>
    <row r="7" spans="1:14" ht="14.45" customHeight="1" x14ac:dyDescent="0.2">
      <c r="A7" s="729" t="s">
        <v>621</v>
      </c>
      <c r="B7" s="730" t="s">
        <v>622</v>
      </c>
      <c r="C7" s="731" t="s">
        <v>638</v>
      </c>
      <c r="D7" s="732" t="s">
        <v>639</v>
      </c>
      <c r="E7" s="733">
        <v>50113001</v>
      </c>
      <c r="F7" s="732" t="s">
        <v>667</v>
      </c>
      <c r="G7" s="731" t="s">
        <v>673</v>
      </c>
      <c r="H7" s="731">
        <v>126486</v>
      </c>
      <c r="I7" s="731">
        <v>26486</v>
      </c>
      <c r="J7" s="731" t="s">
        <v>674</v>
      </c>
      <c r="K7" s="731" t="s">
        <v>675</v>
      </c>
      <c r="L7" s="734">
        <v>581.01</v>
      </c>
      <c r="M7" s="734">
        <v>1</v>
      </c>
      <c r="N7" s="735">
        <v>581.01</v>
      </c>
    </row>
    <row r="8" spans="1:14" ht="14.45" customHeight="1" x14ac:dyDescent="0.2">
      <c r="A8" s="729" t="s">
        <v>621</v>
      </c>
      <c r="B8" s="730" t="s">
        <v>622</v>
      </c>
      <c r="C8" s="731" t="s">
        <v>638</v>
      </c>
      <c r="D8" s="732" t="s">
        <v>639</v>
      </c>
      <c r="E8" s="733">
        <v>50113001</v>
      </c>
      <c r="F8" s="732" t="s">
        <v>667</v>
      </c>
      <c r="G8" s="731" t="s">
        <v>668</v>
      </c>
      <c r="H8" s="731">
        <v>229139</v>
      </c>
      <c r="I8" s="731">
        <v>229139</v>
      </c>
      <c r="J8" s="731" t="s">
        <v>676</v>
      </c>
      <c r="K8" s="731" t="s">
        <v>677</v>
      </c>
      <c r="L8" s="734">
        <v>449.67</v>
      </c>
      <c r="M8" s="734">
        <v>1</v>
      </c>
      <c r="N8" s="735">
        <v>449.67</v>
      </c>
    </row>
    <row r="9" spans="1:14" ht="14.45" customHeight="1" x14ac:dyDescent="0.2">
      <c r="A9" s="729" t="s">
        <v>621</v>
      </c>
      <c r="B9" s="730" t="s">
        <v>622</v>
      </c>
      <c r="C9" s="731" t="s">
        <v>638</v>
      </c>
      <c r="D9" s="732" t="s">
        <v>639</v>
      </c>
      <c r="E9" s="733">
        <v>50113001</v>
      </c>
      <c r="F9" s="732" t="s">
        <v>667</v>
      </c>
      <c r="G9" s="731" t="s">
        <v>668</v>
      </c>
      <c r="H9" s="731">
        <v>100362</v>
      </c>
      <c r="I9" s="731">
        <v>362</v>
      </c>
      <c r="J9" s="731" t="s">
        <v>678</v>
      </c>
      <c r="K9" s="731" t="s">
        <v>679</v>
      </c>
      <c r="L9" s="734">
        <v>72.699999999999989</v>
      </c>
      <c r="M9" s="734">
        <v>4</v>
      </c>
      <c r="N9" s="735">
        <v>290.79999999999995</v>
      </c>
    </row>
    <row r="10" spans="1:14" ht="14.45" customHeight="1" x14ac:dyDescent="0.2">
      <c r="A10" s="729" t="s">
        <v>621</v>
      </c>
      <c r="B10" s="730" t="s">
        <v>622</v>
      </c>
      <c r="C10" s="731" t="s">
        <v>638</v>
      </c>
      <c r="D10" s="732" t="s">
        <v>639</v>
      </c>
      <c r="E10" s="733">
        <v>50113001</v>
      </c>
      <c r="F10" s="732" t="s">
        <v>667</v>
      </c>
      <c r="G10" s="731" t="s">
        <v>668</v>
      </c>
      <c r="H10" s="731">
        <v>202701</v>
      </c>
      <c r="I10" s="731">
        <v>202701</v>
      </c>
      <c r="J10" s="731" t="s">
        <v>680</v>
      </c>
      <c r="K10" s="731" t="s">
        <v>681</v>
      </c>
      <c r="L10" s="734">
        <v>149.06</v>
      </c>
      <c r="M10" s="734">
        <v>2</v>
      </c>
      <c r="N10" s="735">
        <v>298.12</v>
      </c>
    </row>
    <row r="11" spans="1:14" ht="14.45" customHeight="1" x14ac:dyDescent="0.2">
      <c r="A11" s="729" t="s">
        <v>621</v>
      </c>
      <c r="B11" s="730" t="s">
        <v>622</v>
      </c>
      <c r="C11" s="731" t="s">
        <v>638</v>
      </c>
      <c r="D11" s="732" t="s">
        <v>639</v>
      </c>
      <c r="E11" s="733">
        <v>50113001</v>
      </c>
      <c r="F11" s="732" t="s">
        <v>667</v>
      </c>
      <c r="G11" s="731" t="s">
        <v>668</v>
      </c>
      <c r="H11" s="731">
        <v>176954</v>
      </c>
      <c r="I11" s="731">
        <v>176954</v>
      </c>
      <c r="J11" s="731" t="s">
        <v>682</v>
      </c>
      <c r="K11" s="731" t="s">
        <v>683</v>
      </c>
      <c r="L11" s="734">
        <v>95.12</v>
      </c>
      <c r="M11" s="734">
        <v>2</v>
      </c>
      <c r="N11" s="735">
        <v>190.24</v>
      </c>
    </row>
    <row r="12" spans="1:14" ht="14.45" customHeight="1" x14ac:dyDescent="0.2">
      <c r="A12" s="729" t="s">
        <v>621</v>
      </c>
      <c r="B12" s="730" t="s">
        <v>622</v>
      </c>
      <c r="C12" s="731" t="s">
        <v>638</v>
      </c>
      <c r="D12" s="732" t="s">
        <v>639</v>
      </c>
      <c r="E12" s="733">
        <v>50113001</v>
      </c>
      <c r="F12" s="732" t="s">
        <v>667</v>
      </c>
      <c r="G12" s="731" t="s">
        <v>668</v>
      </c>
      <c r="H12" s="731">
        <v>187680</v>
      </c>
      <c r="I12" s="731">
        <v>87680</v>
      </c>
      <c r="J12" s="731" t="s">
        <v>684</v>
      </c>
      <c r="K12" s="731" t="s">
        <v>685</v>
      </c>
      <c r="L12" s="734">
        <v>36.76</v>
      </c>
      <c r="M12" s="734">
        <v>6</v>
      </c>
      <c r="N12" s="735">
        <v>220.56</v>
      </c>
    </row>
    <row r="13" spans="1:14" ht="14.45" customHeight="1" x14ac:dyDescent="0.2">
      <c r="A13" s="729" t="s">
        <v>621</v>
      </c>
      <c r="B13" s="730" t="s">
        <v>622</v>
      </c>
      <c r="C13" s="731" t="s">
        <v>638</v>
      </c>
      <c r="D13" s="732" t="s">
        <v>639</v>
      </c>
      <c r="E13" s="733">
        <v>50113001</v>
      </c>
      <c r="F13" s="732" t="s">
        <v>667</v>
      </c>
      <c r="G13" s="731" t="s">
        <v>668</v>
      </c>
      <c r="H13" s="731">
        <v>66046</v>
      </c>
      <c r="I13" s="731">
        <v>66046</v>
      </c>
      <c r="J13" s="731" t="s">
        <v>686</v>
      </c>
      <c r="K13" s="731" t="s">
        <v>687</v>
      </c>
      <c r="L13" s="734">
        <v>178.29000000000002</v>
      </c>
      <c r="M13" s="734">
        <v>2</v>
      </c>
      <c r="N13" s="735">
        <v>356.58000000000004</v>
      </c>
    </row>
    <row r="14" spans="1:14" ht="14.45" customHeight="1" x14ac:dyDescent="0.2">
      <c r="A14" s="729" t="s">
        <v>621</v>
      </c>
      <c r="B14" s="730" t="s">
        <v>622</v>
      </c>
      <c r="C14" s="731" t="s">
        <v>638</v>
      </c>
      <c r="D14" s="732" t="s">
        <v>639</v>
      </c>
      <c r="E14" s="733">
        <v>50113001</v>
      </c>
      <c r="F14" s="732" t="s">
        <v>667</v>
      </c>
      <c r="G14" s="731" t="s">
        <v>668</v>
      </c>
      <c r="H14" s="731">
        <v>176496</v>
      </c>
      <c r="I14" s="731">
        <v>76496</v>
      </c>
      <c r="J14" s="731" t="s">
        <v>688</v>
      </c>
      <c r="K14" s="731" t="s">
        <v>689</v>
      </c>
      <c r="L14" s="734">
        <v>125.43</v>
      </c>
      <c r="M14" s="734">
        <v>2</v>
      </c>
      <c r="N14" s="735">
        <v>250.86</v>
      </c>
    </row>
    <row r="15" spans="1:14" ht="14.45" customHeight="1" x14ac:dyDescent="0.2">
      <c r="A15" s="729" t="s">
        <v>621</v>
      </c>
      <c r="B15" s="730" t="s">
        <v>622</v>
      </c>
      <c r="C15" s="731" t="s">
        <v>638</v>
      </c>
      <c r="D15" s="732" t="s">
        <v>639</v>
      </c>
      <c r="E15" s="733">
        <v>50113001</v>
      </c>
      <c r="F15" s="732" t="s">
        <v>667</v>
      </c>
      <c r="G15" s="731" t="s">
        <v>673</v>
      </c>
      <c r="H15" s="731">
        <v>231696</v>
      </c>
      <c r="I15" s="731">
        <v>231696</v>
      </c>
      <c r="J15" s="731" t="s">
        <v>690</v>
      </c>
      <c r="K15" s="731" t="s">
        <v>691</v>
      </c>
      <c r="L15" s="734">
        <v>207.22999999999996</v>
      </c>
      <c r="M15" s="734">
        <v>1</v>
      </c>
      <c r="N15" s="735">
        <v>207.22999999999996</v>
      </c>
    </row>
    <row r="16" spans="1:14" ht="14.45" customHeight="1" x14ac:dyDescent="0.2">
      <c r="A16" s="729" t="s">
        <v>621</v>
      </c>
      <c r="B16" s="730" t="s">
        <v>622</v>
      </c>
      <c r="C16" s="731" t="s">
        <v>638</v>
      </c>
      <c r="D16" s="732" t="s">
        <v>639</v>
      </c>
      <c r="E16" s="733">
        <v>50113001</v>
      </c>
      <c r="F16" s="732" t="s">
        <v>667</v>
      </c>
      <c r="G16" s="731" t="s">
        <v>673</v>
      </c>
      <c r="H16" s="731">
        <v>188616</v>
      </c>
      <c r="I16" s="731">
        <v>188616</v>
      </c>
      <c r="J16" s="731" t="s">
        <v>692</v>
      </c>
      <c r="K16" s="731" t="s">
        <v>693</v>
      </c>
      <c r="L16" s="734">
        <v>174.23</v>
      </c>
      <c r="M16" s="734">
        <v>1</v>
      </c>
      <c r="N16" s="735">
        <v>174.23</v>
      </c>
    </row>
    <row r="17" spans="1:14" ht="14.45" customHeight="1" x14ac:dyDescent="0.2">
      <c r="A17" s="729" t="s">
        <v>621</v>
      </c>
      <c r="B17" s="730" t="s">
        <v>622</v>
      </c>
      <c r="C17" s="731" t="s">
        <v>638</v>
      </c>
      <c r="D17" s="732" t="s">
        <v>639</v>
      </c>
      <c r="E17" s="733">
        <v>50113001</v>
      </c>
      <c r="F17" s="732" t="s">
        <v>667</v>
      </c>
      <c r="G17" s="731" t="s">
        <v>668</v>
      </c>
      <c r="H17" s="731">
        <v>993603</v>
      </c>
      <c r="I17" s="731">
        <v>0</v>
      </c>
      <c r="J17" s="731" t="s">
        <v>694</v>
      </c>
      <c r="K17" s="731" t="s">
        <v>329</v>
      </c>
      <c r="L17" s="734">
        <v>238.03</v>
      </c>
      <c r="M17" s="734">
        <v>3</v>
      </c>
      <c r="N17" s="735">
        <v>714.09</v>
      </c>
    </row>
    <row r="18" spans="1:14" ht="14.45" customHeight="1" x14ac:dyDescent="0.2">
      <c r="A18" s="729" t="s">
        <v>621</v>
      </c>
      <c r="B18" s="730" t="s">
        <v>622</v>
      </c>
      <c r="C18" s="731" t="s">
        <v>638</v>
      </c>
      <c r="D18" s="732" t="s">
        <v>639</v>
      </c>
      <c r="E18" s="733">
        <v>50113001</v>
      </c>
      <c r="F18" s="732" t="s">
        <v>667</v>
      </c>
      <c r="G18" s="731" t="s">
        <v>673</v>
      </c>
      <c r="H18" s="731">
        <v>233579</v>
      </c>
      <c r="I18" s="731">
        <v>233579</v>
      </c>
      <c r="J18" s="731" t="s">
        <v>695</v>
      </c>
      <c r="K18" s="731" t="s">
        <v>696</v>
      </c>
      <c r="L18" s="734">
        <v>26.11000000000001</v>
      </c>
      <c r="M18" s="734">
        <v>2</v>
      </c>
      <c r="N18" s="735">
        <v>52.22000000000002</v>
      </c>
    </row>
    <row r="19" spans="1:14" ht="14.45" customHeight="1" x14ac:dyDescent="0.2">
      <c r="A19" s="729" t="s">
        <v>621</v>
      </c>
      <c r="B19" s="730" t="s">
        <v>622</v>
      </c>
      <c r="C19" s="731" t="s">
        <v>638</v>
      </c>
      <c r="D19" s="732" t="s">
        <v>639</v>
      </c>
      <c r="E19" s="733">
        <v>50113001</v>
      </c>
      <c r="F19" s="732" t="s">
        <v>667</v>
      </c>
      <c r="G19" s="731" t="s">
        <v>668</v>
      </c>
      <c r="H19" s="731">
        <v>167939</v>
      </c>
      <c r="I19" s="731">
        <v>167939</v>
      </c>
      <c r="J19" s="731" t="s">
        <v>697</v>
      </c>
      <c r="K19" s="731" t="s">
        <v>698</v>
      </c>
      <c r="L19" s="734">
        <v>1623.42</v>
      </c>
      <c r="M19" s="734">
        <v>1</v>
      </c>
      <c r="N19" s="735">
        <v>1623.42</v>
      </c>
    </row>
    <row r="20" spans="1:14" ht="14.45" customHeight="1" x14ac:dyDescent="0.2">
      <c r="A20" s="729" t="s">
        <v>621</v>
      </c>
      <c r="B20" s="730" t="s">
        <v>622</v>
      </c>
      <c r="C20" s="731" t="s">
        <v>638</v>
      </c>
      <c r="D20" s="732" t="s">
        <v>639</v>
      </c>
      <c r="E20" s="733">
        <v>50113001</v>
      </c>
      <c r="F20" s="732" t="s">
        <v>667</v>
      </c>
      <c r="G20" s="731" t="s">
        <v>668</v>
      </c>
      <c r="H20" s="731">
        <v>239071</v>
      </c>
      <c r="I20" s="731">
        <v>239071</v>
      </c>
      <c r="J20" s="731" t="s">
        <v>699</v>
      </c>
      <c r="K20" s="731" t="s">
        <v>700</v>
      </c>
      <c r="L20" s="734">
        <v>22.9</v>
      </c>
      <c r="M20" s="734">
        <v>2</v>
      </c>
      <c r="N20" s="735">
        <v>45.8</v>
      </c>
    </row>
    <row r="21" spans="1:14" ht="14.45" customHeight="1" x14ac:dyDescent="0.2">
      <c r="A21" s="729" t="s">
        <v>621</v>
      </c>
      <c r="B21" s="730" t="s">
        <v>622</v>
      </c>
      <c r="C21" s="731" t="s">
        <v>638</v>
      </c>
      <c r="D21" s="732" t="s">
        <v>639</v>
      </c>
      <c r="E21" s="733">
        <v>50113001</v>
      </c>
      <c r="F21" s="732" t="s">
        <v>667</v>
      </c>
      <c r="G21" s="731" t="s">
        <v>668</v>
      </c>
      <c r="H21" s="731">
        <v>230409</v>
      </c>
      <c r="I21" s="731">
        <v>230409</v>
      </c>
      <c r="J21" s="731" t="s">
        <v>701</v>
      </c>
      <c r="K21" s="731" t="s">
        <v>702</v>
      </c>
      <c r="L21" s="734">
        <v>19.900000000000002</v>
      </c>
      <c r="M21" s="734">
        <v>3</v>
      </c>
      <c r="N21" s="735">
        <v>59.7</v>
      </c>
    </row>
    <row r="22" spans="1:14" ht="14.45" customHeight="1" x14ac:dyDescent="0.2">
      <c r="A22" s="729" t="s">
        <v>621</v>
      </c>
      <c r="B22" s="730" t="s">
        <v>622</v>
      </c>
      <c r="C22" s="731" t="s">
        <v>638</v>
      </c>
      <c r="D22" s="732" t="s">
        <v>639</v>
      </c>
      <c r="E22" s="733">
        <v>50113001</v>
      </c>
      <c r="F22" s="732" t="s">
        <v>667</v>
      </c>
      <c r="G22" s="731" t="s">
        <v>668</v>
      </c>
      <c r="H22" s="731">
        <v>213261</v>
      </c>
      <c r="I22" s="731">
        <v>213261</v>
      </c>
      <c r="J22" s="731" t="s">
        <v>703</v>
      </c>
      <c r="K22" s="731" t="s">
        <v>704</v>
      </c>
      <c r="L22" s="734">
        <v>151.76999999999998</v>
      </c>
      <c r="M22" s="734">
        <v>1</v>
      </c>
      <c r="N22" s="735">
        <v>151.76999999999998</v>
      </c>
    </row>
    <row r="23" spans="1:14" ht="14.45" customHeight="1" x14ac:dyDescent="0.2">
      <c r="A23" s="729" t="s">
        <v>621</v>
      </c>
      <c r="B23" s="730" t="s">
        <v>622</v>
      </c>
      <c r="C23" s="731" t="s">
        <v>638</v>
      </c>
      <c r="D23" s="732" t="s">
        <v>639</v>
      </c>
      <c r="E23" s="733">
        <v>50113001</v>
      </c>
      <c r="F23" s="732" t="s">
        <v>667</v>
      </c>
      <c r="G23" s="731" t="s">
        <v>668</v>
      </c>
      <c r="H23" s="731">
        <v>213255</v>
      </c>
      <c r="I23" s="731">
        <v>213255</v>
      </c>
      <c r="J23" s="731" t="s">
        <v>705</v>
      </c>
      <c r="K23" s="731" t="s">
        <v>706</v>
      </c>
      <c r="L23" s="734">
        <v>125.57</v>
      </c>
      <c r="M23" s="734">
        <v>1</v>
      </c>
      <c r="N23" s="735">
        <v>125.57</v>
      </c>
    </row>
    <row r="24" spans="1:14" ht="14.45" customHeight="1" x14ac:dyDescent="0.2">
      <c r="A24" s="729" t="s">
        <v>621</v>
      </c>
      <c r="B24" s="730" t="s">
        <v>622</v>
      </c>
      <c r="C24" s="731" t="s">
        <v>638</v>
      </c>
      <c r="D24" s="732" t="s">
        <v>639</v>
      </c>
      <c r="E24" s="733">
        <v>50113001</v>
      </c>
      <c r="F24" s="732" t="s">
        <v>667</v>
      </c>
      <c r="G24" s="731" t="s">
        <v>673</v>
      </c>
      <c r="H24" s="731">
        <v>192587</v>
      </c>
      <c r="I24" s="731">
        <v>92587</v>
      </c>
      <c r="J24" s="731" t="s">
        <v>707</v>
      </c>
      <c r="K24" s="731" t="s">
        <v>708</v>
      </c>
      <c r="L24" s="734">
        <v>58.47</v>
      </c>
      <c r="M24" s="734">
        <v>1</v>
      </c>
      <c r="N24" s="735">
        <v>58.47</v>
      </c>
    </row>
    <row r="25" spans="1:14" ht="14.45" customHeight="1" x14ac:dyDescent="0.2">
      <c r="A25" s="729" t="s">
        <v>621</v>
      </c>
      <c r="B25" s="730" t="s">
        <v>622</v>
      </c>
      <c r="C25" s="731" t="s">
        <v>638</v>
      </c>
      <c r="D25" s="732" t="s">
        <v>639</v>
      </c>
      <c r="E25" s="733">
        <v>50113001</v>
      </c>
      <c r="F25" s="732" t="s">
        <v>667</v>
      </c>
      <c r="G25" s="731" t="s">
        <v>668</v>
      </c>
      <c r="H25" s="731">
        <v>230423</v>
      </c>
      <c r="I25" s="731">
        <v>230423</v>
      </c>
      <c r="J25" s="731" t="s">
        <v>709</v>
      </c>
      <c r="K25" s="731" t="s">
        <v>710</v>
      </c>
      <c r="L25" s="734">
        <v>39.51</v>
      </c>
      <c r="M25" s="734">
        <v>3</v>
      </c>
      <c r="N25" s="735">
        <v>118.53</v>
      </c>
    </row>
    <row r="26" spans="1:14" ht="14.45" customHeight="1" x14ac:dyDescent="0.2">
      <c r="A26" s="729" t="s">
        <v>621</v>
      </c>
      <c r="B26" s="730" t="s">
        <v>622</v>
      </c>
      <c r="C26" s="731" t="s">
        <v>638</v>
      </c>
      <c r="D26" s="732" t="s">
        <v>639</v>
      </c>
      <c r="E26" s="733">
        <v>50113001</v>
      </c>
      <c r="F26" s="732" t="s">
        <v>667</v>
      </c>
      <c r="G26" s="731" t="s">
        <v>668</v>
      </c>
      <c r="H26" s="731">
        <v>230421</v>
      </c>
      <c r="I26" s="731">
        <v>230421</v>
      </c>
      <c r="J26" s="731" t="s">
        <v>709</v>
      </c>
      <c r="K26" s="731" t="s">
        <v>711</v>
      </c>
      <c r="L26" s="734">
        <v>76.329999999999984</v>
      </c>
      <c r="M26" s="734">
        <v>2</v>
      </c>
      <c r="N26" s="735">
        <v>152.65999999999997</v>
      </c>
    </row>
    <row r="27" spans="1:14" ht="14.45" customHeight="1" x14ac:dyDescent="0.2">
      <c r="A27" s="729" t="s">
        <v>621</v>
      </c>
      <c r="B27" s="730" t="s">
        <v>622</v>
      </c>
      <c r="C27" s="731" t="s">
        <v>638</v>
      </c>
      <c r="D27" s="732" t="s">
        <v>639</v>
      </c>
      <c r="E27" s="733">
        <v>50113001</v>
      </c>
      <c r="F27" s="732" t="s">
        <v>667</v>
      </c>
      <c r="G27" s="731" t="s">
        <v>668</v>
      </c>
      <c r="H27" s="731">
        <v>232606</v>
      </c>
      <c r="I27" s="731">
        <v>232606</v>
      </c>
      <c r="J27" s="731" t="s">
        <v>712</v>
      </c>
      <c r="K27" s="731" t="s">
        <v>713</v>
      </c>
      <c r="L27" s="734">
        <v>154.63999999999996</v>
      </c>
      <c r="M27" s="734">
        <v>2</v>
      </c>
      <c r="N27" s="735">
        <v>309.27999999999992</v>
      </c>
    </row>
    <row r="28" spans="1:14" ht="14.45" customHeight="1" x14ac:dyDescent="0.2">
      <c r="A28" s="729" t="s">
        <v>621</v>
      </c>
      <c r="B28" s="730" t="s">
        <v>622</v>
      </c>
      <c r="C28" s="731" t="s">
        <v>638</v>
      </c>
      <c r="D28" s="732" t="s">
        <v>639</v>
      </c>
      <c r="E28" s="733">
        <v>50113001</v>
      </c>
      <c r="F28" s="732" t="s">
        <v>667</v>
      </c>
      <c r="G28" s="731" t="s">
        <v>668</v>
      </c>
      <c r="H28" s="731">
        <v>243054</v>
      </c>
      <c r="I28" s="731">
        <v>243054</v>
      </c>
      <c r="J28" s="731" t="s">
        <v>714</v>
      </c>
      <c r="K28" s="731" t="s">
        <v>715</v>
      </c>
      <c r="L28" s="734">
        <v>247.57</v>
      </c>
      <c r="M28" s="734">
        <v>1</v>
      </c>
      <c r="N28" s="735">
        <v>247.57</v>
      </c>
    </row>
    <row r="29" spans="1:14" ht="14.45" customHeight="1" x14ac:dyDescent="0.2">
      <c r="A29" s="729" t="s">
        <v>621</v>
      </c>
      <c r="B29" s="730" t="s">
        <v>622</v>
      </c>
      <c r="C29" s="731" t="s">
        <v>638</v>
      </c>
      <c r="D29" s="732" t="s">
        <v>639</v>
      </c>
      <c r="E29" s="733">
        <v>50113001</v>
      </c>
      <c r="F29" s="732" t="s">
        <v>667</v>
      </c>
      <c r="G29" s="731" t="s">
        <v>668</v>
      </c>
      <c r="H29" s="731">
        <v>104071</v>
      </c>
      <c r="I29" s="731">
        <v>4071</v>
      </c>
      <c r="J29" s="731" t="s">
        <v>716</v>
      </c>
      <c r="K29" s="731" t="s">
        <v>717</v>
      </c>
      <c r="L29" s="734">
        <v>222.2</v>
      </c>
      <c r="M29" s="734">
        <v>1</v>
      </c>
      <c r="N29" s="735">
        <v>222.2</v>
      </c>
    </row>
    <row r="30" spans="1:14" ht="14.45" customHeight="1" x14ac:dyDescent="0.2">
      <c r="A30" s="729" t="s">
        <v>621</v>
      </c>
      <c r="B30" s="730" t="s">
        <v>622</v>
      </c>
      <c r="C30" s="731" t="s">
        <v>638</v>
      </c>
      <c r="D30" s="732" t="s">
        <v>639</v>
      </c>
      <c r="E30" s="733">
        <v>50113001</v>
      </c>
      <c r="F30" s="732" t="s">
        <v>667</v>
      </c>
      <c r="G30" s="731" t="s">
        <v>668</v>
      </c>
      <c r="H30" s="731">
        <v>846599</v>
      </c>
      <c r="I30" s="731">
        <v>107754</v>
      </c>
      <c r="J30" s="731" t="s">
        <v>718</v>
      </c>
      <c r="K30" s="731" t="s">
        <v>329</v>
      </c>
      <c r="L30" s="734">
        <v>131.10999999999999</v>
      </c>
      <c r="M30" s="734">
        <v>4</v>
      </c>
      <c r="N30" s="735">
        <v>524.43999999999994</v>
      </c>
    </row>
    <row r="31" spans="1:14" ht="14.45" customHeight="1" x14ac:dyDescent="0.2">
      <c r="A31" s="729" t="s">
        <v>621</v>
      </c>
      <c r="B31" s="730" t="s">
        <v>622</v>
      </c>
      <c r="C31" s="731" t="s">
        <v>638</v>
      </c>
      <c r="D31" s="732" t="s">
        <v>639</v>
      </c>
      <c r="E31" s="733">
        <v>50113001</v>
      </c>
      <c r="F31" s="732" t="s">
        <v>667</v>
      </c>
      <c r="G31" s="731" t="s">
        <v>668</v>
      </c>
      <c r="H31" s="731">
        <v>185656</v>
      </c>
      <c r="I31" s="731">
        <v>85656</v>
      </c>
      <c r="J31" s="731" t="s">
        <v>719</v>
      </c>
      <c r="K31" s="731" t="s">
        <v>720</v>
      </c>
      <c r="L31" s="734">
        <v>69.219999999999985</v>
      </c>
      <c r="M31" s="734">
        <v>2</v>
      </c>
      <c r="N31" s="735">
        <v>138.43999999999997</v>
      </c>
    </row>
    <row r="32" spans="1:14" ht="14.45" customHeight="1" x14ac:dyDescent="0.2">
      <c r="A32" s="729" t="s">
        <v>621</v>
      </c>
      <c r="B32" s="730" t="s">
        <v>622</v>
      </c>
      <c r="C32" s="731" t="s">
        <v>638</v>
      </c>
      <c r="D32" s="732" t="s">
        <v>639</v>
      </c>
      <c r="E32" s="733">
        <v>50113001</v>
      </c>
      <c r="F32" s="732" t="s">
        <v>667</v>
      </c>
      <c r="G32" s="731" t="s">
        <v>668</v>
      </c>
      <c r="H32" s="731">
        <v>905098</v>
      </c>
      <c r="I32" s="731">
        <v>23989</v>
      </c>
      <c r="J32" s="731" t="s">
        <v>721</v>
      </c>
      <c r="K32" s="731" t="s">
        <v>329</v>
      </c>
      <c r="L32" s="734">
        <v>398.86099999999999</v>
      </c>
      <c r="M32" s="734">
        <v>1</v>
      </c>
      <c r="N32" s="735">
        <v>398.86099999999999</v>
      </c>
    </row>
    <row r="33" spans="1:14" ht="14.45" customHeight="1" x14ac:dyDescent="0.2">
      <c r="A33" s="729" t="s">
        <v>621</v>
      </c>
      <c r="B33" s="730" t="s">
        <v>622</v>
      </c>
      <c r="C33" s="731" t="s">
        <v>638</v>
      </c>
      <c r="D33" s="732" t="s">
        <v>639</v>
      </c>
      <c r="E33" s="733">
        <v>50113001</v>
      </c>
      <c r="F33" s="732" t="s">
        <v>667</v>
      </c>
      <c r="G33" s="731" t="s">
        <v>668</v>
      </c>
      <c r="H33" s="731">
        <v>202796</v>
      </c>
      <c r="I33" s="731">
        <v>202796</v>
      </c>
      <c r="J33" s="731" t="s">
        <v>722</v>
      </c>
      <c r="K33" s="731" t="s">
        <v>723</v>
      </c>
      <c r="L33" s="734">
        <v>331.20000000000005</v>
      </c>
      <c r="M33" s="734">
        <v>1</v>
      </c>
      <c r="N33" s="735">
        <v>331.20000000000005</v>
      </c>
    </row>
    <row r="34" spans="1:14" ht="14.45" customHeight="1" x14ac:dyDescent="0.2">
      <c r="A34" s="729" t="s">
        <v>621</v>
      </c>
      <c r="B34" s="730" t="s">
        <v>622</v>
      </c>
      <c r="C34" s="731" t="s">
        <v>638</v>
      </c>
      <c r="D34" s="732" t="s">
        <v>639</v>
      </c>
      <c r="E34" s="733">
        <v>50113001</v>
      </c>
      <c r="F34" s="732" t="s">
        <v>667</v>
      </c>
      <c r="G34" s="731" t="s">
        <v>668</v>
      </c>
      <c r="H34" s="731">
        <v>209038</v>
      </c>
      <c r="I34" s="731">
        <v>209038</v>
      </c>
      <c r="J34" s="731" t="s">
        <v>724</v>
      </c>
      <c r="K34" s="731" t="s">
        <v>725</v>
      </c>
      <c r="L34" s="734">
        <v>1421.62</v>
      </c>
      <c r="M34" s="734">
        <v>2</v>
      </c>
      <c r="N34" s="735">
        <v>2843.24</v>
      </c>
    </row>
    <row r="35" spans="1:14" ht="14.45" customHeight="1" x14ac:dyDescent="0.2">
      <c r="A35" s="729" t="s">
        <v>621</v>
      </c>
      <c r="B35" s="730" t="s">
        <v>622</v>
      </c>
      <c r="C35" s="731" t="s">
        <v>638</v>
      </c>
      <c r="D35" s="732" t="s">
        <v>639</v>
      </c>
      <c r="E35" s="733">
        <v>50113001</v>
      </c>
      <c r="F35" s="732" t="s">
        <v>667</v>
      </c>
      <c r="G35" s="731" t="s">
        <v>668</v>
      </c>
      <c r="H35" s="731">
        <v>199680</v>
      </c>
      <c r="I35" s="731">
        <v>199680</v>
      </c>
      <c r="J35" s="731" t="s">
        <v>726</v>
      </c>
      <c r="K35" s="731" t="s">
        <v>727</v>
      </c>
      <c r="L35" s="734">
        <v>359.79499999999996</v>
      </c>
      <c r="M35" s="734">
        <v>2</v>
      </c>
      <c r="N35" s="735">
        <v>719.58999999999992</v>
      </c>
    </row>
    <row r="36" spans="1:14" ht="14.45" customHeight="1" x14ac:dyDescent="0.2">
      <c r="A36" s="729" t="s">
        <v>621</v>
      </c>
      <c r="B36" s="730" t="s">
        <v>622</v>
      </c>
      <c r="C36" s="731" t="s">
        <v>638</v>
      </c>
      <c r="D36" s="732" t="s">
        <v>639</v>
      </c>
      <c r="E36" s="733">
        <v>50113001</v>
      </c>
      <c r="F36" s="732" t="s">
        <v>667</v>
      </c>
      <c r="G36" s="731" t="s">
        <v>668</v>
      </c>
      <c r="H36" s="731">
        <v>846413</v>
      </c>
      <c r="I36" s="731">
        <v>57585</v>
      </c>
      <c r="J36" s="731" t="s">
        <v>728</v>
      </c>
      <c r="K36" s="731" t="s">
        <v>729</v>
      </c>
      <c r="L36" s="734">
        <v>133.11999999999998</v>
      </c>
      <c r="M36" s="734">
        <v>1</v>
      </c>
      <c r="N36" s="735">
        <v>133.11999999999998</v>
      </c>
    </row>
    <row r="37" spans="1:14" ht="14.45" customHeight="1" x14ac:dyDescent="0.2">
      <c r="A37" s="729" t="s">
        <v>621</v>
      </c>
      <c r="B37" s="730" t="s">
        <v>622</v>
      </c>
      <c r="C37" s="731" t="s">
        <v>638</v>
      </c>
      <c r="D37" s="732" t="s">
        <v>639</v>
      </c>
      <c r="E37" s="733">
        <v>50113001</v>
      </c>
      <c r="F37" s="732" t="s">
        <v>667</v>
      </c>
      <c r="G37" s="731" t="s">
        <v>668</v>
      </c>
      <c r="H37" s="731">
        <v>225510</v>
      </c>
      <c r="I37" s="731">
        <v>225510</v>
      </c>
      <c r="J37" s="731" t="s">
        <v>730</v>
      </c>
      <c r="K37" s="731" t="s">
        <v>731</v>
      </c>
      <c r="L37" s="734">
        <v>64.72</v>
      </c>
      <c r="M37" s="734">
        <v>1</v>
      </c>
      <c r="N37" s="735">
        <v>64.72</v>
      </c>
    </row>
    <row r="38" spans="1:14" ht="14.45" customHeight="1" x14ac:dyDescent="0.2">
      <c r="A38" s="729" t="s">
        <v>621</v>
      </c>
      <c r="B38" s="730" t="s">
        <v>622</v>
      </c>
      <c r="C38" s="731" t="s">
        <v>638</v>
      </c>
      <c r="D38" s="732" t="s">
        <v>639</v>
      </c>
      <c r="E38" s="733">
        <v>50113001</v>
      </c>
      <c r="F38" s="732" t="s">
        <v>667</v>
      </c>
      <c r="G38" s="731" t="s">
        <v>668</v>
      </c>
      <c r="H38" s="731">
        <v>241226</v>
      </c>
      <c r="I38" s="731">
        <v>241226</v>
      </c>
      <c r="J38" s="731" t="s">
        <v>732</v>
      </c>
      <c r="K38" s="731" t="s">
        <v>733</v>
      </c>
      <c r="L38" s="734">
        <v>82.780000000000015</v>
      </c>
      <c r="M38" s="734">
        <v>1</v>
      </c>
      <c r="N38" s="735">
        <v>82.780000000000015</v>
      </c>
    </row>
    <row r="39" spans="1:14" ht="14.45" customHeight="1" x14ac:dyDescent="0.2">
      <c r="A39" s="729" t="s">
        <v>621</v>
      </c>
      <c r="B39" s="730" t="s">
        <v>622</v>
      </c>
      <c r="C39" s="731" t="s">
        <v>638</v>
      </c>
      <c r="D39" s="732" t="s">
        <v>639</v>
      </c>
      <c r="E39" s="733">
        <v>50113001</v>
      </c>
      <c r="F39" s="732" t="s">
        <v>667</v>
      </c>
      <c r="G39" s="731" t="s">
        <v>668</v>
      </c>
      <c r="H39" s="731">
        <v>116462</v>
      </c>
      <c r="I39" s="731">
        <v>238146</v>
      </c>
      <c r="J39" s="731" t="s">
        <v>734</v>
      </c>
      <c r="K39" s="731" t="s">
        <v>735</v>
      </c>
      <c r="L39" s="734">
        <v>133.84000147760094</v>
      </c>
      <c r="M39" s="734">
        <v>1</v>
      </c>
      <c r="N39" s="735">
        <v>133.84000147760094</v>
      </c>
    </row>
    <row r="40" spans="1:14" ht="14.45" customHeight="1" x14ac:dyDescent="0.2">
      <c r="A40" s="729" t="s">
        <v>621</v>
      </c>
      <c r="B40" s="730" t="s">
        <v>622</v>
      </c>
      <c r="C40" s="731" t="s">
        <v>638</v>
      </c>
      <c r="D40" s="732" t="s">
        <v>639</v>
      </c>
      <c r="E40" s="733">
        <v>50113001</v>
      </c>
      <c r="F40" s="732" t="s">
        <v>667</v>
      </c>
      <c r="G40" s="731" t="s">
        <v>668</v>
      </c>
      <c r="H40" s="731">
        <v>243409</v>
      </c>
      <c r="I40" s="731">
        <v>243409</v>
      </c>
      <c r="J40" s="731" t="s">
        <v>736</v>
      </c>
      <c r="K40" s="731" t="s">
        <v>737</v>
      </c>
      <c r="L40" s="734">
        <v>162.33000000000001</v>
      </c>
      <c r="M40" s="734">
        <v>1</v>
      </c>
      <c r="N40" s="735">
        <v>162.33000000000001</v>
      </c>
    </row>
    <row r="41" spans="1:14" ht="14.45" customHeight="1" x14ac:dyDescent="0.2">
      <c r="A41" s="729" t="s">
        <v>621</v>
      </c>
      <c r="B41" s="730" t="s">
        <v>622</v>
      </c>
      <c r="C41" s="731" t="s">
        <v>638</v>
      </c>
      <c r="D41" s="732" t="s">
        <v>639</v>
      </c>
      <c r="E41" s="733">
        <v>50113001</v>
      </c>
      <c r="F41" s="732" t="s">
        <v>667</v>
      </c>
      <c r="G41" s="731" t="s">
        <v>673</v>
      </c>
      <c r="H41" s="731">
        <v>213477</v>
      </c>
      <c r="I41" s="731">
        <v>213477</v>
      </c>
      <c r="J41" s="731" t="s">
        <v>738</v>
      </c>
      <c r="K41" s="731" t="s">
        <v>739</v>
      </c>
      <c r="L41" s="734">
        <v>3299.89</v>
      </c>
      <c r="M41" s="734">
        <v>1</v>
      </c>
      <c r="N41" s="735">
        <v>3299.89</v>
      </c>
    </row>
    <row r="42" spans="1:14" ht="14.45" customHeight="1" x14ac:dyDescent="0.2">
      <c r="A42" s="729" t="s">
        <v>621</v>
      </c>
      <c r="B42" s="730" t="s">
        <v>622</v>
      </c>
      <c r="C42" s="731" t="s">
        <v>638</v>
      </c>
      <c r="D42" s="732" t="s">
        <v>639</v>
      </c>
      <c r="E42" s="733">
        <v>50113001</v>
      </c>
      <c r="F42" s="732" t="s">
        <v>667</v>
      </c>
      <c r="G42" s="731" t="s">
        <v>673</v>
      </c>
      <c r="H42" s="731">
        <v>213494</v>
      </c>
      <c r="I42" s="731">
        <v>213494</v>
      </c>
      <c r="J42" s="731" t="s">
        <v>740</v>
      </c>
      <c r="K42" s="731" t="s">
        <v>741</v>
      </c>
      <c r="L42" s="734">
        <v>408.87</v>
      </c>
      <c r="M42" s="734">
        <v>1</v>
      </c>
      <c r="N42" s="735">
        <v>408.87</v>
      </c>
    </row>
    <row r="43" spans="1:14" ht="14.45" customHeight="1" x14ac:dyDescent="0.2">
      <c r="A43" s="729" t="s">
        <v>621</v>
      </c>
      <c r="B43" s="730" t="s">
        <v>622</v>
      </c>
      <c r="C43" s="731" t="s">
        <v>638</v>
      </c>
      <c r="D43" s="732" t="s">
        <v>639</v>
      </c>
      <c r="E43" s="733">
        <v>50113001</v>
      </c>
      <c r="F43" s="732" t="s">
        <v>667</v>
      </c>
      <c r="G43" s="731" t="s">
        <v>673</v>
      </c>
      <c r="H43" s="731">
        <v>213490</v>
      </c>
      <c r="I43" s="731">
        <v>213490</v>
      </c>
      <c r="J43" s="731" t="s">
        <v>740</v>
      </c>
      <c r="K43" s="731" t="s">
        <v>742</v>
      </c>
      <c r="L43" s="734">
        <v>913.55</v>
      </c>
      <c r="M43" s="734">
        <v>1</v>
      </c>
      <c r="N43" s="735">
        <v>913.55</v>
      </c>
    </row>
    <row r="44" spans="1:14" ht="14.45" customHeight="1" x14ac:dyDescent="0.2">
      <c r="A44" s="729" t="s">
        <v>621</v>
      </c>
      <c r="B44" s="730" t="s">
        <v>622</v>
      </c>
      <c r="C44" s="731" t="s">
        <v>638</v>
      </c>
      <c r="D44" s="732" t="s">
        <v>639</v>
      </c>
      <c r="E44" s="733">
        <v>50113001</v>
      </c>
      <c r="F44" s="732" t="s">
        <v>667</v>
      </c>
      <c r="G44" s="731" t="s">
        <v>673</v>
      </c>
      <c r="H44" s="731">
        <v>213489</v>
      </c>
      <c r="I44" s="731">
        <v>213489</v>
      </c>
      <c r="J44" s="731" t="s">
        <v>740</v>
      </c>
      <c r="K44" s="731" t="s">
        <v>743</v>
      </c>
      <c r="L44" s="734">
        <v>624.25</v>
      </c>
      <c r="M44" s="734">
        <v>1</v>
      </c>
      <c r="N44" s="735">
        <v>624.25</v>
      </c>
    </row>
    <row r="45" spans="1:14" ht="14.45" customHeight="1" x14ac:dyDescent="0.2">
      <c r="A45" s="729" t="s">
        <v>621</v>
      </c>
      <c r="B45" s="730" t="s">
        <v>622</v>
      </c>
      <c r="C45" s="731" t="s">
        <v>638</v>
      </c>
      <c r="D45" s="732" t="s">
        <v>639</v>
      </c>
      <c r="E45" s="733">
        <v>50113001</v>
      </c>
      <c r="F45" s="732" t="s">
        <v>667</v>
      </c>
      <c r="G45" s="731" t="s">
        <v>673</v>
      </c>
      <c r="H45" s="731">
        <v>213485</v>
      </c>
      <c r="I45" s="731">
        <v>213485</v>
      </c>
      <c r="J45" s="731" t="s">
        <v>740</v>
      </c>
      <c r="K45" s="731" t="s">
        <v>744</v>
      </c>
      <c r="L45" s="734">
        <v>721.16000000000008</v>
      </c>
      <c r="M45" s="734">
        <v>1</v>
      </c>
      <c r="N45" s="735">
        <v>721.16000000000008</v>
      </c>
    </row>
    <row r="46" spans="1:14" ht="14.45" customHeight="1" x14ac:dyDescent="0.2">
      <c r="A46" s="729" t="s">
        <v>621</v>
      </c>
      <c r="B46" s="730" t="s">
        <v>622</v>
      </c>
      <c r="C46" s="731" t="s">
        <v>638</v>
      </c>
      <c r="D46" s="732" t="s">
        <v>639</v>
      </c>
      <c r="E46" s="733">
        <v>50113001</v>
      </c>
      <c r="F46" s="732" t="s">
        <v>667</v>
      </c>
      <c r="G46" s="731" t="s">
        <v>673</v>
      </c>
      <c r="H46" s="731">
        <v>213484</v>
      </c>
      <c r="I46" s="731">
        <v>213484</v>
      </c>
      <c r="J46" s="731" t="s">
        <v>745</v>
      </c>
      <c r="K46" s="731" t="s">
        <v>742</v>
      </c>
      <c r="L46" s="734">
        <v>1895.7400000000002</v>
      </c>
      <c r="M46" s="734">
        <v>1</v>
      </c>
      <c r="N46" s="735">
        <v>1895.7400000000002</v>
      </c>
    </row>
    <row r="47" spans="1:14" ht="14.45" customHeight="1" x14ac:dyDescent="0.2">
      <c r="A47" s="729" t="s">
        <v>621</v>
      </c>
      <c r="B47" s="730" t="s">
        <v>622</v>
      </c>
      <c r="C47" s="731" t="s">
        <v>638</v>
      </c>
      <c r="D47" s="732" t="s">
        <v>639</v>
      </c>
      <c r="E47" s="733">
        <v>50113001</v>
      </c>
      <c r="F47" s="732" t="s">
        <v>667</v>
      </c>
      <c r="G47" s="731" t="s">
        <v>668</v>
      </c>
      <c r="H47" s="731">
        <v>238119</v>
      </c>
      <c r="I47" s="731">
        <v>238119</v>
      </c>
      <c r="J47" s="731" t="s">
        <v>746</v>
      </c>
      <c r="K47" s="731" t="s">
        <v>747</v>
      </c>
      <c r="L47" s="734">
        <v>75.58</v>
      </c>
      <c r="M47" s="734">
        <v>1</v>
      </c>
      <c r="N47" s="735">
        <v>75.58</v>
      </c>
    </row>
    <row r="48" spans="1:14" ht="14.45" customHeight="1" x14ac:dyDescent="0.2">
      <c r="A48" s="729" t="s">
        <v>621</v>
      </c>
      <c r="B48" s="730" t="s">
        <v>622</v>
      </c>
      <c r="C48" s="731" t="s">
        <v>638</v>
      </c>
      <c r="D48" s="732" t="s">
        <v>639</v>
      </c>
      <c r="E48" s="733">
        <v>50113001</v>
      </c>
      <c r="F48" s="732" t="s">
        <v>667</v>
      </c>
      <c r="G48" s="731" t="s">
        <v>668</v>
      </c>
      <c r="H48" s="731">
        <v>221744</v>
      </c>
      <c r="I48" s="731">
        <v>221744</v>
      </c>
      <c r="J48" s="731" t="s">
        <v>748</v>
      </c>
      <c r="K48" s="731" t="s">
        <v>749</v>
      </c>
      <c r="L48" s="734">
        <v>32.999999999999993</v>
      </c>
      <c r="M48" s="734">
        <v>10</v>
      </c>
      <c r="N48" s="735">
        <v>329.99999999999994</v>
      </c>
    </row>
    <row r="49" spans="1:14" ht="14.45" customHeight="1" x14ac:dyDescent="0.2">
      <c r="A49" s="729" t="s">
        <v>621</v>
      </c>
      <c r="B49" s="730" t="s">
        <v>622</v>
      </c>
      <c r="C49" s="731" t="s">
        <v>638</v>
      </c>
      <c r="D49" s="732" t="s">
        <v>639</v>
      </c>
      <c r="E49" s="733">
        <v>50113001</v>
      </c>
      <c r="F49" s="732" t="s">
        <v>667</v>
      </c>
      <c r="G49" s="731" t="s">
        <v>668</v>
      </c>
      <c r="H49" s="731">
        <v>31915</v>
      </c>
      <c r="I49" s="731">
        <v>31915</v>
      </c>
      <c r="J49" s="731" t="s">
        <v>750</v>
      </c>
      <c r="K49" s="731" t="s">
        <v>751</v>
      </c>
      <c r="L49" s="734">
        <v>173.69</v>
      </c>
      <c r="M49" s="734">
        <v>1</v>
      </c>
      <c r="N49" s="735">
        <v>173.69</v>
      </c>
    </row>
    <row r="50" spans="1:14" ht="14.45" customHeight="1" x14ac:dyDescent="0.2">
      <c r="A50" s="729" t="s">
        <v>621</v>
      </c>
      <c r="B50" s="730" t="s">
        <v>622</v>
      </c>
      <c r="C50" s="731" t="s">
        <v>638</v>
      </c>
      <c r="D50" s="732" t="s">
        <v>639</v>
      </c>
      <c r="E50" s="733">
        <v>50113001</v>
      </c>
      <c r="F50" s="732" t="s">
        <v>667</v>
      </c>
      <c r="G50" s="731" t="s">
        <v>668</v>
      </c>
      <c r="H50" s="731">
        <v>47249</v>
      </c>
      <c r="I50" s="731">
        <v>47249</v>
      </c>
      <c r="J50" s="731" t="s">
        <v>752</v>
      </c>
      <c r="K50" s="731" t="s">
        <v>753</v>
      </c>
      <c r="L50" s="734">
        <v>126.5</v>
      </c>
      <c r="M50" s="734">
        <v>1</v>
      </c>
      <c r="N50" s="735">
        <v>126.5</v>
      </c>
    </row>
    <row r="51" spans="1:14" ht="14.45" customHeight="1" x14ac:dyDescent="0.2">
      <c r="A51" s="729" t="s">
        <v>621</v>
      </c>
      <c r="B51" s="730" t="s">
        <v>622</v>
      </c>
      <c r="C51" s="731" t="s">
        <v>638</v>
      </c>
      <c r="D51" s="732" t="s">
        <v>639</v>
      </c>
      <c r="E51" s="733">
        <v>50113001</v>
      </c>
      <c r="F51" s="732" t="s">
        <v>667</v>
      </c>
      <c r="G51" s="731" t="s">
        <v>668</v>
      </c>
      <c r="H51" s="731">
        <v>125366</v>
      </c>
      <c r="I51" s="731">
        <v>25366</v>
      </c>
      <c r="J51" s="731" t="s">
        <v>754</v>
      </c>
      <c r="K51" s="731" t="s">
        <v>755</v>
      </c>
      <c r="L51" s="734">
        <v>65.419999999999987</v>
      </c>
      <c r="M51" s="734">
        <v>4</v>
      </c>
      <c r="N51" s="735">
        <v>261.67999999999995</v>
      </c>
    </row>
    <row r="52" spans="1:14" ht="14.45" customHeight="1" x14ac:dyDescent="0.2">
      <c r="A52" s="729" t="s">
        <v>621</v>
      </c>
      <c r="B52" s="730" t="s">
        <v>622</v>
      </c>
      <c r="C52" s="731" t="s">
        <v>638</v>
      </c>
      <c r="D52" s="732" t="s">
        <v>639</v>
      </c>
      <c r="E52" s="733">
        <v>50113001</v>
      </c>
      <c r="F52" s="732" t="s">
        <v>667</v>
      </c>
      <c r="G52" s="731" t="s">
        <v>673</v>
      </c>
      <c r="H52" s="731">
        <v>846694</v>
      </c>
      <c r="I52" s="731">
        <v>100311</v>
      </c>
      <c r="J52" s="731" t="s">
        <v>756</v>
      </c>
      <c r="K52" s="731" t="s">
        <v>757</v>
      </c>
      <c r="L52" s="734">
        <v>59.290004459916354</v>
      </c>
      <c r="M52" s="734">
        <v>6</v>
      </c>
      <c r="N52" s="735">
        <v>355.74002675949811</v>
      </c>
    </row>
    <row r="53" spans="1:14" ht="14.45" customHeight="1" x14ac:dyDescent="0.2">
      <c r="A53" s="729" t="s">
        <v>621</v>
      </c>
      <c r="B53" s="730" t="s">
        <v>622</v>
      </c>
      <c r="C53" s="731" t="s">
        <v>638</v>
      </c>
      <c r="D53" s="732" t="s">
        <v>639</v>
      </c>
      <c r="E53" s="733">
        <v>50113001</v>
      </c>
      <c r="F53" s="732" t="s">
        <v>667</v>
      </c>
      <c r="G53" s="731" t="s">
        <v>673</v>
      </c>
      <c r="H53" s="731">
        <v>100306</v>
      </c>
      <c r="I53" s="731">
        <v>100306</v>
      </c>
      <c r="J53" s="731" t="s">
        <v>756</v>
      </c>
      <c r="K53" s="731" t="s">
        <v>758</v>
      </c>
      <c r="L53" s="734">
        <v>61.140000000000008</v>
      </c>
      <c r="M53" s="734">
        <v>6</v>
      </c>
      <c r="N53" s="735">
        <v>366.84000000000003</v>
      </c>
    </row>
    <row r="54" spans="1:14" ht="14.45" customHeight="1" x14ac:dyDescent="0.2">
      <c r="A54" s="729" t="s">
        <v>621</v>
      </c>
      <c r="B54" s="730" t="s">
        <v>622</v>
      </c>
      <c r="C54" s="731" t="s">
        <v>638</v>
      </c>
      <c r="D54" s="732" t="s">
        <v>639</v>
      </c>
      <c r="E54" s="733">
        <v>50113001</v>
      </c>
      <c r="F54" s="732" t="s">
        <v>667</v>
      </c>
      <c r="G54" s="731" t="s">
        <v>668</v>
      </c>
      <c r="H54" s="731">
        <v>223200</v>
      </c>
      <c r="I54" s="731">
        <v>223200</v>
      </c>
      <c r="J54" s="731" t="s">
        <v>759</v>
      </c>
      <c r="K54" s="731" t="s">
        <v>760</v>
      </c>
      <c r="L54" s="734">
        <v>130.86000000000001</v>
      </c>
      <c r="M54" s="734">
        <v>3</v>
      </c>
      <c r="N54" s="735">
        <v>392.58000000000004</v>
      </c>
    </row>
    <row r="55" spans="1:14" ht="14.45" customHeight="1" x14ac:dyDescent="0.2">
      <c r="A55" s="729" t="s">
        <v>621</v>
      </c>
      <c r="B55" s="730" t="s">
        <v>622</v>
      </c>
      <c r="C55" s="731" t="s">
        <v>638</v>
      </c>
      <c r="D55" s="732" t="s">
        <v>639</v>
      </c>
      <c r="E55" s="733">
        <v>50113001</v>
      </c>
      <c r="F55" s="732" t="s">
        <v>667</v>
      </c>
      <c r="G55" s="731" t="s">
        <v>668</v>
      </c>
      <c r="H55" s="731">
        <v>51366</v>
      </c>
      <c r="I55" s="731">
        <v>51366</v>
      </c>
      <c r="J55" s="731" t="s">
        <v>761</v>
      </c>
      <c r="K55" s="731" t="s">
        <v>762</v>
      </c>
      <c r="L55" s="734">
        <v>171.6</v>
      </c>
      <c r="M55" s="734">
        <v>2</v>
      </c>
      <c r="N55" s="735">
        <v>343.2</v>
      </c>
    </row>
    <row r="56" spans="1:14" ht="14.45" customHeight="1" x14ac:dyDescent="0.2">
      <c r="A56" s="729" t="s">
        <v>621</v>
      </c>
      <c r="B56" s="730" t="s">
        <v>622</v>
      </c>
      <c r="C56" s="731" t="s">
        <v>638</v>
      </c>
      <c r="D56" s="732" t="s">
        <v>639</v>
      </c>
      <c r="E56" s="733">
        <v>50113001</v>
      </c>
      <c r="F56" s="732" t="s">
        <v>667</v>
      </c>
      <c r="G56" s="731" t="s">
        <v>668</v>
      </c>
      <c r="H56" s="731">
        <v>51367</v>
      </c>
      <c r="I56" s="731">
        <v>51367</v>
      </c>
      <c r="J56" s="731" t="s">
        <v>761</v>
      </c>
      <c r="K56" s="731" t="s">
        <v>763</v>
      </c>
      <c r="L56" s="734">
        <v>92.950000000000017</v>
      </c>
      <c r="M56" s="734">
        <v>10</v>
      </c>
      <c r="N56" s="735">
        <v>929.50000000000011</v>
      </c>
    </row>
    <row r="57" spans="1:14" ht="14.45" customHeight="1" x14ac:dyDescent="0.2">
      <c r="A57" s="729" t="s">
        <v>621</v>
      </c>
      <c r="B57" s="730" t="s">
        <v>622</v>
      </c>
      <c r="C57" s="731" t="s">
        <v>638</v>
      </c>
      <c r="D57" s="732" t="s">
        <v>639</v>
      </c>
      <c r="E57" s="733">
        <v>50113001</v>
      </c>
      <c r="F57" s="732" t="s">
        <v>667</v>
      </c>
      <c r="G57" s="731" t="s">
        <v>668</v>
      </c>
      <c r="H57" s="731">
        <v>51383</v>
      </c>
      <c r="I57" s="731">
        <v>51383</v>
      </c>
      <c r="J57" s="731" t="s">
        <v>761</v>
      </c>
      <c r="K57" s="731" t="s">
        <v>764</v>
      </c>
      <c r="L57" s="734">
        <v>93.5</v>
      </c>
      <c r="M57" s="734">
        <v>5</v>
      </c>
      <c r="N57" s="735">
        <v>467.5</v>
      </c>
    </row>
    <row r="58" spans="1:14" ht="14.45" customHeight="1" x14ac:dyDescent="0.2">
      <c r="A58" s="729" t="s">
        <v>621</v>
      </c>
      <c r="B58" s="730" t="s">
        <v>622</v>
      </c>
      <c r="C58" s="731" t="s">
        <v>638</v>
      </c>
      <c r="D58" s="732" t="s">
        <v>639</v>
      </c>
      <c r="E58" s="733">
        <v>50113001</v>
      </c>
      <c r="F58" s="732" t="s">
        <v>667</v>
      </c>
      <c r="G58" s="731" t="s">
        <v>668</v>
      </c>
      <c r="H58" s="731">
        <v>207900</v>
      </c>
      <c r="I58" s="731">
        <v>207900</v>
      </c>
      <c r="J58" s="731" t="s">
        <v>765</v>
      </c>
      <c r="K58" s="731" t="s">
        <v>766</v>
      </c>
      <c r="L58" s="734">
        <v>85.61999999999999</v>
      </c>
      <c r="M58" s="734">
        <v>2</v>
      </c>
      <c r="N58" s="735">
        <v>171.23999999999998</v>
      </c>
    </row>
    <row r="59" spans="1:14" ht="14.45" customHeight="1" x14ac:dyDescent="0.2">
      <c r="A59" s="729" t="s">
        <v>621</v>
      </c>
      <c r="B59" s="730" t="s">
        <v>622</v>
      </c>
      <c r="C59" s="731" t="s">
        <v>638</v>
      </c>
      <c r="D59" s="732" t="s">
        <v>639</v>
      </c>
      <c r="E59" s="733">
        <v>50113001</v>
      </c>
      <c r="F59" s="732" t="s">
        <v>667</v>
      </c>
      <c r="G59" s="731" t="s">
        <v>668</v>
      </c>
      <c r="H59" s="731">
        <v>207891</v>
      </c>
      <c r="I59" s="731">
        <v>207891</v>
      </c>
      <c r="J59" s="731" t="s">
        <v>767</v>
      </c>
      <c r="K59" s="731" t="s">
        <v>768</v>
      </c>
      <c r="L59" s="734">
        <v>118.60000000000001</v>
      </c>
      <c r="M59" s="734">
        <v>6</v>
      </c>
      <c r="N59" s="735">
        <v>711.6</v>
      </c>
    </row>
    <row r="60" spans="1:14" ht="14.45" customHeight="1" x14ac:dyDescent="0.2">
      <c r="A60" s="729" t="s">
        <v>621</v>
      </c>
      <c r="B60" s="730" t="s">
        <v>622</v>
      </c>
      <c r="C60" s="731" t="s">
        <v>638</v>
      </c>
      <c r="D60" s="732" t="s">
        <v>639</v>
      </c>
      <c r="E60" s="733">
        <v>50113001</v>
      </c>
      <c r="F60" s="732" t="s">
        <v>667</v>
      </c>
      <c r="G60" s="731" t="s">
        <v>668</v>
      </c>
      <c r="H60" s="731">
        <v>229793</v>
      </c>
      <c r="I60" s="731">
        <v>229793</v>
      </c>
      <c r="J60" s="731" t="s">
        <v>769</v>
      </c>
      <c r="K60" s="731" t="s">
        <v>770</v>
      </c>
      <c r="L60" s="734">
        <v>132.84</v>
      </c>
      <c r="M60" s="734">
        <v>1</v>
      </c>
      <c r="N60" s="735">
        <v>132.84</v>
      </c>
    </row>
    <row r="61" spans="1:14" ht="14.45" customHeight="1" x14ac:dyDescent="0.2">
      <c r="A61" s="729" t="s">
        <v>621</v>
      </c>
      <c r="B61" s="730" t="s">
        <v>622</v>
      </c>
      <c r="C61" s="731" t="s">
        <v>638</v>
      </c>
      <c r="D61" s="732" t="s">
        <v>639</v>
      </c>
      <c r="E61" s="733">
        <v>50113001</v>
      </c>
      <c r="F61" s="732" t="s">
        <v>667</v>
      </c>
      <c r="G61" s="731" t="s">
        <v>668</v>
      </c>
      <c r="H61" s="731">
        <v>229962</v>
      </c>
      <c r="I61" s="731">
        <v>229962</v>
      </c>
      <c r="J61" s="731" t="s">
        <v>771</v>
      </c>
      <c r="K61" s="731" t="s">
        <v>772</v>
      </c>
      <c r="L61" s="734">
        <v>89.160000000000011</v>
      </c>
      <c r="M61" s="734">
        <v>3</v>
      </c>
      <c r="N61" s="735">
        <v>267.48</v>
      </c>
    </row>
    <row r="62" spans="1:14" ht="14.45" customHeight="1" x14ac:dyDescent="0.2">
      <c r="A62" s="729" t="s">
        <v>621</v>
      </c>
      <c r="B62" s="730" t="s">
        <v>622</v>
      </c>
      <c r="C62" s="731" t="s">
        <v>638</v>
      </c>
      <c r="D62" s="732" t="s">
        <v>639</v>
      </c>
      <c r="E62" s="733">
        <v>50113001</v>
      </c>
      <c r="F62" s="732" t="s">
        <v>667</v>
      </c>
      <c r="G62" s="731" t="s">
        <v>668</v>
      </c>
      <c r="H62" s="731">
        <v>241993</v>
      </c>
      <c r="I62" s="731">
        <v>241993</v>
      </c>
      <c r="J62" s="731" t="s">
        <v>773</v>
      </c>
      <c r="K62" s="731" t="s">
        <v>774</v>
      </c>
      <c r="L62" s="734">
        <v>94.290009998263344</v>
      </c>
      <c r="M62" s="734">
        <v>1</v>
      </c>
      <c r="N62" s="735">
        <v>94.290009998263344</v>
      </c>
    </row>
    <row r="63" spans="1:14" ht="14.45" customHeight="1" x14ac:dyDescent="0.2">
      <c r="A63" s="729" t="s">
        <v>621</v>
      </c>
      <c r="B63" s="730" t="s">
        <v>622</v>
      </c>
      <c r="C63" s="731" t="s">
        <v>638</v>
      </c>
      <c r="D63" s="732" t="s">
        <v>639</v>
      </c>
      <c r="E63" s="733">
        <v>50113001</v>
      </c>
      <c r="F63" s="732" t="s">
        <v>667</v>
      </c>
      <c r="G63" s="731" t="s">
        <v>668</v>
      </c>
      <c r="H63" s="731">
        <v>193724</v>
      </c>
      <c r="I63" s="731">
        <v>93724</v>
      </c>
      <c r="J63" s="731" t="s">
        <v>775</v>
      </c>
      <c r="K63" s="731" t="s">
        <v>776</v>
      </c>
      <c r="L63" s="734">
        <v>68.239999999999981</v>
      </c>
      <c r="M63" s="734">
        <v>8</v>
      </c>
      <c r="N63" s="735">
        <v>545.91999999999985</v>
      </c>
    </row>
    <row r="64" spans="1:14" ht="14.45" customHeight="1" x14ac:dyDescent="0.2">
      <c r="A64" s="729" t="s">
        <v>621</v>
      </c>
      <c r="B64" s="730" t="s">
        <v>622</v>
      </c>
      <c r="C64" s="731" t="s">
        <v>638</v>
      </c>
      <c r="D64" s="732" t="s">
        <v>639</v>
      </c>
      <c r="E64" s="733">
        <v>50113001</v>
      </c>
      <c r="F64" s="732" t="s">
        <v>667</v>
      </c>
      <c r="G64" s="731" t="s">
        <v>668</v>
      </c>
      <c r="H64" s="731">
        <v>202878</v>
      </c>
      <c r="I64" s="731">
        <v>202878</v>
      </c>
      <c r="J64" s="731" t="s">
        <v>777</v>
      </c>
      <c r="K64" s="731" t="s">
        <v>778</v>
      </c>
      <c r="L64" s="734">
        <v>50.640000000000015</v>
      </c>
      <c r="M64" s="734">
        <v>3</v>
      </c>
      <c r="N64" s="735">
        <v>151.92000000000004</v>
      </c>
    </row>
    <row r="65" spans="1:14" ht="14.45" customHeight="1" x14ac:dyDescent="0.2">
      <c r="A65" s="729" t="s">
        <v>621</v>
      </c>
      <c r="B65" s="730" t="s">
        <v>622</v>
      </c>
      <c r="C65" s="731" t="s">
        <v>638</v>
      </c>
      <c r="D65" s="732" t="s">
        <v>639</v>
      </c>
      <c r="E65" s="733">
        <v>50113001</v>
      </c>
      <c r="F65" s="732" t="s">
        <v>667</v>
      </c>
      <c r="G65" s="731" t="s">
        <v>668</v>
      </c>
      <c r="H65" s="731">
        <v>231686</v>
      </c>
      <c r="I65" s="731">
        <v>231686</v>
      </c>
      <c r="J65" s="731" t="s">
        <v>779</v>
      </c>
      <c r="K65" s="731" t="s">
        <v>780</v>
      </c>
      <c r="L65" s="734">
        <v>290.54000000000002</v>
      </c>
      <c r="M65" s="734">
        <v>1</v>
      </c>
      <c r="N65" s="735">
        <v>290.54000000000002</v>
      </c>
    </row>
    <row r="66" spans="1:14" ht="14.45" customHeight="1" x14ac:dyDescent="0.2">
      <c r="A66" s="729" t="s">
        <v>621</v>
      </c>
      <c r="B66" s="730" t="s">
        <v>622</v>
      </c>
      <c r="C66" s="731" t="s">
        <v>638</v>
      </c>
      <c r="D66" s="732" t="s">
        <v>639</v>
      </c>
      <c r="E66" s="733">
        <v>50113001</v>
      </c>
      <c r="F66" s="732" t="s">
        <v>667</v>
      </c>
      <c r="G66" s="731" t="s">
        <v>668</v>
      </c>
      <c r="H66" s="731">
        <v>134822</v>
      </c>
      <c r="I66" s="731">
        <v>134822</v>
      </c>
      <c r="J66" s="731" t="s">
        <v>781</v>
      </c>
      <c r="K66" s="731" t="s">
        <v>782</v>
      </c>
      <c r="L66" s="734">
        <v>207.56</v>
      </c>
      <c r="M66" s="734">
        <v>1</v>
      </c>
      <c r="N66" s="735">
        <v>207.56</v>
      </c>
    </row>
    <row r="67" spans="1:14" ht="14.45" customHeight="1" x14ac:dyDescent="0.2">
      <c r="A67" s="729" t="s">
        <v>621</v>
      </c>
      <c r="B67" s="730" t="s">
        <v>622</v>
      </c>
      <c r="C67" s="731" t="s">
        <v>638</v>
      </c>
      <c r="D67" s="732" t="s">
        <v>639</v>
      </c>
      <c r="E67" s="733">
        <v>50113001</v>
      </c>
      <c r="F67" s="732" t="s">
        <v>667</v>
      </c>
      <c r="G67" s="731" t="s">
        <v>668</v>
      </c>
      <c r="H67" s="731">
        <v>134824</v>
      </c>
      <c r="I67" s="731">
        <v>134824</v>
      </c>
      <c r="J67" s="731" t="s">
        <v>783</v>
      </c>
      <c r="K67" s="731" t="s">
        <v>784</v>
      </c>
      <c r="L67" s="734">
        <v>326.47000000000003</v>
      </c>
      <c r="M67" s="734">
        <v>2</v>
      </c>
      <c r="N67" s="735">
        <v>652.94000000000005</v>
      </c>
    </row>
    <row r="68" spans="1:14" ht="14.45" customHeight="1" x14ac:dyDescent="0.2">
      <c r="A68" s="729" t="s">
        <v>621</v>
      </c>
      <c r="B68" s="730" t="s">
        <v>622</v>
      </c>
      <c r="C68" s="731" t="s">
        <v>638</v>
      </c>
      <c r="D68" s="732" t="s">
        <v>639</v>
      </c>
      <c r="E68" s="733">
        <v>50113001</v>
      </c>
      <c r="F68" s="732" t="s">
        <v>667</v>
      </c>
      <c r="G68" s="731" t="s">
        <v>668</v>
      </c>
      <c r="H68" s="731">
        <v>233484</v>
      </c>
      <c r="I68" s="731">
        <v>233484</v>
      </c>
      <c r="J68" s="731" t="s">
        <v>785</v>
      </c>
      <c r="K68" s="731" t="s">
        <v>786</v>
      </c>
      <c r="L68" s="734">
        <v>89.510000000000019</v>
      </c>
      <c r="M68" s="734">
        <v>1</v>
      </c>
      <c r="N68" s="735">
        <v>89.510000000000019</v>
      </c>
    </row>
    <row r="69" spans="1:14" ht="14.45" customHeight="1" x14ac:dyDescent="0.2">
      <c r="A69" s="729" t="s">
        <v>621</v>
      </c>
      <c r="B69" s="730" t="s">
        <v>622</v>
      </c>
      <c r="C69" s="731" t="s">
        <v>638</v>
      </c>
      <c r="D69" s="732" t="s">
        <v>639</v>
      </c>
      <c r="E69" s="733">
        <v>50113001</v>
      </c>
      <c r="F69" s="732" t="s">
        <v>667</v>
      </c>
      <c r="G69" s="731" t="s">
        <v>668</v>
      </c>
      <c r="H69" s="731">
        <v>845697</v>
      </c>
      <c r="I69" s="731">
        <v>200935</v>
      </c>
      <c r="J69" s="731" t="s">
        <v>787</v>
      </c>
      <c r="K69" s="731" t="s">
        <v>788</v>
      </c>
      <c r="L69" s="734">
        <v>44.79</v>
      </c>
      <c r="M69" s="734">
        <v>4</v>
      </c>
      <c r="N69" s="735">
        <v>179.16</v>
      </c>
    </row>
    <row r="70" spans="1:14" ht="14.45" customHeight="1" x14ac:dyDescent="0.2">
      <c r="A70" s="729" t="s">
        <v>621</v>
      </c>
      <c r="B70" s="730" t="s">
        <v>622</v>
      </c>
      <c r="C70" s="731" t="s">
        <v>638</v>
      </c>
      <c r="D70" s="732" t="s">
        <v>639</v>
      </c>
      <c r="E70" s="733">
        <v>50113001</v>
      </c>
      <c r="F70" s="732" t="s">
        <v>667</v>
      </c>
      <c r="G70" s="731" t="s">
        <v>673</v>
      </c>
      <c r="H70" s="731">
        <v>237595</v>
      </c>
      <c r="I70" s="731">
        <v>237595</v>
      </c>
      <c r="J70" s="731" t="s">
        <v>789</v>
      </c>
      <c r="K70" s="731" t="s">
        <v>790</v>
      </c>
      <c r="L70" s="734">
        <v>122.10999999999999</v>
      </c>
      <c r="M70" s="734">
        <v>4</v>
      </c>
      <c r="N70" s="735">
        <v>488.43999999999994</v>
      </c>
    </row>
    <row r="71" spans="1:14" ht="14.45" customHeight="1" x14ac:dyDescent="0.2">
      <c r="A71" s="729" t="s">
        <v>621</v>
      </c>
      <c r="B71" s="730" t="s">
        <v>622</v>
      </c>
      <c r="C71" s="731" t="s">
        <v>638</v>
      </c>
      <c r="D71" s="732" t="s">
        <v>639</v>
      </c>
      <c r="E71" s="733">
        <v>50113001</v>
      </c>
      <c r="F71" s="732" t="s">
        <v>667</v>
      </c>
      <c r="G71" s="731" t="s">
        <v>668</v>
      </c>
      <c r="H71" s="731">
        <v>930444</v>
      </c>
      <c r="I71" s="731">
        <v>0</v>
      </c>
      <c r="J71" s="731" t="s">
        <v>791</v>
      </c>
      <c r="K71" s="731" t="s">
        <v>329</v>
      </c>
      <c r="L71" s="734">
        <v>51.750005993551987</v>
      </c>
      <c r="M71" s="734">
        <v>6</v>
      </c>
      <c r="N71" s="735">
        <v>310.50003596131194</v>
      </c>
    </row>
    <row r="72" spans="1:14" ht="14.45" customHeight="1" x14ac:dyDescent="0.2">
      <c r="A72" s="729" t="s">
        <v>621</v>
      </c>
      <c r="B72" s="730" t="s">
        <v>622</v>
      </c>
      <c r="C72" s="731" t="s">
        <v>638</v>
      </c>
      <c r="D72" s="732" t="s">
        <v>639</v>
      </c>
      <c r="E72" s="733">
        <v>50113001</v>
      </c>
      <c r="F72" s="732" t="s">
        <v>667</v>
      </c>
      <c r="G72" s="731" t="s">
        <v>668</v>
      </c>
      <c r="H72" s="731">
        <v>498367</v>
      </c>
      <c r="I72" s="731">
        <v>0</v>
      </c>
      <c r="J72" s="731" t="s">
        <v>792</v>
      </c>
      <c r="K72" s="731" t="s">
        <v>329</v>
      </c>
      <c r="L72" s="734">
        <v>178.31049469324788</v>
      </c>
      <c r="M72" s="734">
        <v>1</v>
      </c>
      <c r="N72" s="735">
        <v>178.31049469324788</v>
      </c>
    </row>
    <row r="73" spans="1:14" ht="14.45" customHeight="1" x14ac:dyDescent="0.2">
      <c r="A73" s="729" t="s">
        <v>621</v>
      </c>
      <c r="B73" s="730" t="s">
        <v>622</v>
      </c>
      <c r="C73" s="731" t="s">
        <v>638</v>
      </c>
      <c r="D73" s="732" t="s">
        <v>639</v>
      </c>
      <c r="E73" s="733">
        <v>50113001</v>
      </c>
      <c r="F73" s="732" t="s">
        <v>667</v>
      </c>
      <c r="G73" s="731" t="s">
        <v>668</v>
      </c>
      <c r="H73" s="731">
        <v>921064</v>
      </c>
      <c r="I73" s="731">
        <v>0</v>
      </c>
      <c r="J73" s="731" t="s">
        <v>793</v>
      </c>
      <c r="K73" s="731" t="s">
        <v>329</v>
      </c>
      <c r="L73" s="734">
        <v>100.09340027049484</v>
      </c>
      <c r="M73" s="734">
        <v>1</v>
      </c>
      <c r="N73" s="735">
        <v>100.09340027049484</v>
      </c>
    </row>
    <row r="74" spans="1:14" ht="14.45" customHeight="1" x14ac:dyDescent="0.2">
      <c r="A74" s="729" t="s">
        <v>621</v>
      </c>
      <c r="B74" s="730" t="s">
        <v>622</v>
      </c>
      <c r="C74" s="731" t="s">
        <v>638</v>
      </c>
      <c r="D74" s="732" t="s">
        <v>639</v>
      </c>
      <c r="E74" s="733">
        <v>50113001</v>
      </c>
      <c r="F74" s="732" t="s">
        <v>667</v>
      </c>
      <c r="G74" s="731" t="s">
        <v>668</v>
      </c>
      <c r="H74" s="731">
        <v>235808</v>
      </c>
      <c r="I74" s="731">
        <v>235808</v>
      </c>
      <c r="J74" s="731" t="s">
        <v>794</v>
      </c>
      <c r="K74" s="731" t="s">
        <v>795</v>
      </c>
      <c r="L74" s="734">
        <v>86.66</v>
      </c>
      <c r="M74" s="734">
        <v>1</v>
      </c>
      <c r="N74" s="735">
        <v>86.66</v>
      </c>
    </row>
    <row r="75" spans="1:14" ht="14.45" customHeight="1" x14ac:dyDescent="0.2">
      <c r="A75" s="729" t="s">
        <v>621</v>
      </c>
      <c r="B75" s="730" t="s">
        <v>622</v>
      </c>
      <c r="C75" s="731" t="s">
        <v>638</v>
      </c>
      <c r="D75" s="732" t="s">
        <v>639</v>
      </c>
      <c r="E75" s="733">
        <v>50113001</v>
      </c>
      <c r="F75" s="732" t="s">
        <v>667</v>
      </c>
      <c r="G75" s="731" t="s">
        <v>668</v>
      </c>
      <c r="H75" s="731">
        <v>230614</v>
      </c>
      <c r="I75" s="731">
        <v>230614</v>
      </c>
      <c r="J75" s="731" t="s">
        <v>796</v>
      </c>
      <c r="K75" s="731" t="s">
        <v>797</v>
      </c>
      <c r="L75" s="734">
        <v>277.64000000000004</v>
      </c>
      <c r="M75" s="734">
        <v>1</v>
      </c>
      <c r="N75" s="735">
        <v>277.64000000000004</v>
      </c>
    </row>
    <row r="76" spans="1:14" ht="14.45" customHeight="1" x14ac:dyDescent="0.2">
      <c r="A76" s="729" t="s">
        <v>621</v>
      </c>
      <c r="B76" s="730" t="s">
        <v>622</v>
      </c>
      <c r="C76" s="731" t="s">
        <v>638</v>
      </c>
      <c r="D76" s="732" t="s">
        <v>639</v>
      </c>
      <c r="E76" s="733">
        <v>50113001</v>
      </c>
      <c r="F76" s="732" t="s">
        <v>667</v>
      </c>
      <c r="G76" s="731" t="s">
        <v>673</v>
      </c>
      <c r="H76" s="731">
        <v>142547</v>
      </c>
      <c r="I76" s="731">
        <v>42547</v>
      </c>
      <c r="J76" s="731" t="s">
        <v>798</v>
      </c>
      <c r="K76" s="731" t="s">
        <v>799</v>
      </c>
      <c r="L76" s="734">
        <v>87.38</v>
      </c>
      <c r="M76" s="734">
        <v>1</v>
      </c>
      <c r="N76" s="735">
        <v>87.38</v>
      </c>
    </row>
    <row r="77" spans="1:14" ht="14.45" customHeight="1" x14ac:dyDescent="0.2">
      <c r="A77" s="729" t="s">
        <v>621</v>
      </c>
      <c r="B77" s="730" t="s">
        <v>622</v>
      </c>
      <c r="C77" s="731" t="s">
        <v>638</v>
      </c>
      <c r="D77" s="732" t="s">
        <v>639</v>
      </c>
      <c r="E77" s="733">
        <v>50113001</v>
      </c>
      <c r="F77" s="732" t="s">
        <v>667</v>
      </c>
      <c r="G77" s="731" t="s">
        <v>668</v>
      </c>
      <c r="H77" s="731">
        <v>119571</v>
      </c>
      <c r="I77" s="731">
        <v>19571</v>
      </c>
      <c r="J77" s="731" t="s">
        <v>800</v>
      </c>
      <c r="K77" s="731" t="s">
        <v>801</v>
      </c>
      <c r="L77" s="734">
        <v>260.23</v>
      </c>
      <c r="M77" s="734">
        <v>1</v>
      </c>
      <c r="N77" s="735">
        <v>260.23</v>
      </c>
    </row>
    <row r="78" spans="1:14" ht="14.45" customHeight="1" x14ac:dyDescent="0.2">
      <c r="A78" s="729" t="s">
        <v>621</v>
      </c>
      <c r="B78" s="730" t="s">
        <v>622</v>
      </c>
      <c r="C78" s="731" t="s">
        <v>638</v>
      </c>
      <c r="D78" s="732" t="s">
        <v>639</v>
      </c>
      <c r="E78" s="733">
        <v>50113001</v>
      </c>
      <c r="F78" s="732" t="s">
        <v>667</v>
      </c>
      <c r="G78" s="731" t="s">
        <v>668</v>
      </c>
      <c r="H78" s="731">
        <v>188217</v>
      </c>
      <c r="I78" s="731">
        <v>88217</v>
      </c>
      <c r="J78" s="731" t="s">
        <v>802</v>
      </c>
      <c r="K78" s="731" t="s">
        <v>803</v>
      </c>
      <c r="L78" s="734">
        <v>125.87</v>
      </c>
      <c r="M78" s="734">
        <v>4</v>
      </c>
      <c r="N78" s="735">
        <v>503.48</v>
      </c>
    </row>
    <row r="79" spans="1:14" ht="14.45" customHeight="1" x14ac:dyDescent="0.2">
      <c r="A79" s="729" t="s">
        <v>621</v>
      </c>
      <c r="B79" s="730" t="s">
        <v>622</v>
      </c>
      <c r="C79" s="731" t="s">
        <v>638</v>
      </c>
      <c r="D79" s="732" t="s">
        <v>639</v>
      </c>
      <c r="E79" s="733">
        <v>50113001</v>
      </c>
      <c r="F79" s="732" t="s">
        <v>667</v>
      </c>
      <c r="G79" s="731" t="s">
        <v>668</v>
      </c>
      <c r="H79" s="731">
        <v>188219</v>
      </c>
      <c r="I79" s="731">
        <v>88219</v>
      </c>
      <c r="J79" s="731" t="s">
        <v>804</v>
      </c>
      <c r="K79" s="731" t="s">
        <v>805</v>
      </c>
      <c r="L79" s="734">
        <v>141.27999999999997</v>
      </c>
      <c r="M79" s="734">
        <v>2</v>
      </c>
      <c r="N79" s="735">
        <v>282.55999999999995</v>
      </c>
    </row>
    <row r="80" spans="1:14" ht="14.45" customHeight="1" x14ac:dyDescent="0.2">
      <c r="A80" s="729" t="s">
        <v>621</v>
      </c>
      <c r="B80" s="730" t="s">
        <v>622</v>
      </c>
      <c r="C80" s="731" t="s">
        <v>638</v>
      </c>
      <c r="D80" s="732" t="s">
        <v>639</v>
      </c>
      <c r="E80" s="733">
        <v>50113001</v>
      </c>
      <c r="F80" s="732" t="s">
        <v>667</v>
      </c>
      <c r="G80" s="731" t="s">
        <v>668</v>
      </c>
      <c r="H80" s="731">
        <v>60091</v>
      </c>
      <c r="I80" s="731">
        <v>60091</v>
      </c>
      <c r="J80" s="731" t="s">
        <v>806</v>
      </c>
      <c r="K80" s="731" t="s">
        <v>807</v>
      </c>
      <c r="L80" s="734">
        <v>100.84999999999997</v>
      </c>
      <c r="M80" s="734">
        <v>1</v>
      </c>
      <c r="N80" s="735">
        <v>100.84999999999997</v>
      </c>
    </row>
    <row r="81" spans="1:14" ht="14.45" customHeight="1" x14ac:dyDescent="0.2">
      <c r="A81" s="729" t="s">
        <v>621</v>
      </c>
      <c r="B81" s="730" t="s">
        <v>622</v>
      </c>
      <c r="C81" s="731" t="s">
        <v>638</v>
      </c>
      <c r="D81" s="732" t="s">
        <v>639</v>
      </c>
      <c r="E81" s="733">
        <v>50113001</v>
      </c>
      <c r="F81" s="732" t="s">
        <v>667</v>
      </c>
      <c r="G81" s="731" t="s">
        <v>668</v>
      </c>
      <c r="H81" s="731">
        <v>189997</v>
      </c>
      <c r="I81" s="731">
        <v>89997</v>
      </c>
      <c r="J81" s="731" t="s">
        <v>808</v>
      </c>
      <c r="K81" s="731" t="s">
        <v>809</v>
      </c>
      <c r="L81" s="734">
        <v>191.06000000000003</v>
      </c>
      <c r="M81" s="734">
        <v>3</v>
      </c>
      <c r="N81" s="735">
        <v>573.18000000000006</v>
      </c>
    </row>
    <row r="82" spans="1:14" ht="14.45" customHeight="1" x14ac:dyDescent="0.2">
      <c r="A82" s="729" t="s">
        <v>621</v>
      </c>
      <c r="B82" s="730" t="s">
        <v>622</v>
      </c>
      <c r="C82" s="731" t="s">
        <v>638</v>
      </c>
      <c r="D82" s="732" t="s">
        <v>639</v>
      </c>
      <c r="E82" s="733">
        <v>50113001</v>
      </c>
      <c r="F82" s="732" t="s">
        <v>667</v>
      </c>
      <c r="G82" s="731" t="s">
        <v>668</v>
      </c>
      <c r="H82" s="731">
        <v>117165</v>
      </c>
      <c r="I82" s="731">
        <v>17165</v>
      </c>
      <c r="J82" s="731" t="s">
        <v>810</v>
      </c>
      <c r="K82" s="731" t="s">
        <v>811</v>
      </c>
      <c r="L82" s="734">
        <v>270.61999999999995</v>
      </c>
      <c r="M82" s="734">
        <v>1</v>
      </c>
      <c r="N82" s="735">
        <v>270.61999999999995</v>
      </c>
    </row>
    <row r="83" spans="1:14" ht="14.45" customHeight="1" x14ac:dyDescent="0.2">
      <c r="A83" s="729" t="s">
        <v>621</v>
      </c>
      <c r="B83" s="730" t="s">
        <v>622</v>
      </c>
      <c r="C83" s="731" t="s">
        <v>638</v>
      </c>
      <c r="D83" s="732" t="s">
        <v>639</v>
      </c>
      <c r="E83" s="733">
        <v>50113001</v>
      </c>
      <c r="F83" s="732" t="s">
        <v>667</v>
      </c>
      <c r="G83" s="731" t="s">
        <v>668</v>
      </c>
      <c r="H83" s="731">
        <v>183106</v>
      </c>
      <c r="I83" s="731">
        <v>83106</v>
      </c>
      <c r="J83" s="731" t="s">
        <v>812</v>
      </c>
      <c r="K83" s="731" t="s">
        <v>813</v>
      </c>
      <c r="L83" s="734">
        <v>172.16000365107863</v>
      </c>
      <c r="M83" s="734">
        <v>5</v>
      </c>
      <c r="N83" s="735">
        <v>860.80001825539307</v>
      </c>
    </row>
    <row r="84" spans="1:14" ht="14.45" customHeight="1" x14ac:dyDescent="0.2">
      <c r="A84" s="729" t="s">
        <v>621</v>
      </c>
      <c r="B84" s="730" t="s">
        <v>622</v>
      </c>
      <c r="C84" s="731" t="s">
        <v>638</v>
      </c>
      <c r="D84" s="732" t="s">
        <v>639</v>
      </c>
      <c r="E84" s="733">
        <v>50113001</v>
      </c>
      <c r="F84" s="732" t="s">
        <v>667</v>
      </c>
      <c r="G84" s="731" t="s">
        <v>668</v>
      </c>
      <c r="H84" s="731">
        <v>225971</v>
      </c>
      <c r="I84" s="731">
        <v>225971</v>
      </c>
      <c r="J84" s="731" t="s">
        <v>814</v>
      </c>
      <c r="K84" s="731" t="s">
        <v>815</v>
      </c>
      <c r="L84" s="734">
        <v>103.91000000000003</v>
      </c>
      <c r="M84" s="734">
        <v>1</v>
      </c>
      <c r="N84" s="735">
        <v>103.91000000000003</v>
      </c>
    </row>
    <row r="85" spans="1:14" ht="14.45" customHeight="1" x14ac:dyDescent="0.2">
      <c r="A85" s="729" t="s">
        <v>621</v>
      </c>
      <c r="B85" s="730" t="s">
        <v>622</v>
      </c>
      <c r="C85" s="731" t="s">
        <v>638</v>
      </c>
      <c r="D85" s="732" t="s">
        <v>639</v>
      </c>
      <c r="E85" s="733">
        <v>50113001</v>
      </c>
      <c r="F85" s="732" t="s">
        <v>667</v>
      </c>
      <c r="G85" s="731" t="s">
        <v>668</v>
      </c>
      <c r="H85" s="731">
        <v>192853</v>
      </c>
      <c r="I85" s="731">
        <v>192853</v>
      </c>
      <c r="J85" s="731" t="s">
        <v>816</v>
      </c>
      <c r="K85" s="731" t="s">
        <v>817</v>
      </c>
      <c r="L85" s="734">
        <v>106.9</v>
      </c>
      <c r="M85" s="734">
        <v>1</v>
      </c>
      <c r="N85" s="735">
        <v>106.9</v>
      </c>
    </row>
    <row r="86" spans="1:14" ht="14.45" customHeight="1" x14ac:dyDescent="0.2">
      <c r="A86" s="729" t="s">
        <v>621</v>
      </c>
      <c r="B86" s="730" t="s">
        <v>622</v>
      </c>
      <c r="C86" s="731" t="s">
        <v>638</v>
      </c>
      <c r="D86" s="732" t="s">
        <v>639</v>
      </c>
      <c r="E86" s="733">
        <v>50113001</v>
      </c>
      <c r="F86" s="732" t="s">
        <v>667</v>
      </c>
      <c r="G86" s="731" t="s">
        <v>668</v>
      </c>
      <c r="H86" s="731">
        <v>196635</v>
      </c>
      <c r="I86" s="731">
        <v>96635</v>
      </c>
      <c r="J86" s="731" t="s">
        <v>818</v>
      </c>
      <c r="K86" s="731" t="s">
        <v>819</v>
      </c>
      <c r="L86" s="734">
        <v>111.46</v>
      </c>
      <c r="M86" s="734">
        <v>6</v>
      </c>
      <c r="N86" s="735">
        <v>668.76</v>
      </c>
    </row>
    <row r="87" spans="1:14" ht="14.45" customHeight="1" x14ac:dyDescent="0.2">
      <c r="A87" s="729" t="s">
        <v>621</v>
      </c>
      <c r="B87" s="730" t="s">
        <v>622</v>
      </c>
      <c r="C87" s="731" t="s">
        <v>638</v>
      </c>
      <c r="D87" s="732" t="s">
        <v>639</v>
      </c>
      <c r="E87" s="733">
        <v>50113001</v>
      </c>
      <c r="F87" s="732" t="s">
        <v>667</v>
      </c>
      <c r="G87" s="731" t="s">
        <v>668</v>
      </c>
      <c r="H87" s="731">
        <v>117992</v>
      </c>
      <c r="I87" s="731">
        <v>17992</v>
      </c>
      <c r="J87" s="731" t="s">
        <v>820</v>
      </c>
      <c r="K87" s="731" t="s">
        <v>821</v>
      </c>
      <c r="L87" s="734">
        <v>96.370007249150603</v>
      </c>
      <c r="M87" s="734">
        <v>2</v>
      </c>
      <c r="N87" s="735">
        <v>192.74001449830121</v>
      </c>
    </row>
    <row r="88" spans="1:14" ht="14.45" customHeight="1" x14ac:dyDescent="0.2">
      <c r="A88" s="729" t="s">
        <v>621</v>
      </c>
      <c r="B88" s="730" t="s">
        <v>622</v>
      </c>
      <c r="C88" s="731" t="s">
        <v>638</v>
      </c>
      <c r="D88" s="732" t="s">
        <v>639</v>
      </c>
      <c r="E88" s="733">
        <v>50113001</v>
      </c>
      <c r="F88" s="732" t="s">
        <v>667</v>
      </c>
      <c r="G88" s="731" t="s">
        <v>668</v>
      </c>
      <c r="H88" s="731">
        <v>234736</v>
      </c>
      <c r="I88" s="731">
        <v>234736</v>
      </c>
      <c r="J88" s="731" t="s">
        <v>822</v>
      </c>
      <c r="K88" s="731" t="s">
        <v>823</v>
      </c>
      <c r="L88" s="734">
        <v>120.54000453363398</v>
      </c>
      <c r="M88" s="734">
        <v>4</v>
      </c>
      <c r="N88" s="735">
        <v>482.1600181345359</v>
      </c>
    </row>
    <row r="89" spans="1:14" ht="14.45" customHeight="1" x14ac:dyDescent="0.2">
      <c r="A89" s="729" t="s">
        <v>621</v>
      </c>
      <c r="B89" s="730" t="s">
        <v>622</v>
      </c>
      <c r="C89" s="731" t="s">
        <v>638</v>
      </c>
      <c r="D89" s="732" t="s">
        <v>639</v>
      </c>
      <c r="E89" s="733">
        <v>50113001</v>
      </c>
      <c r="F89" s="732" t="s">
        <v>667</v>
      </c>
      <c r="G89" s="731" t="s">
        <v>668</v>
      </c>
      <c r="H89" s="731">
        <v>116594</v>
      </c>
      <c r="I89" s="731">
        <v>16594</v>
      </c>
      <c r="J89" s="731" t="s">
        <v>824</v>
      </c>
      <c r="K89" s="731" t="s">
        <v>825</v>
      </c>
      <c r="L89" s="734">
        <v>109.00999999999999</v>
      </c>
      <c r="M89" s="734">
        <v>5</v>
      </c>
      <c r="N89" s="735">
        <v>545.04999999999995</v>
      </c>
    </row>
    <row r="90" spans="1:14" ht="14.45" customHeight="1" x14ac:dyDescent="0.2">
      <c r="A90" s="729" t="s">
        <v>621</v>
      </c>
      <c r="B90" s="730" t="s">
        <v>622</v>
      </c>
      <c r="C90" s="731" t="s">
        <v>638</v>
      </c>
      <c r="D90" s="732" t="s">
        <v>639</v>
      </c>
      <c r="E90" s="733">
        <v>50113001</v>
      </c>
      <c r="F90" s="732" t="s">
        <v>667</v>
      </c>
      <c r="G90" s="731" t="s">
        <v>668</v>
      </c>
      <c r="H90" s="731">
        <v>225169</v>
      </c>
      <c r="I90" s="731">
        <v>225169</v>
      </c>
      <c r="J90" s="731" t="s">
        <v>826</v>
      </c>
      <c r="K90" s="731" t="s">
        <v>827</v>
      </c>
      <c r="L90" s="734">
        <v>44.45</v>
      </c>
      <c r="M90" s="734">
        <v>2</v>
      </c>
      <c r="N90" s="735">
        <v>88.9</v>
      </c>
    </row>
    <row r="91" spans="1:14" ht="14.45" customHeight="1" x14ac:dyDescent="0.2">
      <c r="A91" s="729" t="s">
        <v>621</v>
      </c>
      <c r="B91" s="730" t="s">
        <v>622</v>
      </c>
      <c r="C91" s="731" t="s">
        <v>638</v>
      </c>
      <c r="D91" s="732" t="s">
        <v>639</v>
      </c>
      <c r="E91" s="733">
        <v>50113001</v>
      </c>
      <c r="F91" s="732" t="s">
        <v>667</v>
      </c>
      <c r="G91" s="731" t="s">
        <v>668</v>
      </c>
      <c r="H91" s="731">
        <v>225168</v>
      </c>
      <c r="I91" s="731">
        <v>225168</v>
      </c>
      <c r="J91" s="731" t="s">
        <v>826</v>
      </c>
      <c r="K91" s="731" t="s">
        <v>828</v>
      </c>
      <c r="L91" s="734">
        <v>63.540000000000006</v>
      </c>
      <c r="M91" s="734">
        <v>2</v>
      </c>
      <c r="N91" s="735">
        <v>127.08000000000001</v>
      </c>
    </row>
    <row r="92" spans="1:14" ht="14.45" customHeight="1" x14ac:dyDescent="0.2">
      <c r="A92" s="729" t="s">
        <v>621</v>
      </c>
      <c r="B92" s="730" t="s">
        <v>622</v>
      </c>
      <c r="C92" s="731" t="s">
        <v>638</v>
      </c>
      <c r="D92" s="732" t="s">
        <v>639</v>
      </c>
      <c r="E92" s="733">
        <v>50113001</v>
      </c>
      <c r="F92" s="732" t="s">
        <v>667</v>
      </c>
      <c r="G92" s="731" t="s">
        <v>668</v>
      </c>
      <c r="H92" s="731">
        <v>223159</v>
      </c>
      <c r="I92" s="731">
        <v>223159</v>
      </c>
      <c r="J92" s="731" t="s">
        <v>829</v>
      </c>
      <c r="K92" s="731" t="s">
        <v>830</v>
      </c>
      <c r="L92" s="734">
        <v>74.279999999999987</v>
      </c>
      <c r="M92" s="734">
        <v>8</v>
      </c>
      <c r="N92" s="735">
        <v>594.2399999999999</v>
      </c>
    </row>
    <row r="93" spans="1:14" ht="14.45" customHeight="1" x14ac:dyDescent="0.2">
      <c r="A93" s="729" t="s">
        <v>621</v>
      </c>
      <c r="B93" s="730" t="s">
        <v>622</v>
      </c>
      <c r="C93" s="731" t="s">
        <v>638</v>
      </c>
      <c r="D93" s="732" t="s">
        <v>639</v>
      </c>
      <c r="E93" s="733">
        <v>50113001</v>
      </c>
      <c r="F93" s="732" t="s">
        <v>667</v>
      </c>
      <c r="G93" s="731" t="s">
        <v>668</v>
      </c>
      <c r="H93" s="731">
        <v>132858</v>
      </c>
      <c r="I93" s="731">
        <v>32858</v>
      </c>
      <c r="J93" s="731" t="s">
        <v>831</v>
      </c>
      <c r="K93" s="731" t="s">
        <v>832</v>
      </c>
      <c r="L93" s="734">
        <v>86.059999999999988</v>
      </c>
      <c r="M93" s="734">
        <v>3</v>
      </c>
      <c r="N93" s="735">
        <v>258.17999999999995</v>
      </c>
    </row>
    <row r="94" spans="1:14" ht="14.45" customHeight="1" x14ac:dyDescent="0.2">
      <c r="A94" s="729" t="s">
        <v>621</v>
      </c>
      <c r="B94" s="730" t="s">
        <v>622</v>
      </c>
      <c r="C94" s="731" t="s">
        <v>638</v>
      </c>
      <c r="D94" s="732" t="s">
        <v>639</v>
      </c>
      <c r="E94" s="733">
        <v>50113001</v>
      </c>
      <c r="F94" s="732" t="s">
        <v>667</v>
      </c>
      <c r="G94" s="731" t="s">
        <v>668</v>
      </c>
      <c r="H94" s="731">
        <v>117187</v>
      </c>
      <c r="I94" s="731">
        <v>17187</v>
      </c>
      <c r="J94" s="731" t="s">
        <v>833</v>
      </c>
      <c r="K94" s="731" t="s">
        <v>834</v>
      </c>
      <c r="L94" s="734">
        <v>88.969999999999985</v>
      </c>
      <c r="M94" s="734">
        <v>2</v>
      </c>
      <c r="N94" s="735">
        <v>177.93999999999997</v>
      </c>
    </row>
    <row r="95" spans="1:14" ht="14.45" customHeight="1" x14ac:dyDescent="0.2">
      <c r="A95" s="729" t="s">
        <v>621</v>
      </c>
      <c r="B95" s="730" t="s">
        <v>622</v>
      </c>
      <c r="C95" s="731" t="s">
        <v>638</v>
      </c>
      <c r="D95" s="732" t="s">
        <v>639</v>
      </c>
      <c r="E95" s="733">
        <v>50113001</v>
      </c>
      <c r="F95" s="732" t="s">
        <v>667</v>
      </c>
      <c r="G95" s="731" t="s">
        <v>668</v>
      </c>
      <c r="H95" s="731">
        <v>104307</v>
      </c>
      <c r="I95" s="731">
        <v>4307</v>
      </c>
      <c r="J95" s="731" t="s">
        <v>835</v>
      </c>
      <c r="K95" s="731" t="s">
        <v>836</v>
      </c>
      <c r="L95" s="734">
        <v>350.76999999999975</v>
      </c>
      <c r="M95" s="734">
        <v>2</v>
      </c>
      <c r="N95" s="735">
        <v>701.53999999999951</v>
      </c>
    </row>
    <row r="96" spans="1:14" ht="14.45" customHeight="1" x14ac:dyDescent="0.2">
      <c r="A96" s="729" t="s">
        <v>621</v>
      </c>
      <c r="B96" s="730" t="s">
        <v>622</v>
      </c>
      <c r="C96" s="731" t="s">
        <v>638</v>
      </c>
      <c r="D96" s="732" t="s">
        <v>639</v>
      </c>
      <c r="E96" s="733">
        <v>50113001</v>
      </c>
      <c r="F96" s="732" t="s">
        <v>667</v>
      </c>
      <c r="G96" s="731" t="s">
        <v>673</v>
      </c>
      <c r="H96" s="731">
        <v>216900</v>
      </c>
      <c r="I96" s="731">
        <v>216900</v>
      </c>
      <c r="J96" s="731" t="s">
        <v>837</v>
      </c>
      <c r="K96" s="731" t="s">
        <v>838</v>
      </c>
      <c r="L96" s="734">
        <v>246.6</v>
      </c>
      <c r="M96" s="734">
        <v>1</v>
      </c>
      <c r="N96" s="735">
        <v>246.6</v>
      </c>
    </row>
    <row r="97" spans="1:14" ht="14.45" customHeight="1" x14ac:dyDescent="0.2">
      <c r="A97" s="729" t="s">
        <v>621</v>
      </c>
      <c r="B97" s="730" t="s">
        <v>622</v>
      </c>
      <c r="C97" s="731" t="s">
        <v>638</v>
      </c>
      <c r="D97" s="732" t="s">
        <v>639</v>
      </c>
      <c r="E97" s="733">
        <v>50113001</v>
      </c>
      <c r="F97" s="732" t="s">
        <v>667</v>
      </c>
      <c r="G97" s="731" t="s">
        <v>668</v>
      </c>
      <c r="H97" s="731">
        <v>200863</v>
      </c>
      <c r="I97" s="731">
        <v>200863</v>
      </c>
      <c r="J97" s="731" t="s">
        <v>839</v>
      </c>
      <c r="K97" s="731" t="s">
        <v>840</v>
      </c>
      <c r="L97" s="734">
        <v>85.08</v>
      </c>
      <c r="M97" s="734">
        <v>8</v>
      </c>
      <c r="N97" s="735">
        <v>680.64</v>
      </c>
    </row>
    <row r="98" spans="1:14" ht="14.45" customHeight="1" x14ac:dyDescent="0.2">
      <c r="A98" s="729" t="s">
        <v>621</v>
      </c>
      <c r="B98" s="730" t="s">
        <v>622</v>
      </c>
      <c r="C98" s="731" t="s">
        <v>638</v>
      </c>
      <c r="D98" s="732" t="s">
        <v>639</v>
      </c>
      <c r="E98" s="733">
        <v>50113001</v>
      </c>
      <c r="F98" s="732" t="s">
        <v>667</v>
      </c>
      <c r="G98" s="731" t="s">
        <v>668</v>
      </c>
      <c r="H98" s="731">
        <v>100876</v>
      </c>
      <c r="I98" s="731">
        <v>876</v>
      </c>
      <c r="J98" s="731" t="s">
        <v>839</v>
      </c>
      <c r="K98" s="731" t="s">
        <v>841</v>
      </c>
      <c r="L98" s="734">
        <v>84.780000000000015</v>
      </c>
      <c r="M98" s="734">
        <v>2</v>
      </c>
      <c r="N98" s="735">
        <v>169.56000000000003</v>
      </c>
    </row>
    <row r="99" spans="1:14" ht="14.45" customHeight="1" x14ac:dyDescent="0.2">
      <c r="A99" s="729" t="s">
        <v>621</v>
      </c>
      <c r="B99" s="730" t="s">
        <v>622</v>
      </c>
      <c r="C99" s="731" t="s">
        <v>638</v>
      </c>
      <c r="D99" s="732" t="s">
        <v>639</v>
      </c>
      <c r="E99" s="733">
        <v>50113001</v>
      </c>
      <c r="F99" s="732" t="s">
        <v>667</v>
      </c>
      <c r="G99" s="731" t="s">
        <v>668</v>
      </c>
      <c r="H99" s="731">
        <v>207820</v>
      </c>
      <c r="I99" s="731">
        <v>207820</v>
      </c>
      <c r="J99" s="731" t="s">
        <v>842</v>
      </c>
      <c r="K99" s="731" t="s">
        <v>843</v>
      </c>
      <c r="L99" s="734">
        <v>33.67</v>
      </c>
      <c r="M99" s="734">
        <v>7</v>
      </c>
      <c r="N99" s="735">
        <v>235.69</v>
      </c>
    </row>
    <row r="100" spans="1:14" ht="14.45" customHeight="1" x14ac:dyDescent="0.2">
      <c r="A100" s="729" t="s">
        <v>621</v>
      </c>
      <c r="B100" s="730" t="s">
        <v>622</v>
      </c>
      <c r="C100" s="731" t="s">
        <v>638</v>
      </c>
      <c r="D100" s="732" t="s">
        <v>639</v>
      </c>
      <c r="E100" s="733">
        <v>50113001</v>
      </c>
      <c r="F100" s="732" t="s">
        <v>667</v>
      </c>
      <c r="G100" s="731" t="s">
        <v>668</v>
      </c>
      <c r="H100" s="731">
        <v>226434</v>
      </c>
      <c r="I100" s="731">
        <v>226434</v>
      </c>
      <c r="J100" s="731" t="s">
        <v>844</v>
      </c>
      <c r="K100" s="731" t="s">
        <v>845</v>
      </c>
      <c r="L100" s="734">
        <v>34.02000000000001</v>
      </c>
      <c r="M100" s="734">
        <v>1</v>
      </c>
      <c r="N100" s="735">
        <v>34.02000000000001</v>
      </c>
    </row>
    <row r="101" spans="1:14" ht="14.45" customHeight="1" x14ac:dyDescent="0.2">
      <c r="A101" s="729" t="s">
        <v>621</v>
      </c>
      <c r="B101" s="730" t="s">
        <v>622</v>
      </c>
      <c r="C101" s="731" t="s">
        <v>638</v>
      </c>
      <c r="D101" s="732" t="s">
        <v>639</v>
      </c>
      <c r="E101" s="733">
        <v>50113001</v>
      </c>
      <c r="F101" s="732" t="s">
        <v>667</v>
      </c>
      <c r="G101" s="731" t="s">
        <v>668</v>
      </c>
      <c r="H101" s="731">
        <v>394404</v>
      </c>
      <c r="I101" s="731">
        <v>168373</v>
      </c>
      <c r="J101" s="731" t="s">
        <v>846</v>
      </c>
      <c r="K101" s="731" t="s">
        <v>847</v>
      </c>
      <c r="L101" s="734">
        <v>1147.99</v>
      </c>
      <c r="M101" s="734">
        <v>1</v>
      </c>
      <c r="N101" s="735">
        <v>1147.99</v>
      </c>
    </row>
    <row r="102" spans="1:14" ht="14.45" customHeight="1" x14ac:dyDescent="0.2">
      <c r="A102" s="729" t="s">
        <v>621</v>
      </c>
      <c r="B102" s="730" t="s">
        <v>622</v>
      </c>
      <c r="C102" s="731" t="s">
        <v>638</v>
      </c>
      <c r="D102" s="732" t="s">
        <v>639</v>
      </c>
      <c r="E102" s="733">
        <v>50113001</v>
      </c>
      <c r="F102" s="732" t="s">
        <v>667</v>
      </c>
      <c r="G102" s="731" t="s">
        <v>668</v>
      </c>
      <c r="H102" s="731">
        <v>132917</v>
      </c>
      <c r="I102" s="731">
        <v>32917</v>
      </c>
      <c r="J102" s="731" t="s">
        <v>848</v>
      </c>
      <c r="K102" s="731" t="s">
        <v>849</v>
      </c>
      <c r="L102" s="734">
        <v>160.48000000000002</v>
      </c>
      <c r="M102" s="734">
        <v>2</v>
      </c>
      <c r="N102" s="735">
        <v>320.96000000000004</v>
      </c>
    </row>
    <row r="103" spans="1:14" ht="14.45" customHeight="1" x14ac:dyDescent="0.2">
      <c r="A103" s="729" t="s">
        <v>621</v>
      </c>
      <c r="B103" s="730" t="s">
        <v>622</v>
      </c>
      <c r="C103" s="731" t="s">
        <v>638</v>
      </c>
      <c r="D103" s="732" t="s">
        <v>639</v>
      </c>
      <c r="E103" s="733">
        <v>50113001</v>
      </c>
      <c r="F103" s="732" t="s">
        <v>667</v>
      </c>
      <c r="G103" s="731" t="s">
        <v>673</v>
      </c>
      <c r="H103" s="731">
        <v>845220</v>
      </c>
      <c r="I103" s="731">
        <v>101211</v>
      </c>
      <c r="J103" s="731" t="s">
        <v>850</v>
      </c>
      <c r="K103" s="731" t="s">
        <v>851</v>
      </c>
      <c r="L103" s="734">
        <v>188.81999999999996</v>
      </c>
      <c r="M103" s="734">
        <v>1</v>
      </c>
      <c r="N103" s="735">
        <v>188.81999999999996</v>
      </c>
    </row>
    <row r="104" spans="1:14" ht="14.45" customHeight="1" x14ac:dyDescent="0.2">
      <c r="A104" s="729" t="s">
        <v>621</v>
      </c>
      <c r="B104" s="730" t="s">
        <v>622</v>
      </c>
      <c r="C104" s="731" t="s">
        <v>638</v>
      </c>
      <c r="D104" s="732" t="s">
        <v>639</v>
      </c>
      <c r="E104" s="733">
        <v>50113001</v>
      </c>
      <c r="F104" s="732" t="s">
        <v>667</v>
      </c>
      <c r="G104" s="731" t="s">
        <v>668</v>
      </c>
      <c r="H104" s="731">
        <v>846340</v>
      </c>
      <c r="I104" s="731">
        <v>122690</v>
      </c>
      <c r="J104" s="731" t="s">
        <v>852</v>
      </c>
      <c r="K104" s="731" t="s">
        <v>853</v>
      </c>
      <c r="L104" s="734">
        <v>277.33</v>
      </c>
      <c r="M104" s="734">
        <v>1</v>
      </c>
      <c r="N104" s="735">
        <v>277.33</v>
      </c>
    </row>
    <row r="105" spans="1:14" ht="14.45" customHeight="1" x14ac:dyDescent="0.2">
      <c r="A105" s="729" t="s">
        <v>621</v>
      </c>
      <c r="B105" s="730" t="s">
        <v>622</v>
      </c>
      <c r="C105" s="731" t="s">
        <v>638</v>
      </c>
      <c r="D105" s="732" t="s">
        <v>639</v>
      </c>
      <c r="E105" s="733">
        <v>50113001</v>
      </c>
      <c r="F105" s="732" t="s">
        <v>667</v>
      </c>
      <c r="G105" s="731" t="s">
        <v>673</v>
      </c>
      <c r="H105" s="731">
        <v>118167</v>
      </c>
      <c r="I105" s="731">
        <v>18167</v>
      </c>
      <c r="J105" s="731" t="s">
        <v>854</v>
      </c>
      <c r="K105" s="731" t="s">
        <v>855</v>
      </c>
      <c r="L105" s="734">
        <v>65.78</v>
      </c>
      <c r="M105" s="734">
        <v>8</v>
      </c>
      <c r="N105" s="735">
        <v>526.24</v>
      </c>
    </row>
    <row r="106" spans="1:14" ht="14.45" customHeight="1" x14ac:dyDescent="0.2">
      <c r="A106" s="729" t="s">
        <v>621</v>
      </c>
      <c r="B106" s="730" t="s">
        <v>622</v>
      </c>
      <c r="C106" s="731" t="s">
        <v>638</v>
      </c>
      <c r="D106" s="732" t="s">
        <v>639</v>
      </c>
      <c r="E106" s="733">
        <v>50113001</v>
      </c>
      <c r="F106" s="732" t="s">
        <v>667</v>
      </c>
      <c r="G106" s="731" t="s">
        <v>329</v>
      </c>
      <c r="H106" s="731">
        <v>233016</v>
      </c>
      <c r="I106" s="731">
        <v>233016</v>
      </c>
      <c r="J106" s="731" t="s">
        <v>856</v>
      </c>
      <c r="K106" s="731" t="s">
        <v>857</v>
      </c>
      <c r="L106" s="734">
        <v>107.33999999999999</v>
      </c>
      <c r="M106" s="734">
        <v>24</v>
      </c>
      <c r="N106" s="735">
        <v>2576.16</v>
      </c>
    </row>
    <row r="107" spans="1:14" ht="14.45" customHeight="1" x14ac:dyDescent="0.2">
      <c r="A107" s="729" t="s">
        <v>621</v>
      </c>
      <c r="B107" s="730" t="s">
        <v>622</v>
      </c>
      <c r="C107" s="731" t="s">
        <v>638</v>
      </c>
      <c r="D107" s="732" t="s">
        <v>639</v>
      </c>
      <c r="E107" s="733">
        <v>50113001</v>
      </c>
      <c r="F107" s="732" t="s">
        <v>667</v>
      </c>
      <c r="G107" s="731" t="s">
        <v>668</v>
      </c>
      <c r="H107" s="731">
        <v>193254</v>
      </c>
      <c r="I107" s="731">
        <v>193254</v>
      </c>
      <c r="J107" s="731" t="s">
        <v>858</v>
      </c>
      <c r="K107" s="731" t="s">
        <v>859</v>
      </c>
      <c r="L107" s="734">
        <v>139.28000000000003</v>
      </c>
      <c r="M107" s="734">
        <v>1</v>
      </c>
      <c r="N107" s="735">
        <v>139.28000000000003</v>
      </c>
    </row>
    <row r="108" spans="1:14" ht="14.45" customHeight="1" x14ac:dyDescent="0.2">
      <c r="A108" s="729" t="s">
        <v>621</v>
      </c>
      <c r="B108" s="730" t="s">
        <v>622</v>
      </c>
      <c r="C108" s="731" t="s">
        <v>638</v>
      </c>
      <c r="D108" s="732" t="s">
        <v>639</v>
      </c>
      <c r="E108" s="733">
        <v>50113001</v>
      </c>
      <c r="F108" s="732" t="s">
        <v>667</v>
      </c>
      <c r="G108" s="731" t="s">
        <v>668</v>
      </c>
      <c r="H108" s="731">
        <v>145551</v>
      </c>
      <c r="I108" s="731">
        <v>145551</v>
      </c>
      <c r="J108" s="731" t="s">
        <v>860</v>
      </c>
      <c r="K108" s="731" t="s">
        <v>861</v>
      </c>
      <c r="L108" s="734">
        <v>40.999999999999993</v>
      </c>
      <c r="M108" s="734">
        <v>1</v>
      </c>
      <c r="N108" s="735">
        <v>40.999999999999993</v>
      </c>
    </row>
    <row r="109" spans="1:14" ht="14.45" customHeight="1" x14ac:dyDescent="0.2">
      <c r="A109" s="729" t="s">
        <v>621</v>
      </c>
      <c r="B109" s="730" t="s">
        <v>622</v>
      </c>
      <c r="C109" s="731" t="s">
        <v>638</v>
      </c>
      <c r="D109" s="732" t="s">
        <v>639</v>
      </c>
      <c r="E109" s="733">
        <v>50113001</v>
      </c>
      <c r="F109" s="732" t="s">
        <v>667</v>
      </c>
      <c r="G109" s="731" t="s">
        <v>668</v>
      </c>
      <c r="H109" s="731">
        <v>235813</v>
      </c>
      <c r="I109" s="731">
        <v>235813</v>
      </c>
      <c r="J109" s="731" t="s">
        <v>862</v>
      </c>
      <c r="K109" s="731" t="s">
        <v>863</v>
      </c>
      <c r="L109" s="734">
        <v>119.04999999999998</v>
      </c>
      <c r="M109" s="734">
        <v>1</v>
      </c>
      <c r="N109" s="735">
        <v>119.04999999999998</v>
      </c>
    </row>
    <row r="110" spans="1:14" ht="14.45" customHeight="1" x14ac:dyDescent="0.2">
      <c r="A110" s="729" t="s">
        <v>621</v>
      </c>
      <c r="B110" s="730" t="s">
        <v>622</v>
      </c>
      <c r="C110" s="731" t="s">
        <v>638</v>
      </c>
      <c r="D110" s="732" t="s">
        <v>639</v>
      </c>
      <c r="E110" s="733">
        <v>50113001</v>
      </c>
      <c r="F110" s="732" t="s">
        <v>667</v>
      </c>
      <c r="G110" s="731" t="s">
        <v>668</v>
      </c>
      <c r="H110" s="731">
        <v>235816</v>
      </c>
      <c r="I110" s="731">
        <v>235816</v>
      </c>
      <c r="J110" s="731" t="s">
        <v>864</v>
      </c>
      <c r="K110" s="731" t="s">
        <v>865</v>
      </c>
      <c r="L110" s="734">
        <v>240.21000006483078</v>
      </c>
      <c r="M110" s="734">
        <v>1</v>
      </c>
      <c r="N110" s="735">
        <v>240.21000006483078</v>
      </c>
    </row>
    <row r="111" spans="1:14" ht="14.45" customHeight="1" x14ac:dyDescent="0.2">
      <c r="A111" s="729" t="s">
        <v>621</v>
      </c>
      <c r="B111" s="730" t="s">
        <v>622</v>
      </c>
      <c r="C111" s="731" t="s">
        <v>638</v>
      </c>
      <c r="D111" s="732" t="s">
        <v>639</v>
      </c>
      <c r="E111" s="733">
        <v>50113001</v>
      </c>
      <c r="F111" s="732" t="s">
        <v>667</v>
      </c>
      <c r="G111" s="731" t="s">
        <v>673</v>
      </c>
      <c r="H111" s="731">
        <v>208204</v>
      </c>
      <c r="I111" s="731">
        <v>208204</v>
      </c>
      <c r="J111" s="731" t="s">
        <v>866</v>
      </c>
      <c r="K111" s="731" t="s">
        <v>867</v>
      </c>
      <c r="L111" s="734">
        <v>48.929999999999986</v>
      </c>
      <c r="M111" s="734">
        <v>2</v>
      </c>
      <c r="N111" s="735">
        <v>97.859999999999971</v>
      </c>
    </row>
    <row r="112" spans="1:14" ht="14.45" customHeight="1" x14ac:dyDescent="0.2">
      <c r="A112" s="729" t="s">
        <v>621</v>
      </c>
      <c r="B112" s="730" t="s">
        <v>622</v>
      </c>
      <c r="C112" s="731" t="s">
        <v>638</v>
      </c>
      <c r="D112" s="732" t="s">
        <v>639</v>
      </c>
      <c r="E112" s="733">
        <v>50113001</v>
      </c>
      <c r="F112" s="732" t="s">
        <v>667</v>
      </c>
      <c r="G112" s="731" t="s">
        <v>668</v>
      </c>
      <c r="H112" s="731">
        <v>119653</v>
      </c>
      <c r="I112" s="731">
        <v>119653</v>
      </c>
      <c r="J112" s="731" t="s">
        <v>868</v>
      </c>
      <c r="K112" s="731" t="s">
        <v>869</v>
      </c>
      <c r="L112" s="734">
        <v>157.19</v>
      </c>
      <c r="M112" s="734">
        <v>1</v>
      </c>
      <c r="N112" s="735">
        <v>157.19</v>
      </c>
    </row>
    <row r="113" spans="1:14" ht="14.45" customHeight="1" x14ac:dyDescent="0.2">
      <c r="A113" s="729" t="s">
        <v>621</v>
      </c>
      <c r="B113" s="730" t="s">
        <v>622</v>
      </c>
      <c r="C113" s="731" t="s">
        <v>638</v>
      </c>
      <c r="D113" s="732" t="s">
        <v>639</v>
      </c>
      <c r="E113" s="733">
        <v>50113001</v>
      </c>
      <c r="F113" s="732" t="s">
        <v>667</v>
      </c>
      <c r="G113" s="731" t="s">
        <v>668</v>
      </c>
      <c r="H113" s="731">
        <v>848866</v>
      </c>
      <c r="I113" s="731">
        <v>119654</v>
      </c>
      <c r="J113" s="731" t="s">
        <v>868</v>
      </c>
      <c r="K113" s="731" t="s">
        <v>870</v>
      </c>
      <c r="L113" s="734">
        <v>255.1</v>
      </c>
      <c r="M113" s="734">
        <v>1</v>
      </c>
      <c r="N113" s="735">
        <v>255.1</v>
      </c>
    </row>
    <row r="114" spans="1:14" ht="14.45" customHeight="1" x14ac:dyDescent="0.2">
      <c r="A114" s="729" t="s">
        <v>621</v>
      </c>
      <c r="B114" s="730" t="s">
        <v>622</v>
      </c>
      <c r="C114" s="731" t="s">
        <v>638</v>
      </c>
      <c r="D114" s="732" t="s">
        <v>639</v>
      </c>
      <c r="E114" s="733">
        <v>50113001</v>
      </c>
      <c r="F114" s="732" t="s">
        <v>667</v>
      </c>
      <c r="G114" s="731" t="s">
        <v>673</v>
      </c>
      <c r="H114" s="731">
        <v>848251</v>
      </c>
      <c r="I114" s="731">
        <v>122632</v>
      </c>
      <c r="J114" s="731" t="s">
        <v>871</v>
      </c>
      <c r="K114" s="731" t="s">
        <v>872</v>
      </c>
      <c r="L114" s="734">
        <v>97.046666666666681</v>
      </c>
      <c r="M114" s="734">
        <v>6</v>
      </c>
      <c r="N114" s="735">
        <v>582.28000000000009</v>
      </c>
    </row>
    <row r="115" spans="1:14" ht="14.45" customHeight="1" x14ac:dyDescent="0.2">
      <c r="A115" s="729" t="s">
        <v>621</v>
      </c>
      <c r="B115" s="730" t="s">
        <v>622</v>
      </c>
      <c r="C115" s="731" t="s">
        <v>638</v>
      </c>
      <c r="D115" s="732" t="s">
        <v>639</v>
      </c>
      <c r="E115" s="733">
        <v>50113001</v>
      </c>
      <c r="F115" s="732" t="s">
        <v>667</v>
      </c>
      <c r="G115" s="731" t="s">
        <v>668</v>
      </c>
      <c r="H115" s="731">
        <v>188850</v>
      </c>
      <c r="I115" s="731">
        <v>188850</v>
      </c>
      <c r="J115" s="731" t="s">
        <v>873</v>
      </c>
      <c r="K115" s="731" t="s">
        <v>874</v>
      </c>
      <c r="L115" s="734">
        <v>38.89</v>
      </c>
      <c r="M115" s="734">
        <v>1</v>
      </c>
      <c r="N115" s="735">
        <v>38.89</v>
      </c>
    </row>
    <row r="116" spans="1:14" ht="14.45" customHeight="1" x14ac:dyDescent="0.2">
      <c r="A116" s="729" t="s">
        <v>621</v>
      </c>
      <c r="B116" s="730" t="s">
        <v>622</v>
      </c>
      <c r="C116" s="731" t="s">
        <v>638</v>
      </c>
      <c r="D116" s="732" t="s">
        <v>639</v>
      </c>
      <c r="E116" s="733">
        <v>50113001</v>
      </c>
      <c r="F116" s="732" t="s">
        <v>667</v>
      </c>
      <c r="G116" s="731" t="s">
        <v>668</v>
      </c>
      <c r="H116" s="731">
        <v>216573</v>
      </c>
      <c r="I116" s="731">
        <v>216573</v>
      </c>
      <c r="J116" s="731" t="s">
        <v>875</v>
      </c>
      <c r="K116" s="731" t="s">
        <v>876</v>
      </c>
      <c r="L116" s="734">
        <v>61.7</v>
      </c>
      <c r="M116" s="734">
        <v>1</v>
      </c>
      <c r="N116" s="735">
        <v>61.7</v>
      </c>
    </row>
    <row r="117" spans="1:14" ht="14.45" customHeight="1" x14ac:dyDescent="0.2">
      <c r="A117" s="729" t="s">
        <v>621</v>
      </c>
      <c r="B117" s="730" t="s">
        <v>622</v>
      </c>
      <c r="C117" s="731" t="s">
        <v>638</v>
      </c>
      <c r="D117" s="732" t="s">
        <v>639</v>
      </c>
      <c r="E117" s="733">
        <v>50113001</v>
      </c>
      <c r="F117" s="732" t="s">
        <v>667</v>
      </c>
      <c r="G117" s="731" t="s">
        <v>668</v>
      </c>
      <c r="H117" s="731">
        <v>100610</v>
      </c>
      <c r="I117" s="731">
        <v>610</v>
      </c>
      <c r="J117" s="731" t="s">
        <v>877</v>
      </c>
      <c r="K117" s="731" t="s">
        <v>878</v>
      </c>
      <c r="L117" s="734">
        <v>72.42</v>
      </c>
      <c r="M117" s="734">
        <v>1</v>
      </c>
      <c r="N117" s="735">
        <v>72.42</v>
      </c>
    </row>
    <row r="118" spans="1:14" ht="14.45" customHeight="1" x14ac:dyDescent="0.2">
      <c r="A118" s="729" t="s">
        <v>621</v>
      </c>
      <c r="B118" s="730" t="s">
        <v>622</v>
      </c>
      <c r="C118" s="731" t="s">
        <v>638</v>
      </c>
      <c r="D118" s="732" t="s">
        <v>639</v>
      </c>
      <c r="E118" s="733">
        <v>50113001</v>
      </c>
      <c r="F118" s="732" t="s">
        <v>667</v>
      </c>
      <c r="G118" s="731" t="s">
        <v>668</v>
      </c>
      <c r="H118" s="731">
        <v>395294</v>
      </c>
      <c r="I118" s="731">
        <v>180306</v>
      </c>
      <c r="J118" s="731" t="s">
        <v>879</v>
      </c>
      <c r="K118" s="731" t="s">
        <v>880</v>
      </c>
      <c r="L118" s="734">
        <v>208.43000000000004</v>
      </c>
      <c r="M118" s="734">
        <v>2</v>
      </c>
      <c r="N118" s="735">
        <v>416.86000000000007</v>
      </c>
    </row>
    <row r="119" spans="1:14" ht="14.45" customHeight="1" x14ac:dyDescent="0.2">
      <c r="A119" s="729" t="s">
        <v>621</v>
      </c>
      <c r="B119" s="730" t="s">
        <v>622</v>
      </c>
      <c r="C119" s="731" t="s">
        <v>638</v>
      </c>
      <c r="D119" s="732" t="s">
        <v>639</v>
      </c>
      <c r="E119" s="733">
        <v>50113001</v>
      </c>
      <c r="F119" s="732" t="s">
        <v>667</v>
      </c>
      <c r="G119" s="731" t="s">
        <v>329</v>
      </c>
      <c r="H119" s="731">
        <v>219638</v>
      </c>
      <c r="I119" s="731">
        <v>219638</v>
      </c>
      <c r="J119" s="731" t="s">
        <v>881</v>
      </c>
      <c r="K119" s="731" t="s">
        <v>882</v>
      </c>
      <c r="L119" s="734">
        <v>252.73999999999998</v>
      </c>
      <c r="M119" s="734">
        <v>1</v>
      </c>
      <c r="N119" s="735">
        <v>252.73999999999998</v>
      </c>
    </row>
    <row r="120" spans="1:14" ht="14.45" customHeight="1" x14ac:dyDescent="0.2">
      <c r="A120" s="729" t="s">
        <v>621</v>
      </c>
      <c r="B120" s="730" t="s">
        <v>622</v>
      </c>
      <c r="C120" s="731" t="s">
        <v>638</v>
      </c>
      <c r="D120" s="732" t="s">
        <v>639</v>
      </c>
      <c r="E120" s="733">
        <v>50113001</v>
      </c>
      <c r="F120" s="732" t="s">
        <v>667</v>
      </c>
      <c r="G120" s="731" t="s">
        <v>668</v>
      </c>
      <c r="H120" s="731">
        <v>102829</v>
      </c>
      <c r="I120" s="731">
        <v>2829</v>
      </c>
      <c r="J120" s="731" t="s">
        <v>883</v>
      </c>
      <c r="K120" s="731" t="s">
        <v>884</v>
      </c>
      <c r="L120" s="734">
        <v>27.010000000000009</v>
      </c>
      <c r="M120" s="734">
        <v>1</v>
      </c>
      <c r="N120" s="735">
        <v>27.010000000000009</v>
      </c>
    </row>
    <row r="121" spans="1:14" ht="14.45" customHeight="1" x14ac:dyDescent="0.2">
      <c r="A121" s="729" t="s">
        <v>621</v>
      </c>
      <c r="B121" s="730" t="s">
        <v>622</v>
      </c>
      <c r="C121" s="731" t="s">
        <v>638</v>
      </c>
      <c r="D121" s="732" t="s">
        <v>639</v>
      </c>
      <c r="E121" s="733">
        <v>50113001</v>
      </c>
      <c r="F121" s="732" t="s">
        <v>667</v>
      </c>
      <c r="G121" s="731" t="s">
        <v>668</v>
      </c>
      <c r="H121" s="731">
        <v>190973</v>
      </c>
      <c r="I121" s="731">
        <v>190973</v>
      </c>
      <c r="J121" s="731" t="s">
        <v>885</v>
      </c>
      <c r="K121" s="731" t="s">
        <v>886</v>
      </c>
      <c r="L121" s="734">
        <v>224.37</v>
      </c>
      <c r="M121" s="734">
        <v>1</v>
      </c>
      <c r="N121" s="735">
        <v>224.37</v>
      </c>
    </row>
    <row r="122" spans="1:14" ht="14.45" customHeight="1" x14ac:dyDescent="0.2">
      <c r="A122" s="729" t="s">
        <v>621</v>
      </c>
      <c r="B122" s="730" t="s">
        <v>622</v>
      </c>
      <c r="C122" s="731" t="s">
        <v>638</v>
      </c>
      <c r="D122" s="732" t="s">
        <v>639</v>
      </c>
      <c r="E122" s="733">
        <v>50113001</v>
      </c>
      <c r="F122" s="732" t="s">
        <v>667</v>
      </c>
      <c r="G122" s="731" t="s">
        <v>668</v>
      </c>
      <c r="H122" s="731">
        <v>190958</v>
      </c>
      <c r="I122" s="731">
        <v>190958</v>
      </c>
      <c r="J122" s="731" t="s">
        <v>887</v>
      </c>
      <c r="K122" s="731" t="s">
        <v>886</v>
      </c>
      <c r="L122" s="734">
        <v>140.72000000000003</v>
      </c>
      <c r="M122" s="734">
        <v>3</v>
      </c>
      <c r="N122" s="735">
        <v>422.16000000000008</v>
      </c>
    </row>
    <row r="123" spans="1:14" ht="14.45" customHeight="1" x14ac:dyDescent="0.2">
      <c r="A123" s="729" t="s">
        <v>621</v>
      </c>
      <c r="B123" s="730" t="s">
        <v>622</v>
      </c>
      <c r="C123" s="731" t="s">
        <v>638</v>
      </c>
      <c r="D123" s="732" t="s">
        <v>639</v>
      </c>
      <c r="E123" s="733">
        <v>50113001</v>
      </c>
      <c r="F123" s="732" t="s">
        <v>667</v>
      </c>
      <c r="G123" s="731" t="s">
        <v>673</v>
      </c>
      <c r="H123" s="731">
        <v>56976</v>
      </c>
      <c r="I123" s="731">
        <v>56976</v>
      </c>
      <c r="J123" s="731" t="s">
        <v>888</v>
      </c>
      <c r="K123" s="731" t="s">
        <v>889</v>
      </c>
      <c r="L123" s="734">
        <v>12.420000137117482</v>
      </c>
      <c r="M123" s="734">
        <v>3</v>
      </c>
      <c r="N123" s="735">
        <v>37.260000411352443</v>
      </c>
    </row>
    <row r="124" spans="1:14" ht="14.45" customHeight="1" x14ac:dyDescent="0.2">
      <c r="A124" s="729" t="s">
        <v>621</v>
      </c>
      <c r="B124" s="730" t="s">
        <v>622</v>
      </c>
      <c r="C124" s="731" t="s">
        <v>638</v>
      </c>
      <c r="D124" s="732" t="s">
        <v>639</v>
      </c>
      <c r="E124" s="733">
        <v>50113001</v>
      </c>
      <c r="F124" s="732" t="s">
        <v>667</v>
      </c>
      <c r="G124" s="731" t="s">
        <v>673</v>
      </c>
      <c r="H124" s="731">
        <v>150318</v>
      </c>
      <c r="I124" s="731">
        <v>50318</v>
      </c>
      <c r="J124" s="731" t="s">
        <v>890</v>
      </c>
      <c r="K124" s="731" t="s">
        <v>891</v>
      </c>
      <c r="L124" s="734">
        <v>122.99</v>
      </c>
      <c r="M124" s="734">
        <v>1</v>
      </c>
      <c r="N124" s="735">
        <v>122.99</v>
      </c>
    </row>
    <row r="125" spans="1:14" ht="14.45" customHeight="1" x14ac:dyDescent="0.2">
      <c r="A125" s="729" t="s">
        <v>621</v>
      </c>
      <c r="B125" s="730" t="s">
        <v>622</v>
      </c>
      <c r="C125" s="731" t="s">
        <v>638</v>
      </c>
      <c r="D125" s="732" t="s">
        <v>639</v>
      </c>
      <c r="E125" s="733">
        <v>50113001</v>
      </c>
      <c r="F125" s="732" t="s">
        <v>667</v>
      </c>
      <c r="G125" s="731" t="s">
        <v>668</v>
      </c>
      <c r="H125" s="731">
        <v>845108</v>
      </c>
      <c r="I125" s="731">
        <v>125595</v>
      </c>
      <c r="J125" s="731" t="s">
        <v>892</v>
      </c>
      <c r="K125" s="731" t="s">
        <v>893</v>
      </c>
      <c r="L125" s="734">
        <v>77.20999999999998</v>
      </c>
      <c r="M125" s="734">
        <v>2</v>
      </c>
      <c r="N125" s="735">
        <v>154.41999999999996</v>
      </c>
    </row>
    <row r="126" spans="1:14" ht="14.45" customHeight="1" x14ac:dyDescent="0.2">
      <c r="A126" s="729" t="s">
        <v>621</v>
      </c>
      <c r="B126" s="730" t="s">
        <v>622</v>
      </c>
      <c r="C126" s="731" t="s">
        <v>638</v>
      </c>
      <c r="D126" s="732" t="s">
        <v>639</v>
      </c>
      <c r="E126" s="733">
        <v>50113001</v>
      </c>
      <c r="F126" s="732" t="s">
        <v>667</v>
      </c>
      <c r="G126" s="731" t="s">
        <v>668</v>
      </c>
      <c r="H126" s="731">
        <v>845237</v>
      </c>
      <c r="I126" s="731">
        <v>125589</v>
      </c>
      <c r="J126" s="731" t="s">
        <v>894</v>
      </c>
      <c r="K126" s="731" t="s">
        <v>895</v>
      </c>
      <c r="L126" s="734">
        <v>49.75</v>
      </c>
      <c r="M126" s="734">
        <v>2</v>
      </c>
      <c r="N126" s="735">
        <v>99.5</v>
      </c>
    </row>
    <row r="127" spans="1:14" ht="14.45" customHeight="1" x14ac:dyDescent="0.2">
      <c r="A127" s="729" t="s">
        <v>621</v>
      </c>
      <c r="B127" s="730" t="s">
        <v>622</v>
      </c>
      <c r="C127" s="731" t="s">
        <v>638</v>
      </c>
      <c r="D127" s="732" t="s">
        <v>639</v>
      </c>
      <c r="E127" s="733">
        <v>50113001</v>
      </c>
      <c r="F127" s="732" t="s">
        <v>667</v>
      </c>
      <c r="G127" s="731" t="s">
        <v>673</v>
      </c>
      <c r="H127" s="731">
        <v>995002</v>
      </c>
      <c r="I127" s="731">
        <v>132559</v>
      </c>
      <c r="J127" s="731" t="s">
        <v>896</v>
      </c>
      <c r="K127" s="731" t="s">
        <v>897</v>
      </c>
      <c r="L127" s="734">
        <v>80.069999999999993</v>
      </c>
      <c r="M127" s="734">
        <v>1</v>
      </c>
      <c r="N127" s="735">
        <v>80.069999999999993</v>
      </c>
    </row>
    <row r="128" spans="1:14" ht="14.45" customHeight="1" x14ac:dyDescent="0.2">
      <c r="A128" s="729" t="s">
        <v>621</v>
      </c>
      <c r="B128" s="730" t="s">
        <v>622</v>
      </c>
      <c r="C128" s="731" t="s">
        <v>638</v>
      </c>
      <c r="D128" s="732" t="s">
        <v>639</v>
      </c>
      <c r="E128" s="733">
        <v>50113001</v>
      </c>
      <c r="F128" s="732" t="s">
        <v>667</v>
      </c>
      <c r="G128" s="731" t="s">
        <v>668</v>
      </c>
      <c r="H128" s="731">
        <v>202789</v>
      </c>
      <c r="I128" s="731">
        <v>202789</v>
      </c>
      <c r="J128" s="731" t="s">
        <v>898</v>
      </c>
      <c r="K128" s="731" t="s">
        <v>899</v>
      </c>
      <c r="L128" s="734">
        <v>74.69</v>
      </c>
      <c r="M128" s="734">
        <v>8</v>
      </c>
      <c r="N128" s="735">
        <v>597.52</v>
      </c>
    </row>
    <row r="129" spans="1:14" ht="14.45" customHeight="1" x14ac:dyDescent="0.2">
      <c r="A129" s="729" t="s">
        <v>621</v>
      </c>
      <c r="B129" s="730" t="s">
        <v>622</v>
      </c>
      <c r="C129" s="731" t="s">
        <v>638</v>
      </c>
      <c r="D129" s="732" t="s">
        <v>639</v>
      </c>
      <c r="E129" s="733">
        <v>50113001</v>
      </c>
      <c r="F129" s="732" t="s">
        <v>667</v>
      </c>
      <c r="G129" s="731" t="s">
        <v>668</v>
      </c>
      <c r="H129" s="731">
        <v>148673</v>
      </c>
      <c r="I129" s="731">
        <v>148673</v>
      </c>
      <c r="J129" s="731" t="s">
        <v>900</v>
      </c>
      <c r="K129" s="731" t="s">
        <v>901</v>
      </c>
      <c r="L129" s="734">
        <v>146.12</v>
      </c>
      <c r="M129" s="734">
        <v>2</v>
      </c>
      <c r="N129" s="735">
        <v>292.24</v>
      </c>
    </row>
    <row r="130" spans="1:14" ht="14.45" customHeight="1" x14ac:dyDescent="0.2">
      <c r="A130" s="729" t="s">
        <v>621</v>
      </c>
      <c r="B130" s="730" t="s">
        <v>622</v>
      </c>
      <c r="C130" s="731" t="s">
        <v>638</v>
      </c>
      <c r="D130" s="732" t="s">
        <v>639</v>
      </c>
      <c r="E130" s="733">
        <v>50113001</v>
      </c>
      <c r="F130" s="732" t="s">
        <v>667</v>
      </c>
      <c r="G130" s="731" t="s">
        <v>668</v>
      </c>
      <c r="H130" s="731">
        <v>112770</v>
      </c>
      <c r="I130" s="731">
        <v>12770</v>
      </c>
      <c r="J130" s="731" t="s">
        <v>902</v>
      </c>
      <c r="K130" s="731" t="s">
        <v>903</v>
      </c>
      <c r="L130" s="734">
        <v>143.40000000000003</v>
      </c>
      <c r="M130" s="734">
        <v>1</v>
      </c>
      <c r="N130" s="735">
        <v>143.40000000000003</v>
      </c>
    </row>
    <row r="131" spans="1:14" ht="14.45" customHeight="1" x14ac:dyDescent="0.2">
      <c r="A131" s="729" t="s">
        <v>621</v>
      </c>
      <c r="B131" s="730" t="s">
        <v>622</v>
      </c>
      <c r="C131" s="731" t="s">
        <v>638</v>
      </c>
      <c r="D131" s="732" t="s">
        <v>639</v>
      </c>
      <c r="E131" s="733">
        <v>50113001</v>
      </c>
      <c r="F131" s="732" t="s">
        <v>667</v>
      </c>
      <c r="G131" s="731" t="s">
        <v>673</v>
      </c>
      <c r="H131" s="731">
        <v>105496</v>
      </c>
      <c r="I131" s="731">
        <v>5496</v>
      </c>
      <c r="J131" s="731" t="s">
        <v>904</v>
      </c>
      <c r="K131" s="731" t="s">
        <v>905</v>
      </c>
      <c r="L131" s="734">
        <v>74.67</v>
      </c>
      <c r="M131" s="734">
        <v>1</v>
      </c>
      <c r="N131" s="735">
        <v>74.67</v>
      </c>
    </row>
    <row r="132" spans="1:14" ht="14.45" customHeight="1" x14ac:dyDescent="0.2">
      <c r="A132" s="729" t="s">
        <v>621</v>
      </c>
      <c r="B132" s="730" t="s">
        <v>622</v>
      </c>
      <c r="C132" s="731" t="s">
        <v>638</v>
      </c>
      <c r="D132" s="732" t="s">
        <v>639</v>
      </c>
      <c r="E132" s="733">
        <v>50113001</v>
      </c>
      <c r="F132" s="732" t="s">
        <v>667</v>
      </c>
      <c r="G132" s="731" t="s">
        <v>673</v>
      </c>
      <c r="H132" s="731">
        <v>153951</v>
      </c>
      <c r="I132" s="731">
        <v>53951</v>
      </c>
      <c r="J132" s="731" t="s">
        <v>906</v>
      </c>
      <c r="K132" s="731" t="s">
        <v>907</v>
      </c>
      <c r="L132" s="734">
        <v>183.29</v>
      </c>
      <c r="M132" s="734">
        <v>1</v>
      </c>
      <c r="N132" s="735">
        <v>183.29</v>
      </c>
    </row>
    <row r="133" spans="1:14" ht="14.45" customHeight="1" x14ac:dyDescent="0.2">
      <c r="A133" s="729" t="s">
        <v>621</v>
      </c>
      <c r="B133" s="730" t="s">
        <v>622</v>
      </c>
      <c r="C133" s="731" t="s">
        <v>638</v>
      </c>
      <c r="D133" s="732" t="s">
        <v>639</v>
      </c>
      <c r="E133" s="733">
        <v>50113001</v>
      </c>
      <c r="F133" s="732" t="s">
        <v>667</v>
      </c>
      <c r="G133" s="731" t="s">
        <v>673</v>
      </c>
      <c r="H133" s="731">
        <v>153950</v>
      </c>
      <c r="I133" s="731">
        <v>53950</v>
      </c>
      <c r="J133" s="731" t="s">
        <v>908</v>
      </c>
      <c r="K133" s="731" t="s">
        <v>909</v>
      </c>
      <c r="L133" s="734">
        <v>91.42999999999995</v>
      </c>
      <c r="M133" s="734">
        <v>1</v>
      </c>
      <c r="N133" s="735">
        <v>91.42999999999995</v>
      </c>
    </row>
    <row r="134" spans="1:14" ht="14.45" customHeight="1" x14ac:dyDescent="0.2">
      <c r="A134" s="729" t="s">
        <v>621</v>
      </c>
      <c r="B134" s="730" t="s">
        <v>622</v>
      </c>
      <c r="C134" s="731" t="s">
        <v>638</v>
      </c>
      <c r="D134" s="732" t="s">
        <v>639</v>
      </c>
      <c r="E134" s="733">
        <v>50113001</v>
      </c>
      <c r="F134" s="732" t="s">
        <v>667</v>
      </c>
      <c r="G134" s="731" t="s">
        <v>673</v>
      </c>
      <c r="H134" s="731">
        <v>233360</v>
      </c>
      <c r="I134" s="731">
        <v>233360</v>
      </c>
      <c r="J134" s="731" t="s">
        <v>910</v>
      </c>
      <c r="K134" s="731" t="s">
        <v>911</v>
      </c>
      <c r="L134" s="734">
        <v>22.09</v>
      </c>
      <c r="M134" s="734">
        <v>3</v>
      </c>
      <c r="N134" s="735">
        <v>66.27</v>
      </c>
    </row>
    <row r="135" spans="1:14" ht="14.45" customHeight="1" x14ac:dyDescent="0.2">
      <c r="A135" s="729" t="s">
        <v>621</v>
      </c>
      <c r="B135" s="730" t="s">
        <v>622</v>
      </c>
      <c r="C135" s="731" t="s">
        <v>638</v>
      </c>
      <c r="D135" s="732" t="s">
        <v>639</v>
      </c>
      <c r="E135" s="733">
        <v>50113001</v>
      </c>
      <c r="F135" s="732" t="s">
        <v>667</v>
      </c>
      <c r="G135" s="731" t="s">
        <v>673</v>
      </c>
      <c r="H135" s="731">
        <v>233366</v>
      </c>
      <c r="I135" s="731">
        <v>233366</v>
      </c>
      <c r="J135" s="731" t="s">
        <v>910</v>
      </c>
      <c r="K135" s="731" t="s">
        <v>912</v>
      </c>
      <c r="L135" s="734">
        <v>45.489999999999988</v>
      </c>
      <c r="M135" s="734">
        <v>3</v>
      </c>
      <c r="N135" s="735">
        <v>136.46999999999997</v>
      </c>
    </row>
    <row r="136" spans="1:14" ht="14.45" customHeight="1" x14ac:dyDescent="0.2">
      <c r="A136" s="729" t="s">
        <v>621</v>
      </c>
      <c r="B136" s="730" t="s">
        <v>622</v>
      </c>
      <c r="C136" s="731" t="s">
        <v>638</v>
      </c>
      <c r="D136" s="732" t="s">
        <v>639</v>
      </c>
      <c r="E136" s="733">
        <v>50113001</v>
      </c>
      <c r="F136" s="732" t="s">
        <v>667</v>
      </c>
      <c r="G136" s="731" t="s">
        <v>673</v>
      </c>
      <c r="H136" s="731">
        <v>237622</v>
      </c>
      <c r="I136" s="731">
        <v>237622</v>
      </c>
      <c r="J136" s="731" t="s">
        <v>913</v>
      </c>
      <c r="K136" s="731" t="s">
        <v>914</v>
      </c>
      <c r="L136" s="734">
        <v>759.8900000000001</v>
      </c>
      <c r="M136" s="734">
        <v>1</v>
      </c>
      <c r="N136" s="735">
        <v>759.8900000000001</v>
      </c>
    </row>
    <row r="137" spans="1:14" ht="14.45" customHeight="1" x14ac:dyDescent="0.2">
      <c r="A137" s="729" t="s">
        <v>621</v>
      </c>
      <c r="B137" s="730" t="s">
        <v>622</v>
      </c>
      <c r="C137" s="731" t="s">
        <v>638</v>
      </c>
      <c r="D137" s="732" t="s">
        <v>639</v>
      </c>
      <c r="E137" s="733">
        <v>50113001</v>
      </c>
      <c r="F137" s="732" t="s">
        <v>667</v>
      </c>
      <c r="G137" s="731" t="s">
        <v>673</v>
      </c>
      <c r="H137" s="731">
        <v>149483</v>
      </c>
      <c r="I137" s="731">
        <v>149483</v>
      </c>
      <c r="J137" s="731" t="s">
        <v>915</v>
      </c>
      <c r="K137" s="731" t="s">
        <v>916</v>
      </c>
      <c r="L137" s="734">
        <v>138.95000000000002</v>
      </c>
      <c r="M137" s="734">
        <v>2</v>
      </c>
      <c r="N137" s="735">
        <v>277.90000000000003</v>
      </c>
    </row>
    <row r="138" spans="1:14" ht="14.45" customHeight="1" x14ac:dyDescent="0.2">
      <c r="A138" s="729" t="s">
        <v>621</v>
      </c>
      <c r="B138" s="730" t="s">
        <v>622</v>
      </c>
      <c r="C138" s="731" t="s">
        <v>638</v>
      </c>
      <c r="D138" s="732" t="s">
        <v>639</v>
      </c>
      <c r="E138" s="733">
        <v>50113006</v>
      </c>
      <c r="F138" s="732" t="s">
        <v>917</v>
      </c>
      <c r="G138" s="731" t="s">
        <v>673</v>
      </c>
      <c r="H138" s="731">
        <v>217108</v>
      </c>
      <c r="I138" s="731">
        <v>217108</v>
      </c>
      <c r="J138" s="731" t="s">
        <v>918</v>
      </c>
      <c r="K138" s="731" t="s">
        <v>919</v>
      </c>
      <c r="L138" s="734">
        <v>128.47999999999999</v>
      </c>
      <c r="M138" s="734">
        <v>1</v>
      </c>
      <c r="N138" s="735">
        <v>128.47999999999999</v>
      </c>
    </row>
    <row r="139" spans="1:14" ht="14.45" customHeight="1" x14ac:dyDescent="0.2">
      <c r="A139" s="729" t="s">
        <v>621</v>
      </c>
      <c r="B139" s="730" t="s">
        <v>622</v>
      </c>
      <c r="C139" s="731" t="s">
        <v>638</v>
      </c>
      <c r="D139" s="732" t="s">
        <v>639</v>
      </c>
      <c r="E139" s="733">
        <v>50113006</v>
      </c>
      <c r="F139" s="732" t="s">
        <v>917</v>
      </c>
      <c r="G139" s="731" t="s">
        <v>673</v>
      </c>
      <c r="H139" s="731">
        <v>217109</v>
      </c>
      <c r="I139" s="731">
        <v>217109</v>
      </c>
      <c r="J139" s="731" t="s">
        <v>920</v>
      </c>
      <c r="K139" s="731" t="s">
        <v>919</v>
      </c>
      <c r="L139" s="734">
        <v>128.47999999999996</v>
      </c>
      <c r="M139" s="734">
        <v>1</v>
      </c>
      <c r="N139" s="735">
        <v>128.47999999999996</v>
      </c>
    </row>
    <row r="140" spans="1:14" ht="14.45" customHeight="1" x14ac:dyDescent="0.2">
      <c r="A140" s="729" t="s">
        <v>621</v>
      </c>
      <c r="B140" s="730" t="s">
        <v>622</v>
      </c>
      <c r="C140" s="731" t="s">
        <v>638</v>
      </c>
      <c r="D140" s="732" t="s">
        <v>639</v>
      </c>
      <c r="E140" s="733">
        <v>50113006</v>
      </c>
      <c r="F140" s="732" t="s">
        <v>917</v>
      </c>
      <c r="G140" s="731" t="s">
        <v>673</v>
      </c>
      <c r="H140" s="731">
        <v>217110</v>
      </c>
      <c r="I140" s="731">
        <v>217110</v>
      </c>
      <c r="J140" s="731" t="s">
        <v>921</v>
      </c>
      <c r="K140" s="731" t="s">
        <v>919</v>
      </c>
      <c r="L140" s="734">
        <v>131.15000000000003</v>
      </c>
      <c r="M140" s="734">
        <v>1</v>
      </c>
      <c r="N140" s="735">
        <v>131.15000000000003</v>
      </c>
    </row>
    <row r="141" spans="1:14" ht="14.45" customHeight="1" x14ac:dyDescent="0.2">
      <c r="A141" s="729" t="s">
        <v>621</v>
      </c>
      <c r="B141" s="730" t="s">
        <v>622</v>
      </c>
      <c r="C141" s="731" t="s">
        <v>638</v>
      </c>
      <c r="D141" s="732" t="s">
        <v>639</v>
      </c>
      <c r="E141" s="733">
        <v>50113006</v>
      </c>
      <c r="F141" s="732" t="s">
        <v>917</v>
      </c>
      <c r="G141" s="731" t="s">
        <v>673</v>
      </c>
      <c r="H141" s="731">
        <v>987792</v>
      </c>
      <c r="I141" s="731">
        <v>33749</v>
      </c>
      <c r="J141" s="731" t="s">
        <v>922</v>
      </c>
      <c r="K141" s="731" t="s">
        <v>923</v>
      </c>
      <c r="L141" s="734">
        <v>96.549999999999969</v>
      </c>
      <c r="M141" s="734">
        <v>1</v>
      </c>
      <c r="N141" s="735">
        <v>96.549999999999969</v>
      </c>
    </row>
    <row r="142" spans="1:14" ht="14.45" customHeight="1" x14ac:dyDescent="0.2">
      <c r="A142" s="729" t="s">
        <v>621</v>
      </c>
      <c r="B142" s="730" t="s">
        <v>622</v>
      </c>
      <c r="C142" s="731" t="s">
        <v>638</v>
      </c>
      <c r="D142" s="732" t="s">
        <v>639</v>
      </c>
      <c r="E142" s="733">
        <v>50113006</v>
      </c>
      <c r="F142" s="732" t="s">
        <v>917</v>
      </c>
      <c r="G142" s="731" t="s">
        <v>673</v>
      </c>
      <c r="H142" s="731">
        <v>33751</v>
      </c>
      <c r="I142" s="731">
        <v>33751</v>
      </c>
      <c r="J142" s="731" t="s">
        <v>924</v>
      </c>
      <c r="K142" s="731" t="s">
        <v>923</v>
      </c>
      <c r="L142" s="734">
        <v>96.55</v>
      </c>
      <c r="M142" s="734">
        <v>1</v>
      </c>
      <c r="N142" s="735">
        <v>96.55</v>
      </c>
    </row>
    <row r="143" spans="1:14" ht="14.45" customHeight="1" x14ac:dyDescent="0.2">
      <c r="A143" s="729" t="s">
        <v>621</v>
      </c>
      <c r="B143" s="730" t="s">
        <v>622</v>
      </c>
      <c r="C143" s="731" t="s">
        <v>638</v>
      </c>
      <c r="D143" s="732" t="s">
        <v>639</v>
      </c>
      <c r="E143" s="733">
        <v>50113006</v>
      </c>
      <c r="F143" s="732" t="s">
        <v>917</v>
      </c>
      <c r="G143" s="731" t="s">
        <v>673</v>
      </c>
      <c r="H143" s="731">
        <v>33859</v>
      </c>
      <c r="I143" s="731">
        <v>33859</v>
      </c>
      <c r="J143" s="731" t="s">
        <v>925</v>
      </c>
      <c r="K143" s="731" t="s">
        <v>919</v>
      </c>
      <c r="L143" s="734">
        <v>141.41999999999996</v>
      </c>
      <c r="M143" s="734">
        <v>1</v>
      </c>
      <c r="N143" s="735">
        <v>141.41999999999996</v>
      </c>
    </row>
    <row r="144" spans="1:14" ht="14.45" customHeight="1" x14ac:dyDescent="0.2">
      <c r="A144" s="729" t="s">
        <v>621</v>
      </c>
      <c r="B144" s="730" t="s">
        <v>622</v>
      </c>
      <c r="C144" s="731" t="s">
        <v>638</v>
      </c>
      <c r="D144" s="732" t="s">
        <v>639</v>
      </c>
      <c r="E144" s="733">
        <v>50113006</v>
      </c>
      <c r="F144" s="732" t="s">
        <v>917</v>
      </c>
      <c r="G144" s="731" t="s">
        <v>673</v>
      </c>
      <c r="H144" s="731">
        <v>33858</v>
      </c>
      <c r="I144" s="731">
        <v>33858</v>
      </c>
      <c r="J144" s="731" t="s">
        <v>926</v>
      </c>
      <c r="K144" s="731" t="s">
        <v>919</v>
      </c>
      <c r="L144" s="734">
        <v>141.41999999999999</v>
      </c>
      <c r="M144" s="734">
        <v>1</v>
      </c>
      <c r="N144" s="735">
        <v>141.41999999999999</v>
      </c>
    </row>
    <row r="145" spans="1:14" ht="14.45" customHeight="1" x14ac:dyDescent="0.2">
      <c r="A145" s="729" t="s">
        <v>621</v>
      </c>
      <c r="B145" s="730" t="s">
        <v>622</v>
      </c>
      <c r="C145" s="731" t="s">
        <v>638</v>
      </c>
      <c r="D145" s="732" t="s">
        <v>639</v>
      </c>
      <c r="E145" s="733">
        <v>50113013</v>
      </c>
      <c r="F145" s="732" t="s">
        <v>927</v>
      </c>
      <c r="G145" s="731" t="s">
        <v>668</v>
      </c>
      <c r="H145" s="731">
        <v>203097</v>
      </c>
      <c r="I145" s="731">
        <v>203097</v>
      </c>
      <c r="J145" s="731" t="s">
        <v>928</v>
      </c>
      <c r="K145" s="731" t="s">
        <v>929</v>
      </c>
      <c r="L145" s="734">
        <v>167.34</v>
      </c>
      <c r="M145" s="734">
        <v>1</v>
      </c>
      <c r="N145" s="735">
        <v>167.34</v>
      </c>
    </row>
    <row r="146" spans="1:14" ht="14.45" customHeight="1" x14ac:dyDescent="0.2">
      <c r="A146" s="729" t="s">
        <v>621</v>
      </c>
      <c r="B146" s="730" t="s">
        <v>622</v>
      </c>
      <c r="C146" s="731" t="s">
        <v>638</v>
      </c>
      <c r="D146" s="732" t="s">
        <v>639</v>
      </c>
      <c r="E146" s="733">
        <v>50113013</v>
      </c>
      <c r="F146" s="732" t="s">
        <v>927</v>
      </c>
      <c r="G146" s="731" t="s">
        <v>668</v>
      </c>
      <c r="H146" s="731">
        <v>172972</v>
      </c>
      <c r="I146" s="731">
        <v>72972</v>
      </c>
      <c r="J146" s="731" t="s">
        <v>930</v>
      </c>
      <c r="K146" s="731" t="s">
        <v>931</v>
      </c>
      <c r="L146" s="734">
        <v>204.66833333333332</v>
      </c>
      <c r="M146" s="734">
        <v>24</v>
      </c>
      <c r="N146" s="735">
        <v>4912.04</v>
      </c>
    </row>
    <row r="147" spans="1:14" ht="14.45" customHeight="1" x14ac:dyDescent="0.2">
      <c r="A147" s="729" t="s">
        <v>621</v>
      </c>
      <c r="B147" s="730" t="s">
        <v>622</v>
      </c>
      <c r="C147" s="731" t="s">
        <v>638</v>
      </c>
      <c r="D147" s="732" t="s">
        <v>639</v>
      </c>
      <c r="E147" s="733">
        <v>50113013</v>
      </c>
      <c r="F147" s="732" t="s">
        <v>927</v>
      </c>
      <c r="G147" s="731" t="s">
        <v>673</v>
      </c>
      <c r="H147" s="731">
        <v>105951</v>
      </c>
      <c r="I147" s="731">
        <v>5951</v>
      </c>
      <c r="J147" s="731" t="s">
        <v>932</v>
      </c>
      <c r="K147" s="731" t="s">
        <v>933</v>
      </c>
      <c r="L147" s="734">
        <v>113.75</v>
      </c>
      <c r="M147" s="734">
        <v>3</v>
      </c>
      <c r="N147" s="735">
        <v>341.25</v>
      </c>
    </row>
    <row r="148" spans="1:14" ht="14.45" customHeight="1" x14ac:dyDescent="0.2">
      <c r="A148" s="729" t="s">
        <v>621</v>
      </c>
      <c r="B148" s="730" t="s">
        <v>622</v>
      </c>
      <c r="C148" s="731" t="s">
        <v>638</v>
      </c>
      <c r="D148" s="732" t="s">
        <v>639</v>
      </c>
      <c r="E148" s="733">
        <v>50113013</v>
      </c>
      <c r="F148" s="732" t="s">
        <v>927</v>
      </c>
      <c r="G148" s="731" t="s">
        <v>668</v>
      </c>
      <c r="H148" s="731">
        <v>183926</v>
      </c>
      <c r="I148" s="731">
        <v>183926</v>
      </c>
      <c r="J148" s="731" t="s">
        <v>934</v>
      </c>
      <c r="K148" s="731" t="s">
        <v>935</v>
      </c>
      <c r="L148" s="734">
        <v>128.81000000000009</v>
      </c>
      <c r="M148" s="734">
        <v>11.199999999999996</v>
      </c>
      <c r="N148" s="735">
        <v>1442.6720000000005</v>
      </c>
    </row>
    <row r="149" spans="1:14" ht="14.45" customHeight="1" x14ac:dyDescent="0.2">
      <c r="A149" s="729" t="s">
        <v>621</v>
      </c>
      <c r="B149" s="730" t="s">
        <v>622</v>
      </c>
      <c r="C149" s="731" t="s">
        <v>638</v>
      </c>
      <c r="D149" s="732" t="s">
        <v>639</v>
      </c>
      <c r="E149" s="733">
        <v>50113013</v>
      </c>
      <c r="F149" s="732" t="s">
        <v>927</v>
      </c>
      <c r="G149" s="731" t="s">
        <v>668</v>
      </c>
      <c r="H149" s="731">
        <v>844576</v>
      </c>
      <c r="I149" s="731">
        <v>100339</v>
      </c>
      <c r="J149" s="731" t="s">
        <v>936</v>
      </c>
      <c r="K149" s="731" t="s">
        <v>937</v>
      </c>
      <c r="L149" s="734">
        <v>93.37</v>
      </c>
      <c r="M149" s="734">
        <v>2</v>
      </c>
      <c r="N149" s="735">
        <v>186.74</v>
      </c>
    </row>
    <row r="150" spans="1:14" ht="14.45" customHeight="1" x14ac:dyDescent="0.2">
      <c r="A150" s="729" t="s">
        <v>621</v>
      </c>
      <c r="B150" s="730" t="s">
        <v>622</v>
      </c>
      <c r="C150" s="731" t="s">
        <v>638</v>
      </c>
      <c r="D150" s="732" t="s">
        <v>639</v>
      </c>
      <c r="E150" s="733">
        <v>50113013</v>
      </c>
      <c r="F150" s="732" t="s">
        <v>927</v>
      </c>
      <c r="G150" s="731" t="s">
        <v>668</v>
      </c>
      <c r="H150" s="731">
        <v>104013</v>
      </c>
      <c r="I150" s="731">
        <v>4013</v>
      </c>
      <c r="J150" s="731" t="s">
        <v>938</v>
      </c>
      <c r="K150" s="731" t="s">
        <v>939</v>
      </c>
      <c r="L150" s="734">
        <v>83.670000000000016</v>
      </c>
      <c r="M150" s="734">
        <v>1</v>
      </c>
      <c r="N150" s="735">
        <v>83.670000000000016</v>
      </c>
    </row>
    <row r="151" spans="1:14" ht="14.45" customHeight="1" x14ac:dyDescent="0.2">
      <c r="A151" s="729" t="s">
        <v>621</v>
      </c>
      <c r="B151" s="730" t="s">
        <v>622</v>
      </c>
      <c r="C151" s="731" t="s">
        <v>664</v>
      </c>
      <c r="D151" s="732" t="s">
        <v>665</v>
      </c>
      <c r="E151" s="733">
        <v>50113001</v>
      </c>
      <c r="F151" s="732" t="s">
        <v>667</v>
      </c>
      <c r="G151" s="731" t="s">
        <v>668</v>
      </c>
      <c r="H151" s="731">
        <v>226195</v>
      </c>
      <c r="I151" s="731">
        <v>226195</v>
      </c>
      <c r="J151" s="731" t="s">
        <v>940</v>
      </c>
      <c r="K151" s="731" t="s">
        <v>941</v>
      </c>
      <c r="L151" s="734">
        <v>72.989999999999995</v>
      </c>
      <c r="M151" s="734">
        <v>4</v>
      </c>
      <c r="N151" s="735">
        <v>291.95999999999998</v>
      </c>
    </row>
    <row r="152" spans="1:14" ht="14.45" customHeight="1" x14ac:dyDescent="0.2">
      <c r="A152" s="729" t="s">
        <v>621</v>
      </c>
      <c r="B152" s="730" t="s">
        <v>622</v>
      </c>
      <c r="C152" s="731" t="s">
        <v>664</v>
      </c>
      <c r="D152" s="732" t="s">
        <v>665</v>
      </c>
      <c r="E152" s="733">
        <v>50113001</v>
      </c>
      <c r="F152" s="732" t="s">
        <v>667</v>
      </c>
      <c r="G152" s="731" t="s">
        <v>668</v>
      </c>
      <c r="H152" s="731">
        <v>226194</v>
      </c>
      <c r="I152" s="731">
        <v>226194</v>
      </c>
      <c r="J152" s="731" t="s">
        <v>940</v>
      </c>
      <c r="K152" s="731" t="s">
        <v>942</v>
      </c>
      <c r="L152" s="734">
        <v>117.78000000000002</v>
      </c>
      <c r="M152" s="734">
        <v>17</v>
      </c>
      <c r="N152" s="735">
        <v>2002.2600000000002</v>
      </c>
    </row>
    <row r="153" spans="1:14" ht="14.45" customHeight="1" x14ac:dyDescent="0.2">
      <c r="A153" s="729" t="s">
        <v>621</v>
      </c>
      <c r="B153" s="730" t="s">
        <v>622</v>
      </c>
      <c r="C153" s="731" t="s">
        <v>664</v>
      </c>
      <c r="D153" s="732" t="s">
        <v>665</v>
      </c>
      <c r="E153" s="733">
        <v>50113001</v>
      </c>
      <c r="F153" s="732" t="s">
        <v>667</v>
      </c>
      <c r="G153" s="731" t="s">
        <v>668</v>
      </c>
      <c r="H153" s="731">
        <v>105844</v>
      </c>
      <c r="I153" s="731">
        <v>5844</v>
      </c>
      <c r="J153" s="731" t="s">
        <v>943</v>
      </c>
      <c r="K153" s="731" t="s">
        <v>944</v>
      </c>
      <c r="L153" s="734">
        <v>52.452631578947368</v>
      </c>
      <c r="M153" s="734">
        <v>19</v>
      </c>
      <c r="N153" s="735">
        <v>996.6</v>
      </c>
    </row>
    <row r="154" spans="1:14" ht="14.45" customHeight="1" x14ac:dyDescent="0.2">
      <c r="A154" s="729" t="s">
        <v>621</v>
      </c>
      <c r="B154" s="730" t="s">
        <v>622</v>
      </c>
      <c r="C154" s="731" t="s">
        <v>664</v>
      </c>
      <c r="D154" s="732" t="s">
        <v>665</v>
      </c>
      <c r="E154" s="733">
        <v>50113001</v>
      </c>
      <c r="F154" s="732" t="s">
        <v>667</v>
      </c>
      <c r="G154" s="731" t="s">
        <v>668</v>
      </c>
      <c r="H154" s="731">
        <v>846758</v>
      </c>
      <c r="I154" s="731">
        <v>103387</v>
      </c>
      <c r="J154" s="731" t="s">
        <v>945</v>
      </c>
      <c r="K154" s="731" t="s">
        <v>946</v>
      </c>
      <c r="L154" s="734">
        <v>81.310000864877139</v>
      </c>
      <c r="M154" s="734">
        <v>10</v>
      </c>
      <c r="N154" s="735">
        <v>813.10000864877145</v>
      </c>
    </row>
    <row r="155" spans="1:14" ht="14.45" customHeight="1" x14ac:dyDescent="0.2">
      <c r="A155" s="729" t="s">
        <v>621</v>
      </c>
      <c r="B155" s="730" t="s">
        <v>622</v>
      </c>
      <c r="C155" s="731" t="s">
        <v>664</v>
      </c>
      <c r="D155" s="732" t="s">
        <v>665</v>
      </c>
      <c r="E155" s="733">
        <v>50113001</v>
      </c>
      <c r="F155" s="732" t="s">
        <v>667</v>
      </c>
      <c r="G155" s="731" t="s">
        <v>668</v>
      </c>
      <c r="H155" s="731">
        <v>501927</v>
      </c>
      <c r="I155" s="731">
        <v>172774</v>
      </c>
      <c r="J155" s="731" t="s">
        <v>947</v>
      </c>
      <c r="K155" s="731" t="s">
        <v>948</v>
      </c>
      <c r="L155" s="734">
        <v>302.78999999999996</v>
      </c>
      <c r="M155" s="734">
        <v>4</v>
      </c>
      <c r="N155" s="735">
        <v>1211.1599999999999</v>
      </c>
    </row>
    <row r="156" spans="1:14" ht="14.45" customHeight="1" x14ac:dyDescent="0.2">
      <c r="A156" s="729" t="s">
        <v>621</v>
      </c>
      <c r="B156" s="730" t="s">
        <v>622</v>
      </c>
      <c r="C156" s="731" t="s">
        <v>664</v>
      </c>
      <c r="D156" s="732" t="s">
        <v>665</v>
      </c>
      <c r="E156" s="733">
        <v>50113001</v>
      </c>
      <c r="F156" s="732" t="s">
        <v>667</v>
      </c>
      <c r="G156" s="731" t="s">
        <v>668</v>
      </c>
      <c r="H156" s="731">
        <v>176064</v>
      </c>
      <c r="I156" s="731">
        <v>76064</v>
      </c>
      <c r="J156" s="731" t="s">
        <v>949</v>
      </c>
      <c r="K156" s="731" t="s">
        <v>950</v>
      </c>
      <c r="L156" s="734">
        <v>83.88</v>
      </c>
      <c r="M156" s="734">
        <v>3</v>
      </c>
      <c r="N156" s="735">
        <v>251.64</v>
      </c>
    </row>
    <row r="157" spans="1:14" ht="14.45" customHeight="1" x14ac:dyDescent="0.2">
      <c r="A157" s="729" t="s">
        <v>621</v>
      </c>
      <c r="B157" s="730" t="s">
        <v>622</v>
      </c>
      <c r="C157" s="731" t="s">
        <v>664</v>
      </c>
      <c r="D157" s="732" t="s">
        <v>665</v>
      </c>
      <c r="E157" s="733">
        <v>50113001</v>
      </c>
      <c r="F157" s="732" t="s">
        <v>667</v>
      </c>
      <c r="G157" s="731" t="s">
        <v>673</v>
      </c>
      <c r="H157" s="731">
        <v>126486</v>
      </c>
      <c r="I157" s="731">
        <v>26486</v>
      </c>
      <c r="J157" s="731" t="s">
        <v>674</v>
      </c>
      <c r="K157" s="731" t="s">
        <v>675</v>
      </c>
      <c r="L157" s="734">
        <v>581.0100000000001</v>
      </c>
      <c r="M157" s="734">
        <v>2</v>
      </c>
      <c r="N157" s="735">
        <v>1162.0200000000002</v>
      </c>
    </row>
    <row r="158" spans="1:14" ht="14.45" customHeight="1" x14ac:dyDescent="0.2">
      <c r="A158" s="729" t="s">
        <v>621</v>
      </c>
      <c r="B158" s="730" t="s">
        <v>622</v>
      </c>
      <c r="C158" s="731" t="s">
        <v>664</v>
      </c>
      <c r="D158" s="732" t="s">
        <v>665</v>
      </c>
      <c r="E158" s="733">
        <v>50113001</v>
      </c>
      <c r="F158" s="732" t="s">
        <v>667</v>
      </c>
      <c r="G158" s="731" t="s">
        <v>668</v>
      </c>
      <c r="H158" s="731">
        <v>100362</v>
      </c>
      <c r="I158" s="731">
        <v>362</v>
      </c>
      <c r="J158" s="731" t="s">
        <v>678</v>
      </c>
      <c r="K158" s="731" t="s">
        <v>679</v>
      </c>
      <c r="L158" s="734">
        <v>72.86</v>
      </c>
      <c r="M158" s="734">
        <v>2</v>
      </c>
      <c r="N158" s="735">
        <v>145.72</v>
      </c>
    </row>
    <row r="159" spans="1:14" ht="14.45" customHeight="1" x14ac:dyDescent="0.2">
      <c r="A159" s="729" t="s">
        <v>621</v>
      </c>
      <c r="B159" s="730" t="s">
        <v>622</v>
      </c>
      <c r="C159" s="731" t="s">
        <v>664</v>
      </c>
      <c r="D159" s="732" t="s">
        <v>665</v>
      </c>
      <c r="E159" s="733">
        <v>50113001</v>
      </c>
      <c r="F159" s="732" t="s">
        <v>667</v>
      </c>
      <c r="G159" s="731" t="s">
        <v>668</v>
      </c>
      <c r="H159" s="731">
        <v>202701</v>
      </c>
      <c r="I159" s="731">
        <v>202701</v>
      </c>
      <c r="J159" s="731" t="s">
        <v>680</v>
      </c>
      <c r="K159" s="731" t="s">
        <v>681</v>
      </c>
      <c r="L159" s="734">
        <v>161.10000000000002</v>
      </c>
      <c r="M159" s="734">
        <v>2</v>
      </c>
      <c r="N159" s="735">
        <v>322.20000000000005</v>
      </c>
    </row>
    <row r="160" spans="1:14" ht="14.45" customHeight="1" x14ac:dyDescent="0.2">
      <c r="A160" s="729" t="s">
        <v>621</v>
      </c>
      <c r="B160" s="730" t="s">
        <v>622</v>
      </c>
      <c r="C160" s="731" t="s">
        <v>664</v>
      </c>
      <c r="D160" s="732" t="s">
        <v>665</v>
      </c>
      <c r="E160" s="733">
        <v>50113001</v>
      </c>
      <c r="F160" s="732" t="s">
        <v>667</v>
      </c>
      <c r="G160" s="731" t="s">
        <v>673</v>
      </c>
      <c r="H160" s="731">
        <v>115379</v>
      </c>
      <c r="I160" s="731">
        <v>15379</v>
      </c>
      <c r="J160" s="731" t="s">
        <v>951</v>
      </c>
      <c r="K160" s="731" t="s">
        <v>952</v>
      </c>
      <c r="L160" s="734">
        <v>54.190000000000012</v>
      </c>
      <c r="M160" s="734">
        <v>1</v>
      </c>
      <c r="N160" s="735">
        <v>54.190000000000012</v>
      </c>
    </row>
    <row r="161" spans="1:14" ht="14.45" customHeight="1" x14ac:dyDescent="0.2">
      <c r="A161" s="729" t="s">
        <v>621</v>
      </c>
      <c r="B161" s="730" t="s">
        <v>622</v>
      </c>
      <c r="C161" s="731" t="s">
        <v>664</v>
      </c>
      <c r="D161" s="732" t="s">
        <v>665</v>
      </c>
      <c r="E161" s="733">
        <v>50113001</v>
      </c>
      <c r="F161" s="732" t="s">
        <v>667</v>
      </c>
      <c r="G161" s="731" t="s">
        <v>673</v>
      </c>
      <c r="H161" s="731">
        <v>102954</v>
      </c>
      <c r="I161" s="731">
        <v>2954</v>
      </c>
      <c r="J161" s="731" t="s">
        <v>951</v>
      </c>
      <c r="K161" s="731" t="s">
        <v>953</v>
      </c>
      <c r="L161" s="734">
        <v>15.07</v>
      </c>
      <c r="M161" s="734">
        <v>3</v>
      </c>
      <c r="N161" s="735">
        <v>45.21</v>
      </c>
    </row>
    <row r="162" spans="1:14" ht="14.45" customHeight="1" x14ac:dyDescent="0.2">
      <c r="A162" s="729" t="s">
        <v>621</v>
      </c>
      <c r="B162" s="730" t="s">
        <v>622</v>
      </c>
      <c r="C162" s="731" t="s">
        <v>664</v>
      </c>
      <c r="D162" s="732" t="s">
        <v>665</v>
      </c>
      <c r="E162" s="733">
        <v>50113001</v>
      </c>
      <c r="F162" s="732" t="s">
        <v>667</v>
      </c>
      <c r="G162" s="731" t="s">
        <v>673</v>
      </c>
      <c r="H162" s="731">
        <v>102945</v>
      </c>
      <c r="I162" s="731">
        <v>2945</v>
      </c>
      <c r="J162" s="731" t="s">
        <v>954</v>
      </c>
      <c r="K162" s="731" t="s">
        <v>955</v>
      </c>
      <c r="L162" s="734">
        <v>8.6999999999999957</v>
      </c>
      <c r="M162" s="734">
        <v>2</v>
      </c>
      <c r="N162" s="735">
        <v>17.399999999999991</v>
      </c>
    </row>
    <row r="163" spans="1:14" ht="14.45" customHeight="1" x14ac:dyDescent="0.2">
      <c r="A163" s="729" t="s">
        <v>621</v>
      </c>
      <c r="B163" s="730" t="s">
        <v>622</v>
      </c>
      <c r="C163" s="731" t="s">
        <v>664</v>
      </c>
      <c r="D163" s="732" t="s">
        <v>665</v>
      </c>
      <c r="E163" s="733">
        <v>50113001</v>
      </c>
      <c r="F163" s="732" t="s">
        <v>667</v>
      </c>
      <c r="G163" s="731" t="s">
        <v>673</v>
      </c>
      <c r="H163" s="731">
        <v>115378</v>
      </c>
      <c r="I163" s="731">
        <v>15378</v>
      </c>
      <c r="J163" s="731" t="s">
        <v>954</v>
      </c>
      <c r="K163" s="731" t="s">
        <v>956</v>
      </c>
      <c r="L163" s="734">
        <v>21.299999999999997</v>
      </c>
      <c r="M163" s="734">
        <v>1</v>
      </c>
      <c r="N163" s="735">
        <v>21.299999999999997</v>
      </c>
    </row>
    <row r="164" spans="1:14" ht="14.45" customHeight="1" x14ac:dyDescent="0.2">
      <c r="A164" s="729" t="s">
        <v>621</v>
      </c>
      <c r="B164" s="730" t="s">
        <v>622</v>
      </c>
      <c r="C164" s="731" t="s">
        <v>664</v>
      </c>
      <c r="D164" s="732" t="s">
        <v>665</v>
      </c>
      <c r="E164" s="733">
        <v>50113001</v>
      </c>
      <c r="F164" s="732" t="s">
        <v>667</v>
      </c>
      <c r="G164" s="731" t="s">
        <v>668</v>
      </c>
      <c r="H164" s="731">
        <v>121887</v>
      </c>
      <c r="I164" s="731">
        <v>21887</v>
      </c>
      <c r="J164" s="731" t="s">
        <v>957</v>
      </c>
      <c r="K164" s="731" t="s">
        <v>958</v>
      </c>
      <c r="L164" s="734">
        <v>45.20000000000001</v>
      </c>
      <c r="M164" s="734">
        <v>1</v>
      </c>
      <c r="N164" s="735">
        <v>45.20000000000001</v>
      </c>
    </row>
    <row r="165" spans="1:14" ht="14.45" customHeight="1" x14ac:dyDescent="0.2">
      <c r="A165" s="729" t="s">
        <v>621</v>
      </c>
      <c r="B165" s="730" t="s">
        <v>622</v>
      </c>
      <c r="C165" s="731" t="s">
        <v>664</v>
      </c>
      <c r="D165" s="732" t="s">
        <v>665</v>
      </c>
      <c r="E165" s="733">
        <v>50113001</v>
      </c>
      <c r="F165" s="732" t="s">
        <v>667</v>
      </c>
      <c r="G165" s="731" t="s">
        <v>668</v>
      </c>
      <c r="H165" s="731">
        <v>167547</v>
      </c>
      <c r="I165" s="731">
        <v>67547</v>
      </c>
      <c r="J165" s="731" t="s">
        <v>959</v>
      </c>
      <c r="K165" s="731" t="s">
        <v>960</v>
      </c>
      <c r="L165" s="734">
        <v>47.08</v>
      </c>
      <c r="M165" s="734">
        <v>4</v>
      </c>
      <c r="N165" s="735">
        <v>188.32</v>
      </c>
    </row>
    <row r="166" spans="1:14" ht="14.45" customHeight="1" x14ac:dyDescent="0.2">
      <c r="A166" s="729" t="s">
        <v>621</v>
      </c>
      <c r="B166" s="730" t="s">
        <v>622</v>
      </c>
      <c r="C166" s="731" t="s">
        <v>664</v>
      </c>
      <c r="D166" s="732" t="s">
        <v>665</v>
      </c>
      <c r="E166" s="733">
        <v>50113001</v>
      </c>
      <c r="F166" s="732" t="s">
        <v>667</v>
      </c>
      <c r="G166" s="731" t="s">
        <v>673</v>
      </c>
      <c r="H166" s="731">
        <v>127263</v>
      </c>
      <c r="I166" s="731">
        <v>127263</v>
      </c>
      <c r="J166" s="731" t="s">
        <v>961</v>
      </c>
      <c r="K166" s="731" t="s">
        <v>962</v>
      </c>
      <c r="L166" s="734">
        <v>53.939999999999991</v>
      </c>
      <c r="M166" s="734">
        <v>4</v>
      </c>
      <c r="N166" s="735">
        <v>215.75999999999996</v>
      </c>
    </row>
    <row r="167" spans="1:14" ht="14.45" customHeight="1" x14ac:dyDescent="0.2">
      <c r="A167" s="729" t="s">
        <v>621</v>
      </c>
      <c r="B167" s="730" t="s">
        <v>622</v>
      </c>
      <c r="C167" s="731" t="s">
        <v>664</v>
      </c>
      <c r="D167" s="732" t="s">
        <v>665</v>
      </c>
      <c r="E167" s="733">
        <v>50113001</v>
      </c>
      <c r="F167" s="732" t="s">
        <v>667</v>
      </c>
      <c r="G167" s="731" t="s">
        <v>673</v>
      </c>
      <c r="H167" s="731">
        <v>127272</v>
      </c>
      <c r="I167" s="731">
        <v>127272</v>
      </c>
      <c r="J167" s="731" t="s">
        <v>961</v>
      </c>
      <c r="K167" s="731" t="s">
        <v>963</v>
      </c>
      <c r="L167" s="734">
        <v>48.54</v>
      </c>
      <c r="M167" s="734">
        <v>4</v>
      </c>
      <c r="N167" s="735">
        <v>194.16</v>
      </c>
    </row>
    <row r="168" spans="1:14" ht="14.45" customHeight="1" x14ac:dyDescent="0.2">
      <c r="A168" s="729" t="s">
        <v>621</v>
      </c>
      <c r="B168" s="730" t="s">
        <v>622</v>
      </c>
      <c r="C168" s="731" t="s">
        <v>664</v>
      </c>
      <c r="D168" s="732" t="s">
        <v>665</v>
      </c>
      <c r="E168" s="733">
        <v>50113001</v>
      </c>
      <c r="F168" s="732" t="s">
        <v>667</v>
      </c>
      <c r="G168" s="731" t="s">
        <v>668</v>
      </c>
      <c r="H168" s="731">
        <v>194920</v>
      </c>
      <c r="I168" s="731">
        <v>94920</v>
      </c>
      <c r="J168" s="731" t="s">
        <v>964</v>
      </c>
      <c r="K168" s="731" t="s">
        <v>965</v>
      </c>
      <c r="L168" s="734">
        <v>74.280000000000015</v>
      </c>
      <c r="M168" s="734">
        <v>2</v>
      </c>
      <c r="N168" s="735">
        <v>148.56000000000003</v>
      </c>
    </row>
    <row r="169" spans="1:14" ht="14.45" customHeight="1" x14ac:dyDescent="0.2">
      <c r="A169" s="729" t="s">
        <v>621</v>
      </c>
      <c r="B169" s="730" t="s">
        <v>622</v>
      </c>
      <c r="C169" s="731" t="s">
        <v>664</v>
      </c>
      <c r="D169" s="732" t="s">
        <v>665</v>
      </c>
      <c r="E169" s="733">
        <v>50113001</v>
      </c>
      <c r="F169" s="732" t="s">
        <v>667</v>
      </c>
      <c r="G169" s="731" t="s">
        <v>668</v>
      </c>
      <c r="H169" s="731">
        <v>180433</v>
      </c>
      <c r="I169" s="731">
        <v>180433</v>
      </c>
      <c r="J169" s="731" t="s">
        <v>966</v>
      </c>
      <c r="K169" s="731" t="s">
        <v>967</v>
      </c>
      <c r="L169" s="734">
        <v>122.55999999999997</v>
      </c>
      <c r="M169" s="734">
        <v>1</v>
      </c>
      <c r="N169" s="735">
        <v>122.55999999999997</v>
      </c>
    </row>
    <row r="170" spans="1:14" ht="14.45" customHeight="1" x14ac:dyDescent="0.2">
      <c r="A170" s="729" t="s">
        <v>621</v>
      </c>
      <c r="B170" s="730" t="s">
        <v>622</v>
      </c>
      <c r="C170" s="731" t="s">
        <v>664</v>
      </c>
      <c r="D170" s="732" t="s">
        <v>665</v>
      </c>
      <c r="E170" s="733">
        <v>50113001</v>
      </c>
      <c r="F170" s="732" t="s">
        <v>667</v>
      </c>
      <c r="G170" s="731" t="s">
        <v>668</v>
      </c>
      <c r="H170" s="731">
        <v>207930</v>
      </c>
      <c r="I170" s="731">
        <v>207930</v>
      </c>
      <c r="J170" s="731" t="s">
        <v>968</v>
      </c>
      <c r="K170" s="731" t="s">
        <v>969</v>
      </c>
      <c r="L170" s="734">
        <v>37.42</v>
      </c>
      <c r="M170" s="734">
        <v>1</v>
      </c>
      <c r="N170" s="735">
        <v>37.42</v>
      </c>
    </row>
    <row r="171" spans="1:14" ht="14.45" customHeight="1" x14ac:dyDescent="0.2">
      <c r="A171" s="729" t="s">
        <v>621</v>
      </c>
      <c r="B171" s="730" t="s">
        <v>622</v>
      </c>
      <c r="C171" s="731" t="s">
        <v>664</v>
      </c>
      <c r="D171" s="732" t="s">
        <v>665</v>
      </c>
      <c r="E171" s="733">
        <v>50113001</v>
      </c>
      <c r="F171" s="732" t="s">
        <v>667</v>
      </c>
      <c r="G171" s="731" t="s">
        <v>668</v>
      </c>
      <c r="H171" s="731">
        <v>845369</v>
      </c>
      <c r="I171" s="731">
        <v>107987</v>
      </c>
      <c r="J171" s="731" t="s">
        <v>970</v>
      </c>
      <c r="K171" s="731" t="s">
        <v>971</v>
      </c>
      <c r="L171" s="734">
        <v>112.16999999999997</v>
      </c>
      <c r="M171" s="734">
        <v>3</v>
      </c>
      <c r="N171" s="735">
        <v>336.50999999999993</v>
      </c>
    </row>
    <row r="172" spans="1:14" ht="14.45" customHeight="1" x14ac:dyDescent="0.2">
      <c r="A172" s="729" t="s">
        <v>621</v>
      </c>
      <c r="B172" s="730" t="s">
        <v>622</v>
      </c>
      <c r="C172" s="731" t="s">
        <v>664</v>
      </c>
      <c r="D172" s="732" t="s">
        <v>665</v>
      </c>
      <c r="E172" s="733">
        <v>50113001</v>
      </c>
      <c r="F172" s="732" t="s">
        <v>667</v>
      </c>
      <c r="G172" s="731" t="s">
        <v>668</v>
      </c>
      <c r="H172" s="731">
        <v>235897</v>
      </c>
      <c r="I172" s="731">
        <v>235897</v>
      </c>
      <c r="J172" s="731" t="s">
        <v>684</v>
      </c>
      <c r="K172" s="731" t="s">
        <v>972</v>
      </c>
      <c r="L172" s="734">
        <v>69.629999999999981</v>
      </c>
      <c r="M172" s="734">
        <v>5</v>
      </c>
      <c r="N172" s="735">
        <v>348.14999999999992</v>
      </c>
    </row>
    <row r="173" spans="1:14" ht="14.45" customHeight="1" x14ac:dyDescent="0.2">
      <c r="A173" s="729" t="s">
        <v>621</v>
      </c>
      <c r="B173" s="730" t="s">
        <v>622</v>
      </c>
      <c r="C173" s="731" t="s">
        <v>664</v>
      </c>
      <c r="D173" s="732" t="s">
        <v>665</v>
      </c>
      <c r="E173" s="733">
        <v>50113001</v>
      </c>
      <c r="F173" s="732" t="s">
        <v>667</v>
      </c>
      <c r="G173" s="731" t="s">
        <v>668</v>
      </c>
      <c r="H173" s="731">
        <v>207931</v>
      </c>
      <c r="I173" s="731">
        <v>207931</v>
      </c>
      <c r="J173" s="731" t="s">
        <v>973</v>
      </c>
      <c r="K173" s="731" t="s">
        <v>974</v>
      </c>
      <c r="L173" s="734">
        <v>31.173333333333336</v>
      </c>
      <c r="M173" s="734">
        <v>3</v>
      </c>
      <c r="N173" s="735">
        <v>93.52000000000001</v>
      </c>
    </row>
    <row r="174" spans="1:14" ht="14.45" customHeight="1" x14ac:dyDescent="0.2">
      <c r="A174" s="729" t="s">
        <v>621</v>
      </c>
      <c r="B174" s="730" t="s">
        <v>622</v>
      </c>
      <c r="C174" s="731" t="s">
        <v>664</v>
      </c>
      <c r="D174" s="732" t="s">
        <v>665</v>
      </c>
      <c r="E174" s="733">
        <v>50113001</v>
      </c>
      <c r="F174" s="732" t="s">
        <v>667</v>
      </c>
      <c r="G174" s="731" t="s">
        <v>668</v>
      </c>
      <c r="H174" s="731">
        <v>196610</v>
      </c>
      <c r="I174" s="731">
        <v>96610</v>
      </c>
      <c r="J174" s="731" t="s">
        <v>975</v>
      </c>
      <c r="K174" s="731" t="s">
        <v>976</v>
      </c>
      <c r="L174" s="734">
        <v>51.74</v>
      </c>
      <c r="M174" s="734">
        <v>11</v>
      </c>
      <c r="N174" s="735">
        <v>569.14</v>
      </c>
    </row>
    <row r="175" spans="1:14" ht="14.45" customHeight="1" x14ac:dyDescent="0.2">
      <c r="A175" s="729" t="s">
        <v>621</v>
      </c>
      <c r="B175" s="730" t="s">
        <v>622</v>
      </c>
      <c r="C175" s="731" t="s">
        <v>664</v>
      </c>
      <c r="D175" s="732" t="s">
        <v>665</v>
      </c>
      <c r="E175" s="733">
        <v>50113001</v>
      </c>
      <c r="F175" s="732" t="s">
        <v>667</v>
      </c>
      <c r="G175" s="731" t="s">
        <v>668</v>
      </c>
      <c r="H175" s="731">
        <v>110555</v>
      </c>
      <c r="I175" s="731">
        <v>10555</v>
      </c>
      <c r="J175" s="731" t="s">
        <v>977</v>
      </c>
      <c r="K175" s="731" t="s">
        <v>978</v>
      </c>
      <c r="L175" s="734">
        <v>254.97999999999996</v>
      </c>
      <c r="M175" s="734">
        <v>2</v>
      </c>
      <c r="N175" s="735">
        <v>509.95999999999992</v>
      </c>
    </row>
    <row r="176" spans="1:14" ht="14.45" customHeight="1" x14ac:dyDescent="0.2">
      <c r="A176" s="729" t="s">
        <v>621</v>
      </c>
      <c r="B176" s="730" t="s">
        <v>622</v>
      </c>
      <c r="C176" s="731" t="s">
        <v>664</v>
      </c>
      <c r="D176" s="732" t="s">
        <v>665</v>
      </c>
      <c r="E176" s="733">
        <v>50113001</v>
      </c>
      <c r="F176" s="732" t="s">
        <v>667</v>
      </c>
      <c r="G176" s="731" t="s">
        <v>673</v>
      </c>
      <c r="H176" s="731">
        <v>102720</v>
      </c>
      <c r="I176" s="731">
        <v>2720</v>
      </c>
      <c r="J176" s="731" t="s">
        <v>979</v>
      </c>
      <c r="K176" s="731" t="s">
        <v>980</v>
      </c>
      <c r="L176" s="734">
        <v>322.19</v>
      </c>
      <c r="M176" s="734">
        <v>1</v>
      </c>
      <c r="N176" s="735">
        <v>322.19</v>
      </c>
    </row>
    <row r="177" spans="1:14" ht="14.45" customHeight="1" x14ac:dyDescent="0.2">
      <c r="A177" s="729" t="s">
        <v>621</v>
      </c>
      <c r="B177" s="730" t="s">
        <v>622</v>
      </c>
      <c r="C177" s="731" t="s">
        <v>664</v>
      </c>
      <c r="D177" s="732" t="s">
        <v>665</v>
      </c>
      <c r="E177" s="733">
        <v>50113001</v>
      </c>
      <c r="F177" s="732" t="s">
        <v>667</v>
      </c>
      <c r="G177" s="731" t="s">
        <v>668</v>
      </c>
      <c r="H177" s="731">
        <v>192351</v>
      </c>
      <c r="I177" s="731">
        <v>92351</v>
      </c>
      <c r="J177" s="731" t="s">
        <v>981</v>
      </c>
      <c r="K177" s="731" t="s">
        <v>982</v>
      </c>
      <c r="L177" s="734">
        <v>86.219999999999985</v>
      </c>
      <c r="M177" s="734">
        <v>12</v>
      </c>
      <c r="N177" s="735">
        <v>1034.6399999999999</v>
      </c>
    </row>
    <row r="178" spans="1:14" ht="14.45" customHeight="1" x14ac:dyDescent="0.2">
      <c r="A178" s="729" t="s">
        <v>621</v>
      </c>
      <c r="B178" s="730" t="s">
        <v>622</v>
      </c>
      <c r="C178" s="731" t="s">
        <v>664</v>
      </c>
      <c r="D178" s="732" t="s">
        <v>665</v>
      </c>
      <c r="E178" s="733">
        <v>50113001</v>
      </c>
      <c r="F178" s="732" t="s">
        <v>667</v>
      </c>
      <c r="G178" s="731" t="s">
        <v>668</v>
      </c>
      <c r="H178" s="731">
        <v>499363</v>
      </c>
      <c r="I178" s="731">
        <v>9999999</v>
      </c>
      <c r="J178" s="731" t="s">
        <v>983</v>
      </c>
      <c r="K178" s="731" t="s">
        <v>984</v>
      </c>
      <c r="L178" s="734">
        <v>24477.321</v>
      </c>
      <c r="M178" s="734">
        <v>26</v>
      </c>
      <c r="N178" s="735">
        <v>636410.34600000002</v>
      </c>
    </row>
    <row r="179" spans="1:14" ht="14.45" customHeight="1" x14ac:dyDescent="0.2">
      <c r="A179" s="729" t="s">
        <v>621</v>
      </c>
      <c r="B179" s="730" t="s">
        <v>622</v>
      </c>
      <c r="C179" s="731" t="s">
        <v>664</v>
      </c>
      <c r="D179" s="732" t="s">
        <v>665</v>
      </c>
      <c r="E179" s="733">
        <v>50113001</v>
      </c>
      <c r="F179" s="732" t="s">
        <v>667</v>
      </c>
      <c r="G179" s="731" t="s">
        <v>668</v>
      </c>
      <c r="H179" s="731">
        <v>176496</v>
      </c>
      <c r="I179" s="731">
        <v>76496</v>
      </c>
      <c r="J179" s="731" t="s">
        <v>688</v>
      </c>
      <c r="K179" s="731" t="s">
        <v>689</v>
      </c>
      <c r="L179" s="734">
        <v>125.43000000000002</v>
      </c>
      <c r="M179" s="734">
        <v>23</v>
      </c>
      <c r="N179" s="735">
        <v>2884.8900000000003</v>
      </c>
    </row>
    <row r="180" spans="1:14" ht="14.45" customHeight="1" x14ac:dyDescent="0.2">
      <c r="A180" s="729" t="s">
        <v>621</v>
      </c>
      <c r="B180" s="730" t="s">
        <v>622</v>
      </c>
      <c r="C180" s="731" t="s">
        <v>664</v>
      </c>
      <c r="D180" s="732" t="s">
        <v>665</v>
      </c>
      <c r="E180" s="733">
        <v>50113001</v>
      </c>
      <c r="F180" s="732" t="s">
        <v>667</v>
      </c>
      <c r="G180" s="731" t="s">
        <v>668</v>
      </c>
      <c r="H180" s="731">
        <v>102679</v>
      </c>
      <c r="I180" s="731">
        <v>2679</v>
      </c>
      <c r="J180" s="731" t="s">
        <v>985</v>
      </c>
      <c r="K180" s="731" t="s">
        <v>986</v>
      </c>
      <c r="L180" s="734">
        <v>164.48</v>
      </c>
      <c r="M180" s="734">
        <v>12</v>
      </c>
      <c r="N180" s="735">
        <v>1973.76</v>
      </c>
    </row>
    <row r="181" spans="1:14" ht="14.45" customHeight="1" x14ac:dyDescent="0.2">
      <c r="A181" s="729" t="s">
        <v>621</v>
      </c>
      <c r="B181" s="730" t="s">
        <v>622</v>
      </c>
      <c r="C181" s="731" t="s">
        <v>664</v>
      </c>
      <c r="D181" s="732" t="s">
        <v>665</v>
      </c>
      <c r="E181" s="733">
        <v>50113001</v>
      </c>
      <c r="F181" s="732" t="s">
        <v>667</v>
      </c>
      <c r="G181" s="731" t="s">
        <v>673</v>
      </c>
      <c r="H181" s="731">
        <v>231687</v>
      </c>
      <c r="I181" s="731">
        <v>231687</v>
      </c>
      <c r="J181" s="731" t="s">
        <v>987</v>
      </c>
      <c r="K181" s="731" t="s">
        <v>988</v>
      </c>
      <c r="L181" s="734">
        <v>204.68999999999994</v>
      </c>
      <c r="M181" s="734">
        <v>2</v>
      </c>
      <c r="N181" s="735">
        <v>409.37999999999988</v>
      </c>
    </row>
    <row r="182" spans="1:14" ht="14.45" customHeight="1" x14ac:dyDescent="0.2">
      <c r="A182" s="729" t="s">
        <v>621</v>
      </c>
      <c r="B182" s="730" t="s">
        <v>622</v>
      </c>
      <c r="C182" s="731" t="s">
        <v>664</v>
      </c>
      <c r="D182" s="732" t="s">
        <v>665</v>
      </c>
      <c r="E182" s="733">
        <v>50113001</v>
      </c>
      <c r="F182" s="732" t="s">
        <v>667</v>
      </c>
      <c r="G182" s="731" t="s">
        <v>673</v>
      </c>
      <c r="H182" s="731">
        <v>231696</v>
      </c>
      <c r="I182" s="731">
        <v>231696</v>
      </c>
      <c r="J182" s="731" t="s">
        <v>690</v>
      </c>
      <c r="K182" s="731" t="s">
        <v>691</v>
      </c>
      <c r="L182" s="734">
        <v>207.23</v>
      </c>
      <c r="M182" s="734">
        <v>2</v>
      </c>
      <c r="N182" s="735">
        <v>414.46</v>
      </c>
    </row>
    <row r="183" spans="1:14" ht="14.45" customHeight="1" x14ac:dyDescent="0.2">
      <c r="A183" s="729" t="s">
        <v>621</v>
      </c>
      <c r="B183" s="730" t="s">
        <v>622</v>
      </c>
      <c r="C183" s="731" t="s">
        <v>664</v>
      </c>
      <c r="D183" s="732" t="s">
        <v>665</v>
      </c>
      <c r="E183" s="733">
        <v>50113001</v>
      </c>
      <c r="F183" s="732" t="s">
        <v>667</v>
      </c>
      <c r="G183" s="731" t="s">
        <v>673</v>
      </c>
      <c r="H183" s="731">
        <v>231702</v>
      </c>
      <c r="I183" s="731">
        <v>231702</v>
      </c>
      <c r="J183" s="731" t="s">
        <v>690</v>
      </c>
      <c r="K183" s="731" t="s">
        <v>989</v>
      </c>
      <c r="L183" s="734">
        <v>249.59000000000003</v>
      </c>
      <c r="M183" s="734">
        <v>2</v>
      </c>
      <c r="N183" s="735">
        <v>499.18000000000006</v>
      </c>
    </row>
    <row r="184" spans="1:14" ht="14.45" customHeight="1" x14ac:dyDescent="0.2">
      <c r="A184" s="729" t="s">
        <v>621</v>
      </c>
      <c r="B184" s="730" t="s">
        <v>622</v>
      </c>
      <c r="C184" s="731" t="s">
        <v>664</v>
      </c>
      <c r="D184" s="732" t="s">
        <v>665</v>
      </c>
      <c r="E184" s="733">
        <v>50113001</v>
      </c>
      <c r="F184" s="732" t="s">
        <v>667</v>
      </c>
      <c r="G184" s="731" t="s">
        <v>673</v>
      </c>
      <c r="H184" s="731">
        <v>231692</v>
      </c>
      <c r="I184" s="731">
        <v>231692</v>
      </c>
      <c r="J184" s="731" t="s">
        <v>690</v>
      </c>
      <c r="K184" s="731" t="s">
        <v>988</v>
      </c>
      <c r="L184" s="734">
        <v>125.98</v>
      </c>
      <c r="M184" s="734">
        <v>1</v>
      </c>
      <c r="N184" s="735">
        <v>125.98</v>
      </c>
    </row>
    <row r="185" spans="1:14" ht="14.45" customHeight="1" x14ac:dyDescent="0.2">
      <c r="A185" s="729" t="s">
        <v>621</v>
      </c>
      <c r="B185" s="730" t="s">
        <v>622</v>
      </c>
      <c r="C185" s="731" t="s">
        <v>664</v>
      </c>
      <c r="D185" s="732" t="s">
        <v>665</v>
      </c>
      <c r="E185" s="733">
        <v>50113001</v>
      </c>
      <c r="F185" s="732" t="s">
        <v>667</v>
      </c>
      <c r="G185" s="731" t="s">
        <v>673</v>
      </c>
      <c r="H185" s="731">
        <v>231701</v>
      </c>
      <c r="I185" s="731">
        <v>231701</v>
      </c>
      <c r="J185" s="731" t="s">
        <v>690</v>
      </c>
      <c r="K185" s="731" t="s">
        <v>990</v>
      </c>
      <c r="L185" s="734">
        <v>93.780000000000015</v>
      </c>
      <c r="M185" s="734">
        <v>5</v>
      </c>
      <c r="N185" s="735">
        <v>468.90000000000009</v>
      </c>
    </row>
    <row r="186" spans="1:14" ht="14.45" customHeight="1" x14ac:dyDescent="0.2">
      <c r="A186" s="729" t="s">
        <v>621</v>
      </c>
      <c r="B186" s="730" t="s">
        <v>622</v>
      </c>
      <c r="C186" s="731" t="s">
        <v>664</v>
      </c>
      <c r="D186" s="732" t="s">
        <v>665</v>
      </c>
      <c r="E186" s="733">
        <v>50113001</v>
      </c>
      <c r="F186" s="732" t="s">
        <v>667</v>
      </c>
      <c r="G186" s="731" t="s">
        <v>673</v>
      </c>
      <c r="H186" s="731">
        <v>229646</v>
      </c>
      <c r="I186" s="731">
        <v>229646</v>
      </c>
      <c r="J186" s="731" t="s">
        <v>991</v>
      </c>
      <c r="K186" s="731" t="s">
        <v>992</v>
      </c>
      <c r="L186" s="734">
        <v>77.09999999999998</v>
      </c>
      <c r="M186" s="734">
        <v>4</v>
      </c>
      <c r="N186" s="735">
        <v>308.39999999999992</v>
      </c>
    </row>
    <row r="187" spans="1:14" ht="14.45" customHeight="1" x14ac:dyDescent="0.2">
      <c r="A187" s="729" t="s">
        <v>621</v>
      </c>
      <c r="B187" s="730" t="s">
        <v>622</v>
      </c>
      <c r="C187" s="731" t="s">
        <v>664</v>
      </c>
      <c r="D187" s="732" t="s">
        <v>665</v>
      </c>
      <c r="E187" s="733">
        <v>50113001</v>
      </c>
      <c r="F187" s="732" t="s">
        <v>667</v>
      </c>
      <c r="G187" s="731" t="s">
        <v>673</v>
      </c>
      <c r="H187" s="731">
        <v>229648</v>
      </c>
      <c r="I187" s="731">
        <v>229648</v>
      </c>
      <c r="J187" s="731" t="s">
        <v>993</v>
      </c>
      <c r="K187" s="731" t="s">
        <v>994</v>
      </c>
      <c r="L187" s="734">
        <v>95.13</v>
      </c>
      <c r="M187" s="734">
        <v>2</v>
      </c>
      <c r="N187" s="735">
        <v>190.26</v>
      </c>
    </row>
    <row r="188" spans="1:14" ht="14.45" customHeight="1" x14ac:dyDescent="0.2">
      <c r="A188" s="729" t="s">
        <v>621</v>
      </c>
      <c r="B188" s="730" t="s">
        <v>622</v>
      </c>
      <c r="C188" s="731" t="s">
        <v>664</v>
      </c>
      <c r="D188" s="732" t="s">
        <v>665</v>
      </c>
      <c r="E188" s="733">
        <v>50113001</v>
      </c>
      <c r="F188" s="732" t="s">
        <v>667</v>
      </c>
      <c r="G188" s="731" t="s">
        <v>673</v>
      </c>
      <c r="H188" s="731">
        <v>188616</v>
      </c>
      <c r="I188" s="731">
        <v>188616</v>
      </c>
      <c r="J188" s="731" t="s">
        <v>692</v>
      </c>
      <c r="K188" s="731" t="s">
        <v>693</v>
      </c>
      <c r="L188" s="734">
        <v>174.23</v>
      </c>
      <c r="M188" s="734">
        <v>2</v>
      </c>
      <c r="N188" s="735">
        <v>348.46</v>
      </c>
    </row>
    <row r="189" spans="1:14" ht="14.45" customHeight="1" x14ac:dyDescent="0.2">
      <c r="A189" s="729" t="s">
        <v>621</v>
      </c>
      <c r="B189" s="730" t="s">
        <v>622</v>
      </c>
      <c r="C189" s="731" t="s">
        <v>664</v>
      </c>
      <c r="D189" s="732" t="s">
        <v>665</v>
      </c>
      <c r="E189" s="733">
        <v>50113001</v>
      </c>
      <c r="F189" s="732" t="s">
        <v>667</v>
      </c>
      <c r="G189" s="731" t="s">
        <v>668</v>
      </c>
      <c r="H189" s="731">
        <v>191729</v>
      </c>
      <c r="I189" s="731">
        <v>191729</v>
      </c>
      <c r="J189" s="731" t="s">
        <v>995</v>
      </c>
      <c r="K189" s="731" t="s">
        <v>996</v>
      </c>
      <c r="L189" s="734">
        <v>88.34</v>
      </c>
      <c r="M189" s="734">
        <v>1</v>
      </c>
      <c r="N189" s="735">
        <v>88.34</v>
      </c>
    </row>
    <row r="190" spans="1:14" ht="14.45" customHeight="1" x14ac:dyDescent="0.2">
      <c r="A190" s="729" t="s">
        <v>621</v>
      </c>
      <c r="B190" s="730" t="s">
        <v>622</v>
      </c>
      <c r="C190" s="731" t="s">
        <v>664</v>
      </c>
      <c r="D190" s="732" t="s">
        <v>665</v>
      </c>
      <c r="E190" s="733">
        <v>50113001</v>
      </c>
      <c r="F190" s="732" t="s">
        <v>667</v>
      </c>
      <c r="G190" s="731" t="s">
        <v>668</v>
      </c>
      <c r="H190" s="731">
        <v>991568</v>
      </c>
      <c r="I190" s="731">
        <v>0</v>
      </c>
      <c r="J190" s="731" t="s">
        <v>997</v>
      </c>
      <c r="K190" s="731" t="s">
        <v>329</v>
      </c>
      <c r="L190" s="734">
        <v>242.81999999999996</v>
      </c>
      <c r="M190" s="734">
        <v>18</v>
      </c>
      <c r="N190" s="735">
        <v>4370.7599999999993</v>
      </c>
    </row>
    <row r="191" spans="1:14" ht="14.45" customHeight="1" x14ac:dyDescent="0.2">
      <c r="A191" s="729" t="s">
        <v>621</v>
      </c>
      <c r="B191" s="730" t="s">
        <v>622</v>
      </c>
      <c r="C191" s="731" t="s">
        <v>664</v>
      </c>
      <c r="D191" s="732" t="s">
        <v>665</v>
      </c>
      <c r="E191" s="733">
        <v>50113001</v>
      </c>
      <c r="F191" s="732" t="s">
        <v>667</v>
      </c>
      <c r="G191" s="731" t="s">
        <v>668</v>
      </c>
      <c r="H191" s="731">
        <v>993603</v>
      </c>
      <c r="I191" s="731">
        <v>0</v>
      </c>
      <c r="J191" s="731" t="s">
        <v>694</v>
      </c>
      <c r="K191" s="731" t="s">
        <v>329</v>
      </c>
      <c r="L191" s="734">
        <v>238.03000000000003</v>
      </c>
      <c r="M191" s="734">
        <v>28</v>
      </c>
      <c r="N191" s="735">
        <v>6664.8400000000011</v>
      </c>
    </row>
    <row r="192" spans="1:14" ht="14.45" customHeight="1" x14ac:dyDescent="0.2">
      <c r="A192" s="729" t="s">
        <v>621</v>
      </c>
      <c r="B192" s="730" t="s">
        <v>622</v>
      </c>
      <c r="C192" s="731" t="s">
        <v>664</v>
      </c>
      <c r="D192" s="732" t="s">
        <v>665</v>
      </c>
      <c r="E192" s="733">
        <v>50113001</v>
      </c>
      <c r="F192" s="732" t="s">
        <v>667</v>
      </c>
      <c r="G192" s="731" t="s">
        <v>673</v>
      </c>
      <c r="H192" s="731">
        <v>233600</v>
      </c>
      <c r="I192" s="731">
        <v>233600</v>
      </c>
      <c r="J192" s="731" t="s">
        <v>998</v>
      </c>
      <c r="K192" s="731" t="s">
        <v>702</v>
      </c>
      <c r="L192" s="734">
        <v>52.22</v>
      </c>
      <c r="M192" s="734">
        <v>6</v>
      </c>
      <c r="N192" s="735">
        <v>313.32</v>
      </c>
    </row>
    <row r="193" spans="1:14" ht="14.45" customHeight="1" x14ac:dyDescent="0.2">
      <c r="A193" s="729" t="s">
        <v>621</v>
      </c>
      <c r="B193" s="730" t="s">
        <v>622</v>
      </c>
      <c r="C193" s="731" t="s">
        <v>664</v>
      </c>
      <c r="D193" s="732" t="s">
        <v>665</v>
      </c>
      <c r="E193" s="733">
        <v>50113001</v>
      </c>
      <c r="F193" s="732" t="s">
        <v>667</v>
      </c>
      <c r="G193" s="731" t="s">
        <v>673</v>
      </c>
      <c r="H193" s="731">
        <v>233559</v>
      </c>
      <c r="I193" s="731">
        <v>233559</v>
      </c>
      <c r="J193" s="731" t="s">
        <v>999</v>
      </c>
      <c r="K193" s="731" t="s">
        <v>1000</v>
      </c>
      <c r="L193" s="734">
        <v>26.429999999999996</v>
      </c>
      <c r="M193" s="734">
        <v>6</v>
      </c>
      <c r="N193" s="735">
        <v>158.57999999999998</v>
      </c>
    </row>
    <row r="194" spans="1:14" ht="14.45" customHeight="1" x14ac:dyDescent="0.2">
      <c r="A194" s="729" t="s">
        <v>621</v>
      </c>
      <c r="B194" s="730" t="s">
        <v>622</v>
      </c>
      <c r="C194" s="731" t="s">
        <v>664</v>
      </c>
      <c r="D194" s="732" t="s">
        <v>665</v>
      </c>
      <c r="E194" s="733">
        <v>50113001</v>
      </c>
      <c r="F194" s="732" t="s">
        <v>667</v>
      </c>
      <c r="G194" s="731" t="s">
        <v>673</v>
      </c>
      <c r="H194" s="731">
        <v>233579</v>
      </c>
      <c r="I194" s="731">
        <v>233579</v>
      </c>
      <c r="J194" s="731" t="s">
        <v>695</v>
      </c>
      <c r="K194" s="731" t="s">
        <v>696</v>
      </c>
      <c r="L194" s="734">
        <v>26.110000000000007</v>
      </c>
      <c r="M194" s="734">
        <v>8</v>
      </c>
      <c r="N194" s="735">
        <v>208.88000000000005</v>
      </c>
    </row>
    <row r="195" spans="1:14" ht="14.45" customHeight="1" x14ac:dyDescent="0.2">
      <c r="A195" s="729" t="s">
        <v>621</v>
      </c>
      <c r="B195" s="730" t="s">
        <v>622</v>
      </c>
      <c r="C195" s="731" t="s">
        <v>664</v>
      </c>
      <c r="D195" s="732" t="s">
        <v>665</v>
      </c>
      <c r="E195" s="733">
        <v>50113001</v>
      </c>
      <c r="F195" s="732" t="s">
        <v>667</v>
      </c>
      <c r="G195" s="731" t="s">
        <v>668</v>
      </c>
      <c r="H195" s="731">
        <v>993803</v>
      </c>
      <c r="I195" s="731">
        <v>0</v>
      </c>
      <c r="J195" s="731" t="s">
        <v>1001</v>
      </c>
      <c r="K195" s="731" t="s">
        <v>329</v>
      </c>
      <c r="L195" s="734">
        <v>78.489999999999995</v>
      </c>
      <c r="M195" s="734">
        <v>1</v>
      </c>
      <c r="N195" s="735">
        <v>78.489999999999995</v>
      </c>
    </row>
    <row r="196" spans="1:14" ht="14.45" customHeight="1" x14ac:dyDescent="0.2">
      <c r="A196" s="729" t="s">
        <v>621</v>
      </c>
      <c r="B196" s="730" t="s">
        <v>622</v>
      </c>
      <c r="C196" s="731" t="s">
        <v>664</v>
      </c>
      <c r="D196" s="732" t="s">
        <v>665</v>
      </c>
      <c r="E196" s="733">
        <v>50113001</v>
      </c>
      <c r="F196" s="732" t="s">
        <v>667</v>
      </c>
      <c r="G196" s="731" t="s">
        <v>668</v>
      </c>
      <c r="H196" s="731">
        <v>225883</v>
      </c>
      <c r="I196" s="731">
        <v>225883</v>
      </c>
      <c r="J196" s="731" t="s">
        <v>1002</v>
      </c>
      <c r="K196" s="731" t="s">
        <v>1003</v>
      </c>
      <c r="L196" s="734">
        <v>1342.2099999999996</v>
      </c>
      <c r="M196" s="734">
        <v>1</v>
      </c>
      <c r="N196" s="735">
        <v>1342.2099999999996</v>
      </c>
    </row>
    <row r="197" spans="1:14" ht="14.45" customHeight="1" x14ac:dyDescent="0.2">
      <c r="A197" s="729" t="s">
        <v>621</v>
      </c>
      <c r="B197" s="730" t="s">
        <v>622</v>
      </c>
      <c r="C197" s="731" t="s">
        <v>664</v>
      </c>
      <c r="D197" s="732" t="s">
        <v>665</v>
      </c>
      <c r="E197" s="733">
        <v>50113001</v>
      </c>
      <c r="F197" s="732" t="s">
        <v>667</v>
      </c>
      <c r="G197" s="731" t="s">
        <v>668</v>
      </c>
      <c r="H197" s="731">
        <v>143996</v>
      </c>
      <c r="I197" s="731">
        <v>43996</v>
      </c>
      <c r="J197" s="731" t="s">
        <v>1004</v>
      </c>
      <c r="K197" s="731" t="s">
        <v>1005</v>
      </c>
      <c r="L197" s="734">
        <v>77.879998543479786</v>
      </c>
      <c r="M197" s="734">
        <v>2</v>
      </c>
      <c r="N197" s="735">
        <v>155.75999708695957</v>
      </c>
    </row>
    <row r="198" spans="1:14" ht="14.45" customHeight="1" x14ac:dyDescent="0.2">
      <c r="A198" s="729" t="s">
        <v>621</v>
      </c>
      <c r="B198" s="730" t="s">
        <v>622</v>
      </c>
      <c r="C198" s="731" t="s">
        <v>664</v>
      </c>
      <c r="D198" s="732" t="s">
        <v>665</v>
      </c>
      <c r="E198" s="733">
        <v>50113001</v>
      </c>
      <c r="F198" s="732" t="s">
        <v>667</v>
      </c>
      <c r="G198" s="731" t="s">
        <v>668</v>
      </c>
      <c r="H198" s="731">
        <v>149402</v>
      </c>
      <c r="I198" s="731">
        <v>185108</v>
      </c>
      <c r="J198" s="731" t="s">
        <v>1006</v>
      </c>
      <c r="K198" s="731" t="s">
        <v>1007</v>
      </c>
      <c r="L198" s="734">
        <v>307.66979545461925</v>
      </c>
      <c r="M198" s="734">
        <v>22</v>
      </c>
      <c r="N198" s="735">
        <v>6768.7355000016232</v>
      </c>
    </row>
    <row r="199" spans="1:14" ht="14.45" customHeight="1" x14ac:dyDescent="0.2">
      <c r="A199" s="729" t="s">
        <v>621</v>
      </c>
      <c r="B199" s="730" t="s">
        <v>622</v>
      </c>
      <c r="C199" s="731" t="s">
        <v>664</v>
      </c>
      <c r="D199" s="732" t="s">
        <v>665</v>
      </c>
      <c r="E199" s="733">
        <v>50113001</v>
      </c>
      <c r="F199" s="732" t="s">
        <v>667</v>
      </c>
      <c r="G199" s="731" t="s">
        <v>668</v>
      </c>
      <c r="H199" s="731">
        <v>199466</v>
      </c>
      <c r="I199" s="731">
        <v>199466</v>
      </c>
      <c r="J199" s="731" t="s">
        <v>1008</v>
      </c>
      <c r="K199" s="731" t="s">
        <v>1009</v>
      </c>
      <c r="L199" s="734">
        <v>112.37999999999998</v>
      </c>
      <c r="M199" s="734">
        <v>7</v>
      </c>
      <c r="N199" s="735">
        <v>786.65999999999985</v>
      </c>
    </row>
    <row r="200" spans="1:14" ht="14.45" customHeight="1" x14ac:dyDescent="0.2">
      <c r="A200" s="729" t="s">
        <v>621</v>
      </c>
      <c r="B200" s="730" t="s">
        <v>622</v>
      </c>
      <c r="C200" s="731" t="s">
        <v>664</v>
      </c>
      <c r="D200" s="732" t="s">
        <v>665</v>
      </c>
      <c r="E200" s="733">
        <v>50113001</v>
      </c>
      <c r="F200" s="732" t="s">
        <v>667</v>
      </c>
      <c r="G200" s="731" t="s">
        <v>668</v>
      </c>
      <c r="H200" s="731">
        <v>243197</v>
      </c>
      <c r="I200" s="731">
        <v>243197</v>
      </c>
      <c r="J200" s="731" t="s">
        <v>1010</v>
      </c>
      <c r="K200" s="731" t="s">
        <v>1011</v>
      </c>
      <c r="L200" s="734">
        <v>88.11</v>
      </c>
      <c r="M200" s="734">
        <v>1</v>
      </c>
      <c r="N200" s="735">
        <v>88.11</v>
      </c>
    </row>
    <row r="201" spans="1:14" ht="14.45" customHeight="1" x14ac:dyDescent="0.2">
      <c r="A201" s="729" t="s">
        <v>621</v>
      </c>
      <c r="B201" s="730" t="s">
        <v>622</v>
      </c>
      <c r="C201" s="731" t="s">
        <v>664</v>
      </c>
      <c r="D201" s="732" t="s">
        <v>665</v>
      </c>
      <c r="E201" s="733">
        <v>50113001</v>
      </c>
      <c r="F201" s="732" t="s">
        <v>667</v>
      </c>
      <c r="G201" s="731" t="s">
        <v>668</v>
      </c>
      <c r="H201" s="731">
        <v>100409</v>
      </c>
      <c r="I201" s="731">
        <v>409</v>
      </c>
      <c r="J201" s="731" t="s">
        <v>1012</v>
      </c>
      <c r="K201" s="731" t="s">
        <v>1013</v>
      </c>
      <c r="L201" s="734">
        <v>79.67000000000003</v>
      </c>
      <c r="M201" s="734">
        <v>2</v>
      </c>
      <c r="N201" s="735">
        <v>159.34000000000006</v>
      </c>
    </row>
    <row r="202" spans="1:14" ht="14.45" customHeight="1" x14ac:dyDescent="0.2">
      <c r="A202" s="729" t="s">
        <v>621</v>
      </c>
      <c r="B202" s="730" t="s">
        <v>622</v>
      </c>
      <c r="C202" s="731" t="s">
        <v>664</v>
      </c>
      <c r="D202" s="732" t="s">
        <v>665</v>
      </c>
      <c r="E202" s="733">
        <v>50113001</v>
      </c>
      <c r="F202" s="732" t="s">
        <v>667</v>
      </c>
      <c r="G202" s="731" t="s">
        <v>668</v>
      </c>
      <c r="H202" s="731">
        <v>137275</v>
      </c>
      <c r="I202" s="731">
        <v>137275</v>
      </c>
      <c r="J202" s="731" t="s">
        <v>1014</v>
      </c>
      <c r="K202" s="731" t="s">
        <v>1015</v>
      </c>
      <c r="L202" s="734">
        <v>1054.6500000000001</v>
      </c>
      <c r="M202" s="734">
        <v>1</v>
      </c>
      <c r="N202" s="735">
        <v>1054.6500000000001</v>
      </c>
    </row>
    <row r="203" spans="1:14" ht="14.45" customHeight="1" x14ac:dyDescent="0.2">
      <c r="A203" s="729" t="s">
        <v>621</v>
      </c>
      <c r="B203" s="730" t="s">
        <v>622</v>
      </c>
      <c r="C203" s="731" t="s">
        <v>664</v>
      </c>
      <c r="D203" s="732" t="s">
        <v>665</v>
      </c>
      <c r="E203" s="733">
        <v>50113001</v>
      </c>
      <c r="F203" s="732" t="s">
        <v>667</v>
      </c>
      <c r="G203" s="731" t="s">
        <v>668</v>
      </c>
      <c r="H203" s="731">
        <v>850390</v>
      </c>
      <c r="I203" s="731">
        <v>102600</v>
      </c>
      <c r="J203" s="731" t="s">
        <v>1016</v>
      </c>
      <c r="K203" s="731" t="s">
        <v>1017</v>
      </c>
      <c r="L203" s="734">
        <v>67.909999999999982</v>
      </c>
      <c r="M203" s="734">
        <v>2</v>
      </c>
      <c r="N203" s="735">
        <v>135.81999999999996</v>
      </c>
    </row>
    <row r="204" spans="1:14" ht="14.45" customHeight="1" x14ac:dyDescent="0.2">
      <c r="A204" s="729" t="s">
        <v>621</v>
      </c>
      <c r="B204" s="730" t="s">
        <v>622</v>
      </c>
      <c r="C204" s="731" t="s">
        <v>664</v>
      </c>
      <c r="D204" s="732" t="s">
        <v>665</v>
      </c>
      <c r="E204" s="733">
        <v>50113001</v>
      </c>
      <c r="F204" s="732" t="s">
        <v>667</v>
      </c>
      <c r="G204" s="731" t="s">
        <v>673</v>
      </c>
      <c r="H204" s="731">
        <v>104063</v>
      </c>
      <c r="I204" s="731">
        <v>4063</v>
      </c>
      <c r="J204" s="731" t="s">
        <v>1018</v>
      </c>
      <c r="K204" s="731" t="s">
        <v>1019</v>
      </c>
      <c r="L204" s="734">
        <v>81.36</v>
      </c>
      <c r="M204" s="734">
        <v>1</v>
      </c>
      <c r="N204" s="735">
        <v>81.36</v>
      </c>
    </row>
    <row r="205" spans="1:14" ht="14.45" customHeight="1" x14ac:dyDescent="0.2">
      <c r="A205" s="729" t="s">
        <v>621</v>
      </c>
      <c r="B205" s="730" t="s">
        <v>622</v>
      </c>
      <c r="C205" s="731" t="s">
        <v>664</v>
      </c>
      <c r="D205" s="732" t="s">
        <v>665</v>
      </c>
      <c r="E205" s="733">
        <v>50113001</v>
      </c>
      <c r="F205" s="732" t="s">
        <v>667</v>
      </c>
      <c r="G205" s="731" t="s">
        <v>668</v>
      </c>
      <c r="H205" s="731">
        <v>229130</v>
      </c>
      <c r="I205" s="731">
        <v>229130</v>
      </c>
      <c r="J205" s="731" t="s">
        <v>1020</v>
      </c>
      <c r="K205" s="731" t="s">
        <v>1021</v>
      </c>
      <c r="L205" s="734">
        <v>37.100000000000009</v>
      </c>
      <c r="M205" s="734">
        <v>1</v>
      </c>
      <c r="N205" s="735">
        <v>37.100000000000009</v>
      </c>
    </row>
    <row r="206" spans="1:14" ht="14.45" customHeight="1" x14ac:dyDescent="0.2">
      <c r="A206" s="729" t="s">
        <v>621</v>
      </c>
      <c r="B206" s="730" t="s">
        <v>622</v>
      </c>
      <c r="C206" s="731" t="s">
        <v>664</v>
      </c>
      <c r="D206" s="732" t="s">
        <v>665</v>
      </c>
      <c r="E206" s="733">
        <v>50113001</v>
      </c>
      <c r="F206" s="732" t="s">
        <v>667</v>
      </c>
      <c r="G206" s="731" t="s">
        <v>668</v>
      </c>
      <c r="H206" s="731">
        <v>230417</v>
      </c>
      <c r="I206" s="731">
        <v>230417</v>
      </c>
      <c r="J206" s="731" t="s">
        <v>1022</v>
      </c>
      <c r="K206" s="731" t="s">
        <v>1023</v>
      </c>
      <c r="L206" s="734">
        <v>54.13</v>
      </c>
      <c r="M206" s="734">
        <v>2</v>
      </c>
      <c r="N206" s="735">
        <v>108.26</v>
      </c>
    </row>
    <row r="207" spans="1:14" ht="14.45" customHeight="1" x14ac:dyDescent="0.2">
      <c r="A207" s="729" t="s">
        <v>621</v>
      </c>
      <c r="B207" s="730" t="s">
        <v>622</v>
      </c>
      <c r="C207" s="731" t="s">
        <v>664</v>
      </c>
      <c r="D207" s="732" t="s">
        <v>665</v>
      </c>
      <c r="E207" s="733">
        <v>50113001</v>
      </c>
      <c r="F207" s="732" t="s">
        <v>667</v>
      </c>
      <c r="G207" s="731" t="s">
        <v>668</v>
      </c>
      <c r="H207" s="731">
        <v>230409</v>
      </c>
      <c r="I207" s="731">
        <v>230409</v>
      </c>
      <c r="J207" s="731" t="s">
        <v>701</v>
      </c>
      <c r="K207" s="731" t="s">
        <v>702</v>
      </c>
      <c r="L207" s="734">
        <v>19.899999999999995</v>
      </c>
      <c r="M207" s="734">
        <v>1</v>
      </c>
      <c r="N207" s="735">
        <v>19.899999999999995</v>
      </c>
    </row>
    <row r="208" spans="1:14" ht="14.45" customHeight="1" x14ac:dyDescent="0.2">
      <c r="A208" s="729" t="s">
        <v>621</v>
      </c>
      <c r="B208" s="730" t="s">
        <v>622</v>
      </c>
      <c r="C208" s="731" t="s">
        <v>664</v>
      </c>
      <c r="D208" s="732" t="s">
        <v>665</v>
      </c>
      <c r="E208" s="733">
        <v>50113001</v>
      </c>
      <c r="F208" s="732" t="s">
        <v>667</v>
      </c>
      <c r="G208" s="731" t="s">
        <v>668</v>
      </c>
      <c r="H208" s="731">
        <v>230415</v>
      </c>
      <c r="I208" s="731">
        <v>230415</v>
      </c>
      <c r="J208" s="731" t="s">
        <v>1024</v>
      </c>
      <c r="K208" s="731" t="s">
        <v>1025</v>
      </c>
      <c r="L208" s="734">
        <v>26.97</v>
      </c>
      <c r="M208" s="734">
        <v>1</v>
      </c>
      <c r="N208" s="735">
        <v>26.97</v>
      </c>
    </row>
    <row r="209" spans="1:14" ht="14.45" customHeight="1" x14ac:dyDescent="0.2">
      <c r="A209" s="729" t="s">
        <v>621</v>
      </c>
      <c r="B209" s="730" t="s">
        <v>622</v>
      </c>
      <c r="C209" s="731" t="s">
        <v>664</v>
      </c>
      <c r="D209" s="732" t="s">
        <v>665</v>
      </c>
      <c r="E209" s="733">
        <v>50113001</v>
      </c>
      <c r="F209" s="732" t="s">
        <v>667</v>
      </c>
      <c r="G209" s="731" t="s">
        <v>329</v>
      </c>
      <c r="H209" s="731">
        <v>848965</v>
      </c>
      <c r="I209" s="731">
        <v>115404</v>
      </c>
      <c r="J209" s="731" t="s">
        <v>1026</v>
      </c>
      <c r="K209" s="731" t="s">
        <v>1027</v>
      </c>
      <c r="L209" s="734">
        <v>1237.8399999999999</v>
      </c>
      <c r="M209" s="734">
        <v>1</v>
      </c>
      <c r="N209" s="735">
        <v>1237.8399999999999</v>
      </c>
    </row>
    <row r="210" spans="1:14" ht="14.45" customHeight="1" x14ac:dyDescent="0.2">
      <c r="A210" s="729" t="s">
        <v>621</v>
      </c>
      <c r="B210" s="730" t="s">
        <v>622</v>
      </c>
      <c r="C210" s="731" t="s">
        <v>664</v>
      </c>
      <c r="D210" s="732" t="s">
        <v>665</v>
      </c>
      <c r="E210" s="733">
        <v>50113001</v>
      </c>
      <c r="F210" s="732" t="s">
        <v>667</v>
      </c>
      <c r="G210" s="731" t="s">
        <v>668</v>
      </c>
      <c r="H210" s="731">
        <v>207939</v>
      </c>
      <c r="I210" s="731">
        <v>207939</v>
      </c>
      <c r="J210" s="731" t="s">
        <v>1028</v>
      </c>
      <c r="K210" s="731" t="s">
        <v>1029</v>
      </c>
      <c r="L210" s="734">
        <v>60.840000000000018</v>
      </c>
      <c r="M210" s="734">
        <v>28</v>
      </c>
      <c r="N210" s="735">
        <v>1703.5200000000004</v>
      </c>
    </row>
    <row r="211" spans="1:14" ht="14.45" customHeight="1" x14ac:dyDescent="0.2">
      <c r="A211" s="729" t="s">
        <v>621</v>
      </c>
      <c r="B211" s="730" t="s">
        <v>622</v>
      </c>
      <c r="C211" s="731" t="s">
        <v>664</v>
      </c>
      <c r="D211" s="732" t="s">
        <v>665</v>
      </c>
      <c r="E211" s="733">
        <v>50113001</v>
      </c>
      <c r="F211" s="732" t="s">
        <v>667</v>
      </c>
      <c r="G211" s="731" t="s">
        <v>668</v>
      </c>
      <c r="H211" s="731">
        <v>207940</v>
      </c>
      <c r="I211" s="731">
        <v>207940</v>
      </c>
      <c r="J211" s="731" t="s">
        <v>1030</v>
      </c>
      <c r="K211" s="731" t="s">
        <v>1031</v>
      </c>
      <c r="L211" s="734">
        <v>72.473214285714306</v>
      </c>
      <c r="M211" s="734">
        <v>56</v>
      </c>
      <c r="N211" s="735">
        <v>4058.5000000000009</v>
      </c>
    </row>
    <row r="212" spans="1:14" ht="14.45" customHeight="1" x14ac:dyDescent="0.2">
      <c r="A212" s="729" t="s">
        <v>621</v>
      </c>
      <c r="B212" s="730" t="s">
        <v>622</v>
      </c>
      <c r="C212" s="731" t="s">
        <v>664</v>
      </c>
      <c r="D212" s="732" t="s">
        <v>665</v>
      </c>
      <c r="E212" s="733">
        <v>50113001</v>
      </c>
      <c r="F212" s="732" t="s">
        <v>667</v>
      </c>
      <c r="G212" s="731" t="s">
        <v>668</v>
      </c>
      <c r="H212" s="731">
        <v>232163</v>
      </c>
      <c r="I212" s="731">
        <v>232163</v>
      </c>
      <c r="J212" s="731" t="s">
        <v>1032</v>
      </c>
      <c r="K212" s="731" t="s">
        <v>677</v>
      </c>
      <c r="L212" s="734">
        <v>87.049999999999969</v>
      </c>
      <c r="M212" s="734">
        <v>1</v>
      </c>
      <c r="N212" s="735">
        <v>87.049999999999969</v>
      </c>
    </row>
    <row r="213" spans="1:14" ht="14.45" customHeight="1" x14ac:dyDescent="0.2">
      <c r="A213" s="729" t="s">
        <v>621</v>
      </c>
      <c r="B213" s="730" t="s">
        <v>622</v>
      </c>
      <c r="C213" s="731" t="s">
        <v>664</v>
      </c>
      <c r="D213" s="732" t="s">
        <v>665</v>
      </c>
      <c r="E213" s="733">
        <v>50113001</v>
      </c>
      <c r="F213" s="732" t="s">
        <v>667</v>
      </c>
      <c r="G213" s="731" t="s">
        <v>668</v>
      </c>
      <c r="H213" s="731">
        <v>214526</v>
      </c>
      <c r="I213" s="731">
        <v>214526</v>
      </c>
      <c r="J213" s="731" t="s">
        <v>1033</v>
      </c>
      <c r="K213" s="731" t="s">
        <v>1034</v>
      </c>
      <c r="L213" s="734">
        <v>85.660909090909087</v>
      </c>
      <c r="M213" s="734">
        <v>11</v>
      </c>
      <c r="N213" s="735">
        <v>942.27</v>
      </c>
    </row>
    <row r="214" spans="1:14" ht="14.45" customHeight="1" x14ac:dyDescent="0.2">
      <c r="A214" s="729" t="s">
        <v>621</v>
      </c>
      <c r="B214" s="730" t="s">
        <v>622</v>
      </c>
      <c r="C214" s="731" t="s">
        <v>664</v>
      </c>
      <c r="D214" s="732" t="s">
        <v>665</v>
      </c>
      <c r="E214" s="733">
        <v>50113001</v>
      </c>
      <c r="F214" s="732" t="s">
        <v>667</v>
      </c>
      <c r="G214" s="731" t="s">
        <v>673</v>
      </c>
      <c r="H214" s="731">
        <v>214435</v>
      </c>
      <c r="I214" s="731">
        <v>214435</v>
      </c>
      <c r="J214" s="731" t="s">
        <v>1035</v>
      </c>
      <c r="K214" s="731" t="s">
        <v>1036</v>
      </c>
      <c r="L214" s="734">
        <v>42.925714285714285</v>
      </c>
      <c r="M214" s="734">
        <v>14</v>
      </c>
      <c r="N214" s="735">
        <v>600.96</v>
      </c>
    </row>
    <row r="215" spans="1:14" ht="14.45" customHeight="1" x14ac:dyDescent="0.2">
      <c r="A215" s="729" t="s">
        <v>621</v>
      </c>
      <c r="B215" s="730" t="s">
        <v>622</v>
      </c>
      <c r="C215" s="731" t="s">
        <v>664</v>
      </c>
      <c r="D215" s="732" t="s">
        <v>665</v>
      </c>
      <c r="E215" s="733">
        <v>50113001</v>
      </c>
      <c r="F215" s="732" t="s">
        <v>667</v>
      </c>
      <c r="G215" s="731" t="s">
        <v>673</v>
      </c>
      <c r="H215" s="731">
        <v>214433</v>
      </c>
      <c r="I215" s="731">
        <v>214433</v>
      </c>
      <c r="J215" s="731" t="s">
        <v>1035</v>
      </c>
      <c r="K215" s="731" t="s">
        <v>1037</v>
      </c>
      <c r="L215" s="734">
        <v>12.207999999999998</v>
      </c>
      <c r="M215" s="734">
        <v>15</v>
      </c>
      <c r="N215" s="735">
        <v>183.11999999999998</v>
      </c>
    </row>
    <row r="216" spans="1:14" ht="14.45" customHeight="1" x14ac:dyDescent="0.2">
      <c r="A216" s="729" t="s">
        <v>621</v>
      </c>
      <c r="B216" s="730" t="s">
        <v>622</v>
      </c>
      <c r="C216" s="731" t="s">
        <v>664</v>
      </c>
      <c r="D216" s="732" t="s">
        <v>665</v>
      </c>
      <c r="E216" s="733">
        <v>50113001</v>
      </c>
      <c r="F216" s="732" t="s">
        <v>667</v>
      </c>
      <c r="G216" s="731" t="s">
        <v>673</v>
      </c>
      <c r="H216" s="731">
        <v>214427</v>
      </c>
      <c r="I216" s="731">
        <v>214427</v>
      </c>
      <c r="J216" s="731" t="s">
        <v>1038</v>
      </c>
      <c r="K216" s="731" t="s">
        <v>1039</v>
      </c>
      <c r="L216" s="734">
        <v>16.554965517241378</v>
      </c>
      <c r="M216" s="734">
        <v>290</v>
      </c>
      <c r="N216" s="735">
        <v>4800.9399999999996</v>
      </c>
    </row>
    <row r="217" spans="1:14" ht="14.45" customHeight="1" x14ac:dyDescent="0.2">
      <c r="A217" s="729" t="s">
        <v>621</v>
      </c>
      <c r="B217" s="730" t="s">
        <v>622</v>
      </c>
      <c r="C217" s="731" t="s">
        <v>664</v>
      </c>
      <c r="D217" s="732" t="s">
        <v>665</v>
      </c>
      <c r="E217" s="733">
        <v>50113001</v>
      </c>
      <c r="F217" s="732" t="s">
        <v>667</v>
      </c>
      <c r="G217" s="731" t="s">
        <v>668</v>
      </c>
      <c r="H217" s="731">
        <v>194691</v>
      </c>
      <c r="I217" s="731">
        <v>194691</v>
      </c>
      <c r="J217" s="731" t="s">
        <v>1040</v>
      </c>
      <c r="K217" s="731" t="s">
        <v>1041</v>
      </c>
      <c r="L217" s="734">
        <v>709.01</v>
      </c>
      <c r="M217" s="734">
        <v>1</v>
      </c>
      <c r="N217" s="735">
        <v>709.01</v>
      </c>
    </row>
    <row r="218" spans="1:14" ht="14.45" customHeight="1" x14ac:dyDescent="0.2">
      <c r="A218" s="729" t="s">
        <v>621</v>
      </c>
      <c r="B218" s="730" t="s">
        <v>622</v>
      </c>
      <c r="C218" s="731" t="s">
        <v>664</v>
      </c>
      <c r="D218" s="732" t="s">
        <v>665</v>
      </c>
      <c r="E218" s="733">
        <v>50113001</v>
      </c>
      <c r="F218" s="732" t="s">
        <v>667</v>
      </c>
      <c r="G218" s="731" t="s">
        <v>673</v>
      </c>
      <c r="H218" s="731">
        <v>113767</v>
      </c>
      <c r="I218" s="731">
        <v>13767</v>
      </c>
      <c r="J218" s="731" t="s">
        <v>1042</v>
      </c>
      <c r="K218" s="731" t="s">
        <v>1043</v>
      </c>
      <c r="L218" s="734">
        <v>44.83</v>
      </c>
      <c r="M218" s="734">
        <v>1</v>
      </c>
      <c r="N218" s="735">
        <v>44.83</v>
      </c>
    </row>
    <row r="219" spans="1:14" ht="14.45" customHeight="1" x14ac:dyDescent="0.2">
      <c r="A219" s="729" t="s">
        <v>621</v>
      </c>
      <c r="B219" s="730" t="s">
        <v>622</v>
      </c>
      <c r="C219" s="731" t="s">
        <v>664</v>
      </c>
      <c r="D219" s="732" t="s">
        <v>665</v>
      </c>
      <c r="E219" s="733">
        <v>50113001</v>
      </c>
      <c r="F219" s="732" t="s">
        <v>667</v>
      </c>
      <c r="G219" s="731" t="s">
        <v>668</v>
      </c>
      <c r="H219" s="731">
        <v>176155</v>
      </c>
      <c r="I219" s="731">
        <v>76155</v>
      </c>
      <c r="J219" s="731" t="s">
        <v>1044</v>
      </c>
      <c r="K219" s="731" t="s">
        <v>1045</v>
      </c>
      <c r="L219" s="734">
        <v>58.05</v>
      </c>
      <c r="M219" s="734">
        <v>2</v>
      </c>
      <c r="N219" s="735">
        <v>116.1</v>
      </c>
    </row>
    <row r="220" spans="1:14" ht="14.45" customHeight="1" x14ac:dyDescent="0.2">
      <c r="A220" s="729" t="s">
        <v>621</v>
      </c>
      <c r="B220" s="730" t="s">
        <v>622</v>
      </c>
      <c r="C220" s="731" t="s">
        <v>664</v>
      </c>
      <c r="D220" s="732" t="s">
        <v>665</v>
      </c>
      <c r="E220" s="733">
        <v>50113001</v>
      </c>
      <c r="F220" s="732" t="s">
        <v>667</v>
      </c>
      <c r="G220" s="731" t="s">
        <v>668</v>
      </c>
      <c r="H220" s="731">
        <v>126808</v>
      </c>
      <c r="I220" s="731">
        <v>126808</v>
      </c>
      <c r="J220" s="731" t="s">
        <v>1046</v>
      </c>
      <c r="K220" s="731" t="s">
        <v>1047</v>
      </c>
      <c r="L220" s="734">
        <v>2529.9962500000001</v>
      </c>
      <c r="M220" s="734">
        <v>2</v>
      </c>
      <c r="N220" s="735">
        <v>5059.9925000000003</v>
      </c>
    </row>
    <row r="221" spans="1:14" ht="14.45" customHeight="1" x14ac:dyDescent="0.2">
      <c r="A221" s="729" t="s">
        <v>621</v>
      </c>
      <c r="B221" s="730" t="s">
        <v>622</v>
      </c>
      <c r="C221" s="731" t="s">
        <v>664</v>
      </c>
      <c r="D221" s="732" t="s">
        <v>665</v>
      </c>
      <c r="E221" s="733">
        <v>50113001</v>
      </c>
      <c r="F221" s="732" t="s">
        <v>667</v>
      </c>
      <c r="G221" s="731" t="s">
        <v>668</v>
      </c>
      <c r="H221" s="731">
        <v>25431</v>
      </c>
      <c r="I221" s="731">
        <v>25431</v>
      </c>
      <c r="J221" s="731" t="s">
        <v>1048</v>
      </c>
      <c r="K221" s="731" t="s">
        <v>1049</v>
      </c>
      <c r="L221" s="734">
        <v>53.429999999999971</v>
      </c>
      <c r="M221" s="734">
        <v>1</v>
      </c>
      <c r="N221" s="735">
        <v>53.429999999999971</v>
      </c>
    </row>
    <row r="222" spans="1:14" ht="14.45" customHeight="1" x14ac:dyDescent="0.2">
      <c r="A222" s="729" t="s">
        <v>621</v>
      </c>
      <c r="B222" s="730" t="s">
        <v>622</v>
      </c>
      <c r="C222" s="731" t="s">
        <v>664</v>
      </c>
      <c r="D222" s="732" t="s">
        <v>665</v>
      </c>
      <c r="E222" s="733">
        <v>50113001</v>
      </c>
      <c r="F222" s="732" t="s">
        <v>667</v>
      </c>
      <c r="G222" s="731" t="s">
        <v>668</v>
      </c>
      <c r="H222" s="731">
        <v>193105</v>
      </c>
      <c r="I222" s="731">
        <v>93105</v>
      </c>
      <c r="J222" s="731" t="s">
        <v>1050</v>
      </c>
      <c r="K222" s="731" t="s">
        <v>1051</v>
      </c>
      <c r="L222" s="734">
        <v>204.08999999999995</v>
      </c>
      <c r="M222" s="734">
        <v>1</v>
      </c>
      <c r="N222" s="735">
        <v>204.08999999999995</v>
      </c>
    </row>
    <row r="223" spans="1:14" ht="14.45" customHeight="1" x14ac:dyDescent="0.2">
      <c r="A223" s="729" t="s">
        <v>621</v>
      </c>
      <c r="B223" s="730" t="s">
        <v>622</v>
      </c>
      <c r="C223" s="731" t="s">
        <v>664</v>
      </c>
      <c r="D223" s="732" t="s">
        <v>665</v>
      </c>
      <c r="E223" s="733">
        <v>50113001</v>
      </c>
      <c r="F223" s="732" t="s">
        <v>667</v>
      </c>
      <c r="G223" s="731" t="s">
        <v>668</v>
      </c>
      <c r="H223" s="731">
        <v>193104</v>
      </c>
      <c r="I223" s="731">
        <v>93104</v>
      </c>
      <c r="J223" s="731" t="s">
        <v>1050</v>
      </c>
      <c r="K223" s="731" t="s">
        <v>1052</v>
      </c>
      <c r="L223" s="734">
        <v>30.8</v>
      </c>
      <c r="M223" s="734">
        <v>3</v>
      </c>
      <c r="N223" s="735">
        <v>92.4</v>
      </c>
    </row>
    <row r="224" spans="1:14" ht="14.45" customHeight="1" x14ac:dyDescent="0.2">
      <c r="A224" s="729" t="s">
        <v>621</v>
      </c>
      <c r="B224" s="730" t="s">
        <v>622</v>
      </c>
      <c r="C224" s="731" t="s">
        <v>664</v>
      </c>
      <c r="D224" s="732" t="s">
        <v>665</v>
      </c>
      <c r="E224" s="733">
        <v>50113001</v>
      </c>
      <c r="F224" s="732" t="s">
        <v>667</v>
      </c>
      <c r="G224" s="731" t="s">
        <v>673</v>
      </c>
      <c r="H224" s="731">
        <v>144997</v>
      </c>
      <c r="I224" s="731">
        <v>44997</v>
      </c>
      <c r="J224" s="731" t="s">
        <v>1053</v>
      </c>
      <c r="K224" s="731" t="s">
        <v>1054</v>
      </c>
      <c r="L224" s="734">
        <v>238.14</v>
      </c>
      <c r="M224" s="734">
        <v>1</v>
      </c>
      <c r="N224" s="735">
        <v>238.14</v>
      </c>
    </row>
    <row r="225" spans="1:14" ht="14.45" customHeight="1" x14ac:dyDescent="0.2">
      <c r="A225" s="729" t="s">
        <v>621</v>
      </c>
      <c r="B225" s="730" t="s">
        <v>622</v>
      </c>
      <c r="C225" s="731" t="s">
        <v>664</v>
      </c>
      <c r="D225" s="732" t="s">
        <v>665</v>
      </c>
      <c r="E225" s="733">
        <v>50113001</v>
      </c>
      <c r="F225" s="732" t="s">
        <v>667</v>
      </c>
      <c r="G225" s="731" t="s">
        <v>673</v>
      </c>
      <c r="H225" s="731">
        <v>237626</v>
      </c>
      <c r="I225" s="731">
        <v>237626</v>
      </c>
      <c r="J225" s="731" t="s">
        <v>1055</v>
      </c>
      <c r="K225" s="731" t="s">
        <v>1056</v>
      </c>
      <c r="L225" s="734">
        <v>239.696</v>
      </c>
      <c r="M225" s="734">
        <v>30</v>
      </c>
      <c r="N225" s="735">
        <v>7190.88</v>
      </c>
    </row>
    <row r="226" spans="1:14" ht="14.45" customHeight="1" x14ac:dyDescent="0.2">
      <c r="A226" s="729" t="s">
        <v>621</v>
      </c>
      <c r="B226" s="730" t="s">
        <v>622</v>
      </c>
      <c r="C226" s="731" t="s">
        <v>664</v>
      </c>
      <c r="D226" s="732" t="s">
        <v>665</v>
      </c>
      <c r="E226" s="733">
        <v>50113001</v>
      </c>
      <c r="F226" s="732" t="s">
        <v>667</v>
      </c>
      <c r="G226" s="731" t="s">
        <v>668</v>
      </c>
      <c r="H226" s="731">
        <v>114075</v>
      </c>
      <c r="I226" s="731">
        <v>14075</v>
      </c>
      <c r="J226" s="731" t="s">
        <v>1057</v>
      </c>
      <c r="K226" s="731" t="s">
        <v>1058</v>
      </c>
      <c r="L226" s="734">
        <v>294.60999999999996</v>
      </c>
      <c r="M226" s="734">
        <v>3</v>
      </c>
      <c r="N226" s="735">
        <v>883.82999999999993</v>
      </c>
    </row>
    <row r="227" spans="1:14" ht="14.45" customHeight="1" x14ac:dyDescent="0.2">
      <c r="A227" s="729" t="s">
        <v>621</v>
      </c>
      <c r="B227" s="730" t="s">
        <v>622</v>
      </c>
      <c r="C227" s="731" t="s">
        <v>664</v>
      </c>
      <c r="D227" s="732" t="s">
        <v>665</v>
      </c>
      <c r="E227" s="733">
        <v>50113001</v>
      </c>
      <c r="F227" s="732" t="s">
        <v>667</v>
      </c>
      <c r="G227" s="731" t="s">
        <v>668</v>
      </c>
      <c r="H227" s="731">
        <v>197522</v>
      </c>
      <c r="I227" s="731">
        <v>97522</v>
      </c>
      <c r="J227" s="731" t="s">
        <v>1057</v>
      </c>
      <c r="K227" s="731" t="s">
        <v>1059</v>
      </c>
      <c r="L227" s="734">
        <v>159.02000000000004</v>
      </c>
      <c r="M227" s="734">
        <v>1</v>
      </c>
      <c r="N227" s="735">
        <v>159.02000000000004</v>
      </c>
    </row>
    <row r="228" spans="1:14" ht="14.45" customHeight="1" x14ac:dyDescent="0.2">
      <c r="A228" s="729" t="s">
        <v>621</v>
      </c>
      <c r="B228" s="730" t="s">
        <v>622</v>
      </c>
      <c r="C228" s="731" t="s">
        <v>664</v>
      </c>
      <c r="D228" s="732" t="s">
        <v>665</v>
      </c>
      <c r="E228" s="733">
        <v>50113001</v>
      </c>
      <c r="F228" s="732" t="s">
        <v>667</v>
      </c>
      <c r="G228" s="731" t="s">
        <v>668</v>
      </c>
      <c r="H228" s="731">
        <v>184090</v>
      </c>
      <c r="I228" s="731">
        <v>84090</v>
      </c>
      <c r="J228" s="731" t="s">
        <v>1060</v>
      </c>
      <c r="K228" s="731" t="s">
        <v>1061</v>
      </c>
      <c r="L228" s="734">
        <v>60.014920634920635</v>
      </c>
      <c r="M228" s="734">
        <v>126</v>
      </c>
      <c r="N228" s="735">
        <v>7561.88</v>
      </c>
    </row>
    <row r="229" spans="1:14" ht="14.45" customHeight="1" x14ac:dyDescent="0.2">
      <c r="A229" s="729" t="s">
        <v>621</v>
      </c>
      <c r="B229" s="730" t="s">
        <v>622</v>
      </c>
      <c r="C229" s="731" t="s">
        <v>664</v>
      </c>
      <c r="D229" s="732" t="s">
        <v>665</v>
      </c>
      <c r="E229" s="733">
        <v>50113001</v>
      </c>
      <c r="F229" s="732" t="s">
        <v>667</v>
      </c>
      <c r="G229" s="731" t="s">
        <v>668</v>
      </c>
      <c r="H229" s="731">
        <v>230423</v>
      </c>
      <c r="I229" s="731">
        <v>230423</v>
      </c>
      <c r="J229" s="731" t="s">
        <v>709</v>
      </c>
      <c r="K229" s="731" t="s">
        <v>710</v>
      </c>
      <c r="L229" s="734">
        <v>39.85</v>
      </c>
      <c r="M229" s="734">
        <v>1</v>
      </c>
      <c r="N229" s="735">
        <v>39.85</v>
      </c>
    </row>
    <row r="230" spans="1:14" ht="14.45" customHeight="1" x14ac:dyDescent="0.2">
      <c r="A230" s="729" t="s">
        <v>621</v>
      </c>
      <c r="B230" s="730" t="s">
        <v>622</v>
      </c>
      <c r="C230" s="731" t="s">
        <v>664</v>
      </c>
      <c r="D230" s="732" t="s">
        <v>665</v>
      </c>
      <c r="E230" s="733">
        <v>50113001</v>
      </c>
      <c r="F230" s="732" t="s">
        <v>667</v>
      </c>
      <c r="G230" s="731" t="s">
        <v>668</v>
      </c>
      <c r="H230" s="731">
        <v>230421</v>
      </c>
      <c r="I230" s="731">
        <v>230421</v>
      </c>
      <c r="J230" s="731" t="s">
        <v>709</v>
      </c>
      <c r="K230" s="731" t="s">
        <v>711</v>
      </c>
      <c r="L230" s="734">
        <v>76.979999040207801</v>
      </c>
      <c r="M230" s="734">
        <v>6</v>
      </c>
      <c r="N230" s="735">
        <v>461.87999424124678</v>
      </c>
    </row>
    <row r="231" spans="1:14" ht="14.45" customHeight="1" x14ac:dyDescent="0.2">
      <c r="A231" s="729" t="s">
        <v>621</v>
      </c>
      <c r="B231" s="730" t="s">
        <v>622</v>
      </c>
      <c r="C231" s="731" t="s">
        <v>664</v>
      </c>
      <c r="D231" s="732" t="s">
        <v>665</v>
      </c>
      <c r="E231" s="733">
        <v>50113001</v>
      </c>
      <c r="F231" s="732" t="s">
        <v>667</v>
      </c>
      <c r="G231" s="731" t="s">
        <v>668</v>
      </c>
      <c r="H231" s="731">
        <v>846346</v>
      </c>
      <c r="I231" s="731">
        <v>119672</v>
      </c>
      <c r="J231" s="731" t="s">
        <v>1062</v>
      </c>
      <c r="K231" s="731" t="s">
        <v>1063</v>
      </c>
      <c r="L231" s="734">
        <v>120.96</v>
      </c>
      <c r="M231" s="734">
        <v>1</v>
      </c>
      <c r="N231" s="735">
        <v>120.96</v>
      </c>
    </row>
    <row r="232" spans="1:14" ht="14.45" customHeight="1" x14ac:dyDescent="0.2">
      <c r="A232" s="729" t="s">
        <v>621</v>
      </c>
      <c r="B232" s="730" t="s">
        <v>622</v>
      </c>
      <c r="C232" s="731" t="s">
        <v>664</v>
      </c>
      <c r="D232" s="732" t="s">
        <v>665</v>
      </c>
      <c r="E232" s="733">
        <v>50113001</v>
      </c>
      <c r="F232" s="732" t="s">
        <v>667</v>
      </c>
      <c r="G232" s="731" t="s">
        <v>668</v>
      </c>
      <c r="H232" s="731">
        <v>117011</v>
      </c>
      <c r="I232" s="731">
        <v>17011</v>
      </c>
      <c r="J232" s="731" t="s">
        <v>1064</v>
      </c>
      <c r="K232" s="731" t="s">
        <v>1065</v>
      </c>
      <c r="L232" s="734">
        <v>144.87</v>
      </c>
      <c r="M232" s="734">
        <v>10</v>
      </c>
      <c r="N232" s="735">
        <v>1448.7</v>
      </c>
    </row>
    <row r="233" spans="1:14" ht="14.45" customHeight="1" x14ac:dyDescent="0.2">
      <c r="A233" s="729" t="s">
        <v>621</v>
      </c>
      <c r="B233" s="730" t="s">
        <v>622</v>
      </c>
      <c r="C233" s="731" t="s">
        <v>664</v>
      </c>
      <c r="D233" s="732" t="s">
        <v>665</v>
      </c>
      <c r="E233" s="733">
        <v>50113001</v>
      </c>
      <c r="F233" s="732" t="s">
        <v>667</v>
      </c>
      <c r="G233" s="731" t="s">
        <v>668</v>
      </c>
      <c r="H233" s="731">
        <v>183318</v>
      </c>
      <c r="I233" s="731">
        <v>83318</v>
      </c>
      <c r="J233" s="731" t="s">
        <v>1066</v>
      </c>
      <c r="K233" s="731" t="s">
        <v>1067</v>
      </c>
      <c r="L233" s="734">
        <v>31.77</v>
      </c>
      <c r="M233" s="734">
        <v>2</v>
      </c>
      <c r="N233" s="735">
        <v>63.54</v>
      </c>
    </row>
    <row r="234" spans="1:14" ht="14.45" customHeight="1" x14ac:dyDescent="0.2">
      <c r="A234" s="729" t="s">
        <v>621</v>
      </c>
      <c r="B234" s="730" t="s">
        <v>622</v>
      </c>
      <c r="C234" s="731" t="s">
        <v>664</v>
      </c>
      <c r="D234" s="732" t="s">
        <v>665</v>
      </c>
      <c r="E234" s="733">
        <v>50113001</v>
      </c>
      <c r="F234" s="732" t="s">
        <v>667</v>
      </c>
      <c r="G234" s="731" t="s">
        <v>668</v>
      </c>
      <c r="H234" s="731">
        <v>102479</v>
      </c>
      <c r="I234" s="731">
        <v>2479</v>
      </c>
      <c r="J234" s="731" t="s">
        <v>716</v>
      </c>
      <c r="K234" s="731" t="s">
        <v>1068</v>
      </c>
      <c r="L234" s="734">
        <v>65.489999999999995</v>
      </c>
      <c r="M234" s="734">
        <v>2</v>
      </c>
      <c r="N234" s="735">
        <v>130.97999999999999</v>
      </c>
    </row>
    <row r="235" spans="1:14" ht="14.45" customHeight="1" x14ac:dyDescent="0.2">
      <c r="A235" s="729" t="s">
        <v>621</v>
      </c>
      <c r="B235" s="730" t="s">
        <v>622</v>
      </c>
      <c r="C235" s="731" t="s">
        <v>664</v>
      </c>
      <c r="D235" s="732" t="s">
        <v>665</v>
      </c>
      <c r="E235" s="733">
        <v>50113001</v>
      </c>
      <c r="F235" s="732" t="s">
        <v>667</v>
      </c>
      <c r="G235" s="731" t="s">
        <v>673</v>
      </c>
      <c r="H235" s="731">
        <v>231007</v>
      </c>
      <c r="I235" s="731">
        <v>231007</v>
      </c>
      <c r="J235" s="731" t="s">
        <v>1069</v>
      </c>
      <c r="K235" s="731" t="s">
        <v>1070</v>
      </c>
      <c r="L235" s="734">
        <v>197.32</v>
      </c>
      <c r="M235" s="734">
        <v>1</v>
      </c>
      <c r="N235" s="735">
        <v>197.32</v>
      </c>
    </row>
    <row r="236" spans="1:14" ht="14.45" customHeight="1" x14ac:dyDescent="0.2">
      <c r="A236" s="729" t="s">
        <v>621</v>
      </c>
      <c r="B236" s="730" t="s">
        <v>622</v>
      </c>
      <c r="C236" s="731" t="s">
        <v>664</v>
      </c>
      <c r="D236" s="732" t="s">
        <v>665</v>
      </c>
      <c r="E236" s="733">
        <v>50113001</v>
      </c>
      <c r="F236" s="732" t="s">
        <v>667</v>
      </c>
      <c r="G236" s="731" t="s">
        <v>668</v>
      </c>
      <c r="H236" s="731">
        <v>179325</v>
      </c>
      <c r="I236" s="731">
        <v>179325</v>
      </c>
      <c r="J236" s="731" t="s">
        <v>1071</v>
      </c>
      <c r="K236" s="731" t="s">
        <v>1072</v>
      </c>
      <c r="L236" s="734">
        <v>33.649999999999977</v>
      </c>
      <c r="M236" s="734">
        <v>1</v>
      </c>
      <c r="N236" s="735">
        <v>33.649999999999977</v>
      </c>
    </row>
    <row r="237" spans="1:14" ht="14.45" customHeight="1" x14ac:dyDescent="0.2">
      <c r="A237" s="729" t="s">
        <v>621</v>
      </c>
      <c r="B237" s="730" t="s">
        <v>622</v>
      </c>
      <c r="C237" s="731" t="s">
        <v>664</v>
      </c>
      <c r="D237" s="732" t="s">
        <v>665</v>
      </c>
      <c r="E237" s="733">
        <v>50113001</v>
      </c>
      <c r="F237" s="732" t="s">
        <v>667</v>
      </c>
      <c r="G237" s="731" t="s">
        <v>668</v>
      </c>
      <c r="H237" s="731">
        <v>185656</v>
      </c>
      <c r="I237" s="731">
        <v>85656</v>
      </c>
      <c r="J237" s="731" t="s">
        <v>719</v>
      </c>
      <c r="K237" s="731" t="s">
        <v>720</v>
      </c>
      <c r="L237" s="734">
        <v>69.839999999999989</v>
      </c>
      <c r="M237" s="734">
        <v>1</v>
      </c>
      <c r="N237" s="735">
        <v>69.839999999999989</v>
      </c>
    </row>
    <row r="238" spans="1:14" ht="14.45" customHeight="1" x14ac:dyDescent="0.2">
      <c r="A238" s="729" t="s">
        <v>621</v>
      </c>
      <c r="B238" s="730" t="s">
        <v>622</v>
      </c>
      <c r="C238" s="731" t="s">
        <v>664</v>
      </c>
      <c r="D238" s="732" t="s">
        <v>665</v>
      </c>
      <c r="E238" s="733">
        <v>50113001</v>
      </c>
      <c r="F238" s="732" t="s">
        <v>667</v>
      </c>
      <c r="G238" s="731" t="s">
        <v>668</v>
      </c>
      <c r="H238" s="731">
        <v>226525</v>
      </c>
      <c r="I238" s="731">
        <v>226525</v>
      </c>
      <c r="J238" s="731" t="s">
        <v>1073</v>
      </c>
      <c r="K238" s="731" t="s">
        <v>1074</v>
      </c>
      <c r="L238" s="734">
        <v>132.35</v>
      </c>
      <c r="M238" s="734">
        <v>2</v>
      </c>
      <c r="N238" s="735">
        <v>264.7</v>
      </c>
    </row>
    <row r="239" spans="1:14" ht="14.45" customHeight="1" x14ac:dyDescent="0.2">
      <c r="A239" s="729" t="s">
        <v>621</v>
      </c>
      <c r="B239" s="730" t="s">
        <v>622</v>
      </c>
      <c r="C239" s="731" t="s">
        <v>664</v>
      </c>
      <c r="D239" s="732" t="s">
        <v>665</v>
      </c>
      <c r="E239" s="733">
        <v>50113001</v>
      </c>
      <c r="F239" s="732" t="s">
        <v>667</v>
      </c>
      <c r="G239" s="731" t="s">
        <v>668</v>
      </c>
      <c r="H239" s="731">
        <v>905098</v>
      </c>
      <c r="I239" s="731">
        <v>23989</v>
      </c>
      <c r="J239" s="731" t="s">
        <v>721</v>
      </c>
      <c r="K239" s="731" t="s">
        <v>329</v>
      </c>
      <c r="L239" s="734">
        <v>398.86099999999999</v>
      </c>
      <c r="M239" s="734">
        <v>2</v>
      </c>
      <c r="N239" s="735">
        <v>797.72199999999998</v>
      </c>
    </row>
    <row r="240" spans="1:14" ht="14.45" customHeight="1" x14ac:dyDescent="0.2">
      <c r="A240" s="729" t="s">
        <v>621</v>
      </c>
      <c r="B240" s="730" t="s">
        <v>622</v>
      </c>
      <c r="C240" s="731" t="s">
        <v>664</v>
      </c>
      <c r="D240" s="732" t="s">
        <v>665</v>
      </c>
      <c r="E240" s="733">
        <v>50113001</v>
      </c>
      <c r="F240" s="732" t="s">
        <v>667</v>
      </c>
      <c r="G240" s="731" t="s">
        <v>329</v>
      </c>
      <c r="H240" s="731">
        <v>847425</v>
      </c>
      <c r="I240" s="731">
        <v>134513</v>
      </c>
      <c r="J240" s="731" t="s">
        <v>1075</v>
      </c>
      <c r="K240" s="731" t="s">
        <v>1076</v>
      </c>
      <c r="L240" s="734">
        <v>101.49</v>
      </c>
      <c r="M240" s="734">
        <v>2</v>
      </c>
      <c r="N240" s="735">
        <v>202.98</v>
      </c>
    </row>
    <row r="241" spans="1:14" ht="14.45" customHeight="1" x14ac:dyDescent="0.2">
      <c r="A241" s="729" t="s">
        <v>621</v>
      </c>
      <c r="B241" s="730" t="s">
        <v>622</v>
      </c>
      <c r="C241" s="731" t="s">
        <v>664</v>
      </c>
      <c r="D241" s="732" t="s">
        <v>665</v>
      </c>
      <c r="E241" s="733">
        <v>50113001</v>
      </c>
      <c r="F241" s="732" t="s">
        <v>667</v>
      </c>
      <c r="G241" s="731" t="s">
        <v>668</v>
      </c>
      <c r="H241" s="731">
        <v>29028</v>
      </c>
      <c r="I241" s="731">
        <v>29028</v>
      </c>
      <c r="J241" s="731" t="s">
        <v>1077</v>
      </c>
      <c r="K241" s="731" t="s">
        <v>1078</v>
      </c>
      <c r="L241" s="734">
        <v>246.52000000000007</v>
      </c>
      <c r="M241" s="734">
        <v>1</v>
      </c>
      <c r="N241" s="735">
        <v>246.52000000000007</v>
      </c>
    </row>
    <row r="242" spans="1:14" ht="14.45" customHeight="1" x14ac:dyDescent="0.2">
      <c r="A242" s="729" t="s">
        <v>621</v>
      </c>
      <c r="B242" s="730" t="s">
        <v>622</v>
      </c>
      <c r="C242" s="731" t="s">
        <v>664</v>
      </c>
      <c r="D242" s="732" t="s">
        <v>665</v>
      </c>
      <c r="E242" s="733">
        <v>50113001</v>
      </c>
      <c r="F242" s="732" t="s">
        <v>667</v>
      </c>
      <c r="G242" s="731" t="s">
        <v>668</v>
      </c>
      <c r="H242" s="731">
        <v>166506</v>
      </c>
      <c r="I242" s="731">
        <v>66506</v>
      </c>
      <c r="J242" s="731" t="s">
        <v>1079</v>
      </c>
      <c r="K242" s="731" t="s">
        <v>1080</v>
      </c>
      <c r="L242" s="734">
        <v>47.139999999999993</v>
      </c>
      <c r="M242" s="734">
        <v>1</v>
      </c>
      <c r="N242" s="735">
        <v>47.139999999999993</v>
      </c>
    </row>
    <row r="243" spans="1:14" ht="14.45" customHeight="1" x14ac:dyDescent="0.2">
      <c r="A243" s="729" t="s">
        <v>621</v>
      </c>
      <c r="B243" s="730" t="s">
        <v>622</v>
      </c>
      <c r="C243" s="731" t="s">
        <v>664</v>
      </c>
      <c r="D243" s="732" t="s">
        <v>665</v>
      </c>
      <c r="E243" s="733">
        <v>50113001</v>
      </c>
      <c r="F243" s="732" t="s">
        <v>667</v>
      </c>
      <c r="G243" s="731" t="s">
        <v>668</v>
      </c>
      <c r="H243" s="731">
        <v>166015</v>
      </c>
      <c r="I243" s="731">
        <v>66015</v>
      </c>
      <c r="J243" s="731" t="s">
        <v>1081</v>
      </c>
      <c r="K243" s="731" t="s">
        <v>1082</v>
      </c>
      <c r="L243" s="734">
        <v>234.1</v>
      </c>
      <c r="M243" s="734">
        <v>2</v>
      </c>
      <c r="N243" s="735">
        <v>468.2</v>
      </c>
    </row>
    <row r="244" spans="1:14" ht="14.45" customHeight="1" x14ac:dyDescent="0.2">
      <c r="A244" s="729" t="s">
        <v>621</v>
      </c>
      <c r="B244" s="730" t="s">
        <v>622</v>
      </c>
      <c r="C244" s="731" t="s">
        <v>664</v>
      </c>
      <c r="D244" s="732" t="s">
        <v>665</v>
      </c>
      <c r="E244" s="733">
        <v>50113001</v>
      </c>
      <c r="F244" s="732" t="s">
        <v>667</v>
      </c>
      <c r="G244" s="731" t="s">
        <v>668</v>
      </c>
      <c r="H244" s="731">
        <v>197026</v>
      </c>
      <c r="I244" s="731">
        <v>97026</v>
      </c>
      <c r="J244" s="731" t="s">
        <v>1083</v>
      </c>
      <c r="K244" s="731" t="s">
        <v>1084</v>
      </c>
      <c r="L244" s="734">
        <v>152.06000000000003</v>
      </c>
      <c r="M244" s="734">
        <v>1</v>
      </c>
      <c r="N244" s="735">
        <v>152.06000000000003</v>
      </c>
    </row>
    <row r="245" spans="1:14" ht="14.45" customHeight="1" x14ac:dyDescent="0.2">
      <c r="A245" s="729" t="s">
        <v>621</v>
      </c>
      <c r="B245" s="730" t="s">
        <v>622</v>
      </c>
      <c r="C245" s="731" t="s">
        <v>664</v>
      </c>
      <c r="D245" s="732" t="s">
        <v>665</v>
      </c>
      <c r="E245" s="733">
        <v>50113001</v>
      </c>
      <c r="F245" s="732" t="s">
        <v>667</v>
      </c>
      <c r="G245" s="731" t="s">
        <v>668</v>
      </c>
      <c r="H245" s="731">
        <v>199680</v>
      </c>
      <c r="I245" s="731">
        <v>199680</v>
      </c>
      <c r="J245" s="731" t="s">
        <v>726</v>
      </c>
      <c r="K245" s="731" t="s">
        <v>727</v>
      </c>
      <c r="L245" s="734">
        <v>361.1275</v>
      </c>
      <c r="M245" s="734">
        <v>8</v>
      </c>
      <c r="N245" s="735">
        <v>2889.02</v>
      </c>
    </row>
    <row r="246" spans="1:14" ht="14.45" customHeight="1" x14ac:dyDescent="0.2">
      <c r="A246" s="729" t="s">
        <v>621</v>
      </c>
      <c r="B246" s="730" t="s">
        <v>622</v>
      </c>
      <c r="C246" s="731" t="s">
        <v>664</v>
      </c>
      <c r="D246" s="732" t="s">
        <v>665</v>
      </c>
      <c r="E246" s="733">
        <v>50113001</v>
      </c>
      <c r="F246" s="732" t="s">
        <v>667</v>
      </c>
      <c r="G246" s="731" t="s">
        <v>668</v>
      </c>
      <c r="H246" s="731">
        <v>187076</v>
      </c>
      <c r="I246" s="731">
        <v>87076</v>
      </c>
      <c r="J246" s="731" t="s">
        <v>1085</v>
      </c>
      <c r="K246" s="731" t="s">
        <v>1086</v>
      </c>
      <c r="L246" s="734">
        <v>134.48444444444445</v>
      </c>
      <c r="M246" s="734">
        <v>9</v>
      </c>
      <c r="N246" s="735">
        <v>1210.3600000000001</v>
      </c>
    </row>
    <row r="247" spans="1:14" ht="14.45" customHeight="1" x14ac:dyDescent="0.2">
      <c r="A247" s="729" t="s">
        <v>621</v>
      </c>
      <c r="B247" s="730" t="s">
        <v>622</v>
      </c>
      <c r="C247" s="731" t="s">
        <v>664</v>
      </c>
      <c r="D247" s="732" t="s">
        <v>665</v>
      </c>
      <c r="E247" s="733">
        <v>50113001</v>
      </c>
      <c r="F247" s="732" t="s">
        <v>667</v>
      </c>
      <c r="G247" s="731" t="s">
        <v>668</v>
      </c>
      <c r="H247" s="731">
        <v>192757</v>
      </c>
      <c r="I247" s="731">
        <v>92757</v>
      </c>
      <c r="J247" s="731" t="s">
        <v>1085</v>
      </c>
      <c r="K247" s="731" t="s">
        <v>1087</v>
      </c>
      <c r="L247" s="734">
        <v>74.250000000000014</v>
      </c>
      <c r="M247" s="734">
        <v>4</v>
      </c>
      <c r="N247" s="735">
        <v>297.00000000000006</v>
      </c>
    </row>
    <row r="248" spans="1:14" ht="14.45" customHeight="1" x14ac:dyDescent="0.2">
      <c r="A248" s="729" t="s">
        <v>621</v>
      </c>
      <c r="B248" s="730" t="s">
        <v>622</v>
      </c>
      <c r="C248" s="731" t="s">
        <v>664</v>
      </c>
      <c r="D248" s="732" t="s">
        <v>665</v>
      </c>
      <c r="E248" s="733">
        <v>50113001</v>
      </c>
      <c r="F248" s="732" t="s">
        <v>667</v>
      </c>
      <c r="G248" s="731" t="s">
        <v>668</v>
      </c>
      <c r="H248" s="731">
        <v>157586</v>
      </c>
      <c r="I248" s="731">
        <v>57586</v>
      </c>
      <c r="J248" s="731" t="s">
        <v>1088</v>
      </c>
      <c r="K248" s="731" t="s">
        <v>1089</v>
      </c>
      <c r="L248" s="734">
        <v>73.620000000000019</v>
      </c>
      <c r="M248" s="734">
        <v>1</v>
      </c>
      <c r="N248" s="735">
        <v>73.620000000000019</v>
      </c>
    </row>
    <row r="249" spans="1:14" ht="14.45" customHeight="1" x14ac:dyDescent="0.2">
      <c r="A249" s="729" t="s">
        <v>621</v>
      </c>
      <c r="B249" s="730" t="s">
        <v>622</v>
      </c>
      <c r="C249" s="731" t="s">
        <v>664</v>
      </c>
      <c r="D249" s="732" t="s">
        <v>665</v>
      </c>
      <c r="E249" s="733">
        <v>50113001</v>
      </c>
      <c r="F249" s="732" t="s">
        <v>667</v>
      </c>
      <c r="G249" s="731" t="s">
        <v>668</v>
      </c>
      <c r="H249" s="731">
        <v>846413</v>
      </c>
      <c r="I249" s="731">
        <v>57585</v>
      </c>
      <c r="J249" s="731" t="s">
        <v>728</v>
      </c>
      <c r="K249" s="731" t="s">
        <v>729</v>
      </c>
      <c r="L249" s="734">
        <v>133.12</v>
      </c>
      <c r="M249" s="734">
        <v>4</v>
      </c>
      <c r="N249" s="735">
        <v>532.48</v>
      </c>
    </row>
    <row r="250" spans="1:14" ht="14.45" customHeight="1" x14ac:dyDescent="0.2">
      <c r="A250" s="729" t="s">
        <v>621</v>
      </c>
      <c r="B250" s="730" t="s">
        <v>622</v>
      </c>
      <c r="C250" s="731" t="s">
        <v>664</v>
      </c>
      <c r="D250" s="732" t="s">
        <v>665</v>
      </c>
      <c r="E250" s="733">
        <v>50113001</v>
      </c>
      <c r="F250" s="732" t="s">
        <v>667</v>
      </c>
      <c r="G250" s="731" t="s">
        <v>668</v>
      </c>
      <c r="H250" s="731">
        <v>848560</v>
      </c>
      <c r="I250" s="731">
        <v>125752</v>
      </c>
      <c r="J250" s="731" t="s">
        <v>1090</v>
      </c>
      <c r="K250" s="731" t="s">
        <v>1091</v>
      </c>
      <c r="L250" s="734">
        <v>222.99</v>
      </c>
      <c r="M250" s="734">
        <v>7</v>
      </c>
      <c r="N250" s="735">
        <v>1560.93</v>
      </c>
    </row>
    <row r="251" spans="1:14" ht="14.45" customHeight="1" x14ac:dyDescent="0.2">
      <c r="A251" s="729" t="s">
        <v>621</v>
      </c>
      <c r="B251" s="730" t="s">
        <v>622</v>
      </c>
      <c r="C251" s="731" t="s">
        <v>664</v>
      </c>
      <c r="D251" s="732" t="s">
        <v>665</v>
      </c>
      <c r="E251" s="733">
        <v>50113001</v>
      </c>
      <c r="F251" s="732" t="s">
        <v>667</v>
      </c>
      <c r="G251" s="731" t="s">
        <v>668</v>
      </c>
      <c r="H251" s="731">
        <v>500618</v>
      </c>
      <c r="I251" s="731">
        <v>125753</v>
      </c>
      <c r="J251" s="731" t="s">
        <v>1092</v>
      </c>
      <c r="K251" s="731" t="s">
        <v>1093</v>
      </c>
      <c r="L251" s="734">
        <v>302.53666666666669</v>
      </c>
      <c r="M251" s="734">
        <v>3</v>
      </c>
      <c r="N251" s="735">
        <v>907.61</v>
      </c>
    </row>
    <row r="252" spans="1:14" ht="14.45" customHeight="1" x14ac:dyDescent="0.2">
      <c r="A252" s="729" t="s">
        <v>621</v>
      </c>
      <c r="B252" s="730" t="s">
        <v>622</v>
      </c>
      <c r="C252" s="731" t="s">
        <v>664</v>
      </c>
      <c r="D252" s="732" t="s">
        <v>665</v>
      </c>
      <c r="E252" s="733">
        <v>50113001</v>
      </c>
      <c r="F252" s="732" t="s">
        <v>667</v>
      </c>
      <c r="G252" s="731" t="s">
        <v>668</v>
      </c>
      <c r="H252" s="731">
        <v>181293</v>
      </c>
      <c r="I252" s="731">
        <v>181293</v>
      </c>
      <c r="J252" s="731" t="s">
        <v>1094</v>
      </c>
      <c r="K252" s="731" t="s">
        <v>1095</v>
      </c>
      <c r="L252" s="734">
        <v>226.26181818181823</v>
      </c>
      <c r="M252" s="734">
        <v>11</v>
      </c>
      <c r="N252" s="735">
        <v>2488.8800000000006</v>
      </c>
    </row>
    <row r="253" spans="1:14" ht="14.45" customHeight="1" x14ac:dyDescent="0.2">
      <c r="A253" s="729" t="s">
        <v>621</v>
      </c>
      <c r="B253" s="730" t="s">
        <v>622</v>
      </c>
      <c r="C253" s="731" t="s">
        <v>664</v>
      </c>
      <c r="D253" s="732" t="s">
        <v>665</v>
      </c>
      <c r="E253" s="733">
        <v>50113001</v>
      </c>
      <c r="F253" s="732" t="s">
        <v>667</v>
      </c>
      <c r="G253" s="731" t="s">
        <v>668</v>
      </c>
      <c r="H253" s="731">
        <v>129734</v>
      </c>
      <c r="I253" s="731">
        <v>29734</v>
      </c>
      <c r="J253" s="731" t="s">
        <v>1096</v>
      </c>
      <c r="K253" s="731" t="s">
        <v>1058</v>
      </c>
      <c r="L253" s="734">
        <v>603.80999999999995</v>
      </c>
      <c r="M253" s="734">
        <v>1</v>
      </c>
      <c r="N253" s="735">
        <v>603.80999999999995</v>
      </c>
    </row>
    <row r="254" spans="1:14" ht="14.45" customHeight="1" x14ac:dyDescent="0.2">
      <c r="A254" s="729" t="s">
        <v>621</v>
      </c>
      <c r="B254" s="730" t="s">
        <v>622</v>
      </c>
      <c r="C254" s="731" t="s">
        <v>664</v>
      </c>
      <c r="D254" s="732" t="s">
        <v>665</v>
      </c>
      <c r="E254" s="733">
        <v>50113001</v>
      </c>
      <c r="F254" s="732" t="s">
        <v>667</v>
      </c>
      <c r="G254" s="731" t="s">
        <v>668</v>
      </c>
      <c r="H254" s="731">
        <v>225508</v>
      </c>
      <c r="I254" s="731">
        <v>225508</v>
      </c>
      <c r="J254" s="731" t="s">
        <v>1097</v>
      </c>
      <c r="K254" s="731" t="s">
        <v>1098</v>
      </c>
      <c r="L254" s="734">
        <v>48.879999999999995</v>
      </c>
      <c r="M254" s="734">
        <v>5</v>
      </c>
      <c r="N254" s="735">
        <v>244.39999999999998</v>
      </c>
    </row>
    <row r="255" spans="1:14" ht="14.45" customHeight="1" x14ac:dyDescent="0.2">
      <c r="A255" s="729" t="s">
        <v>621</v>
      </c>
      <c r="B255" s="730" t="s">
        <v>622</v>
      </c>
      <c r="C255" s="731" t="s">
        <v>664</v>
      </c>
      <c r="D255" s="732" t="s">
        <v>665</v>
      </c>
      <c r="E255" s="733">
        <v>50113001</v>
      </c>
      <c r="F255" s="732" t="s">
        <v>667</v>
      </c>
      <c r="G255" s="731" t="s">
        <v>668</v>
      </c>
      <c r="H255" s="731">
        <v>225510</v>
      </c>
      <c r="I255" s="731">
        <v>225510</v>
      </c>
      <c r="J255" s="731" t="s">
        <v>730</v>
      </c>
      <c r="K255" s="731" t="s">
        <v>731</v>
      </c>
      <c r="L255" s="734">
        <v>64.72</v>
      </c>
      <c r="M255" s="734">
        <v>2</v>
      </c>
      <c r="N255" s="735">
        <v>129.44</v>
      </c>
    </row>
    <row r="256" spans="1:14" ht="14.45" customHeight="1" x14ac:dyDescent="0.2">
      <c r="A256" s="729" t="s">
        <v>621</v>
      </c>
      <c r="B256" s="730" t="s">
        <v>622</v>
      </c>
      <c r="C256" s="731" t="s">
        <v>664</v>
      </c>
      <c r="D256" s="732" t="s">
        <v>665</v>
      </c>
      <c r="E256" s="733">
        <v>50113001</v>
      </c>
      <c r="F256" s="732" t="s">
        <v>667</v>
      </c>
      <c r="G256" s="731" t="s">
        <v>673</v>
      </c>
      <c r="H256" s="731">
        <v>243130</v>
      </c>
      <c r="I256" s="731">
        <v>243130</v>
      </c>
      <c r="J256" s="731" t="s">
        <v>1099</v>
      </c>
      <c r="K256" s="731" t="s">
        <v>1100</v>
      </c>
      <c r="L256" s="734">
        <v>78.499999999999986</v>
      </c>
      <c r="M256" s="734">
        <v>3</v>
      </c>
      <c r="N256" s="735">
        <v>235.49999999999994</v>
      </c>
    </row>
    <row r="257" spans="1:14" ht="14.45" customHeight="1" x14ac:dyDescent="0.2">
      <c r="A257" s="729" t="s">
        <v>621</v>
      </c>
      <c r="B257" s="730" t="s">
        <v>622</v>
      </c>
      <c r="C257" s="731" t="s">
        <v>664</v>
      </c>
      <c r="D257" s="732" t="s">
        <v>665</v>
      </c>
      <c r="E257" s="733">
        <v>50113001</v>
      </c>
      <c r="F257" s="732" t="s">
        <v>667</v>
      </c>
      <c r="G257" s="731" t="s">
        <v>673</v>
      </c>
      <c r="H257" s="731">
        <v>243136</v>
      </c>
      <c r="I257" s="731">
        <v>243136</v>
      </c>
      <c r="J257" s="731" t="s">
        <v>1099</v>
      </c>
      <c r="K257" s="731" t="s">
        <v>1101</v>
      </c>
      <c r="L257" s="734">
        <v>130.98000000000002</v>
      </c>
      <c r="M257" s="734">
        <v>1</v>
      </c>
      <c r="N257" s="735">
        <v>130.98000000000002</v>
      </c>
    </row>
    <row r="258" spans="1:14" ht="14.45" customHeight="1" x14ac:dyDescent="0.2">
      <c r="A258" s="729" t="s">
        <v>621</v>
      </c>
      <c r="B258" s="730" t="s">
        <v>622</v>
      </c>
      <c r="C258" s="731" t="s">
        <v>664</v>
      </c>
      <c r="D258" s="732" t="s">
        <v>665</v>
      </c>
      <c r="E258" s="733">
        <v>50113001</v>
      </c>
      <c r="F258" s="732" t="s">
        <v>667</v>
      </c>
      <c r="G258" s="731" t="s">
        <v>673</v>
      </c>
      <c r="H258" s="731">
        <v>243131</v>
      </c>
      <c r="I258" s="731">
        <v>243131</v>
      </c>
      <c r="J258" s="731" t="s">
        <v>1099</v>
      </c>
      <c r="K258" s="731" t="s">
        <v>1102</v>
      </c>
      <c r="L258" s="734">
        <v>77.659999999999982</v>
      </c>
      <c r="M258" s="734">
        <v>3</v>
      </c>
      <c r="N258" s="735">
        <v>232.97999999999996</v>
      </c>
    </row>
    <row r="259" spans="1:14" ht="14.45" customHeight="1" x14ac:dyDescent="0.2">
      <c r="A259" s="729" t="s">
        <v>621</v>
      </c>
      <c r="B259" s="730" t="s">
        <v>622</v>
      </c>
      <c r="C259" s="731" t="s">
        <v>664</v>
      </c>
      <c r="D259" s="732" t="s">
        <v>665</v>
      </c>
      <c r="E259" s="733">
        <v>50113001</v>
      </c>
      <c r="F259" s="732" t="s">
        <v>667</v>
      </c>
      <c r="G259" s="731" t="s">
        <v>673</v>
      </c>
      <c r="H259" s="731">
        <v>243138</v>
      </c>
      <c r="I259" s="731">
        <v>243138</v>
      </c>
      <c r="J259" s="731" t="s">
        <v>1103</v>
      </c>
      <c r="K259" s="731" t="s">
        <v>1104</v>
      </c>
      <c r="L259" s="734">
        <v>61.105000000000011</v>
      </c>
      <c r="M259" s="734">
        <v>4</v>
      </c>
      <c r="N259" s="735">
        <v>244.42000000000004</v>
      </c>
    </row>
    <row r="260" spans="1:14" ht="14.45" customHeight="1" x14ac:dyDescent="0.2">
      <c r="A260" s="729" t="s">
        <v>621</v>
      </c>
      <c r="B260" s="730" t="s">
        <v>622</v>
      </c>
      <c r="C260" s="731" t="s">
        <v>664</v>
      </c>
      <c r="D260" s="732" t="s">
        <v>665</v>
      </c>
      <c r="E260" s="733">
        <v>50113001</v>
      </c>
      <c r="F260" s="732" t="s">
        <v>667</v>
      </c>
      <c r="G260" s="731" t="s">
        <v>668</v>
      </c>
      <c r="H260" s="731">
        <v>189178</v>
      </c>
      <c r="I260" s="731">
        <v>189178</v>
      </c>
      <c r="J260" s="731" t="s">
        <v>1105</v>
      </c>
      <c r="K260" s="731" t="s">
        <v>1106</v>
      </c>
      <c r="L260" s="734">
        <v>92.569999999999979</v>
      </c>
      <c r="M260" s="734">
        <v>1</v>
      </c>
      <c r="N260" s="735">
        <v>92.569999999999979</v>
      </c>
    </row>
    <row r="261" spans="1:14" ht="14.45" customHeight="1" x14ac:dyDescent="0.2">
      <c r="A261" s="729" t="s">
        <v>621</v>
      </c>
      <c r="B261" s="730" t="s">
        <v>622</v>
      </c>
      <c r="C261" s="731" t="s">
        <v>664</v>
      </c>
      <c r="D261" s="732" t="s">
        <v>665</v>
      </c>
      <c r="E261" s="733">
        <v>50113001</v>
      </c>
      <c r="F261" s="732" t="s">
        <v>667</v>
      </c>
      <c r="G261" s="731" t="s">
        <v>668</v>
      </c>
      <c r="H261" s="731">
        <v>159596</v>
      </c>
      <c r="I261" s="731">
        <v>59596</v>
      </c>
      <c r="J261" s="731" t="s">
        <v>1107</v>
      </c>
      <c r="K261" s="731" t="s">
        <v>1108</v>
      </c>
      <c r="L261" s="734">
        <v>121.77</v>
      </c>
      <c r="M261" s="734">
        <v>2</v>
      </c>
      <c r="N261" s="735">
        <v>243.54</v>
      </c>
    </row>
    <row r="262" spans="1:14" ht="14.45" customHeight="1" x14ac:dyDescent="0.2">
      <c r="A262" s="729" t="s">
        <v>621</v>
      </c>
      <c r="B262" s="730" t="s">
        <v>622</v>
      </c>
      <c r="C262" s="731" t="s">
        <v>664</v>
      </c>
      <c r="D262" s="732" t="s">
        <v>665</v>
      </c>
      <c r="E262" s="733">
        <v>50113001</v>
      </c>
      <c r="F262" s="732" t="s">
        <v>667</v>
      </c>
      <c r="G262" s="731" t="s">
        <v>668</v>
      </c>
      <c r="H262" s="731">
        <v>229132</v>
      </c>
      <c r="I262" s="731">
        <v>229132</v>
      </c>
      <c r="J262" s="731" t="s">
        <v>1109</v>
      </c>
      <c r="K262" s="731" t="s">
        <v>1110</v>
      </c>
      <c r="L262" s="734">
        <v>90.300000000000011</v>
      </c>
      <c r="M262" s="734">
        <v>2</v>
      </c>
      <c r="N262" s="735">
        <v>180.60000000000002</v>
      </c>
    </row>
    <row r="263" spans="1:14" ht="14.45" customHeight="1" x14ac:dyDescent="0.2">
      <c r="A263" s="729" t="s">
        <v>621</v>
      </c>
      <c r="B263" s="730" t="s">
        <v>622</v>
      </c>
      <c r="C263" s="731" t="s">
        <v>664</v>
      </c>
      <c r="D263" s="732" t="s">
        <v>665</v>
      </c>
      <c r="E263" s="733">
        <v>50113001</v>
      </c>
      <c r="F263" s="732" t="s">
        <v>667</v>
      </c>
      <c r="G263" s="731" t="s">
        <v>329</v>
      </c>
      <c r="H263" s="731">
        <v>133358</v>
      </c>
      <c r="I263" s="731">
        <v>133358</v>
      </c>
      <c r="J263" s="731" t="s">
        <v>1111</v>
      </c>
      <c r="K263" s="731" t="s">
        <v>1112</v>
      </c>
      <c r="L263" s="734">
        <v>525.54999999999973</v>
      </c>
      <c r="M263" s="734">
        <v>1</v>
      </c>
      <c r="N263" s="735">
        <v>525.54999999999973</v>
      </c>
    </row>
    <row r="264" spans="1:14" ht="14.45" customHeight="1" x14ac:dyDescent="0.2">
      <c r="A264" s="729" t="s">
        <v>621</v>
      </c>
      <c r="B264" s="730" t="s">
        <v>622</v>
      </c>
      <c r="C264" s="731" t="s">
        <v>664</v>
      </c>
      <c r="D264" s="732" t="s">
        <v>665</v>
      </c>
      <c r="E264" s="733">
        <v>50113001</v>
      </c>
      <c r="F264" s="732" t="s">
        <v>667</v>
      </c>
      <c r="G264" s="731" t="s">
        <v>673</v>
      </c>
      <c r="H264" s="731">
        <v>114439</v>
      </c>
      <c r="I264" s="731">
        <v>14439</v>
      </c>
      <c r="J264" s="731" t="s">
        <v>1113</v>
      </c>
      <c r="K264" s="731" t="s">
        <v>1114</v>
      </c>
      <c r="L264" s="734">
        <v>33.359999999999992</v>
      </c>
      <c r="M264" s="734">
        <v>2</v>
      </c>
      <c r="N264" s="735">
        <v>66.719999999999985</v>
      </c>
    </row>
    <row r="265" spans="1:14" ht="14.45" customHeight="1" x14ac:dyDescent="0.2">
      <c r="A265" s="729" t="s">
        <v>621</v>
      </c>
      <c r="B265" s="730" t="s">
        <v>622</v>
      </c>
      <c r="C265" s="731" t="s">
        <v>664</v>
      </c>
      <c r="D265" s="732" t="s">
        <v>665</v>
      </c>
      <c r="E265" s="733">
        <v>50113001</v>
      </c>
      <c r="F265" s="732" t="s">
        <v>667</v>
      </c>
      <c r="G265" s="731" t="s">
        <v>668</v>
      </c>
      <c r="H265" s="731">
        <v>216978</v>
      </c>
      <c r="I265" s="731">
        <v>216978</v>
      </c>
      <c r="J265" s="731" t="s">
        <v>1115</v>
      </c>
      <c r="K265" s="731" t="s">
        <v>1116</v>
      </c>
      <c r="L265" s="734">
        <v>291.27999999999992</v>
      </c>
      <c r="M265" s="734">
        <v>1</v>
      </c>
      <c r="N265" s="735">
        <v>291.27999999999992</v>
      </c>
    </row>
    <row r="266" spans="1:14" ht="14.45" customHeight="1" x14ac:dyDescent="0.2">
      <c r="A266" s="729" t="s">
        <v>621</v>
      </c>
      <c r="B266" s="730" t="s">
        <v>622</v>
      </c>
      <c r="C266" s="731" t="s">
        <v>664</v>
      </c>
      <c r="D266" s="732" t="s">
        <v>665</v>
      </c>
      <c r="E266" s="733">
        <v>50113001</v>
      </c>
      <c r="F266" s="732" t="s">
        <v>667</v>
      </c>
      <c r="G266" s="731" t="s">
        <v>668</v>
      </c>
      <c r="H266" s="731">
        <v>193660</v>
      </c>
      <c r="I266" s="731">
        <v>193660</v>
      </c>
      <c r="J266" s="731" t="s">
        <v>1117</v>
      </c>
      <c r="K266" s="731" t="s">
        <v>1118</v>
      </c>
      <c r="L266" s="734">
        <v>971.55</v>
      </c>
      <c r="M266" s="734">
        <v>1</v>
      </c>
      <c r="N266" s="735">
        <v>971.55</v>
      </c>
    </row>
    <row r="267" spans="1:14" ht="14.45" customHeight="1" x14ac:dyDescent="0.2">
      <c r="A267" s="729" t="s">
        <v>621</v>
      </c>
      <c r="B267" s="730" t="s">
        <v>622</v>
      </c>
      <c r="C267" s="731" t="s">
        <v>664</v>
      </c>
      <c r="D267" s="732" t="s">
        <v>665</v>
      </c>
      <c r="E267" s="733">
        <v>50113001</v>
      </c>
      <c r="F267" s="732" t="s">
        <v>667</v>
      </c>
      <c r="G267" s="731" t="s">
        <v>673</v>
      </c>
      <c r="H267" s="731">
        <v>213477</v>
      </c>
      <c r="I267" s="731">
        <v>213477</v>
      </c>
      <c r="J267" s="731" t="s">
        <v>738</v>
      </c>
      <c r="K267" s="731" t="s">
        <v>739</v>
      </c>
      <c r="L267" s="734">
        <v>3299.8900000000003</v>
      </c>
      <c r="M267" s="734">
        <v>9</v>
      </c>
      <c r="N267" s="735">
        <v>29699.010000000002</v>
      </c>
    </row>
    <row r="268" spans="1:14" ht="14.45" customHeight="1" x14ac:dyDescent="0.2">
      <c r="A268" s="729" t="s">
        <v>621</v>
      </c>
      <c r="B268" s="730" t="s">
        <v>622</v>
      </c>
      <c r="C268" s="731" t="s">
        <v>664</v>
      </c>
      <c r="D268" s="732" t="s">
        <v>665</v>
      </c>
      <c r="E268" s="733">
        <v>50113001</v>
      </c>
      <c r="F268" s="732" t="s">
        <v>667</v>
      </c>
      <c r="G268" s="731" t="s">
        <v>673</v>
      </c>
      <c r="H268" s="731">
        <v>213487</v>
      </c>
      <c r="I268" s="731">
        <v>213487</v>
      </c>
      <c r="J268" s="731" t="s">
        <v>740</v>
      </c>
      <c r="K268" s="731" t="s">
        <v>1119</v>
      </c>
      <c r="L268" s="734">
        <v>290.62</v>
      </c>
      <c r="M268" s="734">
        <v>12</v>
      </c>
      <c r="N268" s="735">
        <v>3487.44</v>
      </c>
    </row>
    <row r="269" spans="1:14" ht="14.45" customHeight="1" x14ac:dyDescent="0.2">
      <c r="A269" s="729" t="s">
        <v>621</v>
      </c>
      <c r="B269" s="730" t="s">
        <v>622</v>
      </c>
      <c r="C269" s="731" t="s">
        <v>664</v>
      </c>
      <c r="D269" s="732" t="s">
        <v>665</v>
      </c>
      <c r="E269" s="733">
        <v>50113001</v>
      </c>
      <c r="F269" s="732" t="s">
        <v>667</v>
      </c>
      <c r="G269" s="731" t="s">
        <v>673</v>
      </c>
      <c r="H269" s="731">
        <v>213489</v>
      </c>
      <c r="I269" s="731">
        <v>213489</v>
      </c>
      <c r="J269" s="731" t="s">
        <v>740</v>
      </c>
      <c r="K269" s="731" t="s">
        <v>743</v>
      </c>
      <c r="L269" s="734">
        <v>624.25</v>
      </c>
      <c r="M269" s="734">
        <v>91</v>
      </c>
      <c r="N269" s="735">
        <v>56806.75</v>
      </c>
    </row>
    <row r="270" spans="1:14" ht="14.45" customHeight="1" x14ac:dyDescent="0.2">
      <c r="A270" s="729" t="s">
        <v>621</v>
      </c>
      <c r="B270" s="730" t="s">
        <v>622</v>
      </c>
      <c r="C270" s="731" t="s">
        <v>664</v>
      </c>
      <c r="D270" s="732" t="s">
        <v>665</v>
      </c>
      <c r="E270" s="733">
        <v>50113001</v>
      </c>
      <c r="F270" s="732" t="s">
        <v>667</v>
      </c>
      <c r="G270" s="731" t="s">
        <v>673</v>
      </c>
      <c r="H270" s="731">
        <v>213494</v>
      </c>
      <c r="I270" s="731">
        <v>213494</v>
      </c>
      <c r="J270" s="731" t="s">
        <v>740</v>
      </c>
      <c r="K270" s="731" t="s">
        <v>741</v>
      </c>
      <c r="L270" s="734">
        <v>408.87</v>
      </c>
      <c r="M270" s="734">
        <v>84</v>
      </c>
      <c r="N270" s="735">
        <v>34345.08</v>
      </c>
    </row>
    <row r="271" spans="1:14" ht="14.45" customHeight="1" x14ac:dyDescent="0.2">
      <c r="A271" s="729" t="s">
        <v>621</v>
      </c>
      <c r="B271" s="730" t="s">
        <v>622</v>
      </c>
      <c r="C271" s="731" t="s">
        <v>664</v>
      </c>
      <c r="D271" s="732" t="s">
        <v>665</v>
      </c>
      <c r="E271" s="733">
        <v>50113001</v>
      </c>
      <c r="F271" s="732" t="s">
        <v>667</v>
      </c>
      <c r="G271" s="731" t="s">
        <v>673</v>
      </c>
      <c r="H271" s="731">
        <v>213485</v>
      </c>
      <c r="I271" s="731">
        <v>213485</v>
      </c>
      <c r="J271" s="731" t="s">
        <v>740</v>
      </c>
      <c r="K271" s="731" t="s">
        <v>744</v>
      </c>
      <c r="L271" s="734">
        <v>721.16000000000008</v>
      </c>
      <c r="M271" s="734">
        <v>51</v>
      </c>
      <c r="N271" s="735">
        <v>36779.160000000003</v>
      </c>
    </row>
    <row r="272" spans="1:14" ht="14.45" customHeight="1" x14ac:dyDescent="0.2">
      <c r="A272" s="729" t="s">
        <v>621</v>
      </c>
      <c r="B272" s="730" t="s">
        <v>622</v>
      </c>
      <c r="C272" s="731" t="s">
        <v>664</v>
      </c>
      <c r="D272" s="732" t="s">
        <v>665</v>
      </c>
      <c r="E272" s="733">
        <v>50113001</v>
      </c>
      <c r="F272" s="732" t="s">
        <v>667</v>
      </c>
      <c r="G272" s="731" t="s">
        <v>673</v>
      </c>
      <c r="H272" s="731">
        <v>213490</v>
      </c>
      <c r="I272" s="731">
        <v>213490</v>
      </c>
      <c r="J272" s="731" t="s">
        <v>740</v>
      </c>
      <c r="K272" s="731" t="s">
        <v>742</v>
      </c>
      <c r="L272" s="734">
        <v>913.54999999999984</v>
      </c>
      <c r="M272" s="734">
        <v>26</v>
      </c>
      <c r="N272" s="735">
        <v>23752.299999999996</v>
      </c>
    </row>
    <row r="273" spans="1:14" ht="14.45" customHeight="1" x14ac:dyDescent="0.2">
      <c r="A273" s="729" t="s">
        <v>621</v>
      </c>
      <c r="B273" s="730" t="s">
        <v>622</v>
      </c>
      <c r="C273" s="731" t="s">
        <v>664</v>
      </c>
      <c r="D273" s="732" t="s">
        <v>665</v>
      </c>
      <c r="E273" s="733">
        <v>50113001</v>
      </c>
      <c r="F273" s="732" t="s">
        <v>667</v>
      </c>
      <c r="G273" s="731" t="s">
        <v>673</v>
      </c>
      <c r="H273" s="731">
        <v>156809</v>
      </c>
      <c r="I273" s="731">
        <v>56809</v>
      </c>
      <c r="J273" s="731" t="s">
        <v>1120</v>
      </c>
      <c r="K273" s="731" t="s">
        <v>1121</v>
      </c>
      <c r="L273" s="734">
        <v>161.78</v>
      </c>
      <c r="M273" s="734">
        <v>5</v>
      </c>
      <c r="N273" s="735">
        <v>808.9</v>
      </c>
    </row>
    <row r="274" spans="1:14" ht="14.45" customHeight="1" x14ac:dyDescent="0.2">
      <c r="A274" s="729" t="s">
        <v>621</v>
      </c>
      <c r="B274" s="730" t="s">
        <v>622</v>
      </c>
      <c r="C274" s="731" t="s">
        <v>664</v>
      </c>
      <c r="D274" s="732" t="s">
        <v>665</v>
      </c>
      <c r="E274" s="733">
        <v>50113001</v>
      </c>
      <c r="F274" s="732" t="s">
        <v>667</v>
      </c>
      <c r="G274" s="731" t="s">
        <v>673</v>
      </c>
      <c r="H274" s="731">
        <v>156811</v>
      </c>
      <c r="I274" s="731">
        <v>56811</v>
      </c>
      <c r="J274" s="731" t="s">
        <v>1122</v>
      </c>
      <c r="K274" s="731" t="s">
        <v>1123</v>
      </c>
      <c r="L274" s="734">
        <v>151.24</v>
      </c>
      <c r="M274" s="734">
        <v>1</v>
      </c>
      <c r="N274" s="735">
        <v>151.24</v>
      </c>
    </row>
    <row r="275" spans="1:14" ht="14.45" customHeight="1" x14ac:dyDescent="0.2">
      <c r="A275" s="729" t="s">
        <v>621</v>
      </c>
      <c r="B275" s="730" t="s">
        <v>622</v>
      </c>
      <c r="C275" s="731" t="s">
        <v>664</v>
      </c>
      <c r="D275" s="732" t="s">
        <v>665</v>
      </c>
      <c r="E275" s="733">
        <v>50113001</v>
      </c>
      <c r="F275" s="732" t="s">
        <v>667</v>
      </c>
      <c r="G275" s="731" t="s">
        <v>673</v>
      </c>
      <c r="H275" s="731">
        <v>156804</v>
      </c>
      <c r="I275" s="731">
        <v>56804</v>
      </c>
      <c r="J275" s="731" t="s">
        <v>1124</v>
      </c>
      <c r="K275" s="731" t="s">
        <v>1125</v>
      </c>
      <c r="L275" s="734">
        <v>31.61</v>
      </c>
      <c r="M275" s="734">
        <v>4</v>
      </c>
      <c r="N275" s="735">
        <v>126.44</v>
      </c>
    </row>
    <row r="276" spans="1:14" ht="14.45" customHeight="1" x14ac:dyDescent="0.2">
      <c r="A276" s="729" t="s">
        <v>621</v>
      </c>
      <c r="B276" s="730" t="s">
        <v>622</v>
      </c>
      <c r="C276" s="731" t="s">
        <v>664</v>
      </c>
      <c r="D276" s="732" t="s">
        <v>665</v>
      </c>
      <c r="E276" s="733">
        <v>50113001</v>
      </c>
      <c r="F276" s="732" t="s">
        <v>667</v>
      </c>
      <c r="G276" s="731" t="s">
        <v>673</v>
      </c>
      <c r="H276" s="731">
        <v>156805</v>
      </c>
      <c r="I276" s="731">
        <v>56805</v>
      </c>
      <c r="J276" s="731" t="s">
        <v>1124</v>
      </c>
      <c r="K276" s="731" t="s">
        <v>1126</v>
      </c>
      <c r="L276" s="734">
        <v>58.306666666666665</v>
      </c>
      <c r="M276" s="734">
        <v>9</v>
      </c>
      <c r="N276" s="735">
        <v>524.76</v>
      </c>
    </row>
    <row r="277" spans="1:14" ht="14.45" customHeight="1" x14ac:dyDescent="0.2">
      <c r="A277" s="729" t="s">
        <v>621</v>
      </c>
      <c r="B277" s="730" t="s">
        <v>622</v>
      </c>
      <c r="C277" s="731" t="s">
        <v>664</v>
      </c>
      <c r="D277" s="732" t="s">
        <v>665</v>
      </c>
      <c r="E277" s="733">
        <v>50113001</v>
      </c>
      <c r="F277" s="732" t="s">
        <v>667</v>
      </c>
      <c r="G277" s="731" t="s">
        <v>668</v>
      </c>
      <c r="H277" s="731">
        <v>243407</v>
      </c>
      <c r="I277" s="731">
        <v>243407</v>
      </c>
      <c r="J277" s="731" t="s">
        <v>1127</v>
      </c>
      <c r="K277" s="731" t="s">
        <v>1128</v>
      </c>
      <c r="L277" s="734">
        <v>246.76999999999998</v>
      </c>
      <c r="M277" s="734">
        <v>6</v>
      </c>
      <c r="N277" s="735">
        <v>1480.62</v>
      </c>
    </row>
    <row r="278" spans="1:14" ht="14.45" customHeight="1" x14ac:dyDescent="0.2">
      <c r="A278" s="729" t="s">
        <v>621</v>
      </c>
      <c r="B278" s="730" t="s">
        <v>622</v>
      </c>
      <c r="C278" s="731" t="s">
        <v>664</v>
      </c>
      <c r="D278" s="732" t="s">
        <v>665</v>
      </c>
      <c r="E278" s="733">
        <v>50113001</v>
      </c>
      <c r="F278" s="732" t="s">
        <v>667</v>
      </c>
      <c r="G278" s="731" t="s">
        <v>668</v>
      </c>
      <c r="H278" s="731">
        <v>221744</v>
      </c>
      <c r="I278" s="731">
        <v>221744</v>
      </c>
      <c r="J278" s="731" t="s">
        <v>748</v>
      </c>
      <c r="K278" s="731" t="s">
        <v>749</v>
      </c>
      <c r="L278" s="734">
        <v>33</v>
      </c>
      <c r="M278" s="734">
        <v>33</v>
      </c>
      <c r="N278" s="735">
        <v>1089</v>
      </c>
    </row>
    <row r="279" spans="1:14" ht="14.45" customHeight="1" x14ac:dyDescent="0.2">
      <c r="A279" s="729" t="s">
        <v>621</v>
      </c>
      <c r="B279" s="730" t="s">
        <v>622</v>
      </c>
      <c r="C279" s="731" t="s">
        <v>664</v>
      </c>
      <c r="D279" s="732" t="s">
        <v>665</v>
      </c>
      <c r="E279" s="733">
        <v>50113001</v>
      </c>
      <c r="F279" s="732" t="s">
        <v>667</v>
      </c>
      <c r="G279" s="731" t="s">
        <v>668</v>
      </c>
      <c r="H279" s="731">
        <v>848594</v>
      </c>
      <c r="I279" s="731">
        <v>134078</v>
      </c>
      <c r="J279" s="731" t="s">
        <v>1129</v>
      </c>
      <c r="K279" s="731" t="s">
        <v>1130</v>
      </c>
      <c r="L279" s="734">
        <v>955.5299999999994</v>
      </c>
      <c r="M279" s="734">
        <v>1</v>
      </c>
      <c r="N279" s="735">
        <v>955.5299999999994</v>
      </c>
    </row>
    <row r="280" spans="1:14" ht="14.45" customHeight="1" x14ac:dyDescent="0.2">
      <c r="A280" s="729" t="s">
        <v>621</v>
      </c>
      <c r="B280" s="730" t="s">
        <v>622</v>
      </c>
      <c r="C280" s="731" t="s">
        <v>664</v>
      </c>
      <c r="D280" s="732" t="s">
        <v>665</v>
      </c>
      <c r="E280" s="733">
        <v>50113001</v>
      </c>
      <c r="F280" s="732" t="s">
        <v>667</v>
      </c>
      <c r="G280" s="731" t="s">
        <v>668</v>
      </c>
      <c r="H280" s="731">
        <v>31915</v>
      </c>
      <c r="I280" s="731">
        <v>31915</v>
      </c>
      <c r="J280" s="731" t="s">
        <v>750</v>
      </c>
      <c r="K280" s="731" t="s">
        <v>751</v>
      </c>
      <c r="L280" s="734">
        <v>173.69</v>
      </c>
      <c r="M280" s="734">
        <v>10</v>
      </c>
      <c r="N280" s="735">
        <v>1736.8999999999999</v>
      </c>
    </row>
    <row r="281" spans="1:14" ht="14.45" customHeight="1" x14ac:dyDescent="0.2">
      <c r="A281" s="729" t="s">
        <v>621</v>
      </c>
      <c r="B281" s="730" t="s">
        <v>622</v>
      </c>
      <c r="C281" s="731" t="s">
        <v>664</v>
      </c>
      <c r="D281" s="732" t="s">
        <v>665</v>
      </c>
      <c r="E281" s="733">
        <v>50113001</v>
      </c>
      <c r="F281" s="732" t="s">
        <v>667</v>
      </c>
      <c r="G281" s="731" t="s">
        <v>668</v>
      </c>
      <c r="H281" s="731">
        <v>47706</v>
      </c>
      <c r="I281" s="731">
        <v>47706</v>
      </c>
      <c r="J281" s="731" t="s">
        <v>1131</v>
      </c>
      <c r="K281" s="731" t="s">
        <v>1132</v>
      </c>
      <c r="L281" s="734">
        <v>288.52999999999997</v>
      </c>
      <c r="M281" s="734">
        <v>3</v>
      </c>
      <c r="N281" s="735">
        <v>865.58999999999992</v>
      </c>
    </row>
    <row r="282" spans="1:14" ht="14.45" customHeight="1" x14ac:dyDescent="0.2">
      <c r="A282" s="729" t="s">
        <v>621</v>
      </c>
      <c r="B282" s="730" t="s">
        <v>622</v>
      </c>
      <c r="C282" s="731" t="s">
        <v>664</v>
      </c>
      <c r="D282" s="732" t="s">
        <v>665</v>
      </c>
      <c r="E282" s="733">
        <v>50113001</v>
      </c>
      <c r="F282" s="732" t="s">
        <v>667</v>
      </c>
      <c r="G282" s="731" t="s">
        <v>668</v>
      </c>
      <c r="H282" s="731">
        <v>47244</v>
      </c>
      <c r="I282" s="731">
        <v>47244</v>
      </c>
      <c r="J282" s="731" t="s">
        <v>752</v>
      </c>
      <c r="K282" s="731" t="s">
        <v>751</v>
      </c>
      <c r="L282" s="734">
        <v>143</v>
      </c>
      <c r="M282" s="734">
        <v>15</v>
      </c>
      <c r="N282" s="735">
        <v>2145</v>
      </c>
    </row>
    <row r="283" spans="1:14" ht="14.45" customHeight="1" x14ac:dyDescent="0.2">
      <c r="A283" s="729" t="s">
        <v>621</v>
      </c>
      <c r="B283" s="730" t="s">
        <v>622</v>
      </c>
      <c r="C283" s="731" t="s">
        <v>664</v>
      </c>
      <c r="D283" s="732" t="s">
        <v>665</v>
      </c>
      <c r="E283" s="733">
        <v>50113001</v>
      </c>
      <c r="F283" s="732" t="s">
        <v>667</v>
      </c>
      <c r="G283" s="731" t="s">
        <v>668</v>
      </c>
      <c r="H283" s="731">
        <v>47249</v>
      </c>
      <c r="I283" s="731">
        <v>47249</v>
      </c>
      <c r="J283" s="731" t="s">
        <v>752</v>
      </c>
      <c r="K283" s="731" t="s">
        <v>753</v>
      </c>
      <c r="L283" s="734">
        <v>126.5</v>
      </c>
      <c r="M283" s="734">
        <v>14</v>
      </c>
      <c r="N283" s="735">
        <v>1771</v>
      </c>
    </row>
    <row r="284" spans="1:14" ht="14.45" customHeight="1" x14ac:dyDescent="0.2">
      <c r="A284" s="729" t="s">
        <v>621</v>
      </c>
      <c r="B284" s="730" t="s">
        <v>622</v>
      </c>
      <c r="C284" s="731" t="s">
        <v>664</v>
      </c>
      <c r="D284" s="732" t="s">
        <v>665</v>
      </c>
      <c r="E284" s="733">
        <v>50113001</v>
      </c>
      <c r="F284" s="732" t="s">
        <v>667</v>
      </c>
      <c r="G284" s="731" t="s">
        <v>668</v>
      </c>
      <c r="H284" s="731">
        <v>112659</v>
      </c>
      <c r="I284" s="731">
        <v>112659</v>
      </c>
      <c r="J284" s="731" t="s">
        <v>1133</v>
      </c>
      <c r="K284" s="731" t="s">
        <v>1134</v>
      </c>
      <c r="L284" s="734">
        <v>101.75999809687342</v>
      </c>
      <c r="M284" s="734">
        <v>1</v>
      </c>
      <c r="N284" s="735">
        <v>101.75999809687342</v>
      </c>
    </row>
    <row r="285" spans="1:14" ht="14.45" customHeight="1" x14ac:dyDescent="0.2">
      <c r="A285" s="729" t="s">
        <v>621</v>
      </c>
      <c r="B285" s="730" t="s">
        <v>622</v>
      </c>
      <c r="C285" s="731" t="s">
        <v>664</v>
      </c>
      <c r="D285" s="732" t="s">
        <v>665</v>
      </c>
      <c r="E285" s="733">
        <v>50113001</v>
      </c>
      <c r="F285" s="732" t="s">
        <v>667</v>
      </c>
      <c r="G285" s="731" t="s">
        <v>668</v>
      </c>
      <c r="H285" s="731">
        <v>223137</v>
      </c>
      <c r="I285" s="731">
        <v>223137</v>
      </c>
      <c r="J285" s="731" t="s">
        <v>1135</v>
      </c>
      <c r="K285" s="731" t="s">
        <v>1136</v>
      </c>
      <c r="L285" s="734">
        <v>122.3</v>
      </c>
      <c r="M285" s="734">
        <v>3</v>
      </c>
      <c r="N285" s="735">
        <v>366.9</v>
      </c>
    </row>
    <row r="286" spans="1:14" ht="14.45" customHeight="1" x14ac:dyDescent="0.2">
      <c r="A286" s="729" t="s">
        <v>621</v>
      </c>
      <c r="B286" s="730" t="s">
        <v>622</v>
      </c>
      <c r="C286" s="731" t="s">
        <v>664</v>
      </c>
      <c r="D286" s="732" t="s">
        <v>665</v>
      </c>
      <c r="E286" s="733">
        <v>50113001</v>
      </c>
      <c r="F286" s="732" t="s">
        <v>667</v>
      </c>
      <c r="G286" s="731" t="s">
        <v>668</v>
      </c>
      <c r="H286" s="731">
        <v>102539</v>
      </c>
      <c r="I286" s="731">
        <v>2539</v>
      </c>
      <c r="J286" s="731" t="s">
        <v>1137</v>
      </c>
      <c r="K286" s="731" t="s">
        <v>1138</v>
      </c>
      <c r="L286" s="734">
        <v>47.220000507426569</v>
      </c>
      <c r="M286" s="734">
        <v>7</v>
      </c>
      <c r="N286" s="735">
        <v>330.54000355198599</v>
      </c>
    </row>
    <row r="287" spans="1:14" ht="14.45" customHeight="1" x14ac:dyDescent="0.2">
      <c r="A287" s="729" t="s">
        <v>621</v>
      </c>
      <c r="B287" s="730" t="s">
        <v>622</v>
      </c>
      <c r="C287" s="731" t="s">
        <v>664</v>
      </c>
      <c r="D287" s="732" t="s">
        <v>665</v>
      </c>
      <c r="E287" s="733">
        <v>50113001</v>
      </c>
      <c r="F287" s="732" t="s">
        <v>667</v>
      </c>
      <c r="G287" s="731" t="s">
        <v>668</v>
      </c>
      <c r="H287" s="731">
        <v>102538</v>
      </c>
      <c r="I287" s="731">
        <v>2538</v>
      </c>
      <c r="J287" s="731" t="s">
        <v>1137</v>
      </c>
      <c r="K287" s="731" t="s">
        <v>1139</v>
      </c>
      <c r="L287" s="734">
        <v>50.05</v>
      </c>
      <c r="M287" s="734">
        <v>5</v>
      </c>
      <c r="N287" s="735">
        <v>250.24999999999997</v>
      </c>
    </row>
    <row r="288" spans="1:14" ht="14.45" customHeight="1" x14ac:dyDescent="0.2">
      <c r="A288" s="729" t="s">
        <v>621</v>
      </c>
      <c r="B288" s="730" t="s">
        <v>622</v>
      </c>
      <c r="C288" s="731" t="s">
        <v>664</v>
      </c>
      <c r="D288" s="732" t="s">
        <v>665</v>
      </c>
      <c r="E288" s="733">
        <v>50113001</v>
      </c>
      <c r="F288" s="732" t="s">
        <v>667</v>
      </c>
      <c r="G288" s="731" t="s">
        <v>668</v>
      </c>
      <c r="H288" s="731">
        <v>102537</v>
      </c>
      <c r="I288" s="731">
        <v>2537</v>
      </c>
      <c r="J288" s="731" t="s">
        <v>1137</v>
      </c>
      <c r="K288" s="731" t="s">
        <v>1140</v>
      </c>
      <c r="L288" s="734">
        <v>34.799999999999997</v>
      </c>
      <c r="M288" s="734">
        <v>3</v>
      </c>
      <c r="N288" s="735">
        <v>104.39999999999999</v>
      </c>
    </row>
    <row r="289" spans="1:14" ht="14.45" customHeight="1" x14ac:dyDescent="0.2">
      <c r="A289" s="729" t="s">
        <v>621</v>
      </c>
      <c r="B289" s="730" t="s">
        <v>622</v>
      </c>
      <c r="C289" s="731" t="s">
        <v>664</v>
      </c>
      <c r="D289" s="732" t="s">
        <v>665</v>
      </c>
      <c r="E289" s="733">
        <v>50113001</v>
      </c>
      <c r="F289" s="732" t="s">
        <v>667</v>
      </c>
      <c r="G289" s="731" t="s">
        <v>668</v>
      </c>
      <c r="H289" s="731">
        <v>109139</v>
      </c>
      <c r="I289" s="731">
        <v>176129</v>
      </c>
      <c r="J289" s="731" t="s">
        <v>1141</v>
      </c>
      <c r="K289" s="731" t="s">
        <v>1142</v>
      </c>
      <c r="L289" s="734">
        <v>639.1400000000001</v>
      </c>
      <c r="M289" s="734">
        <v>1</v>
      </c>
      <c r="N289" s="735">
        <v>639.1400000000001</v>
      </c>
    </row>
    <row r="290" spans="1:14" ht="14.45" customHeight="1" x14ac:dyDescent="0.2">
      <c r="A290" s="729" t="s">
        <v>621</v>
      </c>
      <c r="B290" s="730" t="s">
        <v>622</v>
      </c>
      <c r="C290" s="731" t="s">
        <v>664</v>
      </c>
      <c r="D290" s="732" t="s">
        <v>665</v>
      </c>
      <c r="E290" s="733">
        <v>50113001</v>
      </c>
      <c r="F290" s="732" t="s">
        <v>667</v>
      </c>
      <c r="G290" s="731" t="s">
        <v>329</v>
      </c>
      <c r="H290" s="731">
        <v>849045</v>
      </c>
      <c r="I290" s="731">
        <v>155938</v>
      </c>
      <c r="J290" s="731" t="s">
        <v>1143</v>
      </c>
      <c r="K290" s="731" t="s">
        <v>1144</v>
      </c>
      <c r="L290" s="734">
        <v>179.42000000000002</v>
      </c>
      <c r="M290" s="734">
        <v>2</v>
      </c>
      <c r="N290" s="735">
        <v>358.84000000000003</v>
      </c>
    </row>
    <row r="291" spans="1:14" ht="14.45" customHeight="1" x14ac:dyDescent="0.2">
      <c r="A291" s="729" t="s">
        <v>621</v>
      </c>
      <c r="B291" s="730" t="s">
        <v>622</v>
      </c>
      <c r="C291" s="731" t="s">
        <v>664</v>
      </c>
      <c r="D291" s="732" t="s">
        <v>665</v>
      </c>
      <c r="E291" s="733">
        <v>50113001</v>
      </c>
      <c r="F291" s="732" t="s">
        <v>667</v>
      </c>
      <c r="G291" s="731" t="s">
        <v>673</v>
      </c>
      <c r="H291" s="731">
        <v>100308</v>
      </c>
      <c r="I291" s="731">
        <v>100308</v>
      </c>
      <c r="J291" s="731" t="s">
        <v>1145</v>
      </c>
      <c r="K291" s="731" t="s">
        <v>757</v>
      </c>
      <c r="L291" s="734">
        <v>39.286190476190477</v>
      </c>
      <c r="M291" s="734">
        <v>21</v>
      </c>
      <c r="N291" s="735">
        <v>825.01</v>
      </c>
    </row>
    <row r="292" spans="1:14" ht="14.45" customHeight="1" x14ac:dyDescent="0.2">
      <c r="A292" s="729" t="s">
        <v>621</v>
      </c>
      <c r="B292" s="730" t="s">
        <v>622</v>
      </c>
      <c r="C292" s="731" t="s">
        <v>664</v>
      </c>
      <c r="D292" s="732" t="s">
        <v>665</v>
      </c>
      <c r="E292" s="733">
        <v>50113001</v>
      </c>
      <c r="F292" s="732" t="s">
        <v>667</v>
      </c>
      <c r="G292" s="731" t="s">
        <v>668</v>
      </c>
      <c r="H292" s="731">
        <v>214355</v>
      </c>
      <c r="I292" s="731">
        <v>214355</v>
      </c>
      <c r="J292" s="731" t="s">
        <v>1146</v>
      </c>
      <c r="K292" s="731" t="s">
        <v>1147</v>
      </c>
      <c r="L292" s="734">
        <v>277.89999999999992</v>
      </c>
      <c r="M292" s="734">
        <v>6</v>
      </c>
      <c r="N292" s="735">
        <v>1667.3999999999996</v>
      </c>
    </row>
    <row r="293" spans="1:14" ht="14.45" customHeight="1" x14ac:dyDescent="0.2">
      <c r="A293" s="729" t="s">
        <v>621</v>
      </c>
      <c r="B293" s="730" t="s">
        <v>622</v>
      </c>
      <c r="C293" s="731" t="s">
        <v>664</v>
      </c>
      <c r="D293" s="732" t="s">
        <v>665</v>
      </c>
      <c r="E293" s="733">
        <v>50113001</v>
      </c>
      <c r="F293" s="732" t="s">
        <v>667</v>
      </c>
      <c r="G293" s="731" t="s">
        <v>668</v>
      </c>
      <c r="H293" s="731">
        <v>994318</v>
      </c>
      <c r="I293" s="731">
        <v>0</v>
      </c>
      <c r="J293" s="731" t="s">
        <v>1148</v>
      </c>
      <c r="K293" s="731" t="s">
        <v>329</v>
      </c>
      <c r="L293" s="734">
        <v>173.88000000000002</v>
      </c>
      <c r="M293" s="734">
        <v>15</v>
      </c>
      <c r="N293" s="735">
        <v>2608.2000000000003</v>
      </c>
    </row>
    <row r="294" spans="1:14" ht="14.45" customHeight="1" x14ac:dyDescent="0.2">
      <c r="A294" s="729" t="s">
        <v>621</v>
      </c>
      <c r="B294" s="730" t="s">
        <v>622</v>
      </c>
      <c r="C294" s="731" t="s">
        <v>664</v>
      </c>
      <c r="D294" s="732" t="s">
        <v>665</v>
      </c>
      <c r="E294" s="733">
        <v>50113001</v>
      </c>
      <c r="F294" s="732" t="s">
        <v>667</v>
      </c>
      <c r="G294" s="731" t="s">
        <v>668</v>
      </c>
      <c r="H294" s="731">
        <v>176205</v>
      </c>
      <c r="I294" s="731">
        <v>180825</v>
      </c>
      <c r="J294" s="731" t="s">
        <v>1149</v>
      </c>
      <c r="K294" s="731" t="s">
        <v>1150</v>
      </c>
      <c r="L294" s="734">
        <v>104.64000000000001</v>
      </c>
      <c r="M294" s="734">
        <v>2</v>
      </c>
      <c r="N294" s="735">
        <v>209.28000000000003</v>
      </c>
    </row>
    <row r="295" spans="1:14" ht="14.45" customHeight="1" x14ac:dyDescent="0.2">
      <c r="A295" s="729" t="s">
        <v>621</v>
      </c>
      <c r="B295" s="730" t="s">
        <v>622</v>
      </c>
      <c r="C295" s="731" t="s">
        <v>664</v>
      </c>
      <c r="D295" s="732" t="s">
        <v>665</v>
      </c>
      <c r="E295" s="733">
        <v>50113001</v>
      </c>
      <c r="F295" s="732" t="s">
        <v>667</v>
      </c>
      <c r="G295" s="731" t="s">
        <v>668</v>
      </c>
      <c r="H295" s="731">
        <v>216572</v>
      </c>
      <c r="I295" s="731">
        <v>216572</v>
      </c>
      <c r="J295" s="731" t="s">
        <v>1151</v>
      </c>
      <c r="K295" s="731" t="s">
        <v>1152</v>
      </c>
      <c r="L295" s="734">
        <v>44.03</v>
      </c>
      <c r="M295" s="734">
        <v>20</v>
      </c>
      <c r="N295" s="735">
        <v>880.6</v>
      </c>
    </row>
    <row r="296" spans="1:14" ht="14.45" customHeight="1" x14ac:dyDescent="0.2">
      <c r="A296" s="729" t="s">
        <v>621</v>
      </c>
      <c r="B296" s="730" t="s">
        <v>622</v>
      </c>
      <c r="C296" s="731" t="s">
        <v>664</v>
      </c>
      <c r="D296" s="732" t="s">
        <v>665</v>
      </c>
      <c r="E296" s="733">
        <v>50113001</v>
      </c>
      <c r="F296" s="732" t="s">
        <v>667</v>
      </c>
      <c r="G296" s="731" t="s">
        <v>668</v>
      </c>
      <c r="H296" s="731">
        <v>223200</v>
      </c>
      <c r="I296" s="731">
        <v>223200</v>
      </c>
      <c r="J296" s="731" t="s">
        <v>759</v>
      </c>
      <c r="K296" s="731" t="s">
        <v>760</v>
      </c>
      <c r="L296" s="734">
        <v>148.065</v>
      </c>
      <c r="M296" s="734">
        <v>2</v>
      </c>
      <c r="N296" s="735">
        <v>296.13</v>
      </c>
    </row>
    <row r="297" spans="1:14" ht="14.45" customHeight="1" x14ac:dyDescent="0.2">
      <c r="A297" s="729" t="s">
        <v>621</v>
      </c>
      <c r="B297" s="730" t="s">
        <v>622</v>
      </c>
      <c r="C297" s="731" t="s">
        <v>664</v>
      </c>
      <c r="D297" s="732" t="s">
        <v>665</v>
      </c>
      <c r="E297" s="733">
        <v>50113001</v>
      </c>
      <c r="F297" s="732" t="s">
        <v>667</v>
      </c>
      <c r="G297" s="731" t="s">
        <v>668</v>
      </c>
      <c r="H297" s="731">
        <v>51367</v>
      </c>
      <c r="I297" s="731">
        <v>51367</v>
      </c>
      <c r="J297" s="731" t="s">
        <v>761</v>
      </c>
      <c r="K297" s="731" t="s">
        <v>763</v>
      </c>
      <c r="L297" s="734">
        <v>92.95</v>
      </c>
      <c r="M297" s="734">
        <v>20</v>
      </c>
      <c r="N297" s="735">
        <v>1859</v>
      </c>
    </row>
    <row r="298" spans="1:14" ht="14.45" customHeight="1" x14ac:dyDescent="0.2">
      <c r="A298" s="729" t="s">
        <v>621</v>
      </c>
      <c r="B298" s="730" t="s">
        <v>622</v>
      </c>
      <c r="C298" s="731" t="s">
        <v>664</v>
      </c>
      <c r="D298" s="732" t="s">
        <v>665</v>
      </c>
      <c r="E298" s="733">
        <v>50113001</v>
      </c>
      <c r="F298" s="732" t="s">
        <v>667</v>
      </c>
      <c r="G298" s="731" t="s">
        <v>668</v>
      </c>
      <c r="H298" s="731">
        <v>51366</v>
      </c>
      <c r="I298" s="731">
        <v>51366</v>
      </c>
      <c r="J298" s="731" t="s">
        <v>761</v>
      </c>
      <c r="K298" s="731" t="s">
        <v>762</v>
      </c>
      <c r="L298" s="734">
        <v>171.6</v>
      </c>
      <c r="M298" s="734">
        <v>140</v>
      </c>
      <c r="N298" s="735">
        <v>24024</v>
      </c>
    </row>
    <row r="299" spans="1:14" ht="14.45" customHeight="1" x14ac:dyDescent="0.2">
      <c r="A299" s="729" t="s">
        <v>621</v>
      </c>
      <c r="B299" s="730" t="s">
        <v>622</v>
      </c>
      <c r="C299" s="731" t="s">
        <v>664</v>
      </c>
      <c r="D299" s="732" t="s">
        <v>665</v>
      </c>
      <c r="E299" s="733">
        <v>50113001</v>
      </c>
      <c r="F299" s="732" t="s">
        <v>667</v>
      </c>
      <c r="G299" s="731" t="s">
        <v>668</v>
      </c>
      <c r="H299" s="731">
        <v>51383</v>
      </c>
      <c r="I299" s="731">
        <v>51383</v>
      </c>
      <c r="J299" s="731" t="s">
        <v>761</v>
      </c>
      <c r="K299" s="731" t="s">
        <v>764</v>
      </c>
      <c r="L299" s="734">
        <v>93.5</v>
      </c>
      <c r="M299" s="734">
        <v>45</v>
      </c>
      <c r="N299" s="735">
        <v>4207.5</v>
      </c>
    </row>
    <row r="300" spans="1:14" ht="14.45" customHeight="1" x14ac:dyDescent="0.2">
      <c r="A300" s="729" t="s">
        <v>621</v>
      </c>
      <c r="B300" s="730" t="s">
        <v>622</v>
      </c>
      <c r="C300" s="731" t="s">
        <v>664</v>
      </c>
      <c r="D300" s="732" t="s">
        <v>665</v>
      </c>
      <c r="E300" s="733">
        <v>50113001</v>
      </c>
      <c r="F300" s="732" t="s">
        <v>667</v>
      </c>
      <c r="G300" s="731" t="s">
        <v>668</v>
      </c>
      <c r="H300" s="731">
        <v>850674</v>
      </c>
      <c r="I300" s="731">
        <v>500892</v>
      </c>
      <c r="J300" s="731" t="s">
        <v>1153</v>
      </c>
      <c r="K300" s="731" t="s">
        <v>1154</v>
      </c>
      <c r="L300" s="734">
        <v>118.72</v>
      </c>
      <c r="M300" s="734">
        <v>1</v>
      </c>
      <c r="N300" s="735">
        <v>118.72</v>
      </c>
    </row>
    <row r="301" spans="1:14" ht="14.45" customHeight="1" x14ac:dyDescent="0.2">
      <c r="A301" s="729" t="s">
        <v>621</v>
      </c>
      <c r="B301" s="730" t="s">
        <v>622</v>
      </c>
      <c r="C301" s="731" t="s">
        <v>664</v>
      </c>
      <c r="D301" s="732" t="s">
        <v>665</v>
      </c>
      <c r="E301" s="733">
        <v>50113001</v>
      </c>
      <c r="F301" s="732" t="s">
        <v>667</v>
      </c>
      <c r="G301" s="731" t="s">
        <v>668</v>
      </c>
      <c r="H301" s="731">
        <v>224964</v>
      </c>
      <c r="I301" s="731">
        <v>224964</v>
      </c>
      <c r="J301" s="731" t="s">
        <v>1155</v>
      </c>
      <c r="K301" s="731" t="s">
        <v>1156</v>
      </c>
      <c r="L301" s="734">
        <v>107.75</v>
      </c>
      <c r="M301" s="734">
        <v>8</v>
      </c>
      <c r="N301" s="735">
        <v>862</v>
      </c>
    </row>
    <row r="302" spans="1:14" ht="14.45" customHeight="1" x14ac:dyDescent="0.2">
      <c r="A302" s="729" t="s">
        <v>621</v>
      </c>
      <c r="B302" s="730" t="s">
        <v>622</v>
      </c>
      <c r="C302" s="731" t="s">
        <v>664</v>
      </c>
      <c r="D302" s="732" t="s">
        <v>665</v>
      </c>
      <c r="E302" s="733">
        <v>50113001</v>
      </c>
      <c r="F302" s="732" t="s">
        <v>667</v>
      </c>
      <c r="G302" s="731" t="s">
        <v>668</v>
      </c>
      <c r="H302" s="731">
        <v>187299</v>
      </c>
      <c r="I302" s="731">
        <v>87299</v>
      </c>
      <c r="J302" s="731" t="s">
        <v>1157</v>
      </c>
      <c r="K302" s="731" t="s">
        <v>1158</v>
      </c>
      <c r="L302" s="734">
        <v>1003.6299999999999</v>
      </c>
      <c r="M302" s="734">
        <v>5</v>
      </c>
      <c r="N302" s="735">
        <v>5018.1499999999996</v>
      </c>
    </row>
    <row r="303" spans="1:14" ht="14.45" customHeight="1" x14ac:dyDescent="0.2">
      <c r="A303" s="729" t="s">
        <v>621</v>
      </c>
      <c r="B303" s="730" t="s">
        <v>622</v>
      </c>
      <c r="C303" s="731" t="s">
        <v>664</v>
      </c>
      <c r="D303" s="732" t="s">
        <v>665</v>
      </c>
      <c r="E303" s="733">
        <v>50113001</v>
      </c>
      <c r="F303" s="732" t="s">
        <v>667</v>
      </c>
      <c r="G303" s="731" t="s">
        <v>668</v>
      </c>
      <c r="H303" s="731">
        <v>193724</v>
      </c>
      <c r="I303" s="731">
        <v>93724</v>
      </c>
      <c r="J303" s="731" t="s">
        <v>775</v>
      </c>
      <c r="K303" s="731" t="s">
        <v>776</v>
      </c>
      <c r="L303" s="734">
        <v>68.240000000000009</v>
      </c>
      <c r="M303" s="734">
        <v>1</v>
      </c>
      <c r="N303" s="735">
        <v>68.240000000000009</v>
      </c>
    </row>
    <row r="304" spans="1:14" ht="14.45" customHeight="1" x14ac:dyDescent="0.2">
      <c r="A304" s="729" t="s">
        <v>621</v>
      </c>
      <c r="B304" s="730" t="s">
        <v>622</v>
      </c>
      <c r="C304" s="731" t="s">
        <v>664</v>
      </c>
      <c r="D304" s="732" t="s">
        <v>665</v>
      </c>
      <c r="E304" s="733">
        <v>50113001</v>
      </c>
      <c r="F304" s="732" t="s">
        <v>667</v>
      </c>
      <c r="G304" s="731" t="s">
        <v>668</v>
      </c>
      <c r="H304" s="731">
        <v>189423</v>
      </c>
      <c r="I304" s="731">
        <v>189423</v>
      </c>
      <c r="J304" s="731" t="s">
        <v>1159</v>
      </c>
      <c r="K304" s="731" t="s">
        <v>1160</v>
      </c>
      <c r="L304" s="734">
        <v>151.97999999999999</v>
      </c>
      <c r="M304" s="734">
        <v>2</v>
      </c>
      <c r="N304" s="735">
        <v>303.95999999999998</v>
      </c>
    </row>
    <row r="305" spans="1:14" ht="14.45" customHeight="1" x14ac:dyDescent="0.2">
      <c r="A305" s="729" t="s">
        <v>621</v>
      </c>
      <c r="B305" s="730" t="s">
        <v>622</v>
      </c>
      <c r="C305" s="731" t="s">
        <v>664</v>
      </c>
      <c r="D305" s="732" t="s">
        <v>665</v>
      </c>
      <c r="E305" s="733">
        <v>50113001</v>
      </c>
      <c r="F305" s="732" t="s">
        <v>667</v>
      </c>
      <c r="G305" s="731" t="s">
        <v>668</v>
      </c>
      <c r="H305" s="731">
        <v>134824</v>
      </c>
      <c r="I305" s="731">
        <v>134824</v>
      </c>
      <c r="J305" s="731" t="s">
        <v>783</v>
      </c>
      <c r="K305" s="731" t="s">
        <v>784</v>
      </c>
      <c r="L305" s="734">
        <v>326.46991304347836</v>
      </c>
      <c r="M305" s="734">
        <v>46</v>
      </c>
      <c r="N305" s="735">
        <v>15017.616000000004</v>
      </c>
    </row>
    <row r="306" spans="1:14" ht="14.45" customHeight="1" x14ac:dyDescent="0.2">
      <c r="A306" s="729" t="s">
        <v>621</v>
      </c>
      <c r="B306" s="730" t="s">
        <v>622</v>
      </c>
      <c r="C306" s="731" t="s">
        <v>664</v>
      </c>
      <c r="D306" s="732" t="s">
        <v>665</v>
      </c>
      <c r="E306" s="733">
        <v>50113001</v>
      </c>
      <c r="F306" s="732" t="s">
        <v>667</v>
      </c>
      <c r="G306" s="731" t="s">
        <v>673</v>
      </c>
      <c r="H306" s="731">
        <v>162748</v>
      </c>
      <c r="I306" s="731">
        <v>162748</v>
      </c>
      <c r="J306" s="731" t="s">
        <v>1161</v>
      </c>
      <c r="K306" s="731" t="s">
        <v>1162</v>
      </c>
      <c r="L306" s="734">
        <v>753.9</v>
      </c>
      <c r="M306" s="734">
        <v>4</v>
      </c>
      <c r="N306" s="735">
        <v>3015.6</v>
      </c>
    </row>
    <row r="307" spans="1:14" ht="14.45" customHeight="1" x14ac:dyDescent="0.2">
      <c r="A307" s="729" t="s">
        <v>621</v>
      </c>
      <c r="B307" s="730" t="s">
        <v>622</v>
      </c>
      <c r="C307" s="731" t="s">
        <v>664</v>
      </c>
      <c r="D307" s="732" t="s">
        <v>665</v>
      </c>
      <c r="E307" s="733">
        <v>50113001</v>
      </c>
      <c r="F307" s="732" t="s">
        <v>667</v>
      </c>
      <c r="G307" s="731" t="s">
        <v>673</v>
      </c>
      <c r="H307" s="731">
        <v>844716</v>
      </c>
      <c r="I307" s="731">
        <v>107676</v>
      </c>
      <c r="J307" s="731" t="s">
        <v>1161</v>
      </c>
      <c r="K307" s="731" t="s">
        <v>1163</v>
      </c>
      <c r="L307" s="734">
        <v>360.24399999999997</v>
      </c>
      <c r="M307" s="734">
        <v>10</v>
      </c>
      <c r="N307" s="735">
        <v>3602.4399999999996</v>
      </c>
    </row>
    <row r="308" spans="1:14" ht="14.45" customHeight="1" x14ac:dyDescent="0.2">
      <c r="A308" s="729" t="s">
        <v>621</v>
      </c>
      <c r="B308" s="730" t="s">
        <v>622</v>
      </c>
      <c r="C308" s="731" t="s">
        <v>664</v>
      </c>
      <c r="D308" s="732" t="s">
        <v>665</v>
      </c>
      <c r="E308" s="733">
        <v>50113001</v>
      </c>
      <c r="F308" s="732" t="s">
        <v>667</v>
      </c>
      <c r="G308" s="731" t="s">
        <v>673</v>
      </c>
      <c r="H308" s="731">
        <v>233479</v>
      </c>
      <c r="I308" s="731">
        <v>233479</v>
      </c>
      <c r="J308" s="731" t="s">
        <v>1164</v>
      </c>
      <c r="K308" s="731" t="s">
        <v>1165</v>
      </c>
      <c r="L308" s="734">
        <v>410.40999999999997</v>
      </c>
      <c r="M308" s="734">
        <v>1</v>
      </c>
      <c r="N308" s="735">
        <v>410.40999999999997</v>
      </c>
    </row>
    <row r="309" spans="1:14" ht="14.45" customHeight="1" x14ac:dyDescent="0.2">
      <c r="A309" s="729" t="s">
        <v>621</v>
      </c>
      <c r="B309" s="730" t="s">
        <v>622</v>
      </c>
      <c r="C309" s="731" t="s">
        <v>664</v>
      </c>
      <c r="D309" s="732" t="s">
        <v>665</v>
      </c>
      <c r="E309" s="733">
        <v>50113001</v>
      </c>
      <c r="F309" s="732" t="s">
        <v>667</v>
      </c>
      <c r="G309" s="731" t="s">
        <v>668</v>
      </c>
      <c r="H309" s="731">
        <v>233478</v>
      </c>
      <c r="I309" s="731">
        <v>233478</v>
      </c>
      <c r="J309" s="731" t="s">
        <v>1166</v>
      </c>
      <c r="K309" s="731" t="s">
        <v>1167</v>
      </c>
      <c r="L309" s="734">
        <v>110.57999999999998</v>
      </c>
      <c r="M309" s="734">
        <v>1</v>
      </c>
      <c r="N309" s="735">
        <v>110.57999999999998</v>
      </c>
    </row>
    <row r="310" spans="1:14" ht="14.45" customHeight="1" x14ac:dyDescent="0.2">
      <c r="A310" s="729" t="s">
        <v>621</v>
      </c>
      <c r="B310" s="730" t="s">
        <v>622</v>
      </c>
      <c r="C310" s="731" t="s">
        <v>664</v>
      </c>
      <c r="D310" s="732" t="s">
        <v>665</v>
      </c>
      <c r="E310" s="733">
        <v>50113001</v>
      </c>
      <c r="F310" s="732" t="s">
        <v>667</v>
      </c>
      <c r="G310" s="731" t="s">
        <v>673</v>
      </c>
      <c r="H310" s="731">
        <v>178675</v>
      </c>
      <c r="I310" s="731">
        <v>178675</v>
      </c>
      <c r="J310" s="731" t="s">
        <v>1168</v>
      </c>
      <c r="K310" s="731" t="s">
        <v>1169</v>
      </c>
      <c r="L310" s="734">
        <v>131.10999999999999</v>
      </c>
      <c r="M310" s="734">
        <v>1</v>
      </c>
      <c r="N310" s="735">
        <v>131.10999999999999</v>
      </c>
    </row>
    <row r="311" spans="1:14" ht="14.45" customHeight="1" x14ac:dyDescent="0.2">
      <c r="A311" s="729" t="s">
        <v>621</v>
      </c>
      <c r="B311" s="730" t="s">
        <v>622</v>
      </c>
      <c r="C311" s="731" t="s">
        <v>664</v>
      </c>
      <c r="D311" s="732" t="s">
        <v>665</v>
      </c>
      <c r="E311" s="733">
        <v>50113001</v>
      </c>
      <c r="F311" s="732" t="s">
        <v>667</v>
      </c>
      <c r="G311" s="731" t="s">
        <v>673</v>
      </c>
      <c r="H311" s="731">
        <v>178682</v>
      </c>
      <c r="I311" s="731">
        <v>178682</v>
      </c>
      <c r="J311" s="731" t="s">
        <v>1168</v>
      </c>
      <c r="K311" s="731" t="s">
        <v>1170</v>
      </c>
      <c r="L311" s="734">
        <v>43.515000000000001</v>
      </c>
      <c r="M311" s="734">
        <v>2</v>
      </c>
      <c r="N311" s="735">
        <v>87.03</v>
      </c>
    </row>
    <row r="312" spans="1:14" ht="14.45" customHeight="1" x14ac:dyDescent="0.2">
      <c r="A312" s="729" t="s">
        <v>621</v>
      </c>
      <c r="B312" s="730" t="s">
        <v>622</v>
      </c>
      <c r="C312" s="731" t="s">
        <v>664</v>
      </c>
      <c r="D312" s="732" t="s">
        <v>665</v>
      </c>
      <c r="E312" s="733">
        <v>50113001</v>
      </c>
      <c r="F312" s="732" t="s">
        <v>667</v>
      </c>
      <c r="G312" s="731" t="s">
        <v>668</v>
      </c>
      <c r="H312" s="731">
        <v>117189</v>
      </c>
      <c r="I312" s="731">
        <v>17189</v>
      </c>
      <c r="J312" s="731" t="s">
        <v>1171</v>
      </c>
      <c r="K312" s="731" t="s">
        <v>1172</v>
      </c>
      <c r="L312" s="734">
        <v>73.54000000000002</v>
      </c>
      <c r="M312" s="734">
        <v>3</v>
      </c>
      <c r="N312" s="735">
        <v>220.62000000000006</v>
      </c>
    </row>
    <row r="313" spans="1:14" ht="14.45" customHeight="1" x14ac:dyDescent="0.2">
      <c r="A313" s="729" t="s">
        <v>621</v>
      </c>
      <c r="B313" s="730" t="s">
        <v>622</v>
      </c>
      <c r="C313" s="731" t="s">
        <v>664</v>
      </c>
      <c r="D313" s="732" t="s">
        <v>665</v>
      </c>
      <c r="E313" s="733">
        <v>50113001</v>
      </c>
      <c r="F313" s="732" t="s">
        <v>667</v>
      </c>
      <c r="G313" s="731" t="s">
        <v>668</v>
      </c>
      <c r="H313" s="731">
        <v>102486</v>
      </c>
      <c r="I313" s="731">
        <v>2486</v>
      </c>
      <c r="J313" s="731" t="s">
        <v>1173</v>
      </c>
      <c r="K313" s="731" t="s">
        <v>1174</v>
      </c>
      <c r="L313" s="734">
        <v>122.98538461538462</v>
      </c>
      <c r="M313" s="734">
        <v>13</v>
      </c>
      <c r="N313" s="735">
        <v>1598.81</v>
      </c>
    </row>
    <row r="314" spans="1:14" ht="14.45" customHeight="1" x14ac:dyDescent="0.2">
      <c r="A314" s="729" t="s">
        <v>621</v>
      </c>
      <c r="B314" s="730" t="s">
        <v>622</v>
      </c>
      <c r="C314" s="731" t="s">
        <v>664</v>
      </c>
      <c r="D314" s="732" t="s">
        <v>665</v>
      </c>
      <c r="E314" s="733">
        <v>50113001</v>
      </c>
      <c r="F314" s="732" t="s">
        <v>667</v>
      </c>
      <c r="G314" s="731" t="s">
        <v>668</v>
      </c>
      <c r="H314" s="731">
        <v>107678</v>
      </c>
      <c r="I314" s="731">
        <v>107678</v>
      </c>
      <c r="J314" s="731" t="s">
        <v>1175</v>
      </c>
      <c r="K314" s="731" t="s">
        <v>1176</v>
      </c>
      <c r="L314" s="734">
        <v>487.80657142857143</v>
      </c>
      <c r="M314" s="734">
        <v>7</v>
      </c>
      <c r="N314" s="735">
        <v>3414.6460000000002</v>
      </c>
    </row>
    <row r="315" spans="1:14" ht="14.45" customHeight="1" x14ac:dyDescent="0.2">
      <c r="A315" s="729" t="s">
        <v>621</v>
      </c>
      <c r="B315" s="730" t="s">
        <v>622</v>
      </c>
      <c r="C315" s="731" t="s">
        <v>664</v>
      </c>
      <c r="D315" s="732" t="s">
        <v>665</v>
      </c>
      <c r="E315" s="733">
        <v>50113001</v>
      </c>
      <c r="F315" s="732" t="s">
        <v>667</v>
      </c>
      <c r="G315" s="731" t="s">
        <v>668</v>
      </c>
      <c r="H315" s="731">
        <v>845697</v>
      </c>
      <c r="I315" s="731">
        <v>200935</v>
      </c>
      <c r="J315" s="731" t="s">
        <v>787</v>
      </c>
      <c r="K315" s="731" t="s">
        <v>788</v>
      </c>
      <c r="L315" s="734">
        <v>44.789999999999992</v>
      </c>
      <c r="M315" s="734">
        <v>19</v>
      </c>
      <c r="N315" s="735">
        <v>851.00999999999988</v>
      </c>
    </row>
    <row r="316" spans="1:14" ht="14.45" customHeight="1" x14ac:dyDescent="0.2">
      <c r="A316" s="729" t="s">
        <v>621</v>
      </c>
      <c r="B316" s="730" t="s">
        <v>622</v>
      </c>
      <c r="C316" s="731" t="s">
        <v>664</v>
      </c>
      <c r="D316" s="732" t="s">
        <v>665</v>
      </c>
      <c r="E316" s="733">
        <v>50113001</v>
      </c>
      <c r="F316" s="732" t="s">
        <v>667</v>
      </c>
      <c r="G316" s="731" t="s">
        <v>668</v>
      </c>
      <c r="H316" s="731">
        <v>230426</v>
      </c>
      <c r="I316" s="731">
        <v>230426</v>
      </c>
      <c r="J316" s="731" t="s">
        <v>1177</v>
      </c>
      <c r="K316" s="731" t="s">
        <v>1178</v>
      </c>
      <c r="L316" s="734">
        <v>77.87</v>
      </c>
      <c r="M316" s="734">
        <v>4</v>
      </c>
      <c r="N316" s="735">
        <v>311.48</v>
      </c>
    </row>
    <row r="317" spans="1:14" ht="14.45" customHeight="1" x14ac:dyDescent="0.2">
      <c r="A317" s="729" t="s">
        <v>621</v>
      </c>
      <c r="B317" s="730" t="s">
        <v>622</v>
      </c>
      <c r="C317" s="731" t="s">
        <v>664</v>
      </c>
      <c r="D317" s="732" t="s">
        <v>665</v>
      </c>
      <c r="E317" s="733">
        <v>50113001</v>
      </c>
      <c r="F317" s="732" t="s">
        <v>667</v>
      </c>
      <c r="G317" s="731" t="s">
        <v>668</v>
      </c>
      <c r="H317" s="731">
        <v>100489</v>
      </c>
      <c r="I317" s="731">
        <v>489</v>
      </c>
      <c r="J317" s="731" t="s">
        <v>1177</v>
      </c>
      <c r="K317" s="731" t="s">
        <v>1179</v>
      </c>
      <c r="L317" s="734">
        <v>47.140000000000008</v>
      </c>
      <c r="M317" s="734">
        <v>3</v>
      </c>
      <c r="N317" s="735">
        <v>141.42000000000002</v>
      </c>
    </row>
    <row r="318" spans="1:14" ht="14.45" customHeight="1" x14ac:dyDescent="0.2">
      <c r="A318" s="729" t="s">
        <v>621</v>
      </c>
      <c r="B318" s="730" t="s">
        <v>622</v>
      </c>
      <c r="C318" s="731" t="s">
        <v>664</v>
      </c>
      <c r="D318" s="732" t="s">
        <v>665</v>
      </c>
      <c r="E318" s="733">
        <v>50113001</v>
      </c>
      <c r="F318" s="732" t="s">
        <v>667</v>
      </c>
      <c r="G318" s="731" t="s">
        <v>673</v>
      </c>
      <c r="H318" s="731">
        <v>169623</v>
      </c>
      <c r="I318" s="731">
        <v>169623</v>
      </c>
      <c r="J318" s="731" t="s">
        <v>1180</v>
      </c>
      <c r="K318" s="731" t="s">
        <v>861</v>
      </c>
      <c r="L318" s="734">
        <v>32.965000000000003</v>
      </c>
      <c r="M318" s="734">
        <v>2</v>
      </c>
      <c r="N318" s="735">
        <v>65.930000000000007</v>
      </c>
    </row>
    <row r="319" spans="1:14" ht="14.45" customHeight="1" x14ac:dyDescent="0.2">
      <c r="A319" s="729" t="s">
        <v>621</v>
      </c>
      <c r="B319" s="730" t="s">
        <v>622</v>
      </c>
      <c r="C319" s="731" t="s">
        <v>664</v>
      </c>
      <c r="D319" s="732" t="s">
        <v>665</v>
      </c>
      <c r="E319" s="733">
        <v>50113001</v>
      </c>
      <c r="F319" s="732" t="s">
        <v>667</v>
      </c>
      <c r="G319" s="731" t="s">
        <v>673</v>
      </c>
      <c r="H319" s="731">
        <v>237595</v>
      </c>
      <c r="I319" s="731">
        <v>237595</v>
      </c>
      <c r="J319" s="731" t="s">
        <v>789</v>
      </c>
      <c r="K319" s="731" t="s">
        <v>790</v>
      </c>
      <c r="L319" s="734">
        <v>123.17</v>
      </c>
      <c r="M319" s="734">
        <v>1</v>
      </c>
      <c r="N319" s="735">
        <v>123.17</v>
      </c>
    </row>
    <row r="320" spans="1:14" ht="14.45" customHeight="1" x14ac:dyDescent="0.2">
      <c r="A320" s="729" t="s">
        <v>621</v>
      </c>
      <c r="B320" s="730" t="s">
        <v>622</v>
      </c>
      <c r="C320" s="731" t="s">
        <v>664</v>
      </c>
      <c r="D320" s="732" t="s">
        <v>665</v>
      </c>
      <c r="E320" s="733">
        <v>50113001</v>
      </c>
      <c r="F320" s="732" t="s">
        <v>667</v>
      </c>
      <c r="G320" s="731" t="s">
        <v>668</v>
      </c>
      <c r="H320" s="731">
        <v>930444</v>
      </c>
      <c r="I320" s="731">
        <v>0</v>
      </c>
      <c r="J320" s="731" t="s">
        <v>791</v>
      </c>
      <c r="K320" s="731" t="s">
        <v>329</v>
      </c>
      <c r="L320" s="734">
        <v>49.976935493126597</v>
      </c>
      <c r="M320" s="734">
        <v>146</v>
      </c>
      <c r="N320" s="735">
        <v>7296.6325819964832</v>
      </c>
    </row>
    <row r="321" spans="1:14" ht="14.45" customHeight="1" x14ac:dyDescent="0.2">
      <c r="A321" s="729" t="s">
        <v>621</v>
      </c>
      <c r="B321" s="730" t="s">
        <v>622</v>
      </c>
      <c r="C321" s="731" t="s">
        <v>664</v>
      </c>
      <c r="D321" s="732" t="s">
        <v>665</v>
      </c>
      <c r="E321" s="733">
        <v>50113001</v>
      </c>
      <c r="F321" s="732" t="s">
        <v>667</v>
      </c>
      <c r="G321" s="731" t="s">
        <v>668</v>
      </c>
      <c r="H321" s="731">
        <v>394073</v>
      </c>
      <c r="I321" s="731">
        <v>1000</v>
      </c>
      <c r="J321" s="731" t="s">
        <v>1181</v>
      </c>
      <c r="K321" s="731" t="s">
        <v>1182</v>
      </c>
      <c r="L321" s="734">
        <v>290.57560666270774</v>
      </c>
      <c r="M321" s="734">
        <v>2</v>
      </c>
      <c r="N321" s="735">
        <v>581.15121332541548</v>
      </c>
    </row>
    <row r="322" spans="1:14" ht="14.45" customHeight="1" x14ac:dyDescent="0.2">
      <c r="A322" s="729" t="s">
        <v>621</v>
      </c>
      <c r="B322" s="730" t="s">
        <v>622</v>
      </c>
      <c r="C322" s="731" t="s">
        <v>664</v>
      </c>
      <c r="D322" s="732" t="s">
        <v>665</v>
      </c>
      <c r="E322" s="733">
        <v>50113001</v>
      </c>
      <c r="F322" s="732" t="s">
        <v>667</v>
      </c>
      <c r="G322" s="731" t="s">
        <v>668</v>
      </c>
      <c r="H322" s="731">
        <v>502429</v>
      </c>
      <c r="I322" s="731">
        <v>0</v>
      </c>
      <c r="J322" s="731" t="s">
        <v>1183</v>
      </c>
      <c r="K322" s="731" t="s">
        <v>329</v>
      </c>
      <c r="L322" s="734">
        <v>462.3244979935489</v>
      </c>
      <c r="M322" s="734">
        <v>12</v>
      </c>
      <c r="N322" s="735">
        <v>5547.8939759225868</v>
      </c>
    </row>
    <row r="323" spans="1:14" ht="14.45" customHeight="1" x14ac:dyDescent="0.2">
      <c r="A323" s="729" t="s">
        <v>621</v>
      </c>
      <c r="B323" s="730" t="s">
        <v>622</v>
      </c>
      <c r="C323" s="731" t="s">
        <v>664</v>
      </c>
      <c r="D323" s="732" t="s">
        <v>665</v>
      </c>
      <c r="E323" s="733">
        <v>50113001</v>
      </c>
      <c r="F323" s="732" t="s">
        <v>667</v>
      </c>
      <c r="G323" s="731" t="s">
        <v>668</v>
      </c>
      <c r="H323" s="731">
        <v>911930</v>
      </c>
      <c r="I323" s="731">
        <v>0</v>
      </c>
      <c r="J323" s="731" t="s">
        <v>1184</v>
      </c>
      <c r="K323" s="731" t="s">
        <v>329</v>
      </c>
      <c r="L323" s="734">
        <v>44.732498122721708</v>
      </c>
      <c r="M323" s="734">
        <v>1</v>
      </c>
      <c r="N323" s="735">
        <v>44.732498122721708</v>
      </c>
    </row>
    <row r="324" spans="1:14" ht="14.45" customHeight="1" x14ac:dyDescent="0.2">
      <c r="A324" s="729" t="s">
        <v>621</v>
      </c>
      <c r="B324" s="730" t="s">
        <v>622</v>
      </c>
      <c r="C324" s="731" t="s">
        <v>664</v>
      </c>
      <c r="D324" s="732" t="s">
        <v>665</v>
      </c>
      <c r="E324" s="733">
        <v>50113001</v>
      </c>
      <c r="F324" s="732" t="s">
        <v>667</v>
      </c>
      <c r="G324" s="731" t="s">
        <v>668</v>
      </c>
      <c r="H324" s="731">
        <v>398229</v>
      </c>
      <c r="I324" s="731">
        <v>0</v>
      </c>
      <c r="J324" s="731" t="s">
        <v>1185</v>
      </c>
      <c r="K324" s="731" t="s">
        <v>329</v>
      </c>
      <c r="L324" s="734">
        <v>343.85</v>
      </c>
      <c r="M324" s="734">
        <v>1</v>
      </c>
      <c r="N324" s="735">
        <v>343.85</v>
      </c>
    </row>
    <row r="325" spans="1:14" ht="14.45" customHeight="1" x14ac:dyDescent="0.2">
      <c r="A325" s="729" t="s">
        <v>621</v>
      </c>
      <c r="B325" s="730" t="s">
        <v>622</v>
      </c>
      <c r="C325" s="731" t="s">
        <v>664</v>
      </c>
      <c r="D325" s="732" t="s">
        <v>665</v>
      </c>
      <c r="E325" s="733">
        <v>50113001</v>
      </c>
      <c r="F325" s="732" t="s">
        <v>667</v>
      </c>
      <c r="G325" s="731" t="s">
        <v>668</v>
      </c>
      <c r="H325" s="731">
        <v>900071</v>
      </c>
      <c r="I325" s="731">
        <v>0</v>
      </c>
      <c r="J325" s="731" t="s">
        <v>1186</v>
      </c>
      <c r="K325" s="731" t="s">
        <v>329</v>
      </c>
      <c r="L325" s="734">
        <v>139.11016260022905</v>
      </c>
      <c r="M325" s="734">
        <v>1</v>
      </c>
      <c r="N325" s="735">
        <v>139.11016260022905</v>
      </c>
    </row>
    <row r="326" spans="1:14" ht="14.45" customHeight="1" x14ac:dyDescent="0.2">
      <c r="A326" s="729" t="s">
        <v>621</v>
      </c>
      <c r="B326" s="730" t="s">
        <v>622</v>
      </c>
      <c r="C326" s="731" t="s">
        <v>664</v>
      </c>
      <c r="D326" s="732" t="s">
        <v>665</v>
      </c>
      <c r="E326" s="733">
        <v>50113001</v>
      </c>
      <c r="F326" s="732" t="s">
        <v>667</v>
      </c>
      <c r="G326" s="731" t="s">
        <v>668</v>
      </c>
      <c r="H326" s="731">
        <v>921529</v>
      </c>
      <c r="I326" s="731">
        <v>0</v>
      </c>
      <c r="J326" s="731" t="s">
        <v>1187</v>
      </c>
      <c r="K326" s="731" t="s">
        <v>329</v>
      </c>
      <c r="L326" s="734">
        <v>335.07647903060308</v>
      </c>
      <c r="M326" s="734">
        <v>3</v>
      </c>
      <c r="N326" s="735">
        <v>1005.2294370918092</v>
      </c>
    </row>
    <row r="327" spans="1:14" ht="14.45" customHeight="1" x14ac:dyDescent="0.2">
      <c r="A327" s="729" t="s">
        <v>621</v>
      </c>
      <c r="B327" s="730" t="s">
        <v>622</v>
      </c>
      <c r="C327" s="731" t="s">
        <v>664</v>
      </c>
      <c r="D327" s="732" t="s">
        <v>665</v>
      </c>
      <c r="E327" s="733">
        <v>50113001</v>
      </c>
      <c r="F327" s="732" t="s">
        <v>667</v>
      </c>
      <c r="G327" s="731" t="s">
        <v>668</v>
      </c>
      <c r="H327" s="731">
        <v>900562</v>
      </c>
      <c r="I327" s="731">
        <v>0</v>
      </c>
      <c r="J327" s="731" t="s">
        <v>1188</v>
      </c>
      <c r="K327" s="731" t="s">
        <v>329</v>
      </c>
      <c r="L327" s="734">
        <v>301.69666626490192</v>
      </c>
      <c r="M327" s="734">
        <v>1</v>
      </c>
      <c r="N327" s="735">
        <v>301.69666626490192</v>
      </c>
    </row>
    <row r="328" spans="1:14" ht="14.45" customHeight="1" x14ac:dyDescent="0.2">
      <c r="A328" s="729" t="s">
        <v>621</v>
      </c>
      <c r="B328" s="730" t="s">
        <v>622</v>
      </c>
      <c r="C328" s="731" t="s">
        <v>664</v>
      </c>
      <c r="D328" s="732" t="s">
        <v>665</v>
      </c>
      <c r="E328" s="733">
        <v>50113001</v>
      </c>
      <c r="F328" s="732" t="s">
        <v>667</v>
      </c>
      <c r="G328" s="731" t="s">
        <v>668</v>
      </c>
      <c r="H328" s="731">
        <v>235805</v>
      </c>
      <c r="I328" s="731">
        <v>235805</v>
      </c>
      <c r="J328" s="731" t="s">
        <v>1189</v>
      </c>
      <c r="K328" s="731" t="s">
        <v>1190</v>
      </c>
      <c r="L328" s="734">
        <v>69.960000000000008</v>
      </c>
      <c r="M328" s="734">
        <v>17</v>
      </c>
      <c r="N328" s="735">
        <v>1189.3200000000002</v>
      </c>
    </row>
    <row r="329" spans="1:14" ht="14.45" customHeight="1" x14ac:dyDescent="0.2">
      <c r="A329" s="729" t="s">
        <v>621</v>
      </c>
      <c r="B329" s="730" t="s">
        <v>622</v>
      </c>
      <c r="C329" s="731" t="s">
        <v>664</v>
      </c>
      <c r="D329" s="732" t="s">
        <v>665</v>
      </c>
      <c r="E329" s="733">
        <v>50113001</v>
      </c>
      <c r="F329" s="732" t="s">
        <v>667</v>
      </c>
      <c r="G329" s="731" t="s">
        <v>668</v>
      </c>
      <c r="H329" s="731">
        <v>235808</v>
      </c>
      <c r="I329" s="731">
        <v>235808</v>
      </c>
      <c r="J329" s="731" t="s">
        <v>794</v>
      </c>
      <c r="K329" s="731" t="s">
        <v>795</v>
      </c>
      <c r="L329" s="734">
        <v>86.659999999999968</v>
      </c>
      <c r="M329" s="734">
        <v>183</v>
      </c>
      <c r="N329" s="735">
        <v>15858.779999999995</v>
      </c>
    </row>
    <row r="330" spans="1:14" ht="14.45" customHeight="1" x14ac:dyDescent="0.2">
      <c r="A330" s="729" t="s">
        <v>621</v>
      </c>
      <c r="B330" s="730" t="s">
        <v>622</v>
      </c>
      <c r="C330" s="731" t="s">
        <v>664</v>
      </c>
      <c r="D330" s="732" t="s">
        <v>665</v>
      </c>
      <c r="E330" s="733">
        <v>50113001</v>
      </c>
      <c r="F330" s="732" t="s">
        <v>667</v>
      </c>
      <c r="G330" s="731" t="s">
        <v>668</v>
      </c>
      <c r="H330" s="731">
        <v>230614</v>
      </c>
      <c r="I330" s="731">
        <v>230614</v>
      </c>
      <c r="J330" s="731" t="s">
        <v>796</v>
      </c>
      <c r="K330" s="731" t="s">
        <v>797</v>
      </c>
      <c r="L330" s="734">
        <v>277.64000000000004</v>
      </c>
      <c r="M330" s="734">
        <v>1</v>
      </c>
      <c r="N330" s="735">
        <v>277.64000000000004</v>
      </c>
    </row>
    <row r="331" spans="1:14" ht="14.45" customHeight="1" x14ac:dyDescent="0.2">
      <c r="A331" s="729" t="s">
        <v>621</v>
      </c>
      <c r="B331" s="730" t="s">
        <v>622</v>
      </c>
      <c r="C331" s="731" t="s">
        <v>664</v>
      </c>
      <c r="D331" s="732" t="s">
        <v>665</v>
      </c>
      <c r="E331" s="733">
        <v>50113001</v>
      </c>
      <c r="F331" s="732" t="s">
        <v>667</v>
      </c>
      <c r="G331" s="731" t="s">
        <v>668</v>
      </c>
      <c r="H331" s="731">
        <v>119571</v>
      </c>
      <c r="I331" s="731">
        <v>19571</v>
      </c>
      <c r="J331" s="731" t="s">
        <v>800</v>
      </c>
      <c r="K331" s="731" t="s">
        <v>801</v>
      </c>
      <c r="L331" s="734">
        <v>255.61999999999998</v>
      </c>
      <c r="M331" s="734">
        <v>2</v>
      </c>
      <c r="N331" s="735">
        <v>511.23999999999995</v>
      </c>
    </row>
    <row r="332" spans="1:14" ht="14.45" customHeight="1" x14ac:dyDescent="0.2">
      <c r="A332" s="729" t="s">
        <v>621</v>
      </c>
      <c r="B332" s="730" t="s">
        <v>622</v>
      </c>
      <c r="C332" s="731" t="s">
        <v>664</v>
      </c>
      <c r="D332" s="732" t="s">
        <v>665</v>
      </c>
      <c r="E332" s="733">
        <v>50113001</v>
      </c>
      <c r="F332" s="732" t="s">
        <v>667</v>
      </c>
      <c r="G332" s="731" t="s">
        <v>673</v>
      </c>
      <c r="H332" s="731">
        <v>237787</v>
      </c>
      <c r="I332" s="731">
        <v>237787</v>
      </c>
      <c r="J332" s="731" t="s">
        <v>1191</v>
      </c>
      <c r="K332" s="731" t="s">
        <v>1192</v>
      </c>
      <c r="L332" s="734">
        <v>240.38</v>
      </c>
      <c r="M332" s="734">
        <v>1</v>
      </c>
      <c r="N332" s="735">
        <v>240.38</v>
      </c>
    </row>
    <row r="333" spans="1:14" ht="14.45" customHeight="1" x14ac:dyDescent="0.2">
      <c r="A333" s="729" t="s">
        <v>621</v>
      </c>
      <c r="B333" s="730" t="s">
        <v>622</v>
      </c>
      <c r="C333" s="731" t="s">
        <v>664</v>
      </c>
      <c r="D333" s="732" t="s">
        <v>665</v>
      </c>
      <c r="E333" s="733">
        <v>50113001</v>
      </c>
      <c r="F333" s="732" t="s">
        <v>667</v>
      </c>
      <c r="G333" s="731" t="s">
        <v>668</v>
      </c>
      <c r="H333" s="731">
        <v>127506</v>
      </c>
      <c r="I333" s="731">
        <v>27506</v>
      </c>
      <c r="J333" s="731" t="s">
        <v>1193</v>
      </c>
      <c r="K333" s="731" t="s">
        <v>1194</v>
      </c>
      <c r="L333" s="734">
        <v>1099.9550000000002</v>
      </c>
      <c r="M333" s="734">
        <v>2</v>
      </c>
      <c r="N333" s="735">
        <v>2199.9100000000003</v>
      </c>
    </row>
    <row r="334" spans="1:14" ht="14.45" customHeight="1" x14ac:dyDescent="0.2">
      <c r="A334" s="729" t="s">
        <v>621</v>
      </c>
      <c r="B334" s="730" t="s">
        <v>622</v>
      </c>
      <c r="C334" s="731" t="s">
        <v>664</v>
      </c>
      <c r="D334" s="732" t="s">
        <v>665</v>
      </c>
      <c r="E334" s="733">
        <v>50113001</v>
      </c>
      <c r="F334" s="732" t="s">
        <v>667</v>
      </c>
      <c r="G334" s="731" t="s">
        <v>673</v>
      </c>
      <c r="H334" s="731">
        <v>28151</v>
      </c>
      <c r="I334" s="731">
        <v>28151</v>
      </c>
      <c r="J334" s="731" t="s">
        <v>1195</v>
      </c>
      <c r="K334" s="731" t="s">
        <v>675</v>
      </c>
      <c r="L334" s="734">
        <v>1039.8899999999999</v>
      </c>
      <c r="M334" s="734">
        <v>1</v>
      </c>
      <c r="N334" s="735">
        <v>1039.8899999999999</v>
      </c>
    </row>
    <row r="335" spans="1:14" ht="14.45" customHeight="1" x14ac:dyDescent="0.2">
      <c r="A335" s="729" t="s">
        <v>621</v>
      </c>
      <c r="B335" s="730" t="s">
        <v>622</v>
      </c>
      <c r="C335" s="731" t="s">
        <v>664</v>
      </c>
      <c r="D335" s="732" t="s">
        <v>665</v>
      </c>
      <c r="E335" s="733">
        <v>50113001</v>
      </c>
      <c r="F335" s="732" t="s">
        <v>667</v>
      </c>
      <c r="G335" s="731" t="s">
        <v>673</v>
      </c>
      <c r="H335" s="731">
        <v>128148</v>
      </c>
      <c r="I335" s="731">
        <v>28148</v>
      </c>
      <c r="J335" s="731" t="s">
        <v>1196</v>
      </c>
      <c r="K335" s="731" t="s">
        <v>675</v>
      </c>
      <c r="L335" s="734">
        <v>1040.19</v>
      </c>
      <c r="M335" s="734">
        <v>1</v>
      </c>
      <c r="N335" s="735">
        <v>1040.19</v>
      </c>
    </row>
    <row r="336" spans="1:14" ht="14.45" customHeight="1" x14ac:dyDescent="0.2">
      <c r="A336" s="729" t="s">
        <v>621</v>
      </c>
      <c r="B336" s="730" t="s">
        <v>622</v>
      </c>
      <c r="C336" s="731" t="s">
        <v>664</v>
      </c>
      <c r="D336" s="732" t="s">
        <v>665</v>
      </c>
      <c r="E336" s="733">
        <v>50113001</v>
      </c>
      <c r="F336" s="732" t="s">
        <v>667</v>
      </c>
      <c r="G336" s="731" t="s">
        <v>668</v>
      </c>
      <c r="H336" s="731">
        <v>188217</v>
      </c>
      <c r="I336" s="731">
        <v>88217</v>
      </c>
      <c r="J336" s="731" t="s">
        <v>802</v>
      </c>
      <c r="K336" s="731" t="s">
        <v>803</v>
      </c>
      <c r="L336" s="734">
        <v>125.33</v>
      </c>
      <c r="M336" s="734">
        <v>1</v>
      </c>
      <c r="N336" s="735">
        <v>125.33</v>
      </c>
    </row>
    <row r="337" spans="1:14" ht="14.45" customHeight="1" x14ac:dyDescent="0.2">
      <c r="A337" s="729" t="s">
        <v>621</v>
      </c>
      <c r="B337" s="730" t="s">
        <v>622</v>
      </c>
      <c r="C337" s="731" t="s">
        <v>664</v>
      </c>
      <c r="D337" s="732" t="s">
        <v>665</v>
      </c>
      <c r="E337" s="733">
        <v>50113001</v>
      </c>
      <c r="F337" s="732" t="s">
        <v>667</v>
      </c>
      <c r="G337" s="731" t="s">
        <v>668</v>
      </c>
      <c r="H337" s="731">
        <v>188219</v>
      </c>
      <c r="I337" s="731">
        <v>88219</v>
      </c>
      <c r="J337" s="731" t="s">
        <v>804</v>
      </c>
      <c r="K337" s="731" t="s">
        <v>805</v>
      </c>
      <c r="L337" s="734">
        <v>141.28</v>
      </c>
      <c r="M337" s="734">
        <v>1</v>
      </c>
      <c r="N337" s="735">
        <v>141.28</v>
      </c>
    </row>
    <row r="338" spans="1:14" ht="14.45" customHeight="1" x14ac:dyDescent="0.2">
      <c r="A338" s="729" t="s">
        <v>621</v>
      </c>
      <c r="B338" s="730" t="s">
        <v>622</v>
      </c>
      <c r="C338" s="731" t="s">
        <v>664</v>
      </c>
      <c r="D338" s="732" t="s">
        <v>665</v>
      </c>
      <c r="E338" s="733">
        <v>50113001</v>
      </c>
      <c r="F338" s="732" t="s">
        <v>667</v>
      </c>
      <c r="G338" s="731" t="s">
        <v>668</v>
      </c>
      <c r="H338" s="731">
        <v>225956</v>
      </c>
      <c r="I338" s="731">
        <v>225956</v>
      </c>
      <c r="J338" s="731" t="s">
        <v>1197</v>
      </c>
      <c r="K338" s="731" t="s">
        <v>1198</v>
      </c>
      <c r="L338" s="734">
        <v>107.58</v>
      </c>
      <c r="M338" s="734">
        <v>1</v>
      </c>
      <c r="N338" s="735">
        <v>107.58</v>
      </c>
    </row>
    <row r="339" spans="1:14" ht="14.45" customHeight="1" x14ac:dyDescent="0.2">
      <c r="A339" s="729" t="s">
        <v>621</v>
      </c>
      <c r="B339" s="730" t="s">
        <v>622</v>
      </c>
      <c r="C339" s="731" t="s">
        <v>664</v>
      </c>
      <c r="D339" s="732" t="s">
        <v>665</v>
      </c>
      <c r="E339" s="733">
        <v>50113001</v>
      </c>
      <c r="F339" s="732" t="s">
        <v>667</v>
      </c>
      <c r="G339" s="731" t="s">
        <v>329</v>
      </c>
      <c r="H339" s="731">
        <v>149909</v>
      </c>
      <c r="I339" s="731">
        <v>49909</v>
      </c>
      <c r="J339" s="731" t="s">
        <v>1199</v>
      </c>
      <c r="K339" s="731" t="s">
        <v>1076</v>
      </c>
      <c r="L339" s="734">
        <v>27.9</v>
      </c>
      <c r="M339" s="734">
        <v>1</v>
      </c>
      <c r="N339" s="735">
        <v>27.9</v>
      </c>
    </row>
    <row r="340" spans="1:14" ht="14.45" customHeight="1" x14ac:dyDescent="0.2">
      <c r="A340" s="729" t="s">
        <v>621</v>
      </c>
      <c r="B340" s="730" t="s">
        <v>622</v>
      </c>
      <c r="C340" s="731" t="s">
        <v>664</v>
      </c>
      <c r="D340" s="732" t="s">
        <v>665</v>
      </c>
      <c r="E340" s="733">
        <v>50113001</v>
      </c>
      <c r="F340" s="732" t="s">
        <v>667</v>
      </c>
      <c r="G340" s="731" t="s">
        <v>329</v>
      </c>
      <c r="H340" s="731">
        <v>149910</v>
      </c>
      <c r="I340" s="731">
        <v>49910</v>
      </c>
      <c r="J340" s="731" t="s">
        <v>1199</v>
      </c>
      <c r="K340" s="731" t="s">
        <v>1200</v>
      </c>
      <c r="L340" s="734">
        <v>98.46999999999997</v>
      </c>
      <c r="M340" s="734">
        <v>1</v>
      </c>
      <c r="N340" s="735">
        <v>98.46999999999997</v>
      </c>
    </row>
    <row r="341" spans="1:14" ht="14.45" customHeight="1" x14ac:dyDescent="0.2">
      <c r="A341" s="729" t="s">
        <v>621</v>
      </c>
      <c r="B341" s="730" t="s">
        <v>622</v>
      </c>
      <c r="C341" s="731" t="s">
        <v>664</v>
      </c>
      <c r="D341" s="732" t="s">
        <v>665</v>
      </c>
      <c r="E341" s="733">
        <v>50113001</v>
      </c>
      <c r="F341" s="732" t="s">
        <v>667</v>
      </c>
      <c r="G341" s="731" t="s">
        <v>668</v>
      </c>
      <c r="H341" s="731">
        <v>192853</v>
      </c>
      <c r="I341" s="731">
        <v>192853</v>
      </c>
      <c r="J341" s="731" t="s">
        <v>816</v>
      </c>
      <c r="K341" s="731" t="s">
        <v>817</v>
      </c>
      <c r="L341" s="734">
        <v>106.9</v>
      </c>
      <c r="M341" s="734">
        <v>2</v>
      </c>
      <c r="N341" s="735">
        <v>213.8</v>
      </c>
    </row>
    <row r="342" spans="1:14" ht="14.45" customHeight="1" x14ac:dyDescent="0.2">
      <c r="A342" s="729" t="s">
        <v>621</v>
      </c>
      <c r="B342" s="730" t="s">
        <v>622</v>
      </c>
      <c r="C342" s="731" t="s">
        <v>664</v>
      </c>
      <c r="D342" s="732" t="s">
        <v>665</v>
      </c>
      <c r="E342" s="733">
        <v>50113001</v>
      </c>
      <c r="F342" s="732" t="s">
        <v>667</v>
      </c>
      <c r="G342" s="731" t="s">
        <v>668</v>
      </c>
      <c r="H342" s="731">
        <v>220635</v>
      </c>
      <c r="I342" s="731">
        <v>220635</v>
      </c>
      <c r="J342" s="731" t="s">
        <v>1201</v>
      </c>
      <c r="K342" s="731" t="s">
        <v>1202</v>
      </c>
      <c r="L342" s="734">
        <v>133.75999999999996</v>
      </c>
      <c r="M342" s="734">
        <v>1</v>
      </c>
      <c r="N342" s="735">
        <v>133.75999999999996</v>
      </c>
    </row>
    <row r="343" spans="1:14" ht="14.45" customHeight="1" x14ac:dyDescent="0.2">
      <c r="A343" s="729" t="s">
        <v>621</v>
      </c>
      <c r="B343" s="730" t="s">
        <v>622</v>
      </c>
      <c r="C343" s="731" t="s">
        <v>664</v>
      </c>
      <c r="D343" s="732" t="s">
        <v>665</v>
      </c>
      <c r="E343" s="733">
        <v>50113001</v>
      </c>
      <c r="F343" s="732" t="s">
        <v>667</v>
      </c>
      <c r="G343" s="731" t="s">
        <v>673</v>
      </c>
      <c r="H343" s="731">
        <v>844554</v>
      </c>
      <c r="I343" s="731">
        <v>114065</v>
      </c>
      <c r="J343" s="731" t="s">
        <v>1203</v>
      </c>
      <c r="K343" s="731" t="s">
        <v>1204</v>
      </c>
      <c r="L343" s="734">
        <v>18.21</v>
      </c>
      <c r="M343" s="734">
        <v>1</v>
      </c>
      <c r="N343" s="735">
        <v>18.21</v>
      </c>
    </row>
    <row r="344" spans="1:14" ht="14.45" customHeight="1" x14ac:dyDescent="0.2">
      <c r="A344" s="729" t="s">
        <v>621</v>
      </c>
      <c r="B344" s="730" t="s">
        <v>622</v>
      </c>
      <c r="C344" s="731" t="s">
        <v>664</v>
      </c>
      <c r="D344" s="732" t="s">
        <v>665</v>
      </c>
      <c r="E344" s="733">
        <v>50113001</v>
      </c>
      <c r="F344" s="732" t="s">
        <v>667</v>
      </c>
      <c r="G344" s="731" t="s">
        <v>673</v>
      </c>
      <c r="H344" s="731">
        <v>115316</v>
      </c>
      <c r="I344" s="731">
        <v>15316</v>
      </c>
      <c r="J344" s="731" t="s">
        <v>1205</v>
      </c>
      <c r="K344" s="731" t="s">
        <v>886</v>
      </c>
      <c r="L344" s="734">
        <v>19.089999999999996</v>
      </c>
      <c r="M344" s="734">
        <v>1</v>
      </c>
      <c r="N344" s="735">
        <v>19.089999999999996</v>
      </c>
    </row>
    <row r="345" spans="1:14" ht="14.45" customHeight="1" x14ac:dyDescent="0.2">
      <c r="A345" s="729" t="s">
        <v>621</v>
      </c>
      <c r="B345" s="730" t="s">
        <v>622</v>
      </c>
      <c r="C345" s="731" t="s">
        <v>664</v>
      </c>
      <c r="D345" s="732" t="s">
        <v>665</v>
      </c>
      <c r="E345" s="733">
        <v>50113001</v>
      </c>
      <c r="F345" s="732" t="s">
        <v>667</v>
      </c>
      <c r="G345" s="731" t="s">
        <v>668</v>
      </c>
      <c r="H345" s="731">
        <v>128222</v>
      </c>
      <c r="I345" s="731">
        <v>28222</v>
      </c>
      <c r="J345" s="731" t="s">
        <v>1206</v>
      </c>
      <c r="K345" s="731" t="s">
        <v>1207</v>
      </c>
      <c r="L345" s="734">
        <v>89.77</v>
      </c>
      <c r="M345" s="734">
        <v>2</v>
      </c>
      <c r="N345" s="735">
        <v>179.54</v>
      </c>
    </row>
    <row r="346" spans="1:14" ht="14.45" customHeight="1" x14ac:dyDescent="0.2">
      <c r="A346" s="729" t="s">
        <v>621</v>
      </c>
      <c r="B346" s="730" t="s">
        <v>622</v>
      </c>
      <c r="C346" s="731" t="s">
        <v>664</v>
      </c>
      <c r="D346" s="732" t="s">
        <v>665</v>
      </c>
      <c r="E346" s="733">
        <v>50113001</v>
      </c>
      <c r="F346" s="732" t="s">
        <v>667</v>
      </c>
      <c r="G346" s="731" t="s">
        <v>668</v>
      </c>
      <c r="H346" s="731">
        <v>128216</v>
      </c>
      <c r="I346" s="731">
        <v>28216</v>
      </c>
      <c r="J346" s="731" t="s">
        <v>1208</v>
      </c>
      <c r="K346" s="731" t="s">
        <v>1209</v>
      </c>
      <c r="L346" s="734">
        <v>42.79999999999999</v>
      </c>
      <c r="M346" s="734">
        <v>3</v>
      </c>
      <c r="N346" s="735">
        <v>128.39999999999998</v>
      </c>
    </row>
    <row r="347" spans="1:14" ht="14.45" customHeight="1" x14ac:dyDescent="0.2">
      <c r="A347" s="729" t="s">
        <v>621</v>
      </c>
      <c r="B347" s="730" t="s">
        <v>622</v>
      </c>
      <c r="C347" s="731" t="s">
        <v>664</v>
      </c>
      <c r="D347" s="732" t="s">
        <v>665</v>
      </c>
      <c r="E347" s="733">
        <v>50113001</v>
      </c>
      <c r="F347" s="732" t="s">
        <v>667</v>
      </c>
      <c r="G347" s="731" t="s">
        <v>668</v>
      </c>
      <c r="H347" s="731">
        <v>117992</v>
      </c>
      <c r="I347" s="731">
        <v>17992</v>
      </c>
      <c r="J347" s="731" t="s">
        <v>820</v>
      </c>
      <c r="K347" s="731" t="s">
        <v>821</v>
      </c>
      <c r="L347" s="734">
        <v>92.030000000000015</v>
      </c>
      <c r="M347" s="734">
        <v>3</v>
      </c>
      <c r="N347" s="735">
        <v>276.09000000000003</v>
      </c>
    </row>
    <row r="348" spans="1:14" ht="14.45" customHeight="1" x14ac:dyDescent="0.2">
      <c r="A348" s="729" t="s">
        <v>621</v>
      </c>
      <c r="B348" s="730" t="s">
        <v>622</v>
      </c>
      <c r="C348" s="731" t="s">
        <v>664</v>
      </c>
      <c r="D348" s="732" t="s">
        <v>665</v>
      </c>
      <c r="E348" s="733">
        <v>50113001</v>
      </c>
      <c r="F348" s="732" t="s">
        <v>667</v>
      </c>
      <c r="G348" s="731" t="s">
        <v>668</v>
      </c>
      <c r="H348" s="731">
        <v>231544</v>
      </c>
      <c r="I348" s="731">
        <v>231544</v>
      </c>
      <c r="J348" s="731" t="s">
        <v>1210</v>
      </c>
      <c r="K348" s="731" t="s">
        <v>1211</v>
      </c>
      <c r="L348" s="734">
        <v>80.69</v>
      </c>
      <c r="M348" s="734">
        <v>6</v>
      </c>
      <c r="N348" s="735">
        <v>484.14</v>
      </c>
    </row>
    <row r="349" spans="1:14" ht="14.45" customHeight="1" x14ac:dyDescent="0.2">
      <c r="A349" s="729" t="s">
        <v>621</v>
      </c>
      <c r="B349" s="730" t="s">
        <v>622</v>
      </c>
      <c r="C349" s="731" t="s">
        <v>664</v>
      </c>
      <c r="D349" s="732" t="s">
        <v>665</v>
      </c>
      <c r="E349" s="733">
        <v>50113001</v>
      </c>
      <c r="F349" s="732" t="s">
        <v>667</v>
      </c>
      <c r="G349" s="731" t="s">
        <v>668</v>
      </c>
      <c r="H349" s="731">
        <v>231541</v>
      </c>
      <c r="I349" s="731">
        <v>231541</v>
      </c>
      <c r="J349" s="731" t="s">
        <v>1210</v>
      </c>
      <c r="K349" s="731" t="s">
        <v>1212</v>
      </c>
      <c r="L349" s="734">
        <v>80.689999999999984</v>
      </c>
      <c r="M349" s="734">
        <v>13</v>
      </c>
      <c r="N349" s="735">
        <v>1048.9699999999998</v>
      </c>
    </row>
    <row r="350" spans="1:14" ht="14.45" customHeight="1" x14ac:dyDescent="0.2">
      <c r="A350" s="729" t="s">
        <v>621</v>
      </c>
      <c r="B350" s="730" t="s">
        <v>622</v>
      </c>
      <c r="C350" s="731" t="s">
        <v>664</v>
      </c>
      <c r="D350" s="732" t="s">
        <v>665</v>
      </c>
      <c r="E350" s="733">
        <v>50113001</v>
      </c>
      <c r="F350" s="732" t="s">
        <v>667</v>
      </c>
      <c r="G350" s="731" t="s">
        <v>668</v>
      </c>
      <c r="H350" s="731">
        <v>234736</v>
      </c>
      <c r="I350" s="731">
        <v>234736</v>
      </c>
      <c r="J350" s="731" t="s">
        <v>822</v>
      </c>
      <c r="K350" s="731" t="s">
        <v>823</v>
      </c>
      <c r="L350" s="734">
        <v>120.54000426058143</v>
      </c>
      <c r="M350" s="734">
        <v>3</v>
      </c>
      <c r="N350" s="735">
        <v>361.62001278174426</v>
      </c>
    </row>
    <row r="351" spans="1:14" ht="14.45" customHeight="1" x14ac:dyDescent="0.2">
      <c r="A351" s="729" t="s">
        <v>621</v>
      </c>
      <c r="B351" s="730" t="s">
        <v>622</v>
      </c>
      <c r="C351" s="731" t="s">
        <v>664</v>
      </c>
      <c r="D351" s="732" t="s">
        <v>665</v>
      </c>
      <c r="E351" s="733">
        <v>50113001</v>
      </c>
      <c r="F351" s="732" t="s">
        <v>667</v>
      </c>
      <c r="G351" s="731" t="s">
        <v>668</v>
      </c>
      <c r="H351" s="731">
        <v>207527</v>
      </c>
      <c r="I351" s="731">
        <v>207527</v>
      </c>
      <c r="J351" s="731" t="s">
        <v>1213</v>
      </c>
      <c r="K351" s="731" t="s">
        <v>1214</v>
      </c>
      <c r="L351" s="734">
        <v>61.63</v>
      </c>
      <c r="M351" s="734">
        <v>1</v>
      </c>
      <c r="N351" s="735">
        <v>61.63</v>
      </c>
    </row>
    <row r="352" spans="1:14" ht="14.45" customHeight="1" x14ac:dyDescent="0.2">
      <c r="A352" s="729" t="s">
        <v>621</v>
      </c>
      <c r="B352" s="730" t="s">
        <v>622</v>
      </c>
      <c r="C352" s="731" t="s">
        <v>664</v>
      </c>
      <c r="D352" s="732" t="s">
        <v>665</v>
      </c>
      <c r="E352" s="733">
        <v>50113001</v>
      </c>
      <c r="F352" s="732" t="s">
        <v>667</v>
      </c>
      <c r="G352" s="731" t="s">
        <v>668</v>
      </c>
      <c r="H352" s="731">
        <v>102684</v>
      </c>
      <c r="I352" s="731">
        <v>2684</v>
      </c>
      <c r="J352" s="731" t="s">
        <v>1215</v>
      </c>
      <c r="K352" s="731" t="s">
        <v>1216</v>
      </c>
      <c r="L352" s="734">
        <v>129.21571428571431</v>
      </c>
      <c r="M352" s="734">
        <v>14</v>
      </c>
      <c r="N352" s="735">
        <v>1809.0200000000002</v>
      </c>
    </row>
    <row r="353" spans="1:14" ht="14.45" customHeight="1" x14ac:dyDescent="0.2">
      <c r="A353" s="729" t="s">
        <v>621</v>
      </c>
      <c r="B353" s="730" t="s">
        <v>622</v>
      </c>
      <c r="C353" s="731" t="s">
        <v>664</v>
      </c>
      <c r="D353" s="732" t="s">
        <v>665</v>
      </c>
      <c r="E353" s="733">
        <v>50113001</v>
      </c>
      <c r="F353" s="732" t="s">
        <v>667</v>
      </c>
      <c r="G353" s="731" t="s">
        <v>668</v>
      </c>
      <c r="H353" s="731">
        <v>100502</v>
      </c>
      <c r="I353" s="731">
        <v>502</v>
      </c>
      <c r="J353" s="731" t="s">
        <v>1215</v>
      </c>
      <c r="K353" s="731" t="s">
        <v>1217</v>
      </c>
      <c r="L353" s="734">
        <v>268.93999999999994</v>
      </c>
      <c r="M353" s="734">
        <v>2</v>
      </c>
      <c r="N353" s="735">
        <v>537.87999999999988</v>
      </c>
    </row>
    <row r="354" spans="1:14" ht="14.45" customHeight="1" x14ac:dyDescent="0.2">
      <c r="A354" s="729" t="s">
        <v>621</v>
      </c>
      <c r="B354" s="730" t="s">
        <v>622</v>
      </c>
      <c r="C354" s="731" t="s">
        <v>664</v>
      </c>
      <c r="D354" s="732" t="s">
        <v>665</v>
      </c>
      <c r="E354" s="733">
        <v>50113001</v>
      </c>
      <c r="F354" s="732" t="s">
        <v>667</v>
      </c>
      <c r="G354" s="731" t="s">
        <v>668</v>
      </c>
      <c r="H354" s="731">
        <v>231597</v>
      </c>
      <c r="I354" s="731">
        <v>231597</v>
      </c>
      <c r="J354" s="731" t="s">
        <v>1218</v>
      </c>
      <c r="K354" s="731" t="s">
        <v>1219</v>
      </c>
      <c r="L354" s="734">
        <v>84.04</v>
      </c>
      <c r="M354" s="734">
        <v>1</v>
      </c>
      <c r="N354" s="735">
        <v>84.04</v>
      </c>
    </row>
    <row r="355" spans="1:14" ht="14.45" customHeight="1" x14ac:dyDescent="0.2">
      <c r="A355" s="729" t="s">
        <v>621</v>
      </c>
      <c r="B355" s="730" t="s">
        <v>622</v>
      </c>
      <c r="C355" s="731" t="s">
        <v>664</v>
      </c>
      <c r="D355" s="732" t="s">
        <v>665</v>
      </c>
      <c r="E355" s="733">
        <v>50113001</v>
      </c>
      <c r="F355" s="732" t="s">
        <v>667</v>
      </c>
      <c r="G355" s="731" t="s">
        <v>668</v>
      </c>
      <c r="H355" s="731">
        <v>113814</v>
      </c>
      <c r="I355" s="731">
        <v>13814</v>
      </c>
      <c r="J355" s="731" t="s">
        <v>1220</v>
      </c>
      <c r="K355" s="731" t="s">
        <v>1221</v>
      </c>
      <c r="L355" s="734">
        <v>166.8</v>
      </c>
      <c r="M355" s="734">
        <v>1</v>
      </c>
      <c r="N355" s="735">
        <v>166.8</v>
      </c>
    </row>
    <row r="356" spans="1:14" ht="14.45" customHeight="1" x14ac:dyDescent="0.2">
      <c r="A356" s="729" t="s">
        <v>621</v>
      </c>
      <c r="B356" s="730" t="s">
        <v>622</v>
      </c>
      <c r="C356" s="731" t="s">
        <v>664</v>
      </c>
      <c r="D356" s="732" t="s">
        <v>665</v>
      </c>
      <c r="E356" s="733">
        <v>50113001</v>
      </c>
      <c r="F356" s="732" t="s">
        <v>667</v>
      </c>
      <c r="G356" s="731" t="s">
        <v>673</v>
      </c>
      <c r="H356" s="731">
        <v>187335</v>
      </c>
      <c r="I356" s="731">
        <v>187335</v>
      </c>
      <c r="J356" s="731" t="s">
        <v>1222</v>
      </c>
      <c r="K356" s="731" t="s">
        <v>1223</v>
      </c>
      <c r="L356" s="734">
        <v>322.21500000000003</v>
      </c>
      <c r="M356" s="734">
        <v>2</v>
      </c>
      <c r="N356" s="735">
        <v>644.43000000000006</v>
      </c>
    </row>
    <row r="357" spans="1:14" ht="14.45" customHeight="1" x14ac:dyDescent="0.2">
      <c r="A357" s="729" t="s">
        <v>621</v>
      </c>
      <c r="B357" s="730" t="s">
        <v>622</v>
      </c>
      <c r="C357" s="731" t="s">
        <v>664</v>
      </c>
      <c r="D357" s="732" t="s">
        <v>665</v>
      </c>
      <c r="E357" s="733">
        <v>50113001</v>
      </c>
      <c r="F357" s="732" t="s">
        <v>667</v>
      </c>
      <c r="G357" s="731" t="s">
        <v>673</v>
      </c>
      <c r="H357" s="731">
        <v>187330</v>
      </c>
      <c r="I357" s="731">
        <v>187330</v>
      </c>
      <c r="J357" s="731" t="s">
        <v>1222</v>
      </c>
      <c r="K357" s="731" t="s">
        <v>1224</v>
      </c>
      <c r="L357" s="734">
        <v>91.439999999999984</v>
      </c>
      <c r="M357" s="734">
        <v>2</v>
      </c>
      <c r="N357" s="735">
        <v>182.87999999999997</v>
      </c>
    </row>
    <row r="358" spans="1:14" ht="14.45" customHeight="1" x14ac:dyDescent="0.2">
      <c r="A358" s="729" t="s">
        <v>621</v>
      </c>
      <c r="B358" s="730" t="s">
        <v>622</v>
      </c>
      <c r="C358" s="731" t="s">
        <v>664</v>
      </c>
      <c r="D358" s="732" t="s">
        <v>665</v>
      </c>
      <c r="E358" s="733">
        <v>50113001</v>
      </c>
      <c r="F358" s="732" t="s">
        <v>667</v>
      </c>
      <c r="G358" s="731" t="s">
        <v>329</v>
      </c>
      <c r="H358" s="731">
        <v>845630</v>
      </c>
      <c r="I358" s="731">
        <v>105846</v>
      </c>
      <c r="J358" s="731" t="s">
        <v>1225</v>
      </c>
      <c r="K358" s="731" t="s">
        <v>1226</v>
      </c>
      <c r="L358" s="734">
        <v>102.37</v>
      </c>
      <c r="M358" s="734">
        <v>2</v>
      </c>
      <c r="N358" s="735">
        <v>204.74</v>
      </c>
    </row>
    <row r="359" spans="1:14" ht="14.45" customHeight="1" x14ac:dyDescent="0.2">
      <c r="A359" s="729" t="s">
        <v>621</v>
      </c>
      <c r="B359" s="730" t="s">
        <v>622</v>
      </c>
      <c r="C359" s="731" t="s">
        <v>664</v>
      </c>
      <c r="D359" s="732" t="s">
        <v>665</v>
      </c>
      <c r="E359" s="733">
        <v>50113001</v>
      </c>
      <c r="F359" s="732" t="s">
        <v>667</v>
      </c>
      <c r="G359" s="731" t="s">
        <v>668</v>
      </c>
      <c r="H359" s="731">
        <v>845432</v>
      </c>
      <c r="I359" s="731">
        <v>107639</v>
      </c>
      <c r="J359" s="731" t="s">
        <v>1227</v>
      </c>
      <c r="K359" s="731" t="s">
        <v>1219</v>
      </c>
      <c r="L359" s="734">
        <v>59.879999999999974</v>
      </c>
      <c r="M359" s="734">
        <v>1</v>
      </c>
      <c r="N359" s="735">
        <v>59.879999999999974</v>
      </c>
    </row>
    <row r="360" spans="1:14" ht="14.45" customHeight="1" x14ac:dyDescent="0.2">
      <c r="A360" s="729" t="s">
        <v>621</v>
      </c>
      <c r="B360" s="730" t="s">
        <v>622</v>
      </c>
      <c r="C360" s="731" t="s">
        <v>664</v>
      </c>
      <c r="D360" s="732" t="s">
        <v>665</v>
      </c>
      <c r="E360" s="733">
        <v>50113001</v>
      </c>
      <c r="F360" s="732" t="s">
        <v>667</v>
      </c>
      <c r="G360" s="731" t="s">
        <v>668</v>
      </c>
      <c r="H360" s="731">
        <v>845594</v>
      </c>
      <c r="I360" s="731">
        <v>107643</v>
      </c>
      <c r="J360" s="731" t="s">
        <v>1227</v>
      </c>
      <c r="K360" s="731" t="s">
        <v>1228</v>
      </c>
      <c r="L360" s="734">
        <v>179.97999999999996</v>
      </c>
      <c r="M360" s="734">
        <v>1</v>
      </c>
      <c r="N360" s="735">
        <v>179.97999999999996</v>
      </c>
    </row>
    <row r="361" spans="1:14" ht="14.45" customHeight="1" x14ac:dyDescent="0.2">
      <c r="A361" s="729" t="s">
        <v>621</v>
      </c>
      <c r="B361" s="730" t="s">
        <v>622</v>
      </c>
      <c r="C361" s="731" t="s">
        <v>664</v>
      </c>
      <c r="D361" s="732" t="s">
        <v>665</v>
      </c>
      <c r="E361" s="733">
        <v>50113001</v>
      </c>
      <c r="F361" s="732" t="s">
        <v>667</v>
      </c>
      <c r="G361" s="731" t="s">
        <v>668</v>
      </c>
      <c r="H361" s="731">
        <v>194804</v>
      </c>
      <c r="I361" s="731">
        <v>94804</v>
      </c>
      <c r="J361" s="731" t="s">
        <v>1229</v>
      </c>
      <c r="K361" s="731" t="s">
        <v>1230</v>
      </c>
      <c r="L361" s="734">
        <v>58.470000000000013</v>
      </c>
      <c r="M361" s="734">
        <v>1</v>
      </c>
      <c r="N361" s="735">
        <v>58.470000000000013</v>
      </c>
    </row>
    <row r="362" spans="1:14" ht="14.45" customHeight="1" x14ac:dyDescent="0.2">
      <c r="A362" s="729" t="s">
        <v>621</v>
      </c>
      <c r="B362" s="730" t="s">
        <v>622</v>
      </c>
      <c r="C362" s="731" t="s">
        <v>664</v>
      </c>
      <c r="D362" s="732" t="s">
        <v>665</v>
      </c>
      <c r="E362" s="733">
        <v>50113001</v>
      </c>
      <c r="F362" s="732" t="s">
        <v>667</v>
      </c>
      <c r="G362" s="731" t="s">
        <v>668</v>
      </c>
      <c r="H362" s="731">
        <v>185937</v>
      </c>
      <c r="I362" s="731">
        <v>185937</v>
      </c>
      <c r="J362" s="731" t="s">
        <v>1231</v>
      </c>
      <c r="K362" s="731" t="s">
        <v>1232</v>
      </c>
      <c r="L362" s="734">
        <v>190.86</v>
      </c>
      <c r="M362" s="734">
        <v>1</v>
      </c>
      <c r="N362" s="735">
        <v>190.86</v>
      </c>
    </row>
    <row r="363" spans="1:14" ht="14.45" customHeight="1" x14ac:dyDescent="0.2">
      <c r="A363" s="729" t="s">
        <v>621</v>
      </c>
      <c r="B363" s="730" t="s">
        <v>622</v>
      </c>
      <c r="C363" s="731" t="s">
        <v>664</v>
      </c>
      <c r="D363" s="732" t="s">
        <v>665</v>
      </c>
      <c r="E363" s="733">
        <v>50113001</v>
      </c>
      <c r="F363" s="732" t="s">
        <v>667</v>
      </c>
      <c r="G363" s="731" t="s">
        <v>668</v>
      </c>
      <c r="H363" s="731">
        <v>123305</v>
      </c>
      <c r="I363" s="731">
        <v>23305</v>
      </c>
      <c r="J363" s="731" t="s">
        <v>1233</v>
      </c>
      <c r="K363" s="731" t="s">
        <v>1234</v>
      </c>
      <c r="L363" s="734">
        <v>100.86499999999998</v>
      </c>
      <c r="M363" s="734">
        <v>2</v>
      </c>
      <c r="N363" s="735">
        <v>201.72999999999996</v>
      </c>
    </row>
    <row r="364" spans="1:14" ht="14.45" customHeight="1" x14ac:dyDescent="0.2">
      <c r="A364" s="729" t="s">
        <v>621</v>
      </c>
      <c r="B364" s="730" t="s">
        <v>622</v>
      </c>
      <c r="C364" s="731" t="s">
        <v>664</v>
      </c>
      <c r="D364" s="732" t="s">
        <v>665</v>
      </c>
      <c r="E364" s="733">
        <v>50113001</v>
      </c>
      <c r="F364" s="732" t="s">
        <v>667</v>
      </c>
      <c r="G364" s="731" t="s">
        <v>668</v>
      </c>
      <c r="H364" s="731">
        <v>196190</v>
      </c>
      <c r="I364" s="731">
        <v>96190</v>
      </c>
      <c r="J364" s="731" t="s">
        <v>1235</v>
      </c>
      <c r="K364" s="731" t="s">
        <v>1236</v>
      </c>
      <c r="L364" s="734">
        <v>36.689999999999984</v>
      </c>
      <c r="M364" s="734">
        <v>1</v>
      </c>
      <c r="N364" s="735">
        <v>36.689999999999984</v>
      </c>
    </row>
    <row r="365" spans="1:14" ht="14.45" customHeight="1" x14ac:dyDescent="0.2">
      <c r="A365" s="729" t="s">
        <v>621</v>
      </c>
      <c r="B365" s="730" t="s">
        <v>622</v>
      </c>
      <c r="C365" s="731" t="s">
        <v>664</v>
      </c>
      <c r="D365" s="732" t="s">
        <v>665</v>
      </c>
      <c r="E365" s="733">
        <v>50113001</v>
      </c>
      <c r="F365" s="732" t="s">
        <v>667</v>
      </c>
      <c r="G365" s="731" t="s">
        <v>668</v>
      </c>
      <c r="H365" s="731">
        <v>207960</v>
      </c>
      <c r="I365" s="731">
        <v>207960</v>
      </c>
      <c r="J365" s="731" t="s">
        <v>1237</v>
      </c>
      <c r="K365" s="731" t="s">
        <v>1238</v>
      </c>
      <c r="L365" s="734">
        <v>283.24</v>
      </c>
      <c r="M365" s="734">
        <v>1</v>
      </c>
      <c r="N365" s="735">
        <v>283.24</v>
      </c>
    </row>
    <row r="366" spans="1:14" ht="14.45" customHeight="1" x14ac:dyDescent="0.2">
      <c r="A366" s="729" t="s">
        <v>621</v>
      </c>
      <c r="B366" s="730" t="s">
        <v>622</v>
      </c>
      <c r="C366" s="731" t="s">
        <v>664</v>
      </c>
      <c r="D366" s="732" t="s">
        <v>665</v>
      </c>
      <c r="E366" s="733">
        <v>50113001</v>
      </c>
      <c r="F366" s="732" t="s">
        <v>667</v>
      </c>
      <c r="G366" s="731" t="s">
        <v>668</v>
      </c>
      <c r="H366" s="731">
        <v>101125</v>
      </c>
      <c r="I366" s="731">
        <v>1125</v>
      </c>
      <c r="J366" s="731" t="s">
        <v>1239</v>
      </c>
      <c r="K366" s="731" t="s">
        <v>1240</v>
      </c>
      <c r="L366" s="734">
        <v>77.279999999999987</v>
      </c>
      <c r="M366" s="734">
        <v>19</v>
      </c>
      <c r="N366" s="735">
        <v>1468.3199999999997</v>
      </c>
    </row>
    <row r="367" spans="1:14" ht="14.45" customHeight="1" x14ac:dyDescent="0.2">
      <c r="A367" s="729" t="s">
        <v>621</v>
      </c>
      <c r="B367" s="730" t="s">
        <v>622</v>
      </c>
      <c r="C367" s="731" t="s">
        <v>664</v>
      </c>
      <c r="D367" s="732" t="s">
        <v>665</v>
      </c>
      <c r="E367" s="733">
        <v>50113001</v>
      </c>
      <c r="F367" s="732" t="s">
        <v>667</v>
      </c>
      <c r="G367" s="731" t="s">
        <v>673</v>
      </c>
      <c r="H367" s="731">
        <v>116932</v>
      </c>
      <c r="I367" s="731">
        <v>16932</v>
      </c>
      <c r="J367" s="731" t="s">
        <v>1241</v>
      </c>
      <c r="K367" s="731" t="s">
        <v>1242</v>
      </c>
      <c r="L367" s="734">
        <v>104.53000000000002</v>
      </c>
      <c r="M367" s="734">
        <v>3</v>
      </c>
      <c r="N367" s="735">
        <v>313.59000000000003</v>
      </c>
    </row>
    <row r="368" spans="1:14" ht="14.45" customHeight="1" x14ac:dyDescent="0.2">
      <c r="A368" s="729" t="s">
        <v>621</v>
      </c>
      <c r="B368" s="730" t="s">
        <v>622</v>
      </c>
      <c r="C368" s="731" t="s">
        <v>664</v>
      </c>
      <c r="D368" s="732" t="s">
        <v>665</v>
      </c>
      <c r="E368" s="733">
        <v>50113001</v>
      </c>
      <c r="F368" s="732" t="s">
        <v>667</v>
      </c>
      <c r="G368" s="731" t="s">
        <v>668</v>
      </c>
      <c r="H368" s="731">
        <v>239549</v>
      </c>
      <c r="I368" s="731">
        <v>239549</v>
      </c>
      <c r="J368" s="731" t="s">
        <v>1243</v>
      </c>
      <c r="K368" s="731" t="s">
        <v>1244</v>
      </c>
      <c r="L368" s="734">
        <v>56.730000000000004</v>
      </c>
      <c r="M368" s="734">
        <v>15</v>
      </c>
      <c r="N368" s="735">
        <v>850.95</v>
      </c>
    </row>
    <row r="369" spans="1:14" ht="14.45" customHeight="1" x14ac:dyDescent="0.2">
      <c r="A369" s="729" t="s">
        <v>621</v>
      </c>
      <c r="B369" s="730" t="s">
        <v>622</v>
      </c>
      <c r="C369" s="731" t="s">
        <v>664</v>
      </c>
      <c r="D369" s="732" t="s">
        <v>665</v>
      </c>
      <c r="E369" s="733">
        <v>50113001</v>
      </c>
      <c r="F369" s="732" t="s">
        <v>667</v>
      </c>
      <c r="G369" s="731" t="s">
        <v>673</v>
      </c>
      <c r="H369" s="731">
        <v>191788</v>
      </c>
      <c r="I369" s="731">
        <v>91788</v>
      </c>
      <c r="J369" s="731" t="s">
        <v>1245</v>
      </c>
      <c r="K369" s="731" t="s">
        <v>1246</v>
      </c>
      <c r="L369" s="734">
        <v>9.137142857142857</v>
      </c>
      <c r="M369" s="734">
        <v>7</v>
      </c>
      <c r="N369" s="735">
        <v>63.959999999999994</v>
      </c>
    </row>
    <row r="370" spans="1:14" ht="14.45" customHeight="1" x14ac:dyDescent="0.2">
      <c r="A370" s="729" t="s">
        <v>621</v>
      </c>
      <c r="B370" s="730" t="s">
        <v>622</v>
      </c>
      <c r="C370" s="731" t="s">
        <v>664</v>
      </c>
      <c r="D370" s="732" t="s">
        <v>665</v>
      </c>
      <c r="E370" s="733">
        <v>50113001</v>
      </c>
      <c r="F370" s="732" t="s">
        <v>667</v>
      </c>
      <c r="G370" s="731" t="s">
        <v>673</v>
      </c>
      <c r="H370" s="731">
        <v>106618</v>
      </c>
      <c r="I370" s="731">
        <v>6618</v>
      </c>
      <c r="J370" s="731" t="s">
        <v>1247</v>
      </c>
      <c r="K370" s="731" t="s">
        <v>1248</v>
      </c>
      <c r="L370" s="734">
        <v>19.636000000000003</v>
      </c>
      <c r="M370" s="734">
        <v>5</v>
      </c>
      <c r="N370" s="735">
        <v>98.18</v>
      </c>
    </row>
    <row r="371" spans="1:14" ht="14.45" customHeight="1" x14ac:dyDescent="0.2">
      <c r="A371" s="729" t="s">
        <v>621</v>
      </c>
      <c r="B371" s="730" t="s">
        <v>622</v>
      </c>
      <c r="C371" s="731" t="s">
        <v>664</v>
      </c>
      <c r="D371" s="732" t="s">
        <v>665</v>
      </c>
      <c r="E371" s="733">
        <v>50113001</v>
      </c>
      <c r="F371" s="732" t="s">
        <v>667</v>
      </c>
      <c r="G371" s="731" t="s">
        <v>673</v>
      </c>
      <c r="H371" s="731">
        <v>184398</v>
      </c>
      <c r="I371" s="731">
        <v>84398</v>
      </c>
      <c r="J371" s="731" t="s">
        <v>1249</v>
      </c>
      <c r="K371" s="731" t="s">
        <v>1250</v>
      </c>
      <c r="L371" s="734">
        <v>114.03000000000003</v>
      </c>
      <c r="M371" s="734">
        <v>4</v>
      </c>
      <c r="N371" s="735">
        <v>456.12000000000012</v>
      </c>
    </row>
    <row r="372" spans="1:14" ht="14.45" customHeight="1" x14ac:dyDescent="0.2">
      <c r="A372" s="729" t="s">
        <v>621</v>
      </c>
      <c r="B372" s="730" t="s">
        <v>622</v>
      </c>
      <c r="C372" s="731" t="s">
        <v>664</v>
      </c>
      <c r="D372" s="732" t="s">
        <v>665</v>
      </c>
      <c r="E372" s="733">
        <v>50113001</v>
      </c>
      <c r="F372" s="732" t="s">
        <v>667</v>
      </c>
      <c r="G372" s="731" t="s">
        <v>673</v>
      </c>
      <c r="H372" s="731">
        <v>184399</v>
      </c>
      <c r="I372" s="731">
        <v>84399</v>
      </c>
      <c r="J372" s="731" t="s">
        <v>1251</v>
      </c>
      <c r="K372" s="731" t="s">
        <v>1252</v>
      </c>
      <c r="L372" s="734">
        <v>126.2</v>
      </c>
      <c r="M372" s="734">
        <v>2</v>
      </c>
      <c r="N372" s="735">
        <v>252.4</v>
      </c>
    </row>
    <row r="373" spans="1:14" ht="14.45" customHeight="1" x14ac:dyDescent="0.2">
      <c r="A373" s="729" t="s">
        <v>621</v>
      </c>
      <c r="B373" s="730" t="s">
        <v>622</v>
      </c>
      <c r="C373" s="731" t="s">
        <v>664</v>
      </c>
      <c r="D373" s="732" t="s">
        <v>665</v>
      </c>
      <c r="E373" s="733">
        <v>50113001</v>
      </c>
      <c r="F373" s="732" t="s">
        <v>667</v>
      </c>
      <c r="G373" s="731" t="s">
        <v>673</v>
      </c>
      <c r="H373" s="731">
        <v>849187</v>
      </c>
      <c r="I373" s="731">
        <v>111902</v>
      </c>
      <c r="J373" s="731" t="s">
        <v>1253</v>
      </c>
      <c r="K373" s="731" t="s">
        <v>901</v>
      </c>
      <c r="L373" s="734">
        <v>32.29999999999999</v>
      </c>
      <c r="M373" s="734">
        <v>1</v>
      </c>
      <c r="N373" s="735">
        <v>32.29999999999999</v>
      </c>
    </row>
    <row r="374" spans="1:14" ht="14.45" customHeight="1" x14ac:dyDescent="0.2">
      <c r="A374" s="729" t="s">
        <v>621</v>
      </c>
      <c r="B374" s="730" t="s">
        <v>622</v>
      </c>
      <c r="C374" s="731" t="s">
        <v>664</v>
      </c>
      <c r="D374" s="732" t="s">
        <v>665</v>
      </c>
      <c r="E374" s="733">
        <v>50113001</v>
      </c>
      <c r="F374" s="732" t="s">
        <v>667</v>
      </c>
      <c r="G374" s="731" t="s">
        <v>673</v>
      </c>
      <c r="H374" s="731">
        <v>155823</v>
      </c>
      <c r="I374" s="731">
        <v>55823</v>
      </c>
      <c r="J374" s="731" t="s">
        <v>1254</v>
      </c>
      <c r="K374" s="731" t="s">
        <v>1255</v>
      </c>
      <c r="L374" s="734">
        <v>33.010999999999996</v>
      </c>
      <c r="M374" s="734">
        <v>10</v>
      </c>
      <c r="N374" s="735">
        <v>330.10999999999996</v>
      </c>
    </row>
    <row r="375" spans="1:14" ht="14.45" customHeight="1" x14ac:dyDescent="0.2">
      <c r="A375" s="729" t="s">
        <v>621</v>
      </c>
      <c r="B375" s="730" t="s">
        <v>622</v>
      </c>
      <c r="C375" s="731" t="s">
        <v>664</v>
      </c>
      <c r="D375" s="732" t="s">
        <v>665</v>
      </c>
      <c r="E375" s="733">
        <v>50113001</v>
      </c>
      <c r="F375" s="732" t="s">
        <v>667</v>
      </c>
      <c r="G375" s="731" t="s">
        <v>673</v>
      </c>
      <c r="H375" s="731">
        <v>155824</v>
      </c>
      <c r="I375" s="731">
        <v>55824</v>
      </c>
      <c r="J375" s="731" t="s">
        <v>1254</v>
      </c>
      <c r="K375" s="731" t="s">
        <v>1256</v>
      </c>
      <c r="L375" s="734">
        <v>41.470000000000006</v>
      </c>
      <c r="M375" s="734">
        <v>10</v>
      </c>
      <c r="N375" s="735">
        <v>414.70000000000005</v>
      </c>
    </row>
    <row r="376" spans="1:14" ht="14.45" customHeight="1" x14ac:dyDescent="0.2">
      <c r="A376" s="729" t="s">
        <v>621</v>
      </c>
      <c r="B376" s="730" t="s">
        <v>622</v>
      </c>
      <c r="C376" s="731" t="s">
        <v>664</v>
      </c>
      <c r="D376" s="732" t="s">
        <v>665</v>
      </c>
      <c r="E376" s="733">
        <v>50113001</v>
      </c>
      <c r="F376" s="732" t="s">
        <v>667</v>
      </c>
      <c r="G376" s="731" t="s">
        <v>673</v>
      </c>
      <c r="H376" s="731">
        <v>107981</v>
      </c>
      <c r="I376" s="731">
        <v>7981</v>
      </c>
      <c r="J376" s="731" t="s">
        <v>1254</v>
      </c>
      <c r="K376" s="731" t="s">
        <v>1257</v>
      </c>
      <c r="L376" s="734">
        <v>41.88</v>
      </c>
      <c r="M376" s="734">
        <v>6</v>
      </c>
      <c r="N376" s="735">
        <v>251.28000000000003</v>
      </c>
    </row>
    <row r="377" spans="1:14" ht="14.45" customHeight="1" x14ac:dyDescent="0.2">
      <c r="A377" s="729" t="s">
        <v>621</v>
      </c>
      <c r="B377" s="730" t="s">
        <v>622</v>
      </c>
      <c r="C377" s="731" t="s">
        <v>664</v>
      </c>
      <c r="D377" s="732" t="s">
        <v>665</v>
      </c>
      <c r="E377" s="733">
        <v>50113001</v>
      </c>
      <c r="F377" s="732" t="s">
        <v>667</v>
      </c>
      <c r="G377" s="731" t="s">
        <v>673</v>
      </c>
      <c r="H377" s="731">
        <v>126786</v>
      </c>
      <c r="I377" s="731">
        <v>26786</v>
      </c>
      <c r="J377" s="731" t="s">
        <v>1258</v>
      </c>
      <c r="K377" s="731" t="s">
        <v>1259</v>
      </c>
      <c r="L377" s="734">
        <v>401.63</v>
      </c>
      <c r="M377" s="734">
        <v>4</v>
      </c>
      <c r="N377" s="735">
        <v>1606.52</v>
      </c>
    </row>
    <row r="378" spans="1:14" ht="14.45" customHeight="1" x14ac:dyDescent="0.2">
      <c r="A378" s="729" t="s">
        <v>621</v>
      </c>
      <c r="B378" s="730" t="s">
        <v>622</v>
      </c>
      <c r="C378" s="731" t="s">
        <v>664</v>
      </c>
      <c r="D378" s="732" t="s">
        <v>665</v>
      </c>
      <c r="E378" s="733">
        <v>50113001</v>
      </c>
      <c r="F378" s="732" t="s">
        <v>667</v>
      </c>
      <c r="G378" s="731" t="s">
        <v>668</v>
      </c>
      <c r="H378" s="731">
        <v>217133</v>
      </c>
      <c r="I378" s="731">
        <v>217133</v>
      </c>
      <c r="J378" s="731" t="s">
        <v>1260</v>
      </c>
      <c r="K378" s="731" t="s">
        <v>919</v>
      </c>
      <c r="L378" s="734">
        <v>156.96333333333334</v>
      </c>
      <c r="M378" s="734">
        <v>3</v>
      </c>
      <c r="N378" s="735">
        <v>470.89</v>
      </c>
    </row>
    <row r="379" spans="1:14" ht="14.45" customHeight="1" x14ac:dyDescent="0.2">
      <c r="A379" s="729" t="s">
        <v>621</v>
      </c>
      <c r="B379" s="730" t="s">
        <v>622</v>
      </c>
      <c r="C379" s="731" t="s">
        <v>664</v>
      </c>
      <c r="D379" s="732" t="s">
        <v>665</v>
      </c>
      <c r="E379" s="733">
        <v>50113001</v>
      </c>
      <c r="F379" s="732" t="s">
        <v>667</v>
      </c>
      <c r="G379" s="731" t="s">
        <v>668</v>
      </c>
      <c r="H379" s="731">
        <v>208116</v>
      </c>
      <c r="I379" s="731">
        <v>208116</v>
      </c>
      <c r="J379" s="731" t="s">
        <v>1261</v>
      </c>
      <c r="K379" s="731" t="s">
        <v>1262</v>
      </c>
      <c r="L379" s="734">
        <v>231.44499999999999</v>
      </c>
      <c r="M379" s="734">
        <v>4</v>
      </c>
      <c r="N379" s="735">
        <v>925.78</v>
      </c>
    </row>
    <row r="380" spans="1:14" ht="14.45" customHeight="1" x14ac:dyDescent="0.2">
      <c r="A380" s="729" t="s">
        <v>621</v>
      </c>
      <c r="B380" s="730" t="s">
        <v>622</v>
      </c>
      <c r="C380" s="731" t="s">
        <v>664</v>
      </c>
      <c r="D380" s="732" t="s">
        <v>665</v>
      </c>
      <c r="E380" s="733">
        <v>50113001</v>
      </c>
      <c r="F380" s="732" t="s">
        <v>667</v>
      </c>
      <c r="G380" s="731" t="s">
        <v>668</v>
      </c>
      <c r="H380" s="731">
        <v>987759</v>
      </c>
      <c r="I380" s="731">
        <v>0</v>
      </c>
      <c r="J380" s="731" t="s">
        <v>1263</v>
      </c>
      <c r="K380" s="731" t="s">
        <v>329</v>
      </c>
      <c r="L380" s="734">
        <v>161.61999999999998</v>
      </c>
      <c r="M380" s="734">
        <v>1</v>
      </c>
      <c r="N380" s="735">
        <v>161.61999999999998</v>
      </c>
    </row>
    <row r="381" spans="1:14" ht="14.45" customHeight="1" x14ac:dyDescent="0.2">
      <c r="A381" s="729" t="s">
        <v>621</v>
      </c>
      <c r="B381" s="730" t="s">
        <v>622</v>
      </c>
      <c r="C381" s="731" t="s">
        <v>664</v>
      </c>
      <c r="D381" s="732" t="s">
        <v>665</v>
      </c>
      <c r="E381" s="733">
        <v>50113001</v>
      </c>
      <c r="F381" s="732" t="s">
        <v>667</v>
      </c>
      <c r="G381" s="731" t="s">
        <v>668</v>
      </c>
      <c r="H381" s="731">
        <v>239776</v>
      </c>
      <c r="I381" s="731">
        <v>239776</v>
      </c>
      <c r="J381" s="731" t="s">
        <v>1264</v>
      </c>
      <c r="K381" s="731" t="s">
        <v>1265</v>
      </c>
      <c r="L381" s="734">
        <v>68.919999999999959</v>
      </c>
      <c r="M381" s="734">
        <v>2</v>
      </c>
      <c r="N381" s="735">
        <v>137.83999999999992</v>
      </c>
    </row>
    <row r="382" spans="1:14" ht="14.45" customHeight="1" x14ac:dyDescent="0.2">
      <c r="A382" s="729" t="s">
        <v>621</v>
      </c>
      <c r="B382" s="730" t="s">
        <v>622</v>
      </c>
      <c r="C382" s="731" t="s">
        <v>664</v>
      </c>
      <c r="D382" s="732" t="s">
        <v>665</v>
      </c>
      <c r="E382" s="733">
        <v>50113001</v>
      </c>
      <c r="F382" s="732" t="s">
        <v>667</v>
      </c>
      <c r="G382" s="731" t="s">
        <v>668</v>
      </c>
      <c r="H382" s="731">
        <v>850366</v>
      </c>
      <c r="I382" s="731">
        <v>167263</v>
      </c>
      <c r="J382" s="731" t="s">
        <v>1266</v>
      </c>
      <c r="K382" s="731" t="s">
        <v>1267</v>
      </c>
      <c r="L382" s="734">
        <v>651.27999999999975</v>
      </c>
      <c r="M382" s="734">
        <v>1</v>
      </c>
      <c r="N382" s="735">
        <v>651.27999999999975</v>
      </c>
    </row>
    <row r="383" spans="1:14" ht="14.45" customHeight="1" x14ac:dyDescent="0.2">
      <c r="A383" s="729" t="s">
        <v>621</v>
      </c>
      <c r="B383" s="730" t="s">
        <v>622</v>
      </c>
      <c r="C383" s="731" t="s">
        <v>664</v>
      </c>
      <c r="D383" s="732" t="s">
        <v>665</v>
      </c>
      <c r="E383" s="733">
        <v>50113001</v>
      </c>
      <c r="F383" s="732" t="s">
        <v>667</v>
      </c>
      <c r="G383" s="731" t="s">
        <v>668</v>
      </c>
      <c r="H383" s="731">
        <v>100874</v>
      </c>
      <c r="I383" s="731">
        <v>874</v>
      </c>
      <c r="J383" s="731" t="s">
        <v>1268</v>
      </c>
      <c r="K383" s="731" t="s">
        <v>841</v>
      </c>
      <c r="L383" s="734">
        <v>88.230000000000018</v>
      </c>
      <c r="M383" s="734">
        <v>3</v>
      </c>
      <c r="N383" s="735">
        <v>264.69000000000005</v>
      </c>
    </row>
    <row r="384" spans="1:14" ht="14.45" customHeight="1" x14ac:dyDescent="0.2">
      <c r="A384" s="729" t="s">
        <v>621</v>
      </c>
      <c r="B384" s="730" t="s">
        <v>622</v>
      </c>
      <c r="C384" s="731" t="s">
        <v>664</v>
      </c>
      <c r="D384" s="732" t="s">
        <v>665</v>
      </c>
      <c r="E384" s="733">
        <v>50113001</v>
      </c>
      <c r="F384" s="732" t="s">
        <v>667</v>
      </c>
      <c r="G384" s="731" t="s">
        <v>668</v>
      </c>
      <c r="H384" s="731">
        <v>100876</v>
      </c>
      <c r="I384" s="731">
        <v>876</v>
      </c>
      <c r="J384" s="731" t="s">
        <v>839</v>
      </c>
      <c r="K384" s="731" t="s">
        <v>841</v>
      </c>
      <c r="L384" s="734">
        <v>81.049999999999983</v>
      </c>
      <c r="M384" s="734">
        <v>3</v>
      </c>
      <c r="N384" s="735">
        <v>243.14999999999995</v>
      </c>
    </row>
    <row r="385" spans="1:14" ht="14.45" customHeight="1" x14ac:dyDescent="0.2">
      <c r="A385" s="729" t="s">
        <v>621</v>
      </c>
      <c r="B385" s="730" t="s">
        <v>622</v>
      </c>
      <c r="C385" s="731" t="s">
        <v>664</v>
      </c>
      <c r="D385" s="732" t="s">
        <v>665</v>
      </c>
      <c r="E385" s="733">
        <v>50113001</v>
      </c>
      <c r="F385" s="732" t="s">
        <v>667</v>
      </c>
      <c r="G385" s="731" t="s">
        <v>668</v>
      </c>
      <c r="H385" s="731">
        <v>200863</v>
      </c>
      <c r="I385" s="731">
        <v>200863</v>
      </c>
      <c r="J385" s="731" t="s">
        <v>839</v>
      </c>
      <c r="K385" s="731" t="s">
        <v>840</v>
      </c>
      <c r="L385" s="734">
        <v>85.45</v>
      </c>
      <c r="M385" s="734">
        <v>4</v>
      </c>
      <c r="N385" s="735">
        <v>341.8</v>
      </c>
    </row>
    <row r="386" spans="1:14" ht="14.45" customHeight="1" x14ac:dyDescent="0.2">
      <c r="A386" s="729" t="s">
        <v>621</v>
      </c>
      <c r="B386" s="730" t="s">
        <v>622</v>
      </c>
      <c r="C386" s="731" t="s">
        <v>664</v>
      </c>
      <c r="D386" s="732" t="s">
        <v>665</v>
      </c>
      <c r="E386" s="733">
        <v>50113001</v>
      </c>
      <c r="F386" s="732" t="s">
        <v>667</v>
      </c>
      <c r="G386" s="731" t="s">
        <v>668</v>
      </c>
      <c r="H386" s="731">
        <v>224053</v>
      </c>
      <c r="I386" s="731">
        <v>224053</v>
      </c>
      <c r="J386" s="731" t="s">
        <v>1269</v>
      </c>
      <c r="K386" s="731" t="s">
        <v>1270</v>
      </c>
      <c r="L386" s="734">
        <v>248.04800000000006</v>
      </c>
      <c r="M386" s="734">
        <v>5</v>
      </c>
      <c r="N386" s="735">
        <v>1240.2400000000002</v>
      </c>
    </row>
    <row r="387" spans="1:14" ht="14.45" customHeight="1" x14ac:dyDescent="0.2">
      <c r="A387" s="729" t="s">
        <v>621</v>
      </c>
      <c r="B387" s="730" t="s">
        <v>622</v>
      </c>
      <c r="C387" s="731" t="s">
        <v>664</v>
      </c>
      <c r="D387" s="732" t="s">
        <v>665</v>
      </c>
      <c r="E387" s="733">
        <v>50113001</v>
      </c>
      <c r="F387" s="732" t="s">
        <v>667</v>
      </c>
      <c r="G387" s="731" t="s">
        <v>668</v>
      </c>
      <c r="H387" s="731">
        <v>207820</v>
      </c>
      <c r="I387" s="731">
        <v>207820</v>
      </c>
      <c r="J387" s="731" t="s">
        <v>842</v>
      </c>
      <c r="K387" s="731" t="s">
        <v>843</v>
      </c>
      <c r="L387" s="734">
        <v>33.669999999999995</v>
      </c>
      <c r="M387" s="734">
        <v>3</v>
      </c>
      <c r="N387" s="735">
        <v>101.00999999999999</v>
      </c>
    </row>
    <row r="388" spans="1:14" ht="14.45" customHeight="1" x14ac:dyDescent="0.2">
      <c r="A388" s="729" t="s">
        <v>621</v>
      </c>
      <c r="B388" s="730" t="s">
        <v>622</v>
      </c>
      <c r="C388" s="731" t="s">
        <v>664</v>
      </c>
      <c r="D388" s="732" t="s">
        <v>665</v>
      </c>
      <c r="E388" s="733">
        <v>50113001</v>
      </c>
      <c r="F388" s="732" t="s">
        <v>667</v>
      </c>
      <c r="G388" s="731" t="s">
        <v>668</v>
      </c>
      <c r="H388" s="731">
        <v>207819</v>
      </c>
      <c r="I388" s="731">
        <v>207819</v>
      </c>
      <c r="J388" s="731" t="s">
        <v>1271</v>
      </c>
      <c r="K388" s="731" t="s">
        <v>1272</v>
      </c>
      <c r="L388" s="734">
        <v>23.84</v>
      </c>
      <c r="M388" s="734">
        <v>10</v>
      </c>
      <c r="N388" s="735">
        <v>238.4</v>
      </c>
    </row>
    <row r="389" spans="1:14" ht="14.45" customHeight="1" x14ac:dyDescent="0.2">
      <c r="A389" s="729" t="s">
        <v>621</v>
      </c>
      <c r="B389" s="730" t="s">
        <v>622</v>
      </c>
      <c r="C389" s="731" t="s">
        <v>664</v>
      </c>
      <c r="D389" s="732" t="s">
        <v>665</v>
      </c>
      <c r="E389" s="733">
        <v>50113001</v>
      </c>
      <c r="F389" s="732" t="s">
        <v>667</v>
      </c>
      <c r="G389" s="731" t="s">
        <v>668</v>
      </c>
      <c r="H389" s="731">
        <v>232603</v>
      </c>
      <c r="I389" s="731">
        <v>232603</v>
      </c>
      <c r="J389" s="731" t="s">
        <v>1273</v>
      </c>
      <c r="K389" s="731" t="s">
        <v>1274</v>
      </c>
      <c r="L389" s="734">
        <v>119.09</v>
      </c>
      <c r="M389" s="734">
        <v>2</v>
      </c>
      <c r="N389" s="735">
        <v>238.18</v>
      </c>
    </row>
    <row r="390" spans="1:14" ht="14.45" customHeight="1" x14ac:dyDescent="0.2">
      <c r="A390" s="729" t="s">
        <v>621</v>
      </c>
      <c r="B390" s="730" t="s">
        <v>622</v>
      </c>
      <c r="C390" s="731" t="s">
        <v>664</v>
      </c>
      <c r="D390" s="732" t="s">
        <v>665</v>
      </c>
      <c r="E390" s="733">
        <v>50113001</v>
      </c>
      <c r="F390" s="732" t="s">
        <v>667</v>
      </c>
      <c r="G390" s="731" t="s">
        <v>668</v>
      </c>
      <c r="H390" s="731">
        <v>29328</v>
      </c>
      <c r="I390" s="731">
        <v>29328</v>
      </c>
      <c r="J390" s="731" t="s">
        <v>1275</v>
      </c>
      <c r="K390" s="731" t="s">
        <v>1276</v>
      </c>
      <c r="L390" s="734">
        <v>865.23</v>
      </c>
      <c r="M390" s="734">
        <v>1</v>
      </c>
      <c r="N390" s="735">
        <v>865.23</v>
      </c>
    </row>
    <row r="391" spans="1:14" ht="14.45" customHeight="1" x14ac:dyDescent="0.2">
      <c r="A391" s="729" t="s">
        <v>621</v>
      </c>
      <c r="B391" s="730" t="s">
        <v>622</v>
      </c>
      <c r="C391" s="731" t="s">
        <v>664</v>
      </c>
      <c r="D391" s="732" t="s">
        <v>665</v>
      </c>
      <c r="E391" s="733">
        <v>50113001</v>
      </c>
      <c r="F391" s="732" t="s">
        <v>667</v>
      </c>
      <c r="G391" s="731" t="s">
        <v>668</v>
      </c>
      <c r="H391" s="731">
        <v>394404</v>
      </c>
      <c r="I391" s="731">
        <v>168373</v>
      </c>
      <c r="J391" s="731" t="s">
        <v>846</v>
      </c>
      <c r="K391" s="731" t="s">
        <v>847</v>
      </c>
      <c r="L391" s="734">
        <v>1148.02</v>
      </c>
      <c r="M391" s="734">
        <v>2</v>
      </c>
      <c r="N391" s="735">
        <v>2296.04</v>
      </c>
    </row>
    <row r="392" spans="1:14" ht="14.45" customHeight="1" x14ac:dyDescent="0.2">
      <c r="A392" s="729" t="s">
        <v>621</v>
      </c>
      <c r="B392" s="730" t="s">
        <v>622</v>
      </c>
      <c r="C392" s="731" t="s">
        <v>664</v>
      </c>
      <c r="D392" s="732" t="s">
        <v>665</v>
      </c>
      <c r="E392" s="733">
        <v>50113001</v>
      </c>
      <c r="F392" s="732" t="s">
        <v>667</v>
      </c>
      <c r="G392" s="731" t="s">
        <v>668</v>
      </c>
      <c r="H392" s="731">
        <v>102963</v>
      </c>
      <c r="I392" s="731">
        <v>2963</v>
      </c>
      <c r="J392" s="731" t="s">
        <v>1277</v>
      </c>
      <c r="K392" s="731" t="s">
        <v>1278</v>
      </c>
      <c r="L392" s="734">
        <v>121.31000000000003</v>
      </c>
      <c r="M392" s="734">
        <v>4</v>
      </c>
      <c r="N392" s="735">
        <v>485.24000000000012</v>
      </c>
    </row>
    <row r="393" spans="1:14" ht="14.45" customHeight="1" x14ac:dyDescent="0.2">
      <c r="A393" s="729" t="s">
        <v>621</v>
      </c>
      <c r="B393" s="730" t="s">
        <v>622</v>
      </c>
      <c r="C393" s="731" t="s">
        <v>664</v>
      </c>
      <c r="D393" s="732" t="s">
        <v>665</v>
      </c>
      <c r="E393" s="733">
        <v>50113001</v>
      </c>
      <c r="F393" s="732" t="s">
        <v>667</v>
      </c>
      <c r="G393" s="731" t="s">
        <v>668</v>
      </c>
      <c r="H393" s="731">
        <v>100269</v>
      </c>
      <c r="I393" s="731">
        <v>269</v>
      </c>
      <c r="J393" s="731" t="s">
        <v>1279</v>
      </c>
      <c r="K393" s="731" t="s">
        <v>1280</v>
      </c>
      <c r="L393" s="734">
        <v>50.46</v>
      </c>
      <c r="M393" s="734">
        <v>4</v>
      </c>
      <c r="N393" s="735">
        <v>201.84</v>
      </c>
    </row>
    <row r="394" spans="1:14" ht="14.45" customHeight="1" x14ac:dyDescent="0.2">
      <c r="A394" s="729" t="s">
        <v>621</v>
      </c>
      <c r="B394" s="730" t="s">
        <v>622</v>
      </c>
      <c r="C394" s="731" t="s">
        <v>664</v>
      </c>
      <c r="D394" s="732" t="s">
        <v>665</v>
      </c>
      <c r="E394" s="733">
        <v>50113001</v>
      </c>
      <c r="F394" s="732" t="s">
        <v>667</v>
      </c>
      <c r="G394" s="731" t="s">
        <v>668</v>
      </c>
      <c r="H394" s="731">
        <v>247206</v>
      </c>
      <c r="I394" s="731">
        <v>247206</v>
      </c>
      <c r="J394" s="731" t="s">
        <v>1281</v>
      </c>
      <c r="K394" s="731" t="s">
        <v>1282</v>
      </c>
      <c r="L394" s="734">
        <v>119.495</v>
      </c>
      <c r="M394" s="734">
        <v>2</v>
      </c>
      <c r="N394" s="735">
        <v>238.99</v>
      </c>
    </row>
    <row r="395" spans="1:14" ht="14.45" customHeight="1" x14ac:dyDescent="0.2">
      <c r="A395" s="729" t="s">
        <v>621</v>
      </c>
      <c r="B395" s="730" t="s">
        <v>622</v>
      </c>
      <c r="C395" s="731" t="s">
        <v>664</v>
      </c>
      <c r="D395" s="732" t="s">
        <v>665</v>
      </c>
      <c r="E395" s="733">
        <v>50113001</v>
      </c>
      <c r="F395" s="732" t="s">
        <v>667</v>
      </c>
      <c r="G395" s="731" t="s">
        <v>668</v>
      </c>
      <c r="H395" s="731">
        <v>132917</v>
      </c>
      <c r="I395" s="731">
        <v>32917</v>
      </c>
      <c r="J395" s="731" t="s">
        <v>848</v>
      </c>
      <c r="K395" s="731" t="s">
        <v>849</v>
      </c>
      <c r="L395" s="734">
        <v>160.47999999999999</v>
      </c>
      <c r="M395" s="734">
        <v>3</v>
      </c>
      <c r="N395" s="735">
        <v>481.43999999999994</v>
      </c>
    </row>
    <row r="396" spans="1:14" ht="14.45" customHeight="1" x14ac:dyDescent="0.2">
      <c r="A396" s="729" t="s">
        <v>621</v>
      </c>
      <c r="B396" s="730" t="s">
        <v>622</v>
      </c>
      <c r="C396" s="731" t="s">
        <v>664</v>
      </c>
      <c r="D396" s="732" t="s">
        <v>665</v>
      </c>
      <c r="E396" s="733">
        <v>50113001</v>
      </c>
      <c r="F396" s="732" t="s">
        <v>667</v>
      </c>
      <c r="G396" s="731" t="s">
        <v>673</v>
      </c>
      <c r="H396" s="731">
        <v>398010</v>
      </c>
      <c r="I396" s="731">
        <v>210546</v>
      </c>
      <c r="J396" s="731" t="s">
        <v>1283</v>
      </c>
      <c r="K396" s="731" t="s">
        <v>1284</v>
      </c>
      <c r="L396" s="734">
        <v>1042.7500000000002</v>
      </c>
      <c r="M396" s="734">
        <v>1</v>
      </c>
      <c r="N396" s="735">
        <v>1042.7500000000002</v>
      </c>
    </row>
    <row r="397" spans="1:14" ht="14.45" customHeight="1" x14ac:dyDescent="0.2">
      <c r="A397" s="729" t="s">
        <v>621</v>
      </c>
      <c r="B397" s="730" t="s">
        <v>622</v>
      </c>
      <c r="C397" s="731" t="s">
        <v>664</v>
      </c>
      <c r="D397" s="732" t="s">
        <v>665</v>
      </c>
      <c r="E397" s="733">
        <v>50113001</v>
      </c>
      <c r="F397" s="732" t="s">
        <v>667</v>
      </c>
      <c r="G397" s="731" t="s">
        <v>673</v>
      </c>
      <c r="H397" s="731">
        <v>210570</v>
      </c>
      <c r="I397" s="731">
        <v>210570</v>
      </c>
      <c r="J397" s="731" t="s">
        <v>1283</v>
      </c>
      <c r="K397" s="731" t="s">
        <v>1285</v>
      </c>
      <c r="L397" s="734">
        <v>2142.5</v>
      </c>
      <c r="M397" s="734">
        <v>1</v>
      </c>
      <c r="N397" s="735">
        <v>2142.5</v>
      </c>
    </row>
    <row r="398" spans="1:14" ht="14.45" customHeight="1" x14ac:dyDescent="0.2">
      <c r="A398" s="729" t="s">
        <v>621</v>
      </c>
      <c r="B398" s="730" t="s">
        <v>622</v>
      </c>
      <c r="C398" s="731" t="s">
        <v>664</v>
      </c>
      <c r="D398" s="732" t="s">
        <v>665</v>
      </c>
      <c r="E398" s="733">
        <v>50113001</v>
      </c>
      <c r="F398" s="732" t="s">
        <v>667</v>
      </c>
      <c r="G398" s="731" t="s">
        <v>668</v>
      </c>
      <c r="H398" s="731">
        <v>229953</v>
      </c>
      <c r="I398" s="731">
        <v>229953</v>
      </c>
      <c r="J398" s="731" t="s">
        <v>1286</v>
      </c>
      <c r="K398" s="731" t="s">
        <v>1287</v>
      </c>
      <c r="L398" s="734">
        <v>137.26999999999998</v>
      </c>
      <c r="M398" s="734">
        <v>1</v>
      </c>
      <c r="N398" s="735">
        <v>137.26999999999998</v>
      </c>
    </row>
    <row r="399" spans="1:14" ht="14.45" customHeight="1" x14ac:dyDescent="0.2">
      <c r="A399" s="729" t="s">
        <v>621</v>
      </c>
      <c r="B399" s="730" t="s">
        <v>622</v>
      </c>
      <c r="C399" s="731" t="s">
        <v>664</v>
      </c>
      <c r="D399" s="732" t="s">
        <v>665</v>
      </c>
      <c r="E399" s="733">
        <v>50113001</v>
      </c>
      <c r="F399" s="732" t="s">
        <v>667</v>
      </c>
      <c r="G399" s="731" t="s">
        <v>668</v>
      </c>
      <c r="H399" s="731">
        <v>235780</v>
      </c>
      <c r="I399" s="731">
        <v>235780</v>
      </c>
      <c r="J399" s="731" t="s">
        <v>1288</v>
      </c>
      <c r="K399" s="731" t="s">
        <v>1289</v>
      </c>
      <c r="L399" s="734">
        <v>63.589999999999996</v>
      </c>
      <c r="M399" s="734">
        <v>2</v>
      </c>
      <c r="N399" s="735">
        <v>127.17999999999999</v>
      </c>
    </row>
    <row r="400" spans="1:14" ht="14.45" customHeight="1" x14ac:dyDescent="0.2">
      <c r="A400" s="729" t="s">
        <v>621</v>
      </c>
      <c r="B400" s="730" t="s">
        <v>622</v>
      </c>
      <c r="C400" s="731" t="s">
        <v>664</v>
      </c>
      <c r="D400" s="732" t="s">
        <v>665</v>
      </c>
      <c r="E400" s="733">
        <v>50113001</v>
      </c>
      <c r="F400" s="732" t="s">
        <v>667</v>
      </c>
      <c r="G400" s="731" t="s">
        <v>673</v>
      </c>
      <c r="H400" s="731">
        <v>846824</v>
      </c>
      <c r="I400" s="731">
        <v>124087</v>
      </c>
      <c r="J400" s="731" t="s">
        <v>1290</v>
      </c>
      <c r="K400" s="731" t="s">
        <v>1230</v>
      </c>
      <c r="L400" s="734">
        <v>158.97999999999999</v>
      </c>
      <c r="M400" s="734">
        <v>2</v>
      </c>
      <c r="N400" s="735">
        <v>317.95999999999998</v>
      </c>
    </row>
    <row r="401" spans="1:14" ht="14.45" customHeight="1" x14ac:dyDescent="0.2">
      <c r="A401" s="729" t="s">
        <v>621</v>
      </c>
      <c r="B401" s="730" t="s">
        <v>622</v>
      </c>
      <c r="C401" s="731" t="s">
        <v>664</v>
      </c>
      <c r="D401" s="732" t="s">
        <v>665</v>
      </c>
      <c r="E401" s="733">
        <v>50113001</v>
      </c>
      <c r="F401" s="732" t="s">
        <v>667</v>
      </c>
      <c r="G401" s="731" t="s">
        <v>673</v>
      </c>
      <c r="H401" s="731">
        <v>845220</v>
      </c>
      <c r="I401" s="731">
        <v>101211</v>
      </c>
      <c r="J401" s="731" t="s">
        <v>850</v>
      </c>
      <c r="K401" s="731" t="s">
        <v>851</v>
      </c>
      <c r="L401" s="734">
        <v>188.82</v>
      </c>
      <c r="M401" s="734">
        <v>1</v>
      </c>
      <c r="N401" s="735">
        <v>188.82</v>
      </c>
    </row>
    <row r="402" spans="1:14" ht="14.45" customHeight="1" x14ac:dyDescent="0.2">
      <c r="A402" s="729" t="s">
        <v>621</v>
      </c>
      <c r="B402" s="730" t="s">
        <v>622</v>
      </c>
      <c r="C402" s="731" t="s">
        <v>664</v>
      </c>
      <c r="D402" s="732" t="s">
        <v>665</v>
      </c>
      <c r="E402" s="733">
        <v>50113001</v>
      </c>
      <c r="F402" s="732" t="s">
        <v>667</v>
      </c>
      <c r="G402" s="731" t="s">
        <v>668</v>
      </c>
      <c r="H402" s="731">
        <v>846340</v>
      </c>
      <c r="I402" s="731">
        <v>122690</v>
      </c>
      <c r="J402" s="731" t="s">
        <v>852</v>
      </c>
      <c r="K402" s="731" t="s">
        <v>853</v>
      </c>
      <c r="L402" s="734">
        <v>277.33</v>
      </c>
      <c r="M402" s="734">
        <v>1</v>
      </c>
      <c r="N402" s="735">
        <v>277.33</v>
      </c>
    </row>
    <row r="403" spans="1:14" ht="14.45" customHeight="1" x14ac:dyDescent="0.2">
      <c r="A403" s="729" t="s">
        <v>621</v>
      </c>
      <c r="B403" s="730" t="s">
        <v>622</v>
      </c>
      <c r="C403" s="731" t="s">
        <v>664</v>
      </c>
      <c r="D403" s="732" t="s">
        <v>665</v>
      </c>
      <c r="E403" s="733">
        <v>50113001</v>
      </c>
      <c r="F403" s="732" t="s">
        <v>667</v>
      </c>
      <c r="G403" s="731" t="s">
        <v>668</v>
      </c>
      <c r="H403" s="731">
        <v>235776</v>
      </c>
      <c r="I403" s="731">
        <v>235776</v>
      </c>
      <c r="J403" s="731" t="s">
        <v>1291</v>
      </c>
      <c r="K403" s="731" t="s">
        <v>1292</v>
      </c>
      <c r="L403" s="734">
        <v>430.19</v>
      </c>
      <c r="M403" s="734">
        <v>6</v>
      </c>
      <c r="N403" s="735">
        <v>2581.14</v>
      </c>
    </row>
    <row r="404" spans="1:14" ht="14.45" customHeight="1" x14ac:dyDescent="0.2">
      <c r="A404" s="729" t="s">
        <v>621</v>
      </c>
      <c r="B404" s="730" t="s">
        <v>622</v>
      </c>
      <c r="C404" s="731" t="s">
        <v>664</v>
      </c>
      <c r="D404" s="732" t="s">
        <v>665</v>
      </c>
      <c r="E404" s="733">
        <v>50113001</v>
      </c>
      <c r="F404" s="732" t="s">
        <v>667</v>
      </c>
      <c r="G404" s="731" t="s">
        <v>668</v>
      </c>
      <c r="H404" s="731">
        <v>230789</v>
      </c>
      <c r="I404" s="731">
        <v>230789</v>
      </c>
      <c r="J404" s="731" t="s">
        <v>1293</v>
      </c>
      <c r="K404" s="731" t="s">
        <v>1294</v>
      </c>
      <c r="L404" s="734">
        <v>112.68000000000002</v>
      </c>
      <c r="M404" s="734">
        <v>3</v>
      </c>
      <c r="N404" s="735">
        <v>338.04000000000008</v>
      </c>
    </row>
    <row r="405" spans="1:14" ht="14.45" customHeight="1" x14ac:dyDescent="0.2">
      <c r="A405" s="729" t="s">
        <v>621</v>
      </c>
      <c r="B405" s="730" t="s">
        <v>622</v>
      </c>
      <c r="C405" s="731" t="s">
        <v>664</v>
      </c>
      <c r="D405" s="732" t="s">
        <v>665</v>
      </c>
      <c r="E405" s="733">
        <v>50113001</v>
      </c>
      <c r="F405" s="732" t="s">
        <v>667</v>
      </c>
      <c r="G405" s="731" t="s">
        <v>668</v>
      </c>
      <c r="H405" s="731">
        <v>230759</v>
      </c>
      <c r="I405" s="731">
        <v>230759</v>
      </c>
      <c r="J405" s="731" t="s">
        <v>1295</v>
      </c>
      <c r="K405" s="731" t="s">
        <v>1296</v>
      </c>
      <c r="L405" s="734">
        <v>42.76</v>
      </c>
      <c r="M405" s="734">
        <v>4</v>
      </c>
      <c r="N405" s="735">
        <v>171.04</v>
      </c>
    </row>
    <row r="406" spans="1:14" ht="14.45" customHeight="1" x14ac:dyDescent="0.2">
      <c r="A406" s="729" t="s">
        <v>621</v>
      </c>
      <c r="B406" s="730" t="s">
        <v>622</v>
      </c>
      <c r="C406" s="731" t="s">
        <v>664</v>
      </c>
      <c r="D406" s="732" t="s">
        <v>665</v>
      </c>
      <c r="E406" s="733">
        <v>50113001</v>
      </c>
      <c r="F406" s="732" t="s">
        <v>667</v>
      </c>
      <c r="G406" s="731" t="s">
        <v>668</v>
      </c>
      <c r="H406" s="731">
        <v>127286</v>
      </c>
      <c r="I406" s="731">
        <v>27286</v>
      </c>
      <c r="J406" s="731" t="s">
        <v>1297</v>
      </c>
      <c r="K406" s="731" t="s">
        <v>1298</v>
      </c>
      <c r="L406" s="734">
        <v>882.71</v>
      </c>
      <c r="M406" s="734">
        <v>1</v>
      </c>
      <c r="N406" s="735">
        <v>882.71</v>
      </c>
    </row>
    <row r="407" spans="1:14" ht="14.45" customHeight="1" x14ac:dyDescent="0.2">
      <c r="A407" s="729" t="s">
        <v>621</v>
      </c>
      <c r="B407" s="730" t="s">
        <v>622</v>
      </c>
      <c r="C407" s="731" t="s">
        <v>664</v>
      </c>
      <c r="D407" s="732" t="s">
        <v>665</v>
      </c>
      <c r="E407" s="733">
        <v>50113001</v>
      </c>
      <c r="F407" s="732" t="s">
        <v>667</v>
      </c>
      <c r="G407" s="731" t="s">
        <v>668</v>
      </c>
      <c r="H407" s="731">
        <v>118304</v>
      </c>
      <c r="I407" s="731">
        <v>18304</v>
      </c>
      <c r="J407" s="731" t="s">
        <v>1299</v>
      </c>
      <c r="K407" s="731" t="s">
        <v>1300</v>
      </c>
      <c r="L407" s="734">
        <v>185.61</v>
      </c>
      <c r="M407" s="734">
        <v>34</v>
      </c>
      <c r="N407" s="735">
        <v>6310.7400000000007</v>
      </c>
    </row>
    <row r="408" spans="1:14" ht="14.45" customHeight="1" x14ac:dyDescent="0.2">
      <c r="A408" s="729" t="s">
        <v>621</v>
      </c>
      <c r="B408" s="730" t="s">
        <v>622</v>
      </c>
      <c r="C408" s="731" t="s">
        <v>664</v>
      </c>
      <c r="D408" s="732" t="s">
        <v>665</v>
      </c>
      <c r="E408" s="733">
        <v>50113001</v>
      </c>
      <c r="F408" s="732" t="s">
        <v>667</v>
      </c>
      <c r="G408" s="731" t="s">
        <v>668</v>
      </c>
      <c r="H408" s="731">
        <v>118305</v>
      </c>
      <c r="I408" s="731">
        <v>18305</v>
      </c>
      <c r="J408" s="731" t="s">
        <v>1299</v>
      </c>
      <c r="K408" s="731" t="s">
        <v>1301</v>
      </c>
      <c r="L408" s="734">
        <v>242</v>
      </c>
      <c r="M408" s="734">
        <v>6</v>
      </c>
      <c r="N408" s="735">
        <v>1452</v>
      </c>
    </row>
    <row r="409" spans="1:14" ht="14.45" customHeight="1" x14ac:dyDescent="0.2">
      <c r="A409" s="729" t="s">
        <v>621</v>
      </c>
      <c r="B409" s="730" t="s">
        <v>622</v>
      </c>
      <c r="C409" s="731" t="s">
        <v>664</v>
      </c>
      <c r="D409" s="732" t="s">
        <v>665</v>
      </c>
      <c r="E409" s="733">
        <v>50113001</v>
      </c>
      <c r="F409" s="732" t="s">
        <v>667</v>
      </c>
      <c r="G409" s="731" t="s">
        <v>673</v>
      </c>
      <c r="H409" s="731">
        <v>197637</v>
      </c>
      <c r="I409" s="731">
        <v>197637</v>
      </c>
      <c r="J409" s="731" t="s">
        <v>1302</v>
      </c>
      <c r="K409" s="731" t="s">
        <v>1303</v>
      </c>
      <c r="L409" s="734">
        <v>386.68</v>
      </c>
      <c r="M409" s="734">
        <v>1</v>
      </c>
      <c r="N409" s="735">
        <v>386.68</v>
      </c>
    </row>
    <row r="410" spans="1:14" ht="14.45" customHeight="1" x14ac:dyDescent="0.2">
      <c r="A410" s="729" t="s">
        <v>621</v>
      </c>
      <c r="B410" s="730" t="s">
        <v>622</v>
      </c>
      <c r="C410" s="731" t="s">
        <v>664</v>
      </c>
      <c r="D410" s="732" t="s">
        <v>665</v>
      </c>
      <c r="E410" s="733">
        <v>50113001</v>
      </c>
      <c r="F410" s="732" t="s">
        <v>667</v>
      </c>
      <c r="G410" s="731" t="s">
        <v>668</v>
      </c>
      <c r="H410" s="731">
        <v>114937</v>
      </c>
      <c r="I410" s="731">
        <v>14937</v>
      </c>
      <c r="J410" s="731" t="s">
        <v>1304</v>
      </c>
      <c r="K410" s="731" t="s">
        <v>1305</v>
      </c>
      <c r="L410" s="734">
        <v>79.589999999999989</v>
      </c>
      <c r="M410" s="734">
        <v>1</v>
      </c>
      <c r="N410" s="735">
        <v>79.589999999999989</v>
      </c>
    </row>
    <row r="411" spans="1:14" ht="14.45" customHeight="1" x14ac:dyDescent="0.2">
      <c r="A411" s="729" t="s">
        <v>621</v>
      </c>
      <c r="B411" s="730" t="s">
        <v>622</v>
      </c>
      <c r="C411" s="731" t="s">
        <v>664</v>
      </c>
      <c r="D411" s="732" t="s">
        <v>665</v>
      </c>
      <c r="E411" s="733">
        <v>50113001</v>
      </c>
      <c r="F411" s="732" t="s">
        <v>667</v>
      </c>
      <c r="G411" s="731" t="s">
        <v>668</v>
      </c>
      <c r="H411" s="731">
        <v>845433</v>
      </c>
      <c r="I411" s="731">
        <v>114356</v>
      </c>
      <c r="J411" s="731" t="s">
        <v>1306</v>
      </c>
      <c r="K411" s="731" t="s">
        <v>1307</v>
      </c>
      <c r="L411" s="734">
        <v>44.139999999999993</v>
      </c>
      <c r="M411" s="734">
        <v>3</v>
      </c>
      <c r="N411" s="735">
        <v>132.41999999999999</v>
      </c>
    </row>
    <row r="412" spans="1:14" ht="14.45" customHeight="1" x14ac:dyDescent="0.2">
      <c r="A412" s="729" t="s">
        <v>621</v>
      </c>
      <c r="B412" s="730" t="s">
        <v>622</v>
      </c>
      <c r="C412" s="731" t="s">
        <v>664</v>
      </c>
      <c r="D412" s="732" t="s">
        <v>665</v>
      </c>
      <c r="E412" s="733">
        <v>50113001</v>
      </c>
      <c r="F412" s="732" t="s">
        <v>667</v>
      </c>
      <c r="G412" s="731" t="s">
        <v>668</v>
      </c>
      <c r="H412" s="731">
        <v>235813</v>
      </c>
      <c r="I412" s="731">
        <v>235813</v>
      </c>
      <c r="J412" s="731" t="s">
        <v>862</v>
      </c>
      <c r="K412" s="731" t="s">
        <v>863</v>
      </c>
      <c r="L412" s="734">
        <v>119.05000223879678</v>
      </c>
      <c r="M412" s="734">
        <v>4</v>
      </c>
      <c r="N412" s="735">
        <v>476.20000895518712</v>
      </c>
    </row>
    <row r="413" spans="1:14" ht="14.45" customHeight="1" x14ac:dyDescent="0.2">
      <c r="A413" s="729" t="s">
        <v>621</v>
      </c>
      <c r="B413" s="730" t="s">
        <v>622</v>
      </c>
      <c r="C413" s="731" t="s">
        <v>664</v>
      </c>
      <c r="D413" s="732" t="s">
        <v>665</v>
      </c>
      <c r="E413" s="733">
        <v>50113001</v>
      </c>
      <c r="F413" s="732" t="s">
        <v>667</v>
      </c>
      <c r="G413" s="731" t="s">
        <v>668</v>
      </c>
      <c r="H413" s="731">
        <v>233320</v>
      </c>
      <c r="I413" s="731">
        <v>233320</v>
      </c>
      <c r="J413" s="731" t="s">
        <v>1308</v>
      </c>
      <c r="K413" s="731" t="s">
        <v>1309</v>
      </c>
      <c r="L413" s="734">
        <v>2242.4299999999998</v>
      </c>
      <c r="M413" s="734">
        <v>1</v>
      </c>
      <c r="N413" s="735">
        <v>2242.4299999999998</v>
      </c>
    </row>
    <row r="414" spans="1:14" ht="14.45" customHeight="1" x14ac:dyDescent="0.2">
      <c r="A414" s="729" t="s">
        <v>621</v>
      </c>
      <c r="B414" s="730" t="s">
        <v>622</v>
      </c>
      <c r="C414" s="731" t="s">
        <v>664</v>
      </c>
      <c r="D414" s="732" t="s">
        <v>665</v>
      </c>
      <c r="E414" s="733">
        <v>50113001</v>
      </c>
      <c r="F414" s="732" t="s">
        <v>667</v>
      </c>
      <c r="G414" s="731" t="s">
        <v>673</v>
      </c>
      <c r="H414" s="731">
        <v>208207</v>
      </c>
      <c r="I414" s="731">
        <v>208207</v>
      </c>
      <c r="J414" s="731" t="s">
        <v>1310</v>
      </c>
      <c r="K414" s="731" t="s">
        <v>1311</v>
      </c>
      <c r="L414" s="734">
        <v>80.990000000000009</v>
      </c>
      <c r="M414" s="734">
        <v>1</v>
      </c>
      <c r="N414" s="735">
        <v>80.990000000000009</v>
      </c>
    </row>
    <row r="415" spans="1:14" ht="14.45" customHeight="1" x14ac:dyDescent="0.2">
      <c r="A415" s="729" t="s">
        <v>621</v>
      </c>
      <c r="B415" s="730" t="s">
        <v>622</v>
      </c>
      <c r="C415" s="731" t="s">
        <v>664</v>
      </c>
      <c r="D415" s="732" t="s">
        <v>665</v>
      </c>
      <c r="E415" s="733">
        <v>50113001</v>
      </c>
      <c r="F415" s="732" t="s">
        <v>667</v>
      </c>
      <c r="G415" s="731" t="s">
        <v>668</v>
      </c>
      <c r="H415" s="731">
        <v>243241</v>
      </c>
      <c r="I415" s="731">
        <v>243241</v>
      </c>
      <c r="J415" s="731" t="s">
        <v>1312</v>
      </c>
      <c r="K415" s="731" t="s">
        <v>1313</v>
      </c>
      <c r="L415" s="734">
        <v>113.97333333333331</v>
      </c>
      <c r="M415" s="734">
        <v>3</v>
      </c>
      <c r="N415" s="735">
        <v>341.91999999999996</v>
      </c>
    </row>
    <row r="416" spans="1:14" ht="14.45" customHeight="1" x14ac:dyDescent="0.2">
      <c r="A416" s="729" t="s">
        <v>621</v>
      </c>
      <c r="B416" s="730" t="s">
        <v>622</v>
      </c>
      <c r="C416" s="731" t="s">
        <v>664</v>
      </c>
      <c r="D416" s="732" t="s">
        <v>665</v>
      </c>
      <c r="E416" s="733">
        <v>50113001</v>
      </c>
      <c r="F416" s="732" t="s">
        <v>667</v>
      </c>
      <c r="G416" s="731" t="s">
        <v>668</v>
      </c>
      <c r="H416" s="731">
        <v>243242</v>
      </c>
      <c r="I416" s="731">
        <v>243242</v>
      </c>
      <c r="J416" s="731" t="s">
        <v>1312</v>
      </c>
      <c r="K416" s="731" t="s">
        <v>1314</v>
      </c>
      <c r="L416" s="734">
        <v>242.04000000000002</v>
      </c>
      <c r="M416" s="734">
        <v>4</v>
      </c>
      <c r="N416" s="735">
        <v>968.16000000000008</v>
      </c>
    </row>
    <row r="417" spans="1:14" ht="14.45" customHeight="1" x14ac:dyDescent="0.2">
      <c r="A417" s="729" t="s">
        <v>621</v>
      </c>
      <c r="B417" s="730" t="s">
        <v>622</v>
      </c>
      <c r="C417" s="731" t="s">
        <v>664</v>
      </c>
      <c r="D417" s="732" t="s">
        <v>665</v>
      </c>
      <c r="E417" s="733">
        <v>50113001</v>
      </c>
      <c r="F417" s="732" t="s">
        <v>667</v>
      </c>
      <c r="G417" s="731" t="s">
        <v>673</v>
      </c>
      <c r="H417" s="731">
        <v>109709</v>
      </c>
      <c r="I417" s="731">
        <v>9709</v>
      </c>
      <c r="J417" s="731" t="s">
        <v>1315</v>
      </c>
      <c r="K417" s="731" t="s">
        <v>1316</v>
      </c>
      <c r="L417" s="734">
        <v>64.899999999999991</v>
      </c>
      <c r="M417" s="734">
        <v>145</v>
      </c>
      <c r="N417" s="735">
        <v>9410.4999999999982</v>
      </c>
    </row>
    <row r="418" spans="1:14" ht="14.45" customHeight="1" x14ac:dyDescent="0.2">
      <c r="A418" s="729" t="s">
        <v>621</v>
      </c>
      <c r="B418" s="730" t="s">
        <v>622</v>
      </c>
      <c r="C418" s="731" t="s">
        <v>664</v>
      </c>
      <c r="D418" s="732" t="s">
        <v>665</v>
      </c>
      <c r="E418" s="733">
        <v>50113001</v>
      </c>
      <c r="F418" s="732" t="s">
        <v>667</v>
      </c>
      <c r="G418" s="731" t="s">
        <v>668</v>
      </c>
      <c r="H418" s="731">
        <v>117162</v>
      </c>
      <c r="I418" s="731">
        <v>17162</v>
      </c>
      <c r="J418" s="731" t="s">
        <v>1317</v>
      </c>
      <c r="K418" s="731" t="s">
        <v>1318</v>
      </c>
      <c r="L418" s="734">
        <v>126.25999999999996</v>
      </c>
      <c r="M418" s="734">
        <v>1</v>
      </c>
      <c r="N418" s="735">
        <v>126.25999999999996</v>
      </c>
    </row>
    <row r="419" spans="1:14" ht="14.45" customHeight="1" x14ac:dyDescent="0.2">
      <c r="A419" s="729" t="s">
        <v>621</v>
      </c>
      <c r="B419" s="730" t="s">
        <v>622</v>
      </c>
      <c r="C419" s="731" t="s">
        <v>664</v>
      </c>
      <c r="D419" s="732" t="s">
        <v>665</v>
      </c>
      <c r="E419" s="733">
        <v>50113001</v>
      </c>
      <c r="F419" s="732" t="s">
        <v>667</v>
      </c>
      <c r="G419" s="731" t="s">
        <v>668</v>
      </c>
      <c r="H419" s="731">
        <v>132393</v>
      </c>
      <c r="I419" s="731">
        <v>32393</v>
      </c>
      <c r="J419" s="731" t="s">
        <v>1319</v>
      </c>
      <c r="K419" s="731" t="s">
        <v>1320</v>
      </c>
      <c r="L419" s="734">
        <v>725.1</v>
      </c>
      <c r="M419" s="734">
        <v>1</v>
      </c>
      <c r="N419" s="735">
        <v>725.1</v>
      </c>
    </row>
    <row r="420" spans="1:14" ht="14.45" customHeight="1" x14ac:dyDescent="0.2">
      <c r="A420" s="729" t="s">
        <v>621</v>
      </c>
      <c r="B420" s="730" t="s">
        <v>622</v>
      </c>
      <c r="C420" s="731" t="s">
        <v>664</v>
      </c>
      <c r="D420" s="732" t="s">
        <v>665</v>
      </c>
      <c r="E420" s="733">
        <v>50113001</v>
      </c>
      <c r="F420" s="732" t="s">
        <v>667</v>
      </c>
      <c r="G420" s="731" t="s">
        <v>668</v>
      </c>
      <c r="H420" s="731">
        <v>188900</v>
      </c>
      <c r="I420" s="731">
        <v>88900</v>
      </c>
      <c r="J420" s="731" t="s">
        <v>1321</v>
      </c>
      <c r="K420" s="731" t="s">
        <v>1322</v>
      </c>
      <c r="L420" s="734">
        <v>85.45</v>
      </c>
      <c r="M420" s="734">
        <v>4</v>
      </c>
      <c r="N420" s="735">
        <v>341.8</v>
      </c>
    </row>
    <row r="421" spans="1:14" ht="14.45" customHeight="1" x14ac:dyDescent="0.2">
      <c r="A421" s="729" t="s">
        <v>621</v>
      </c>
      <c r="B421" s="730" t="s">
        <v>622</v>
      </c>
      <c r="C421" s="731" t="s">
        <v>664</v>
      </c>
      <c r="D421" s="732" t="s">
        <v>665</v>
      </c>
      <c r="E421" s="733">
        <v>50113001</v>
      </c>
      <c r="F421" s="732" t="s">
        <v>667</v>
      </c>
      <c r="G421" s="731" t="s">
        <v>668</v>
      </c>
      <c r="H421" s="731">
        <v>195459</v>
      </c>
      <c r="I421" s="731">
        <v>95459</v>
      </c>
      <c r="J421" s="731" t="s">
        <v>1323</v>
      </c>
      <c r="K421" s="731" t="s">
        <v>1324</v>
      </c>
      <c r="L421" s="734">
        <v>88.686363484757564</v>
      </c>
      <c r="M421" s="734">
        <v>11</v>
      </c>
      <c r="N421" s="735">
        <v>975.54999833233319</v>
      </c>
    </row>
    <row r="422" spans="1:14" ht="14.45" customHeight="1" x14ac:dyDescent="0.2">
      <c r="A422" s="729" t="s">
        <v>621</v>
      </c>
      <c r="B422" s="730" t="s">
        <v>622</v>
      </c>
      <c r="C422" s="731" t="s">
        <v>664</v>
      </c>
      <c r="D422" s="732" t="s">
        <v>665</v>
      </c>
      <c r="E422" s="733">
        <v>50113001</v>
      </c>
      <c r="F422" s="732" t="s">
        <v>667</v>
      </c>
      <c r="G422" s="731" t="s">
        <v>668</v>
      </c>
      <c r="H422" s="731">
        <v>244980</v>
      </c>
      <c r="I422" s="731">
        <v>244980</v>
      </c>
      <c r="J422" s="731" t="s">
        <v>1325</v>
      </c>
      <c r="K422" s="731" t="s">
        <v>1326</v>
      </c>
      <c r="L422" s="734">
        <v>57.860000000000028</v>
      </c>
      <c r="M422" s="734">
        <v>1</v>
      </c>
      <c r="N422" s="735">
        <v>57.860000000000028</v>
      </c>
    </row>
    <row r="423" spans="1:14" ht="14.45" customHeight="1" x14ac:dyDescent="0.2">
      <c r="A423" s="729" t="s">
        <v>621</v>
      </c>
      <c r="B423" s="730" t="s">
        <v>622</v>
      </c>
      <c r="C423" s="731" t="s">
        <v>664</v>
      </c>
      <c r="D423" s="732" t="s">
        <v>665</v>
      </c>
      <c r="E423" s="733">
        <v>50113001</v>
      </c>
      <c r="F423" s="732" t="s">
        <v>667</v>
      </c>
      <c r="G423" s="731" t="s">
        <v>668</v>
      </c>
      <c r="H423" s="731">
        <v>100610</v>
      </c>
      <c r="I423" s="731">
        <v>610</v>
      </c>
      <c r="J423" s="731" t="s">
        <v>877</v>
      </c>
      <c r="K423" s="731" t="s">
        <v>878</v>
      </c>
      <c r="L423" s="734">
        <v>72.420000000000016</v>
      </c>
      <c r="M423" s="734">
        <v>21</v>
      </c>
      <c r="N423" s="735">
        <v>1520.8200000000004</v>
      </c>
    </row>
    <row r="424" spans="1:14" ht="14.45" customHeight="1" x14ac:dyDescent="0.2">
      <c r="A424" s="729" t="s">
        <v>621</v>
      </c>
      <c r="B424" s="730" t="s">
        <v>622</v>
      </c>
      <c r="C424" s="731" t="s">
        <v>664</v>
      </c>
      <c r="D424" s="732" t="s">
        <v>665</v>
      </c>
      <c r="E424" s="733">
        <v>50113001</v>
      </c>
      <c r="F424" s="732" t="s">
        <v>667</v>
      </c>
      <c r="G424" s="731" t="s">
        <v>668</v>
      </c>
      <c r="H424" s="731">
        <v>100612</v>
      </c>
      <c r="I424" s="731">
        <v>612</v>
      </c>
      <c r="J424" s="731" t="s">
        <v>1327</v>
      </c>
      <c r="K424" s="731" t="s">
        <v>1328</v>
      </c>
      <c r="L424" s="734">
        <v>67.579999999999984</v>
      </c>
      <c r="M424" s="734">
        <v>1</v>
      </c>
      <c r="N424" s="735">
        <v>67.579999999999984</v>
      </c>
    </row>
    <row r="425" spans="1:14" ht="14.45" customHeight="1" x14ac:dyDescent="0.2">
      <c r="A425" s="729" t="s">
        <v>621</v>
      </c>
      <c r="B425" s="730" t="s">
        <v>622</v>
      </c>
      <c r="C425" s="731" t="s">
        <v>664</v>
      </c>
      <c r="D425" s="732" t="s">
        <v>665</v>
      </c>
      <c r="E425" s="733">
        <v>50113001</v>
      </c>
      <c r="F425" s="732" t="s">
        <v>667</v>
      </c>
      <c r="G425" s="731" t="s">
        <v>668</v>
      </c>
      <c r="H425" s="731">
        <v>171616</v>
      </c>
      <c r="I425" s="731">
        <v>171616</v>
      </c>
      <c r="J425" s="731" t="s">
        <v>1329</v>
      </c>
      <c r="K425" s="731" t="s">
        <v>1330</v>
      </c>
      <c r="L425" s="734">
        <v>223.23000000000005</v>
      </c>
      <c r="M425" s="734">
        <v>2</v>
      </c>
      <c r="N425" s="735">
        <v>446.46000000000009</v>
      </c>
    </row>
    <row r="426" spans="1:14" ht="14.45" customHeight="1" x14ac:dyDescent="0.2">
      <c r="A426" s="729" t="s">
        <v>621</v>
      </c>
      <c r="B426" s="730" t="s">
        <v>622</v>
      </c>
      <c r="C426" s="731" t="s">
        <v>664</v>
      </c>
      <c r="D426" s="732" t="s">
        <v>665</v>
      </c>
      <c r="E426" s="733">
        <v>50113001</v>
      </c>
      <c r="F426" s="732" t="s">
        <v>667</v>
      </c>
      <c r="G426" s="731" t="s">
        <v>668</v>
      </c>
      <c r="H426" s="731">
        <v>395294</v>
      </c>
      <c r="I426" s="731">
        <v>180306</v>
      </c>
      <c r="J426" s="731" t="s">
        <v>879</v>
      </c>
      <c r="K426" s="731" t="s">
        <v>880</v>
      </c>
      <c r="L426" s="734">
        <v>192.62</v>
      </c>
      <c r="M426" s="734">
        <v>6</v>
      </c>
      <c r="N426" s="735">
        <v>1155.72</v>
      </c>
    </row>
    <row r="427" spans="1:14" ht="14.45" customHeight="1" x14ac:dyDescent="0.2">
      <c r="A427" s="729" t="s">
        <v>621</v>
      </c>
      <c r="B427" s="730" t="s">
        <v>622</v>
      </c>
      <c r="C427" s="731" t="s">
        <v>664</v>
      </c>
      <c r="D427" s="732" t="s">
        <v>665</v>
      </c>
      <c r="E427" s="733">
        <v>50113001</v>
      </c>
      <c r="F427" s="732" t="s">
        <v>667</v>
      </c>
      <c r="G427" s="731" t="s">
        <v>668</v>
      </c>
      <c r="H427" s="731">
        <v>395293</v>
      </c>
      <c r="I427" s="731">
        <v>180305</v>
      </c>
      <c r="J427" s="731" t="s">
        <v>879</v>
      </c>
      <c r="K427" s="731" t="s">
        <v>1331</v>
      </c>
      <c r="L427" s="734">
        <v>123.82999999999998</v>
      </c>
      <c r="M427" s="734">
        <v>1</v>
      </c>
      <c r="N427" s="735">
        <v>123.82999999999998</v>
      </c>
    </row>
    <row r="428" spans="1:14" ht="14.45" customHeight="1" x14ac:dyDescent="0.2">
      <c r="A428" s="729" t="s">
        <v>621</v>
      </c>
      <c r="B428" s="730" t="s">
        <v>622</v>
      </c>
      <c r="C428" s="731" t="s">
        <v>664</v>
      </c>
      <c r="D428" s="732" t="s">
        <v>665</v>
      </c>
      <c r="E428" s="733">
        <v>50113001</v>
      </c>
      <c r="F428" s="732" t="s">
        <v>667</v>
      </c>
      <c r="G428" s="731" t="s">
        <v>668</v>
      </c>
      <c r="H428" s="731">
        <v>234220</v>
      </c>
      <c r="I428" s="731">
        <v>234220</v>
      </c>
      <c r="J428" s="731" t="s">
        <v>1332</v>
      </c>
      <c r="K428" s="731" t="s">
        <v>1333</v>
      </c>
      <c r="L428" s="734">
        <v>575.43999999999994</v>
      </c>
      <c r="M428" s="734">
        <v>1</v>
      </c>
      <c r="N428" s="735">
        <v>575.43999999999994</v>
      </c>
    </row>
    <row r="429" spans="1:14" ht="14.45" customHeight="1" x14ac:dyDescent="0.2">
      <c r="A429" s="729" t="s">
        <v>621</v>
      </c>
      <c r="B429" s="730" t="s">
        <v>622</v>
      </c>
      <c r="C429" s="731" t="s">
        <v>664</v>
      </c>
      <c r="D429" s="732" t="s">
        <v>665</v>
      </c>
      <c r="E429" s="733">
        <v>50113001</v>
      </c>
      <c r="F429" s="732" t="s">
        <v>667</v>
      </c>
      <c r="G429" s="731" t="s">
        <v>668</v>
      </c>
      <c r="H429" s="731">
        <v>116444</v>
      </c>
      <c r="I429" s="731">
        <v>16444</v>
      </c>
      <c r="J429" s="731" t="s">
        <v>1334</v>
      </c>
      <c r="K429" s="731" t="s">
        <v>1335</v>
      </c>
      <c r="L429" s="734">
        <v>121.97</v>
      </c>
      <c r="M429" s="734">
        <v>1</v>
      </c>
      <c r="N429" s="735">
        <v>121.97</v>
      </c>
    </row>
    <row r="430" spans="1:14" ht="14.45" customHeight="1" x14ac:dyDescent="0.2">
      <c r="A430" s="729" t="s">
        <v>621</v>
      </c>
      <c r="B430" s="730" t="s">
        <v>622</v>
      </c>
      <c r="C430" s="731" t="s">
        <v>664</v>
      </c>
      <c r="D430" s="732" t="s">
        <v>665</v>
      </c>
      <c r="E430" s="733">
        <v>50113001</v>
      </c>
      <c r="F430" s="732" t="s">
        <v>667</v>
      </c>
      <c r="G430" s="731" t="s">
        <v>668</v>
      </c>
      <c r="H430" s="731">
        <v>158191</v>
      </c>
      <c r="I430" s="731">
        <v>158191</v>
      </c>
      <c r="J430" s="731" t="s">
        <v>1336</v>
      </c>
      <c r="K430" s="731" t="s">
        <v>1337</v>
      </c>
      <c r="L430" s="734">
        <v>58.820000000000014</v>
      </c>
      <c r="M430" s="734">
        <v>1</v>
      </c>
      <c r="N430" s="735">
        <v>58.820000000000014</v>
      </c>
    </row>
    <row r="431" spans="1:14" ht="14.45" customHeight="1" x14ac:dyDescent="0.2">
      <c r="A431" s="729" t="s">
        <v>621</v>
      </c>
      <c r="B431" s="730" t="s">
        <v>622</v>
      </c>
      <c r="C431" s="731" t="s">
        <v>664</v>
      </c>
      <c r="D431" s="732" t="s">
        <v>665</v>
      </c>
      <c r="E431" s="733">
        <v>50113001</v>
      </c>
      <c r="F431" s="732" t="s">
        <v>667</v>
      </c>
      <c r="G431" s="731" t="s">
        <v>668</v>
      </c>
      <c r="H431" s="731">
        <v>184360</v>
      </c>
      <c r="I431" s="731">
        <v>84360</v>
      </c>
      <c r="J431" s="731" t="s">
        <v>1338</v>
      </c>
      <c r="K431" s="731" t="s">
        <v>1339</v>
      </c>
      <c r="L431" s="734">
        <v>149.49999999999997</v>
      </c>
      <c r="M431" s="734">
        <v>2</v>
      </c>
      <c r="N431" s="735">
        <v>298.99999999999994</v>
      </c>
    </row>
    <row r="432" spans="1:14" ht="14.45" customHeight="1" x14ac:dyDescent="0.2">
      <c r="A432" s="729" t="s">
        <v>621</v>
      </c>
      <c r="B432" s="730" t="s">
        <v>622</v>
      </c>
      <c r="C432" s="731" t="s">
        <v>664</v>
      </c>
      <c r="D432" s="732" t="s">
        <v>665</v>
      </c>
      <c r="E432" s="733">
        <v>50113001</v>
      </c>
      <c r="F432" s="732" t="s">
        <v>667</v>
      </c>
      <c r="G432" s="731" t="s">
        <v>668</v>
      </c>
      <c r="H432" s="731">
        <v>845075</v>
      </c>
      <c r="I432" s="731">
        <v>125641</v>
      </c>
      <c r="J432" s="731" t="s">
        <v>1338</v>
      </c>
      <c r="K432" s="731" t="s">
        <v>1340</v>
      </c>
      <c r="L432" s="734">
        <v>353.52999999999986</v>
      </c>
      <c r="M432" s="734">
        <v>1</v>
      </c>
      <c r="N432" s="735">
        <v>353.52999999999986</v>
      </c>
    </row>
    <row r="433" spans="1:14" ht="14.45" customHeight="1" x14ac:dyDescent="0.2">
      <c r="A433" s="729" t="s">
        <v>621</v>
      </c>
      <c r="B433" s="730" t="s">
        <v>622</v>
      </c>
      <c r="C433" s="731" t="s">
        <v>664</v>
      </c>
      <c r="D433" s="732" t="s">
        <v>665</v>
      </c>
      <c r="E433" s="733">
        <v>50113001</v>
      </c>
      <c r="F433" s="732" t="s">
        <v>667</v>
      </c>
      <c r="G433" s="731" t="s">
        <v>668</v>
      </c>
      <c r="H433" s="731">
        <v>172034</v>
      </c>
      <c r="I433" s="731">
        <v>172034</v>
      </c>
      <c r="J433" s="731" t="s">
        <v>1341</v>
      </c>
      <c r="K433" s="731" t="s">
        <v>1342</v>
      </c>
      <c r="L433" s="734">
        <v>23.229999999999997</v>
      </c>
      <c r="M433" s="734">
        <v>4</v>
      </c>
      <c r="N433" s="735">
        <v>92.919999999999987</v>
      </c>
    </row>
    <row r="434" spans="1:14" ht="14.45" customHeight="1" x14ac:dyDescent="0.2">
      <c r="A434" s="729" t="s">
        <v>621</v>
      </c>
      <c r="B434" s="730" t="s">
        <v>622</v>
      </c>
      <c r="C434" s="731" t="s">
        <v>664</v>
      </c>
      <c r="D434" s="732" t="s">
        <v>665</v>
      </c>
      <c r="E434" s="733">
        <v>50113001</v>
      </c>
      <c r="F434" s="732" t="s">
        <v>667</v>
      </c>
      <c r="G434" s="731" t="s">
        <v>668</v>
      </c>
      <c r="H434" s="731">
        <v>189677</v>
      </c>
      <c r="I434" s="731">
        <v>189677</v>
      </c>
      <c r="J434" s="731" t="s">
        <v>1343</v>
      </c>
      <c r="K434" s="731" t="s">
        <v>1344</v>
      </c>
      <c r="L434" s="734">
        <v>65.529999999999987</v>
      </c>
      <c r="M434" s="734">
        <v>1</v>
      </c>
      <c r="N434" s="735">
        <v>65.529999999999987</v>
      </c>
    </row>
    <row r="435" spans="1:14" ht="14.45" customHeight="1" x14ac:dyDescent="0.2">
      <c r="A435" s="729" t="s">
        <v>621</v>
      </c>
      <c r="B435" s="730" t="s">
        <v>622</v>
      </c>
      <c r="C435" s="731" t="s">
        <v>664</v>
      </c>
      <c r="D435" s="732" t="s">
        <v>665</v>
      </c>
      <c r="E435" s="733">
        <v>50113001</v>
      </c>
      <c r="F435" s="732" t="s">
        <v>667</v>
      </c>
      <c r="G435" s="731" t="s">
        <v>668</v>
      </c>
      <c r="H435" s="731">
        <v>990345</v>
      </c>
      <c r="I435" s="731">
        <v>0</v>
      </c>
      <c r="J435" s="731" t="s">
        <v>1345</v>
      </c>
      <c r="K435" s="731" t="s">
        <v>329</v>
      </c>
      <c r="L435" s="734">
        <v>79.02</v>
      </c>
      <c r="M435" s="734">
        <v>1</v>
      </c>
      <c r="N435" s="735">
        <v>79.02</v>
      </c>
    </row>
    <row r="436" spans="1:14" ht="14.45" customHeight="1" x14ac:dyDescent="0.2">
      <c r="A436" s="729" t="s">
        <v>621</v>
      </c>
      <c r="B436" s="730" t="s">
        <v>622</v>
      </c>
      <c r="C436" s="731" t="s">
        <v>664</v>
      </c>
      <c r="D436" s="732" t="s">
        <v>665</v>
      </c>
      <c r="E436" s="733">
        <v>50113001</v>
      </c>
      <c r="F436" s="732" t="s">
        <v>667</v>
      </c>
      <c r="G436" s="731" t="s">
        <v>668</v>
      </c>
      <c r="H436" s="731">
        <v>100616</v>
      </c>
      <c r="I436" s="731">
        <v>616</v>
      </c>
      <c r="J436" s="731" t="s">
        <v>1346</v>
      </c>
      <c r="K436" s="731" t="s">
        <v>1347</v>
      </c>
      <c r="L436" s="734">
        <v>135.91999999999999</v>
      </c>
      <c r="M436" s="734">
        <v>2</v>
      </c>
      <c r="N436" s="735">
        <v>271.83999999999997</v>
      </c>
    </row>
    <row r="437" spans="1:14" ht="14.45" customHeight="1" x14ac:dyDescent="0.2">
      <c r="A437" s="729" t="s">
        <v>621</v>
      </c>
      <c r="B437" s="730" t="s">
        <v>622</v>
      </c>
      <c r="C437" s="731" t="s">
        <v>664</v>
      </c>
      <c r="D437" s="732" t="s">
        <v>665</v>
      </c>
      <c r="E437" s="733">
        <v>50113001</v>
      </c>
      <c r="F437" s="732" t="s">
        <v>667</v>
      </c>
      <c r="G437" s="731" t="s">
        <v>668</v>
      </c>
      <c r="H437" s="731">
        <v>148578</v>
      </c>
      <c r="I437" s="731">
        <v>48578</v>
      </c>
      <c r="J437" s="731" t="s">
        <v>1348</v>
      </c>
      <c r="K437" s="731" t="s">
        <v>1349</v>
      </c>
      <c r="L437" s="734">
        <v>54.919999999999995</v>
      </c>
      <c r="M437" s="734">
        <v>3</v>
      </c>
      <c r="N437" s="735">
        <v>164.76</v>
      </c>
    </row>
    <row r="438" spans="1:14" ht="14.45" customHeight="1" x14ac:dyDescent="0.2">
      <c r="A438" s="729" t="s">
        <v>621</v>
      </c>
      <c r="B438" s="730" t="s">
        <v>622</v>
      </c>
      <c r="C438" s="731" t="s">
        <v>664</v>
      </c>
      <c r="D438" s="732" t="s">
        <v>665</v>
      </c>
      <c r="E438" s="733">
        <v>50113001</v>
      </c>
      <c r="F438" s="732" t="s">
        <v>667</v>
      </c>
      <c r="G438" s="731" t="s">
        <v>668</v>
      </c>
      <c r="H438" s="731">
        <v>848632</v>
      </c>
      <c r="I438" s="731">
        <v>125315</v>
      </c>
      <c r="J438" s="731" t="s">
        <v>1348</v>
      </c>
      <c r="K438" s="731" t="s">
        <v>1350</v>
      </c>
      <c r="L438" s="734">
        <v>58.149999999999991</v>
      </c>
      <c r="M438" s="734">
        <v>10</v>
      </c>
      <c r="N438" s="735">
        <v>581.49999999999989</v>
      </c>
    </row>
    <row r="439" spans="1:14" ht="14.45" customHeight="1" x14ac:dyDescent="0.2">
      <c r="A439" s="729" t="s">
        <v>621</v>
      </c>
      <c r="B439" s="730" t="s">
        <v>622</v>
      </c>
      <c r="C439" s="731" t="s">
        <v>664</v>
      </c>
      <c r="D439" s="732" t="s">
        <v>665</v>
      </c>
      <c r="E439" s="733">
        <v>50113001</v>
      </c>
      <c r="F439" s="732" t="s">
        <v>667</v>
      </c>
      <c r="G439" s="731" t="s">
        <v>668</v>
      </c>
      <c r="H439" s="731">
        <v>849009</v>
      </c>
      <c r="I439" s="731">
        <v>162304</v>
      </c>
      <c r="J439" s="731" t="s">
        <v>1351</v>
      </c>
      <c r="K439" s="731" t="s">
        <v>1352</v>
      </c>
      <c r="L439" s="734">
        <v>113.15</v>
      </c>
      <c r="M439" s="734">
        <v>1</v>
      </c>
      <c r="N439" s="735">
        <v>113.15</v>
      </c>
    </row>
    <row r="440" spans="1:14" ht="14.45" customHeight="1" x14ac:dyDescent="0.2">
      <c r="A440" s="729" t="s">
        <v>621</v>
      </c>
      <c r="B440" s="730" t="s">
        <v>622</v>
      </c>
      <c r="C440" s="731" t="s">
        <v>664</v>
      </c>
      <c r="D440" s="732" t="s">
        <v>665</v>
      </c>
      <c r="E440" s="733">
        <v>50113001</v>
      </c>
      <c r="F440" s="732" t="s">
        <v>667</v>
      </c>
      <c r="G440" s="731" t="s">
        <v>668</v>
      </c>
      <c r="H440" s="731">
        <v>128786</v>
      </c>
      <c r="I440" s="731">
        <v>28786</v>
      </c>
      <c r="J440" s="731" t="s">
        <v>1353</v>
      </c>
      <c r="K440" s="731" t="s">
        <v>1354</v>
      </c>
      <c r="L440" s="734">
        <v>278.39999999999998</v>
      </c>
      <c r="M440" s="734">
        <v>1</v>
      </c>
      <c r="N440" s="735">
        <v>278.39999999999998</v>
      </c>
    </row>
    <row r="441" spans="1:14" ht="14.45" customHeight="1" x14ac:dyDescent="0.2">
      <c r="A441" s="729" t="s">
        <v>621</v>
      </c>
      <c r="B441" s="730" t="s">
        <v>622</v>
      </c>
      <c r="C441" s="731" t="s">
        <v>664</v>
      </c>
      <c r="D441" s="732" t="s">
        <v>665</v>
      </c>
      <c r="E441" s="733">
        <v>50113001</v>
      </c>
      <c r="F441" s="732" t="s">
        <v>667</v>
      </c>
      <c r="G441" s="731" t="s">
        <v>668</v>
      </c>
      <c r="H441" s="731">
        <v>168447</v>
      </c>
      <c r="I441" s="731">
        <v>168447</v>
      </c>
      <c r="J441" s="731" t="s">
        <v>1355</v>
      </c>
      <c r="K441" s="731" t="s">
        <v>1356</v>
      </c>
      <c r="L441" s="734">
        <v>590.82999999999993</v>
      </c>
      <c r="M441" s="734">
        <v>2</v>
      </c>
      <c r="N441" s="735">
        <v>1181.6599999999999</v>
      </c>
    </row>
    <row r="442" spans="1:14" ht="14.45" customHeight="1" x14ac:dyDescent="0.2">
      <c r="A442" s="729" t="s">
        <v>621</v>
      </c>
      <c r="B442" s="730" t="s">
        <v>622</v>
      </c>
      <c r="C442" s="731" t="s">
        <v>664</v>
      </c>
      <c r="D442" s="732" t="s">
        <v>665</v>
      </c>
      <c r="E442" s="733">
        <v>50113001</v>
      </c>
      <c r="F442" s="732" t="s">
        <v>667</v>
      </c>
      <c r="G442" s="731" t="s">
        <v>668</v>
      </c>
      <c r="H442" s="731">
        <v>230437</v>
      </c>
      <c r="I442" s="731">
        <v>230437</v>
      </c>
      <c r="J442" s="731" t="s">
        <v>1357</v>
      </c>
      <c r="K442" s="731" t="s">
        <v>1358</v>
      </c>
      <c r="L442" s="734">
        <v>47.26</v>
      </c>
      <c r="M442" s="734">
        <v>1</v>
      </c>
      <c r="N442" s="735">
        <v>47.26</v>
      </c>
    </row>
    <row r="443" spans="1:14" ht="14.45" customHeight="1" x14ac:dyDescent="0.2">
      <c r="A443" s="729" t="s">
        <v>621</v>
      </c>
      <c r="B443" s="730" t="s">
        <v>622</v>
      </c>
      <c r="C443" s="731" t="s">
        <v>664</v>
      </c>
      <c r="D443" s="732" t="s">
        <v>665</v>
      </c>
      <c r="E443" s="733">
        <v>50113001</v>
      </c>
      <c r="F443" s="732" t="s">
        <v>667</v>
      </c>
      <c r="G443" s="731" t="s">
        <v>668</v>
      </c>
      <c r="H443" s="731">
        <v>230438</v>
      </c>
      <c r="I443" s="731">
        <v>230438</v>
      </c>
      <c r="J443" s="731" t="s">
        <v>1357</v>
      </c>
      <c r="K443" s="731" t="s">
        <v>1359</v>
      </c>
      <c r="L443" s="734">
        <v>71.13</v>
      </c>
      <c r="M443" s="734">
        <v>2</v>
      </c>
      <c r="N443" s="735">
        <v>142.26</v>
      </c>
    </row>
    <row r="444" spans="1:14" ht="14.45" customHeight="1" x14ac:dyDescent="0.2">
      <c r="A444" s="729" t="s">
        <v>621</v>
      </c>
      <c r="B444" s="730" t="s">
        <v>622</v>
      </c>
      <c r="C444" s="731" t="s">
        <v>664</v>
      </c>
      <c r="D444" s="732" t="s">
        <v>665</v>
      </c>
      <c r="E444" s="733">
        <v>50113001</v>
      </c>
      <c r="F444" s="732" t="s">
        <v>667</v>
      </c>
      <c r="G444" s="731" t="s">
        <v>668</v>
      </c>
      <c r="H444" s="731">
        <v>242203</v>
      </c>
      <c r="I444" s="731">
        <v>242203</v>
      </c>
      <c r="J444" s="731" t="s">
        <v>1360</v>
      </c>
      <c r="K444" s="731" t="s">
        <v>1361</v>
      </c>
      <c r="L444" s="734">
        <v>104.5</v>
      </c>
      <c r="M444" s="734">
        <v>2</v>
      </c>
      <c r="N444" s="735">
        <v>209</v>
      </c>
    </row>
    <row r="445" spans="1:14" ht="14.45" customHeight="1" x14ac:dyDescent="0.2">
      <c r="A445" s="729" t="s">
        <v>621</v>
      </c>
      <c r="B445" s="730" t="s">
        <v>622</v>
      </c>
      <c r="C445" s="731" t="s">
        <v>664</v>
      </c>
      <c r="D445" s="732" t="s">
        <v>665</v>
      </c>
      <c r="E445" s="733">
        <v>50113001</v>
      </c>
      <c r="F445" s="732" t="s">
        <v>667</v>
      </c>
      <c r="G445" s="731" t="s">
        <v>668</v>
      </c>
      <c r="H445" s="731">
        <v>190958</v>
      </c>
      <c r="I445" s="731">
        <v>190958</v>
      </c>
      <c r="J445" s="731" t="s">
        <v>887</v>
      </c>
      <c r="K445" s="731" t="s">
        <v>886</v>
      </c>
      <c r="L445" s="734">
        <v>140.72</v>
      </c>
      <c r="M445" s="734">
        <v>1</v>
      </c>
      <c r="N445" s="735">
        <v>140.72</v>
      </c>
    </row>
    <row r="446" spans="1:14" ht="14.45" customHeight="1" x14ac:dyDescent="0.2">
      <c r="A446" s="729" t="s">
        <v>621</v>
      </c>
      <c r="B446" s="730" t="s">
        <v>622</v>
      </c>
      <c r="C446" s="731" t="s">
        <v>664</v>
      </c>
      <c r="D446" s="732" t="s">
        <v>665</v>
      </c>
      <c r="E446" s="733">
        <v>50113001</v>
      </c>
      <c r="F446" s="732" t="s">
        <v>667</v>
      </c>
      <c r="G446" s="731" t="s">
        <v>673</v>
      </c>
      <c r="H446" s="731">
        <v>56972</v>
      </c>
      <c r="I446" s="731">
        <v>56972</v>
      </c>
      <c r="J446" s="731" t="s">
        <v>1362</v>
      </c>
      <c r="K446" s="731" t="s">
        <v>1363</v>
      </c>
      <c r="L446" s="734">
        <v>15.499999999999996</v>
      </c>
      <c r="M446" s="734">
        <v>2</v>
      </c>
      <c r="N446" s="735">
        <v>30.999999999999993</v>
      </c>
    </row>
    <row r="447" spans="1:14" ht="14.45" customHeight="1" x14ac:dyDescent="0.2">
      <c r="A447" s="729" t="s">
        <v>621</v>
      </c>
      <c r="B447" s="730" t="s">
        <v>622</v>
      </c>
      <c r="C447" s="731" t="s">
        <v>664</v>
      </c>
      <c r="D447" s="732" t="s">
        <v>665</v>
      </c>
      <c r="E447" s="733">
        <v>50113001</v>
      </c>
      <c r="F447" s="732" t="s">
        <v>667</v>
      </c>
      <c r="G447" s="731" t="s">
        <v>673</v>
      </c>
      <c r="H447" s="731">
        <v>56976</v>
      </c>
      <c r="I447" s="731">
        <v>56976</v>
      </c>
      <c r="J447" s="731" t="s">
        <v>888</v>
      </c>
      <c r="K447" s="731" t="s">
        <v>889</v>
      </c>
      <c r="L447" s="734">
        <v>12.419999999999998</v>
      </c>
      <c r="M447" s="734">
        <v>5</v>
      </c>
      <c r="N447" s="735">
        <v>62.099999999999987</v>
      </c>
    </row>
    <row r="448" spans="1:14" ht="14.45" customHeight="1" x14ac:dyDescent="0.2">
      <c r="A448" s="729" t="s">
        <v>621</v>
      </c>
      <c r="B448" s="730" t="s">
        <v>622</v>
      </c>
      <c r="C448" s="731" t="s">
        <v>664</v>
      </c>
      <c r="D448" s="732" t="s">
        <v>665</v>
      </c>
      <c r="E448" s="733">
        <v>50113001</v>
      </c>
      <c r="F448" s="732" t="s">
        <v>667</v>
      </c>
      <c r="G448" s="731" t="s">
        <v>668</v>
      </c>
      <c r="H448" s="731">
        <v>154094</v>
      </c>
      <c r="I448" s="731">
        <v>54094</v>
      </c>
      <c r="J448" s="731" t="s">
        <v>1364</v>
      </c>
      <c r="K448" s="731" t="s">
        <v>1365</v>
      </c>
      <c r="L448" s="734">
        <v>102.35499999999999</v>
      </c>
      <c r="M448" s="734">
        <v>2</v>
      </c>
      <c r="N448" s="735">
        <v>204.70999999999998</v>
      </c>
    </row>
    <row r="449" spans="1:14" ht="14.45" customHeight="1" x14ac:dyDescent="0.2">
      <c r="A449" s="729" t="s">
        <v>621</v>
      </c>
      <c r="B449" s="730" t="s">
        <v>622</v>
      </c>
      <c r="C449" s="731" t="s">
        <v>664</v>
      </c>
      <c r="D449" s="732" t="s">
        <v>665</v>
      </c>
      <c r="E449" s="733">
        <v>50113001</v>
      </c>
      <c r="F449" s="732" t="s">
        <v>667</v>
      </c>
      <c r="G449" s="731" t="s">
        <v>673</v>
      </c>
      <c r="H449" s="731">
        <v>150311</v>
      </c>
      <c r="I449" s="731">
        <v>50311</v>
      </c>
      <c r="J449" s="731" t="s">
        <v>1366</v>
      </c>
      <c r="K449" s="731" t="s">
        <v>1367</v>
      </c>
      <c r="L449" s="734">
        <v>61.499999999999993</v>
      </c>
      <c r="M449" s="734">
        <v>1</v>
      </c>
      <c r="N449" s="735">
        <v>61.499999999999993</v>
      </c>
    </row>
    <row r="450" spans="1:14" ht="14.45" customHeight="1" x14ac:dyDescent="0.2">
      <c r="A450" s="729" t="s">
        <v>621</v>
      </c>
      <c r="B450" s="730" t="s">
        <v>622</v>
      </c>
      <c r="C450" s="731" t="s">
        <v>664</v>
      </c>
      <c r="D450" s="732" t="s">
        <v>665</v>
      </c>
      <c r="E450" s="733">
        <v>50113001</v>
      </c>
      <c r="F450" s="732" t="s">
        <v>667</v>
      </c>
      <c r="G450" s="731" t="s">
        <v>673</v>
      </c>
      <c r="H450" s="731">
        <v>150316</v>
      </c>
      <c r="I450" s="731">
        <v>50316</v>
      </c>
      <c r="J450" s="731" t="s">
        <v>890</v>
      </c>
      <c r="K450" s="731" t="s">
        <v>1368</v>
      </c>
      <c r="L450" s="734">
        <v>40.659999999999989</v>
      </c>
      <c r="M450" s="734">
        <v>1</v>
      </c>
      <c r="N450" s="735">
        <v>40.659999999999989</v>
      </c>
    </row>
    <row r="451" spans="1:14" ht="14.45" customHeight="1" x14ac:dyDescent="0.2">
      <c r="A451" s="729" t="s">
        <v>621</v>
      </c>
      <c r="B451" s="730" t="s">
        <v>622</v>
      </c>
      <c r="C451" s="731" t="s">
        <v>664</v>
      </c>
      <c r="D451" s="732" t="s">
        <v>665</v>
      </c>
      <c r="E451" s="733">
        <v>50113001</v>
      </c>
      <c r="F451" s="732" t="s">
        <v>667</v>
      </c>
      <c r="G451" s="731" t="s">
        <v>668</v>
      </c>
      <c r="H451" s="731">
        <v>197782</v>
      </c>
      <c r="I451" s="731">
        <v>197782</v>
      </c>
      <c r="J451" s="731" t="s">
        <v>1369</v>
      </c>
      <c r="K451" s="731" t="s">
        <v>1370</v>
      </c>
      <c r="L451" s="734">
        <v>424.82</v>
      </c>
      <c r="M451" s="734">
        <v>1</v>
      </c>
      <c r="N451" s="735">
        <v>424.82</v>
      </c>
    </row>
    <row r="452" spans="1:14" ht="14.45" customHeight="1" x14ac:dyDescent="0.2">
      <c r="A452" s="729" t="s">
        <v>621</v>
      </c>
      <c r="B452" s="730" t="s">
        <v>622</v>
      </c>
      <c r="C452" s="731" t="s">
        <v>664</v>
      </c>
      <c r="D452" s="732" t="s">
        <v>665</v>
      </c>
      <c r="E452" s="733">
        <v>50113001</v>
      </c>
      <c r="F452" s="732" t="s">
        <v>667</v>
      </c>
      <c r="G452" s="731" t="s">
        <v>668</v>
      </c>
      <c r="H452" s="731">
        <v>197864</v>
      </c>
      <c r="I452" s="731">
        <v>97864</v>
      </c>
      <c r="J452" s="731" t="s">
        <v>1371</v>
      </c>
      <c r="K452" s="731" t="s">
        <v>1372</v>
      </c>
      <c r="L452" s="734">
        <v>300.08</v>
      </c>
      <c r="M452" s="734">
        <v>2</v>
      </c>
      <c r="N452" s="735">
        <v>600.16</v>
      </c>
    </row>
    <row r="453" spans="1:14" ht="14.45" customHeight="1" x14ac:dyDescent="0.2">
      <c r="A453" s="729" t="s">
        <v>621</v>
      </c>
      <c r="B453" s="730" t="s">
        <v>622</v>
      </c>
      <c r="C453" s="731" t="s">
        <v>664</v>
      </c>
      <c r="D453" s="732" t="s">
        <v>665</v>
      </c>
      <c r="E453" s="733">
        <v>50113001</v>
      </c>
      <c r="F453" s="732" t="s">
        <v>667</v>
      </c>
      <c r="G453" s="731" t="s">
        <v>668</v>
      </c>
      <c r="H453" s="731">
        <v>849535</v>
      </c>
      <c r="I453" s="731">
        <v>134292</v>
      </c>
      <c r="J453" s="731" t="s">
        <v>1373</v>
      </c>
      <c r="K453" s="731" t="s">
        <v>1374</v>
      </c>
      <c r="L453" s="734">
        <v>113.66000000000003</v>
      </c>
      <c r="M453" s="734">
        <v>2</v>
      </c>
      <c r="N453" s="735">
        <v>227.32000000000005</v>
      </c>
    </row>
    <row r="454" spans="1:14" ht="14.45" customHeight="1" x14ac:dyDescent="0.2">
      <c r="A454" s="729" t="s">
        <v>621</v>
      </c>
      <c r="B454" s="730" t="s">
        <v>622</v>
      </c>
      <c r="C454" s="731" t="s">
        <v>664</v>
      </c>
      <c r="D454" s="732" t="s">
        <v>665</v>
      </c>
      <c r="E454" s="733">
        <v>50113001</v>
      </c>
      <c r="F454" s="732" t="s">
        <v>667</v>
      </c>
      <c r="G454" s="731" t="s">
        <v>668</v>
      </c>
      <c r="H454" s="731">
        <v>249656</v>
      </c>
      <c r="I454" s="731">
        <v>249656</v>
      </c>
      <c r="J454" s="731" t="s">
        <v>1375</v>
      </c>
      <c r="K454" s="731" t="s">
        <v>1376</v>
      </c>
      <c r="L454" s="734">
        <v>9984.1174070541638</v>
      </c>
      <c r="M454" s="734">
        <v>228</v>
      </c>
      <c r="N454" s="735">
        <v>2276378.7688083495</v>
      </c>
    </row>
    <row r="455" spans="1:14" ht="14.45" customHeight="1" x14ac:dyDescent="0.2">
      <c r="A455" s="729" t="s">
        <v>621</v>
      </c>
      <c r="B455" s="730" t="s">
        <v>622</v>
      </c>
      <c r="C455" s="731" t="s">
        <v>664</v>
      </c>
      <c r="D455" s="732" t="s">
        <v>665</v>
      </c>
      <c r="E455" s="733">
        <v>50113001</v>
      </c>
      <c r="F455" s="732" t="s">
        <v>667</v>
      </c>
      <c r="G455" s="731" t="s">
        <v>668</v>
      </c>
      <c r="H455" s="731">
        <v>202789</v>
      </c>
      <c r="I455" s="731">
        <v>202789</v>
      </c>
      <c r="J455" s="731" t="s">
        <v>898</v>
      </c>
      <c r="K455" s="731" t="s">
        <v>899</v>
      </c>
      <c r="L455" s="734">
        <v>74.689999999999969</v>
      </c>
      <c r="M455" s="734">
        <v>2</v>
      </c>
      <c r="N455" s="735">
        <v>149.37999999999994</v>
      </c>
    </row>
    <row r="456" spans="1:14" ht="14.45" customHeight="1" x14ac:dyDescent="0.2">
      <c r="A456" s="729" t="s">
        <v>621</v>
      </c>
      <c r="B456" s="730" t="s">
        <v>622</v>
      </c>
      <c r="C456" s="731" t="s">
        <v>664</v>
      </c>
      <c r="D456" s="732" t="s">
        <v>665</v>
      </c>
      <c r="E456" s="733">
        <v>50113001</v>
      </c>
      <c r="F456" s="732" t="s">
        <v>667</v>
      </c>
      <c r="G456" s="731" t="s">
        <v>668</v>
      </c>
      <c r="H456" s="731">
        <v>130434</v>
      </c>
      <c r="I456" s="731">
        <v>30434</v>
      </c>
      <c r="J456" s="731" t="s">
        <v>1377</v>
      </c>
      <c r="K456" s="731" t="s">
        <v>1378</v>
      </c>
      <c r="L456" s="734">
        <v>199.46000000000004</v>
      </c>
      <c r="M456" s="734">
        <v>4</v>
      </c>
      <c r="N456" s="735">
        <v>797.84000000000015</v>
      </c>
    </row>
    <row r="457" spans="1:14" ht="14.45" customHeight="1" x14ac:dyDescent="0.2">
      <c r="A457" s="729" t="s">
        <v>621</v>
      </c>
      <c r="B457" s="730" t="s">
        <v>622</v>
      </c>
      <c r="C457" s="731" t="s">
        <v>664</v>
      </c>
      <c r="D457" s="732" t="s">
        <v>665</v>
      </c>
      <c r="E457" s="733">
        <v>50113001</v>
      </c>
      <c r="F457" s="732" t="s">
        <v>667</v>
      </c>
      <c r="G457" s="731" t="s">
        <v>668</v>
      </c>
      <c r="H457" s="731">
        <v>225453</v>
      </c>
      <c r="I457" s="731">
        <v>225453</v>
      </c>
      <c r="J457" s="731" t="s">
        <v>1379</v>
      </c>
      <c r="K457" s="731" t="s">
        <v>1380</v>
      </c>
      <c r="L457" s="734">
        <v>387.80999999999995</v>
      </c>
      <c r="M457" s="734">
        <v>3</v>
      </c>
      <c r="N457" s="735">
        <v>1163.4299999999998</v>
      </c>
    </row>
    <row r="458" spans="1:14" ht="14.45" customHeight="1" x14ac:dyDescent="0.2">
      <c r="A458" s="729" t="s">
        <v>621</v>
      </c>
      <c r="B458" s="730" t="s">
        <v>622</v>
      </c>
      <c r="C458" s="731" t="s">
        <v>664</v>
      </c>
      <c r="D458" s="732" t="s">
        <v>665</v>
      </c>
      <c r="E458" s="733">
        <v>50113001</v>
      </c>
      <c r="F458" s="732" t="s">
        <v>667</v>
      </c>
      <c r="G458" s="731" t="s">
        <v>668</v>
      </c>
      <c r="H458" s="731">
        <v>184325</v>
      </c>
      <c r="I458" s="731">
        <v>84325</v>
      </c>
      <c r="J458" s="731" t="s">
        <v>1381</v>
      </c>
      <c r="K458" s="731" t="s">
        <v>1382</v>
      </c>
      <c r="L458" s="734">
        <v>76.650000000000006</v>
      </c>
      <c r="M458" s="734">
        <v>2</v>
      </c>
      <c r="N458" s="735">
        <v>153.30000000000001</v>
      </c>
    </row>
    <row r="459" spans="1:14" ht="14.45" customHeight="1" x14ac:dyDescent="0.2">
      <c r="A459" s="729" t="s">
        <v>621</v>
      </c>
      <c r="B459" s="730" t="s">
        <v>622</v>
      </c>
      <c r="C459" s="731" t="s">
        <v>664</v>
      </c>
      <c r="D459" s="732" t="s">
        <v>665</v>
      </c>
      <c r="E459" s="733">
        <v>50113001</v>
      </c>
      <c r="F459" s="732" t="s">
        <v>667</v>
      </c>
      <c r="G459" s="731" t="s">
        <v>668</v>
      </c>
      <c r="H459" s="731">
        <v>100643</v>
      </c>
      <c r="I459" s="731">
        <v>643</v>
      </c>
      <c r="J459" s="731" t="s">
        <v>1383</v>
      </c>
      <c r="K459" s="731" t="s">
        <v>1384</v>
      </c>
      <c r="L459" s="734">
        <v>63.560000000000016</v>
      </c>
      <c r="M459" s="734">
        <v>1</v>
      </c>
      <c r="N459" s="735">
        <v>63.560000000000016</v>
      </c>
    </row>
    <row r="460" spans="1:14" ht="14.45" customHeight="1" x14ac:dyDescent="0.2">
      <c r="A460" s="729" t="s">
        <v>621</v>
      </c>
      <c r="B460" s="730" t="s">
        <v>622</v>
      </c>
      <c r="C460" s="731" t="s">
        <v>664</v>
      </c>
      <c r="D460" s="732" t="s">
        <v>665</v>
      </c>
      <c r="E460" s="733">
        <v>50113001</v>
      </c>
      <c r="F460" s="732" t="s">
        <v>667</v>
      </c>
      <c r="G460" s="731" t="s">
        <v>668</v>
      </c>
      <c r="H460" s="731">
        <v>148673</v>
      </c>
      <c r="I460" s="731">
        <v>148673</v>
      </c>
      <c r="J460" s="731" t="s">
        <v>900</v>
      </c>
      <c r="K460" s="731" t="s">
        <v>901</v>
      </c>
      <c r="L460" s="734">
        <v>146.12</v>
      </c>
      <c r="M460" s="734">
        <v>1</v>
      </c>
      <c r="N460" s="735">
        <v>146.12</v>
      </c>
    </row>
    <row r="461" spans="1:14" ht="14.45" customHeight="1" x14ac:dyDescent="0.2">
      <c r="A461" s="729" t="s">
        <v>621</v>
      </c>
      <c r="B461" s="730" t="s">
        <v>622</v>
      </c>
      <c r="C461" s="731" t="s">
        <v>664</v>
      </c>
      <c r="D461" s="732" t="s">
        <v>665</v>
      </c>
      <c r="E461" s="733">
        <v>50113001</v>
      </c>
      <c r="F461" s="732" t="s">
        <v>667</v>
      </c>
      <c r="G461" s="731" t="s">
        <v>668</v>
      </c>
      <c r="H461" s="731">
        <v>194781</v>
      </c>
      <c r="I461" s="731">
        <v>194781</v>
      </c>
      <c r="J461" s="731" t="s">
        <v>1385</v>
      </c>
      <c r="K461" s="731" t="s">
        <v>1058</v>
      </c>
      <c r="L461" s="734">
        <v>1131.0999999999997</v>
      </c>
      <c r="M461" s="734">
        <v>1</v>
      </c>
      <c r="N461" s="735">
        <v>1131.0999999999997</v>
      </c>
    </row>
    <row r="462" spans="1:14" ht="14.45" customHeight="1" x14ac:dyDescent="0.2">
      <c r="A462" s="729" t="s">
        <v>621</v>
      </c>
      <c r="B462" s="730" t="s">
        <v>622</v>
      </c>
      <c r="C462" s="731" t="s">
        <v>664</v>
      </c>
      <c r="D462" s="732" t="s">
        <v>665</v>
      </c>
      <c r="E462" s="733">
        <v>50113001</v>
      </c>
      <c r="F462" s="732" t="s">
        <v>667</v>
      </c>
      <c r="G462" s="731" t="s">
        <v>668</v>
      </c>
      <c r="H462" s="731">
        <v>185142</v>
      </c>
      <c r="I462" s="731">
        <v>85142</v>
      </c>
      <c r="J462" s="731" t="s">
        <v>1386</v>
      </c>
      <c r="K462" s="731" t="s">
        <v>851</v>
      </c>
      <c r="L462" s="734">
        <v>256.09999999999997</v>
      </c>
      <c r="M462" s="734">
        <v>1</v>
      </c>
      <c r="N462" s="735">
        <v>256.09999999999997</v>
      </c>
    </row>
    <row r="463" spans="1:14" ht="14.45" customHeight="1" x14ac:dyDescent="0.2">
      <c r="A463" s="729" t="s">
        <v>621</v>
      </c>
      <c r="B463" s="730" t="s">
        <v>622</v>
      </c>
      <c r="C463" s="731" t="s">
        <v>664</v>
      </c>
      <c r="D463" s="732" t="s">
        <v>665</v>
      </c>
      <c r="E463" s="733">
        <v>50113001</v>
      </c>
      <c r="F463" s="732" t="s">
        <v>667</v>
      </c>
      <c r="G463" s="731" t="s">
        <v>668</v>
      </c>
      <c r="H463" s="731">
        <v>142953</v>
      </c>
      <c r="I463" s="731">
        <v>42953</v>
      </c>
      <c r="J463" s="731" t="s">
        <v>1386</v>
      </c>
      <c r="K463" s="731" t="s">
        <v>1387</v>
      </c>
      <c r="L463" s="734">
        <v>78.879999999999981</v>
      </c>
      <c r="M463" s="734">
        <v>1</v>
      </c>
      <c r="N463" s="735">
        <v>78.879999999999981</v>
      </c>
    </row>
    <row r="464" spans="1:14" ht="14.45" customHeight="1" x14ac:dyDescent="0.2">
      <c r="A464" s="729" t="s">
        <v>621</v>
      </c>
      <c r="B464" s="730" t="s">
        <v>622</v>
      </c>
      <c r="C464" s="731" t="s">
        <v>664</v>
      </c>
      <c r="D464" s="732" t="s">
        <v>665</v>
      </c>
      <c r="E464" s="733">
        <v>50113001</v>
      </c>
      <c r="F464" s="732" t="s">
        <v>667</v>
      </c>
      <c r="G464" s="731" t="s">
        <v>668</v>
      </c>
      <c r="H464" s="731">
        <v>117926</v>
      </c>
      <c r="I464" s="731">
        <v>201609</v>
      </c>
      <c r="J464" s="731" t="s">
        <v>1388</v>
      </c>
      <c r="K464" s="731" t="s">
        <v>1389</v>
      </c>
      <c r="L464" s="734">
        <v>44.693999999999996</v>
      </c>
      <c r="M464" s="734">
        <v>10</v>
      </c>
      <c r="N464" s="735">
        <v>446.93999999999994</v>
      </c>
    </row>
    <row r="465" spans="1:14" ht="14.45" customHeight="1" x14ac:dyDescent="0.2">
      <c r="A465" s="729" t="s">
        <v>621</v>
      </c>
      <c r="B465" s="730" t="s">
        <v>622</v>
      </c>
      <c r="C465" s="731" t="s">
        <v>664</v>
      </c>
      <c r="D465" s="732" t="s">
        <v>665</v>
      </c>
      <c r="E465" s="733">
        <v>50113001</v>
      </c>
      <c r="F465" s="732" t="s">
        <v>667</v>
      </c>
      <c r="G465" s="731" t="s">
        <v>673</v>
      </c>
      <c r="H465" s="731">
        <v>500570</v>
      </c>
      <c r="I465" s="731">
        <v>500570</v>
      </c>
      <c r="J465" s="731" t="s">
        <v>1390</v>
      </c>
      <c r="K465" s="731" t="s">
        <v>1391</v>
      </c>
      <c r="L465" s="734">
        <v>533.57699999999988</v>
      </c>
      <c r="M465" s="734">
        <v>1</v>
      </c>
      <c r="N465" s="735">
        <v>533.57699999999988</v>
      </c>
    </row>
    <row r="466" spans="1:14" ht="14.45" customHeight="1" x14ac:dyDescent="0.2">
      <c r="A466" s="729" t="s">
        <v>621</v>
      </c>
      <c r="B466" s="730" t="s">
        <v>622</v>
      </c>
      <c r="C466" s="731" t="s">
        <v>664</v>
      </c>
      <c r="D466" s="732" t="s">
        <v>665</v>
      </c>
      <c r="E466" s="733">
        <v>50113001</v>
      </c>
      <c r="F466" s="732" t="s">
        <v>667</v>
      </c>
      <c r="G466" s="731" t="s">
        <v>673</v>
      </c>
      <c r="H466" s="731">
        <v>166030</v>
      </c>
      <c r="I466" s="731">
        <v>66030</v>
      </c>
      <c r="J466" s="731" t="s">
        <v>904</v>
      </c>
      <c r="K466" s="731" t="s">
        <v>1392</v>
      </c>
      <c r="L466" s="734">
        <v>29.99</v>
      </c>
      <c r="M466" s="734">
        <v>1</v>
      </c>
      <c r="N466" s="735">
        <v>29.99</v>
      </c>
    </row>
    <row r="467" spans="1:14" ht="14.45" customHeight="1" x14ac:dyDescent="0.2">
      <c r="A467" s="729" t="s">
        <v>621</v>
      </c>
      <c r="B467" s="730" t="s">
        <v>622</v>
      </c>
      <c r="C467" s="731" t="s">
        <v>664</v>
      </c>
      <c r="D467" s="732" t="s">
        <v>665</v>
      </c>
      <c r="E467" s="733">
        <v>50113001</v>
      </c>
      <c r="F467" s="732" t="s">
        <v>667</v>
      </c>
      <c r="G467" s="731" t="s">
        <v>673</v>
      </c>
      <c r="H467" s="731">
        <v>199600</v>
      </c>
      <c r="I467" s="731">
        <v>99600</v>
      </c>
      <c r="J467" s="731" t="s">
        <v>904</v>
      </c>
      <c r="K467" s="731" t="s">
        <v>1367</v>
      </c>
      <c r="L467" s="734">
        <v>99.410000000000011</v>
      </c>
      <c r="M467" s="734">
        <v>2</v>
      </c>
      <c r="N467" s="735">
        <v>198.82000000000002</v>
      </c>
    </row>
    <row r="468" spans="1:14" ht="14.45" customHeight="1" x14ac:dyDescent="0.2">
      <c r="A468" s="729" t="s">
        <v>621</v>
      </c>
      <c r="B468" s="730" t="s">
        <v>622</v>
      </c>
      <c r="C468" s="731" t="s">
        <v>664</v>
      </c>
      <c r="D468" s="732" t="s">
        <v>665</v>
      </c>
      <c r="E468" s="733">
        <v>50113001</v>
      </c>
      <c r="F468" s="732" t="s">
        <v>667</v>
      </c>
      <c r="G468" s="731" t="s">
        <v>673</v>
      </c>
      <c r="H468" s="731">
        <v>233360</v>
      </c>
      <c r="I468" s="731">
        <v>233360</v>
      </c>
      <c r="J468" s="731" t="s">
        <v>910</v>
      </c>
      <c r="K468" s="731" t="s">
        <v>911</v>
      </c>
      <c r="L468" s="734">
        <v>22.09</v>
      </c>
      <c r="M468" s="734">
        <v>2</v>
      </c>
      <c r="N468" s="735">
        <v>44.18</v>
      </c>
    </row>
    <row r="469" spans="1:14" ht="14.45" customHeight="1" x14ac:dyDescent="0.2">
      <c r="A469" s="729" t="s">
        <v>621</v>
      </c>
      <c r="B469" s="730" t="s">
        <v>622</v>
      </c>
      <c r="C469" s="731" t="s">
        <v>664</v>
      </c>
      <c r="D469" s="732" t="s">
        <v>665</v>
      </c>
      <c r="E469" s="733">
        <v>50113001</v>
      </c>
      <c r="F469" s="732" t="s">
        <v>667</v>
      </c>
      <c r="G469" s="731" t="s">
        <v>673</v>
      </c>
      <c r="H469" s="731">
        <v>233366</v>
      </c>
      <c r="I469" s="731">
        <v>233366</v>
      </c>
      <c r="J469" s="731" t="s">
        <v>910</v>
      </c>
      <c r="K469" s="731" t="s">
        <v>912</v>
      </c>
      <c r="L469" s="734">
        <v>45.49</v>
      </c>
      <c r="M469" s="734">
        <v>8</v>
      </c>
      <c r="N469" s="735">
        <v>363.92</v>
      </c>
    </row>
    <row r="470" spans="1:14" ht="14.45" customHeight="1" x14ac:dyDescent="0.2">
      <c r="A470" s="729" t="s">
        <v>621</v>
      </c>
      <c r="B470" s="730" t="s">
        <v>622</v>
      </c>
      <c r="C470" s="731" t="s">
        <v>664</v>
      </c>
      <c r="D470" s="732" t="s">
        <v>665</v>
      </c>
      <c r="E470" s="733">
        <v>50113001</v>
      </c>
      <c r="F470" s="732" t="s">
        <v>667</v>
      </c>
      <c r="G470" s="731" t="s">
        <v>673</v>
      </c>
      <c r="H470" s="731">
        <v>242527</v>
      </c>
      <c r="I470" s="731">
        <v>242527</v>
      </c>
      <c r="J470" s="731" t="s">
        <v>1393</v>
      </c>
      <c r="K470" s="731" t="s">
        <v>1394</v>
      </c>
      <c r="L470" s="734">
        <v>247.90000000000003</v>
      </c>
      <c r="M470" s="734">
        <v>4</v>
      </c>
      <c r="N470" s="735">
        <v>991.60000000000014</v>
      </c>
    </row>
    <row r="471" spans="1:14" ht="14.45" customHeight="1" x14ac:dyDescent="0.2">
      <c r="A471" s="729" t="s">
        <v>621</v>
      </c>
      <c r="B471" s="730" t="s">
        <v>622</v>
      </c>
      <c r="C471" s="731" t="s">
        <v>664</v>
      </c>
      <c r="D471" s="732" t="s">
        <v>665</v>
      </c>
      <c r="E471" s="733">
        <v>50113001</v>
      </c>
      <c r="F471" s="732" t="s">
        <v>667</v>
      </c>
      <c r="G471" s="731" t="s">
        <v>673</v>
      </c>
      <c r="H471" s="731">
        <v>846141</v>
      </c>
      <c r="I471" s="731">
        <v>107794</v>
      </c>
      <c r="J471" s="731" t="s">
        <v>1395</v>
      </c>
      <c r="K471" s="731" t="s">
        <v>1396</v>
      </c>
      <c r="L471" s="734">
        <v>204.51000000000005</v>
      </c>
      <c r="M471" s="734">
        <v>1</v>
      </c>
      <c r="N471" s="735">
        <v>204.51000000000005</v>
      </c>
    </row>
    <row r="472" spans="1:14" ht="14.45" customHeight="1" x14ac:dyDescent="0.2">
      <c r="A472" s="729" t="s">
        <v>621</v>
      </c>
      <c r="B472" s="730" t="s">
        <v>622</v>
      </c>
      <c r="C472" s="731" t="s">
        <v>664</v>
      </c>
      <c r="D472" s="732" t="s">
        <v>665</v>
      </c>
      <c r="E472" s="733">
        <v>50113001</v>
      </c>
      <c r="F472" s="732" t="s">
        <v>667</v>
      </c>
      <c r="G472" s="731" t="s">
        <v>673</v>
      </c>
      <c r="H472" s="731">
        <v>849578</v>
      </c>
      <c r="I472" s="731">
        <v>149480</v>
      </c>
      <c r="J472" s="731" t="s">
        <v>915</v>
      </c>
      <c r="K472" s="731" t="s">
        <v>1397</v>
      </c>
      <c r="L472" s="734">
        <v>58.609999999999992</v>
      </c>
      <c r="M472" s="734">
        <v>2</v>
      </c>
      <c r="N472" s="735">
        <v>117.21999999999998</v>
      </c>
    </row>
    <row r="473" spans="1:14" ht="14.45" customHeight="1" x14ac:dyDescent="0.2">
      <c r="A473" s="729" t="s">
        <v>621</v>
      </c>
      <c r="B473" s="730" t="s">
        <v>622</v>
      </c>
      <c r="C473" s="731" t="s">
        <v>664</v>
      </c>
      <c r="D473" s="732" t="s">
        <v>665</v>
      </c>
      <c r="E473" s="733">
        <v>50113002</v>
      </c>
      <c r="F473" s="732" t="s">
        <v>1398</v>
      </c>
      <c r="G473" s="731" t="s">
        <v>668</v>
      </c>
      <c r="H473" s="731">
        <v>149415</v>
      </c>
      <c r="I473" s="731">
        <v>49415</v>
      </c>
      <c r="J473" s="731" t="s">
        <v>1399</v>
      </c>
      <c r="K473" s="731" t="s">
        <v>782</v>
      </c>
      <c r="L473" s="734">
        <v>1728.2499999999998</v>
      </c>
      <c r="M473" s="734">
        <v>1</v>
      </c>
      <c r="N473" s="735">
        <v>1728.2499999999998</v>
      </c>
    </row>
    <row r="474" spans="1:14" ht="14.45" customHeight="1" x14ac:dyDescent="0.2">
      <c r="A474" s="729" t="s">
        <v>621</v>
      </c>
      <c r="B474" s="730" t="s">
        <v>622</v>
      </c>
      <c r="C474" s="731" t="s">
        <v>664</v>
      </c>
      <c r="D474" s="732" t="s">
        <v>665</v>
      </c>
      <c r="E474" s="733">
        <v>50113002</v>
      </c>
      <c r="F474" s="732" t="s">
        <v>1398</v>
      </c>
      <c r="G474" s="731" t="s">
        <v>668</v>
      </c>
      <c r="H474" s="731">
        <v>103414</v>
      </c>
      <c r="I474" s="731">
        <v>3414</v>
      </c>
      <c r="J474" s="731" t="s">
        <v>1400</v>
      </c>
      <c r="K474" s="731" t="s">
        <v>1401</v>
      </c>
      <c r="L474" s="734">
        <v>2513.7400000000002</v>
      </c>
      <c r="M474" s="734">
        <v>2</v>
      </c>
      <c r="N474" s="735">
        <v>5027.4800000000005</v>
      </c>
    </row>
    <row r="475" spans="1:14" ht="14.45" customHeight="1" x14ac:dyDescent="0.2">
      <c r="A475" s="729" t="s">
        <v>621</v>
      </c>
      <c r="B475" s="730" t="s">
        <v>622</v>
      </c>
      <c r="C475" s="731" t="s">
        <v>664</v>
      </c>
      <c r="D475" s="732" t="s">
        <v>665</v>
      </c>
      <c r="E475" s="733">
        <v>50113002</v>
      </c>
      <c r="F475" s="732" t="s">
        <v>1398</v>
      </c>
      <c r="G475" s="731" t="s">
        <v>668</v>
      </c>
      <c r="H475" s="731">
        <v>397302</v>
      </c>
      <c r="I475" s="731">
        <v>3290</v>
      </c>
      <c r="J475" s="731" t="s">
        <v>1400</v>
      </c>
      <c r="K475" s="731" t="s">
        <v>1402</v>
      </c>
      <c r="L475" s="734">
        <v>1322.7300000000002</v>
      </c>
      <c r="M475" s="734">
        <v>2</v>
      </c>
      <c r="N475" s="735">
        <v>2645.4600000000005</v>
      </c>
    </row>
    <row r="476" spans="1:14" ht="14.45" customHeight="1" x14ac:dyDescent="0.2">
      <c r="A476" s="729" t="s">
        <v>621</v>
      </c>
      <c r="B476" s="730" t="s">
        <v>622</v>
      </c>
      <c r="C476" s="731" t="s">
        <v>664</v>
      </c>
      <c r="D476" s="732" t="s">
        <v>665</v>
      </c>
      <c r="E476" s="733">
        <v>50113002</v>
      </c>
      <c r="F476" s="732" t="s">
        <v>1398</v>
      </c>
      <c r="G476" s="731" t="s">
        <v>668</v>
      </c>
      <c r="H476" s="731">
        <v>110996</v>
      </c>
      <c r="I476" s="731">
        <v>10996</v>
      </c>
      <c r="J476" s="731" t="s">
        <v>1403</v>
      </c>
      <c r="K476" s="731" t="s">
        <v>1401</v>
      </c>
      <c r="L476" s="734">
        <v>2400</v>
      </c>
      <c r="M476" s="734">
        <v>1</v>
      </c>
      <c r="N476" s="735">
        <v>2400</v>
      </c>
    </row>
    <row r="477" spans="1:14" ht="14.45" customHeight="1" x14ac:dyDescent="0.2">
      <c r="A477" s="729" t="s">
        <v>621</v>
      </c>
      <c r="B477" s="730" t="s">
        <v>622</v>
      </c>
      <c r="C477" s="731" t="s">
        <v>664</v>
      </c>
      <c r="D477" s="732" t="s">
        <v>665</v>
      </c>
      <c r="E477" s="733">
        <v>50113006</v>
      </c>
      <c r="F477" s="732" t="s">
        <v>917</v>
      </c>
      <c r="G477" s="731" t="s">
        <v>673</v>
      </c>
      <c r="H477" s="731">
        <v>33833</v>
      </c>
      <c r="I477" s="731">
        <v>33833</v>
      </c>
      <c r="J477" s="731" t="s">
        <v>1404</v>
      </c>
      <c r="K477" s="731" t="s">
        <v>919</v>
      </c>
      <c r="L477" s="734">
        <v>163.81</v>
      </c>
      <c r="M477" s="734">
        <v>8</v>
      </c>
      <c r="N477" s="735">
        <v>1310.48</v>
      </c>
    </row>
    <row r="478" spans="1:14" ht="14.45" customHeight="1" x14ac:dyDescent="0.2">
      <c r="A478" s="729" t="s">
        <v>621</v>
      </c>
      <c r="B478" s="730" t="s">
        <v>622</v>
      </c>
      <c r="C478" s="731" t="s">
        <v>664</v>
      </c>
      <c r="D478" s="732" t="s">
        <v>665</v>
      </c>
      <c r="E478" s="733">
        <v>50113006</v>
      </c>
      <c r="F478" s="732" t="s">
        <v>917</v>
      </c>
      <c r="G478" s="731" t="s">
        <v>668</v>
      </c>
      <c r="H478" s="731">
        <v>217088</v>
      </c>
      <c r="I478" s="731">
        <v>217088</v>
      </c>
      <c r="J478" s="731" t="s">
        <v>1405</v>
      </c>
      <c r="K478" s="731" t="s">
        <v>919</v>
      </c>
      <c r="L478" s="734">
        <v>163.81000000000003</v>
      </c>
      <c r="M478" s="734">
        <v>6</v>
      </c>
      <c r="N478" s="735">
        <v>982.86000000000013</v>
      </c>
    </row>
    <row r="479" spans="1:14" ht="14.45" customHeight="1" x14ac:dyDescent="0.2">
      <c r="A479" s="729" t="s">
        <v>621</v>
      </c>
      <c r="B479" s="730" t="s">
        <v>622</v>
      </c>
      <c r="C479" s="731" t="s">
        <v>664</v>
      </c>
      <c r="D479" s="732" t="s">
        <v>665</v>
      </c>
      <c r="E479" s="733">
        <v>50113006</v>
      </c>
      <c r="F479" s="732" t="s">
        <v>917</v>
      </c>
      <c r="G479" s="731" t="s">
        <v>673</v>
      </c>
      <c r="H479" s="731">
        <v>217112</v>
      </c>
      <c r="I479" s="731">
        <v>217112</v>
      </c>
      <c r="J479" s="731" t="s">
        <v>1406</v>
      </c>
      <c r="K479" s="731" t="s">
        <v>1407</v>
      </c>
      <c r="L479" s="734">
        <v>166.11</v>
      </c>
      <c r="M479" s="734">
        <v>5</v>
      </c>
      <c r="N479" s="735">
        <v>830.55000000000007</v>
      </c>
    </row>
    <row r="480" spans="1:14" ht="14.45" customHeight="1" x14ac:dyDescent="0.2">
      <c r="A480" s="729" t="s">
        <v>621</v>
      </c>
      <c r="B480" s="730" t="s">
        <v>622</v>
      </c>
      <c r="C480" s="731" t="s">
        <v>664</v>
      </c>
      <c r="D480" s="732" t="s">
        <v>665</v>
      </c>
      <c r="E480" s="733">
        <v>50113006</v>
      </c>
      <c r="F480" s="732" t="s">
        <v>917</v>
      </c>
      <c r="G480" s="731" t="s">
        <v>673</v>
      </c>
      <c r="H480" s="731">
        <v>987792</v>
      </c>
      <c r="I480" s="731">
        <v>33749</v>
      </c>
      <c r="J480" s="731" t="s">
        <v>922</v>
      </c>
      <c r="K480" s="731" t="s">
        <v>923</v>
      </c>
      <c r="L480" s="734">
        <v>96.549999999999983</v>
      </c>
      <c r="M480" s="734">
        <v>10</v>
      </c>
      <c r="N480" s="735">
        <v>965.49999999999977</v>
      </c>
    </row>
    <row r="481" spans="1:14" ht="14.45" customHeight="1" x14ac:dyDescent="0.2">
      <c r="A481" s="729" t="s">
        <v>621</v>
      </c>
      <c r="B481" s="730" t="s">
        <v>622</v>
      </c>
      <c r="C481" s="731" t="s">
        <v>664</v>
      </c>
      <c r="D481" s="732" t="s">
        <v>665</v>
      </c>
      <c r="E481" s="733">
        <v>50113006</v>
      </c>
      <c r="F481" s="732" t="s">
        <v>917</v>
      </c>
      <c r="G481" s="731" t="s">
        <v>673</v>
      </c>
      <c r="H481" s="731">
        <v>33751</v>
      </c>
      <c r="I481" s="731">
        <v>33751</v>
      </c>
      <c r="J481" s="731" t="s">
        <v>924</v>
      </c>
      <c r="K481" s="731" t="s">
        <v>923</v>
      </c>
      <c r="L481" s="734">
        <v>96.55</v>
      </c>
      <c r="M481" s="734">
        <v>12</v>
      </c>
      <c r="N481" s="735">
        <v>1158.5999999999999</v>
      </c>
    </row>
    <row r="482" spans="1:14" ht="14.45" customHeight="1" x14ac:dyDescent="0.2">
      <c r="A482" s="729" t="s">
        <v>621</v>
      </c>
      <c r="B482" s="730" t="s">
        <v>622</v>
      </c>
      <c r="C482" s="731" t="s">
        <v>664</v>
      </c>
      <c r="D482" s="732" t="s">
        <v>665</v>
      </c>
      <c r="E482" s="733">
        <v>50113006</v>
      </c>
      <c r="F482" s="732" t="s">
        <v>917</v>
      </c>
      <c r="G482" s="731" t="s">
        <v>673</v>
      </c>
      <c r="H482" s="731">
        <v>33750</v>
      </c>
      <c r="I482" s="731">
        <v>33750</v>
      </c>
      <c r="J482" s="731" t="s">
        <v>1408</v>
      </c>
      <c r="K482" s="731" t="s">
        <v>923</v>
      </c>
      <c r="L482" s="734">
        <v>96.549999999999983</v>
      </c>
      <c r="M482" s="734">
        <v>10</v>
      </c>
      <c r="N482" s="735">
        <v>965.49999999999989</v>
      </c>
    </row>
    <row r="483" spans="1:14" ht="14.45" customHeight="1" x14ac:dyDescent="0.2">
      <c r="A483" s="729" t="s">
        <v>621</v>
      </c>
      <c r="B483" s="730" t="s">
        <v>622</v>
      </c>
      <c r="C483" s="731" t="s">
        <v>664</v>
      </c>
      <c r="D483" s="732" t="s">
        <v>665</v>
      </c>
      <c r="E483" s="733">
        <v>50113006</v>
      </c>
      <c r="F483" s="732" t="s">
        <v>917</v>
      </c>
      <c r="G483" s="731" t="s">
        <v>673</v>
      </c>
      <c r="H483" s="731">
        <v>990307</v>
      </c>
      <c r="I483" s="731">
        <v>33934</v>
      </c>
      <c r="J483" s="731" t="s">
        <v>1409</v>
      </c>
      <c r="K483" s="731" t="s">
        <v>1410</v>
      </c>
      <c r="L483" s="734">
        <v>34.590000000000003</v>
      </c>
      <c r="M483" s="734">
        <v>2</v>
      </c>
      <c r="N483" s="735">
        <v>69.180000000000007</v>
      </c>
    </row>
    <row r="484" spans="1:14" ht="14.45" customHeight="1" x14ac:dyDescent="0.2">
      <c r="A484" s="729" t="s">
        <v>621</v>
      </c>
      <c r="B484" s="730" t="s">
        <v>622</v>
      </c>
      <c r="C484" s="731" t="s">
        <v>664</v>
      </c>
      <c r="D484" s="732" t="s">
        <v>665</v>
      </c>
      <c r="E484" s="733">
        <v>50113006</v>
      </c>
      <c r="F484" s="732" t="s">
        <v>917</v>
      </c>
      <c r="G484" s="731" t="s">
        <v>673</v>
      </c>
      <c r="H484" s="731">
        <v>33852</v>
      </c>
      <c r="I484" s="731">
        <v>33852</v>
      </c>
      <c r="J484" s="731" t="s">
        <v>1411</v>
      </c>
      <c r="K484" s="731" t="s">
        <v>919</v>
      </c>
      <c r="L484" s="734">
        <v>107.71</v>
      </c>
      <c r="M484" s="734">
        <v>8</v>
      </c>
      <c r="N484" s="735">
        <v>861.68</v>
      </c>
    </row>
    <row r="485" spans="1:14" ht="14.45" customHeight="1" x14ac:dyDescent="0.2">
      <c r="A485" s="729" t="s">
        <v>621</v>
      </c>
      <c r="B485" s="730" t="s">
        <v>622</v>
      </c>
      <c r="C485" s="731" t="s">
        <v>664</v>
      </c>
      <c r="D485" s="732" t="s">
        <v>665</v>
      </c>
      <c r="E485" s="733">
        <v>50113006</v>
      </c>
      <c r="F485" s="732" t="s">
        <v>917</v>
      </c>
      <c r="G485" s="731" t="s">
        <v>673</v>
      </c>
      <c r="H485" s="731">
        <v>33848</v>
      </c>
      <c r="I485" s="731">
        <v>33848</v>
      </c>
      <c r="J485" s="731" t="s">
        <v>1412</v>
      </c>
      <c r="K485" s="731" t="s">
        <v>919</v>
      </c>
      <c r="L485" s="734">
        <v>124.95076923076924</v>
      </c>
      <c r="M485" s="734">
        <v>13</v>
      </c>
      <c r="N485" s="735">
        <v>1624.3600000000001</v>
      </c>
    </row>
    <row r="486" spans="1:14" ht="14.45" customHeight="1" x14ac:dyDescent="0.2">
      <c r="A486" s="729" t="s">
        <v>621</v>
      </c>
      <c r="B486" s="730" t="s">
        <v>622</v>
      </c>
      <c r="C486" s="731" t="s">
        <v>664</v>
      </c>
      <c r="D486" s="732" t="s">
        <v>665</v>
      </c>
      <c r="E486" s="733">
        <v>50113006</v>
      </c>
      <c r="F486" s="732" t="s">
        <v>917</v>
      </c>
      <c r="G486" s="731" t="s">
        <v>673</v>
      </c>
      <c r="H486" s="731">
        <v>990352</v>
      </c>
      <c r="I486" s="731">
        <v>33935</v>
      </c>
      <c r="J486" s="731" t="s">
        <v>1413</v>
      </c>
      <c r="K486" s="731" t="s">
        <v>1410</v>
      </c>
      <c r="L486" s="734">
        <v>31.35</v>
      </c>
      <c r="M486" s="734">
        <v>2</v>
      </c>
      <c r="N486" s="735">
        <v>62.7</v>
      </c>
    </row>
    <row r="487" spans="1:14" ht="14.45" customHeight="1" x14ac:dyDescent="0.2">
      <c r="A487" s="729" t="s">
        <v>621</v>
      </c>
      <c r="B487" s="730" t="s">
        <v>622</v>
      </c>
      <c r="C487" s="731" t="s">
        <v>664</v>
      </c>
      <c r="D487" s="732" t="s">
        <v>665</v>
      </c>
      <c r="E487" s="733">
        <v>50113006</v>
      </c>
      <c r="F487" s="732" t="s">
        <v>917</v>
      </c>
      <c r="G487" s="731" t="s">
        <v>673</v>
      </c>
      <c r="H487" s="731">
        <v>33847</v>
      </c>
      <c r="I487" s="731">
        <v>33847</v>
      </c>
      <c r="J487" s="731" t="s">
        <v>1414</v>
      </c>
      <c r="K487" s="731" t="s">
        <v>919</v>
      </c>
      <c r="L487" s="734">
        <v>125.36</v>
      </c>
      <c r="M487" s="734">
        <v>13</v>
      </c>
      <c r="N487" s="735">
        <v>1629.68</v>
      </c>
    </row>
    <row r="488" spans="1:14" ht="14.45" customHeight="1" x14ac:dyDescent="0.2">
      <c r="A488" s="729" t="s">
        <v>621</v>
      </c>
      <c r="B488" s="730" t="s">
        <v>622</v>
      </c>
      <c r="C488" s="731" t="s">
        <v>664</v>
      </c>
      <c r="D488" s="732" t="s">
        <v>665</v>
      </c>
      <c r="E488" s="733">
        <v>50113006</v>
      </c>
      <c r="F488" s="732" t="s">
        <v>917</v>
      </c>
      <c r="G488" s="731" t="s">
        <v>673</v>
      </c>
      <c r="H488" s="731">
        <v>33856</v>
      </c>
      <c r="I488" s="731">
        <v>33856</v>
      </c>
      <c r="J488" s="731" t="s">
        <v>1415</v>
      </c>
      <c r="K488" s="731" t="s">
        <v>919</v>
      </c>
      <c r="L488" s="734">
        <v>132.79</v>
      </c>
      <c r="M488" s="734">
        <v>1</v>
      </c>
      <c r="N488" s="735">
        <v>132.79</v>
      </c>
    </row>
    <row r="489" spans="1:14" ht="14.45" customHeight="1" x14ac:dyDescent="0.2">
      <c r="A489" s="729" t="s">
        <v>621</v>
      </c>
      <c r="B489" s="730" t="s">
        <v>622</v>
      </c>
      <c r="C489" s="731" t="s">
        <v>664</v>
      </c>
      <c r="D489" s="732" t="s">
        <v>665</v>
      </c>
      <c r="E489" s="733">
        <v>50113006</v>
      </c>
      <c r="F489" s="732" t="s">
        <v>917</v>
      </c>
      <c r="G489" s="731" t="s">
        <v>673</v>
      </c>
      <c r="H489" s="731">
        <v>33857</v>
      </c>
      <c r="I489" s="731">
        <v>33857</v>
      </c>
      <c r="J489" s="731" t="s">
        <v>1416</v>
      </c>
      <c r="K489" s="731" t="s">
        <v>919</v>
      </c>
      <c r="L489" s="734">
        <v>132.78999999999996</v>
      </c>
      <c r="M489" s="734">
        <v>1</v>
      </c>
      <c r="N489" s="735">
        <v>132.78999999999996</v>
      </c>
    </row>
    <row r="490" spans="1:14" ht="14.45" customHeight="1" x14ac:dyDescent="0.2">
      <c r="A490" s="729" t="s">
        <v>621</v>
      </c>
      <c r="B490" s="730" t="s">
        <v>622</v>
      </c>
      <c r="C490" s="731" t="s">
        <v>664</v>
      </c>
      <c r="D490" s="732" t="s">
        <v>665</v>
      </c>
      <c r="E490" s="733">
        <v>50113006</v>
      </c>
      <c r="F490" s="732" t="s">
        <v>917</v>
      </c>
      <c r="G490" s="731" t="s">
        <v>668</v>
      </c>
      <c r="H490" s="731">
        <v>988740</v>
      </c>
      <c r="I490" s="731">
        <v>0</v>
      </c>
      <c r="J490" s="731" t="s">
        <v>1417</v>
      </c>
      <c r="K490" s="731" t="s">
        <v>329</v>
      </c>
      <c r="L490" s="734">
        <v>177.63</v>
      </c>
      <c r="M490" s="734">
        <v>10</v>
      </c>
      <c r="N490" s="735">
        <v>1776.3</v>
      </c>
    </row>
    <row r="491" spans="1:14" ht="14.45" customHeight="1" x14ac:dyDescent="0.2">
      <c r="A491" s="729" t="s">
        <v>621</v>
      </c>
      <c r="B491" s="730" t="s">
        <v>622</v>
      </c>
      <c r="C491" s="731" t="s">
        <v>664</v>
      </c>
      <c r="D491" s="732" t="s">
        <v>665</v>
      </c>
      <c r="E491" s="733">
        <v>50113006</v>
      </c>
      <c r="F491" s="732" t="s">
        <v>917</v>
      </c>
      <c r="G491" s="731" t="s">
        <v>673</v>
      </c>
      <c r="H491" s="731">
        <v>217052</v>
      </c>
      <c r="I491" s="731">
        <v>217052</v>
      </c>
      <c r="J491" s="731" t="s">
        <v>1418</v>
      </c>
      <c r="K491" s="731" t="s">
        <v>1419</v>
      </c>
      <c r="L491" s="734">
        <v>1502.27</v>
      </c>
      <c r="M491" s="734">
        <v>2</v>
      </c>
      <c r="N491" s="735">
        <v>3004.54</v>
      </c>
    </row>
    <row r="492" spans="1:14" ht="14.45" customHeight="1" x14ac:dyDescent="0.2">
      <c r="A492" s="729" t="s">
        <v>621</v>
      </c>
      <c r="B492" s="730" t="s">
        <v>622</v>
      </c>
      <c r="C492" s="731" t="s">
        <v>664</v>
      </c>
      <c r="D492" s="732" t="s">
        <v>665</v>
      </c>
      <c r="E492" s="733">
        <v>50113006</v>
      </c>
      <c r="F492" s="732" t="s">
        <v>917</v>
      </c>
      <c r="G492" s="731" t="s">
        <v>673</v>
      </c>
      <c r="H492" s="731">
        <v>133220</v>
      </c>
      <c r="I492" s="731">
        <v>33220</v>
      </c>
      <c r="J492" s="731" t="s">
        <v>1420</v>
      </c>
      <c r="K492" s="731" t="s">
        <v>1421</v>
      </c>
      <c r="L492" s="734">
        <v>194.86</v>
      </c>
      <c r="M492" s="734">
        <v>2</v>
      </c>
      <c r="N492" s="735">
        <v>389.72</v>
      </c>
    </row>
    <row r="493" spans="1:14" ht="14.45" customHeight="1" x14ac:dyDescent="0.2">
      <c r="A493" s="729" t="s">
        <v>621</v>
      </c>
      <c r="B493" s="730" t="s">
        <v>622</v>
      </c>
      <c r="C493" s="731" t="s">
        <v>664</v>
      </c>
      <c r="D493" s="732" t="s">
        <v>665</v>
      </c>
      <c r="E493" s="733">
        <v>50113013</v>
      </c>
      <c r="F493" s="732" t="s">
        <v>927</v>
      </c>
      <c r="G493" s="731" t="s">
        <v>668</v>
      </c>
      <c r="H493" s="731">
        <v>172972</v>
      </c>
      <c r="I493" s="731">
        <v>72972</v>
      </c>
      <c r="J493" s="731" t="s">
        <v>930</v>
      </c>
      <c r="K493" s="731" t="s">
        <v>931</v>
      </c>
      <c r="L493" s="734">
        <v>204.62063313401404</v>
      </c>
      <c r="M493" s="734">
        <v>568.59999999999991</v>
      </c>
      <c r="N493" s="735">
        <v>116347.29200000037</v>
      </c>
    </row>
    <row r="494" spans="1:14" ht="14.45" customHeight="1" x14ac:dyDescent="0.2">
      <c r="A494" s="729" t="s">
        <v>621</v>
      </c>
      <c r="B494" s="730" t="s">
        <v>622</v>
      </c>
      <c r="C494" s="731" t="s">
        <v>664</v>
      </c>
      <c r="D494" s="732" t="s">
        <v>665</v>
      </c>
      <c r="E494" s="733">
        <v>50113013</v>
      </c>
      <c r="F494" s="732" t="s">
        <v>927</v>
      </c>
      <c r="G494" s="731" t="s">
        <v>673</v>
      </c>
      <c r="H494" s="731">
        <v>105951</v>
      </c>
      <c r="I494" s="731">
        <v>5951</v>
      </c>
      <c r="J494" s="731" t="s">
        <v>932</v>
      </c>
      <c r="K494" s="731" t="s">
        <v>933</v>
      </c>
      <c r="L494" s="734">
        <v>113.75</v>
      </c>
      <c r="M494" s="734">
        <v>6</v>
      </c>
      <c r="N494" s="735">
        <v>682.5</v>
      </c>
    </row>
    <row r="495" spans="1:14" ht="14.45" customHeight="1" x14ac:dyDescent="0.2">
      <c r="A495" s="729" t="s">
        <v>621</v>
      </c>
      <c r="B495" s="730" t="s">
        <v>622</v>
      </c>
      <c r="C495" s="731" t="s">
        <v>664</v>
      </c>
      <c r="D495" s="732" t="s">
        <v>665</v>
      </c>
      <c r="E495" s="733">
        <v>50113013</v>
      </c>
      <c r="F495" s="732" t="s">
        <v>927</v>
      </c>
      <c r="G495" s="731" t="s">
        <v>673</v>
      </c>
      <c r="H495" s="731">
        <v>164831</v>
      </c>
      <c r="I495" s="731">
        <v>64831</v>
      </c>
      <c r="J495" s="731" t="s">
        <v>1422</v>
      </c>
      <c r="K495" s="731" t="s">
        <v>1423</v>
      </c>
      <c r="L495" s="734">
        <v>196.02000000000004</v>
      </c>
      <c r="M495" s="734">
        <v>25.6</v>
      </c>
      <c r="N495" s="735">
        <v>5018.112000000001</v>
      </c>
    </row>
    <row r="496" spans="1:14" ht="14.45" customHeight="1" x14ac:dyDescent="0.2">
      <c r="A496" s="729" t="s">
        <v>621</v>
      </c>
      <c r="B496" s="730" t="s">
        <v>622</v>
      </c>
      <c r="C496" s="731" t="s">
        <v>664</v>
      </c>
      <c r="D496" s="732" t="s">
        <v>665</v>
      </c>
      <c r="E496" s="733">
        <v>50113013</v>
      </c>
      <c r="F496" s="732" t="s">
        <v>927</v>
      </c>
      <c r="G496" s="731" t="s">
        <v>668</v>
      </c>
      <c r="H496" s="731">
        <v>117171</v>
      </c>
      <c r="I496" s="731">
        <v>17171</v>
      </c>
      <c r="J496" s="731" t="s">
        <v>1424</v>
      </c>
      <c r="K496" s="731" t="s">
        <v>1425</v>
      </c>
      <c r="L496" s="734">
        <v>72.84</v>
      </c>
      <c r="M496" s="734">
        <v>1</v>
      </c>
      <c r="N496" s="735">
        <v>72.84</v>
      </c>
    </row>
    <row r="497" spans="1:14" ht="14.45" customHeight="1" x14ac:dyDescent="0.2">
      <c r="A497" s="729" t="s">
        <v>621</v>
      </c>
      <c r="B497" s="730" t="s">
        <v>622</v>
      </c>
      <c r="C497" s="731" t="s">
        <v>664</v>
      </c>
      <c r="D497" s="732" t="s">
        <v>665</v>
      </c>
      <c r="E497" s="733">
        <v>50113013</v>
      </c>
      <c r="F497" s="732" t="s">
        <v>927</v>
      </c>
      <c r="G497" s="731" t="s">
        <v>673</v>
      </c>
      <c r="H497" s="731">
        <v>194453</v>
      </c>
      <c r="I497" s="731">
        <v>94453</v>
      </c>
      <c r="J497" s="731" t="s">
        <v>1426</v>
      </c>
      <c r="K497" s="731" t="s">
        <v>1427</v>
      </c>
      <c r="L497" s="734">
        <v>34.5</v>
      </c>
      <c r="M497" s="734">
        <v>3</v>
      </c>
      <c r="N497" s="735">
        <v>103.5</v>
      </c>
    </row>
    <row r="498" spans="1:14" ht="14.45" customHeight="1" x14ac:dyDescent="0.2">
      <c r="A498" s="729" t="s">
        <v>621</v>
      </c>
      <c r="B498" s="730" t="s">
        <v>622</v>
      </c>
      <c r="C498" s="731" t="s">
        <v>664</v>
      </c>
      <c r="D498" s="732" t="s">
        <v>665</v>
      </c>
      <c r="E498" s="733">
        <v>50113013</v>
      </c>
      <c r="F498" s="732" t="s">
        <v>927</v>
      </c>
      <c r="G498" s="731" t="s">
        <v>673</v>
      </c>
      <c r="H498" s="731">
        <v>196039</v>
      </c>
      <c r="I498" s="731">
        <v>96039</v>
      </c>
      <c r="J498" s="731" t="s">
        <v>1428</v>
      </c>
      <c r="K498" s="731" t="s">
        <v>1429</v>
      </c>
      <c r="L498" s="734">
        <v>49.629999999999995</v>
      </c>
      <c r="M498" s="734">
        <v>1</v>
      </c>
      <c r="N498" s="735">
        <v>49.629999999999995</v>
      </c>
    </row>
    <row r="499" spans="1:14" ht="14.45" customHeight="1" x14ac:dyDescent="0.2">
      <c r="A499" s="729" t="s">
        <v>621</v>
      </c>
      <c r="B499" s="730" t="s">
        <v>622</v>
      </c>
      <c r="C499" s="731" t="s">
        <v>664</v>
      </c>
      <c r="D499" s="732" t="s">
        <v>665</v>
      </c>
      <c r="E499" s="733">
        <v>50113013</v>
      </c>
      <c r="F499" s="732" t="s">
        <v>927</v>
      </c>
      <c r="G499" s="731" t="s">
        <v>673</v>
      </c>
      <c r="H499" s="731">
        <v>162187</v>
      </c>
      <c r="I499" s="731">
        <v>162187</v>
      </c>
      <c r="J499" s="731" t="s">
        <v>1430</v>
      </c>
      <c r="K499" s="731" t="s">
        <v>1431</v>
      </c>
      <c r="L499" s="734">
        <v>670.99999999999989</v>
      </c>
      <c r="M499" s="734">
        <v>8.4</v>
      </c>
      <c r="N499" s="735">
        <v>5636.4</v>
      </c>
    </row>
    <row r="500" spans="1:14" ht="14.45" customHeight="1" x14ac:dyDescent="0.2">
      <c r="A500" s="729" t="s">
        <v>621</v>
      </c>
      <c r="B500" s="730" t="s">
        <v>622</v>
      </c>
      <c r="C500" s="731" t="s">
        <v>664</v>
      </c>
      <c r="D500" s="732" t="s">
        <v>665</v>
      </c>
      <c r="E500" s="733">
        <v>50113013</v>
      </c>
      <c r="F500" s="732" t="s">
        <v>927</v>
      </c>
      <c r="G500" s="731" t="s">
        <v>668</v>
      </c>
      <c r="H500" s="731">
        <v>499251</v>
      </c>
      <c r="I500" s="731">
        <v>999999</v>
      </c>
      <c r="J500" s="731" t="s">
        <v>1432</v>
      </c>
      <c r="K500" s="731" t="s">
        <v>1433</v>
      </c>
      <c r="L500" s="734">
        <v>3416.5152999999996</v>
      </c>
      <c r="M500" s="734">
        <v>7.5</v>
      </c>
      <c r="N500" s="735">
        <v>25623.864749999997</v>
      </c>
    </row>
    <row r="501" spans="1:14" ht="14.45" customHeight="1" x14ac:dyDescent="0.2">
      <c r="A501" s="729" t="s">
        <v>621</v>
      </c>
      <c r="B501" s="730" t="s">
        <v>622</v>
      </c>
      <c r="C501" s="731" t="s">
        <v>664</v>
      </c>
      <c r="D501" s="732" t="s">
        <v>665</v>
      </c>
      <c r="E501" s="733">
        <v>50113013</v>
      </c>
      <c r="F501" s="732" t="s">
        <v>927</v>
      </c>
      <c r="G501" s="731" t="s">
        <v>673</v>
      </c>
      <c r="H501" s="731">
        <v>218400</v>
      </c>
      <c r="I501" s="731">
        <v>218400</v>
      </c>
      <c r="J501" s="731" t="s">
        <v>1434</v>
      </c>
      <c r="K501" s="731" t="s">
        <v>1435</v>
      </c>
      <c r="L501" s="734">
        <v>678.93249999999989</v>
      </c>
      <c r="M501" s="734">
        <v>8</v>
      </c>
      <c r="N501" s="735">
        <v>5431.4599999999991</v>
      </c>
    </row>
    <row r="502" spans="1:14" ht="14.45" customHeight="1" x14ac:dyDescent="0.2">
      <c r="A502" s="729" t="s">
        <v>621</v>
      </c>
      <c r="B502" s="730" t="s">
        <v>622</v>
      </c>
      <c r="C502" s="731" t="s">
        <v>664</v>
      </c>
      <c r="D502" s="732" t="s">
        <v>665</v>
      </c>
      <c r="E502" s="733">
        <v>50113013</v>
      </c>
      <c r="F502" s="732" t="s">
        <v>927</v>
      </c>
      <c r="G502" s="731" t="s">
        <v>668</v>
      </c>
      <c r="H502" s="731">
        <v>175023</v>
      </c>
      <c r="I502" s="731">
        <v>75023</v>
      </c>
      <c r="J502" s="731" t="s">
        <v>1436</v>
      </c>
      <c r="K502" s="731" t="s">
        <v>1437</v>
      </c>
      <c r="L502" s="734">
        <v>60.559999999999995</v>
      </c>
      <c r="M502" s="734">
        <v>2</v>
      </c>
      <c r="N502" s="735">
        <v>121.11999999999999</v>
      </c>
    </row>
    <row r="503" spans="1:14" ht="14.45" customHeight="1" x14ac:dyDescent="0.2">
      <c r="A503" s="729" t="s">
        <v>621</v>
      </c>
      <c r="B503" s="730" t="s">
        <v>622</v>
      </c>
      <c r="C503" s="731" t="s">
        <v>664</v>
      </c>
      <c r="D503" s="732" t="s">
        <v>665</v>
      </c>
      <c r="E503" s="733">
        <v>50113013</v>
      </c>
      <c r="F503" s="732" t="s">
        <v>927</v>
      </c>
      <c r="G503" s="731" t="s">
        <v>668</v>
      </c>
      <c r="H503" s="731">
        <v>102427</v>
      </c>
      <c r="I503" s="731">
        <v>2427</v>
      </c>
      <c r="J503" s="731" t="s">
        <v>1438</v>
      </c>
      <c r="K503" s="731" t="s">
        <v>1439</v>
      </c>
      <c r="L503" s="734">
        <v>103.53</v>
      </c>
      <c r="M503" s="734">
        <v>8</v>
      </c>
      <c r="N503" s="735">
        <v>828.24</v>
      </c>
    </row>
    <row r="504" spans="1:14" ht="14.45" customHeight="1" x14ac:dyDescent="0.2">
      <c r="A504" s="729" t="s">
        <v>621</v>
      </c>
      <c r="B504" s="730" t="s">
        <v>622</v>
      </c>
      <c r="C504" s="731" t="s">
        <v>664</v>
      </c>
      <c r="D504" s="732" t="s">
        <v>665</v>
      </c>
      <c r="E504" s="733">
        <v>50113013</v>
      </c>
      <c r="F504" s="732" t="s">
        <v>927</v>
      </c>
      <c r="G504" s="731" t="s">
        <v>668</v>
      </c>
      <c r="H504" s="731">
        <v>101066</v>
      </c>
      <c r="I504" s="731">
        <v>1066</v>
      </c>
      <c r="J504" s="731" t="s">
        <v>1440</v>
      </c>
      <c r="K504" s="731" t="s">
        <v>1441</v>
      </c>
      <c r="L504" s="734">
        <v>56.859999999999992</v>
      </c>
      <c r="M504" s="734">
        <v>2</v>
      </c>
      <c r="N504" s="735">
        <v>113.71999999999998</v>
      </c>
    </row>
    <row r="505" spans="1:14" ht="14.45" customHeight="1" x14ac:dyDescent="0.2">
      <c r="A505" s="729" t="s">
        <v>621</v>
      </c>
      <c r="B505" s="730" t="s">
        <v>622</v>
      </c>
      <c r="C505" s="731" t="s">
        <v>664</v>
      </c>
      <c r="D505" s="732" t="s">
        <v>665</v>
      </c>
      <c r="E505" s="733">
        <v>50113013</v>
      </c>
      <c r="F505" s="732" t="s">
        <v>927</v>
      </c>
      <c r="G505" s="731" t="s">
        <v>668</v>
      </c>
      <c r="H505" s="731">
        <v>148261</v>
      </c>
      <c r="I505" s="731">
        <v>48261</v>
      </c>
      <c r="J505" s="731" t="s">
        <v>1440</v>
      </c>
      <c r="K505" s="731" t="s">
        <v>1442</v>
      </c>
      <c r="L505" s="734">
        <v>68.94</v>
      </c>
      <c r="M505" s="734">
        <v>2</v>
      </c>
      <c r="N505" s="735">
        <v>137.88</v>
      </c>
    </row>
    <row r="506" spans="1:14" ht="14.45" customHeight="1" x14ac:dyDescent="0.2">
      <c r="A506" s="729" t="s">
        <v>621</v>
      </c>
      <c r="B506" s="730" t="s">
        <v>622</v>
      </c>
      <c r="C506" s="731" t="s">
        <v>664</v>
      </c>
      <c r="D506" s="732" t="s">
        <v>665</v>
      </c>
      <c r="E506" s="733">
        <v>50113013</v>
      </c>
      <c r="F506" s="732" t="s">
        <v>927</v>
      </c>
      <c r="G506" s="731" t="s">
        <v>668</v>
      </c>
      <c r="H506" s="731">
        <v>207280</v>
      </c>
      <c r="I506" s="731">
        <v>207280</v>
      </c>
      <c r="J506" s="731" t="s">
        <v>1443</v>
      </c>
      <c r="K506" s="731" t="s">
        <v>1444</v>
      </c>
      <c r="L506" s="734">
        <v>129.82</v>
      </c>
      <c r="M506" s="734">
        <v>2</v>
      </c>
      <c r="N506" s="735">
        <v>259.64</v>
      </c>
    </row>
    <row r="507" spans="1:14" ht="14.45" customHeight="1" x14ac:dyDescent="0.2">
      <c r="A507" s="729" t="s">
        <v>621</v>
      </c>
      <c r="B507" s="730" t="s">
        <v>622</v>
      </c>
      <c r="C507" s="731" t="s">
        <v>664</v>
      </c>
      <c r="D507" s="732" t="s">
        <v>665</v>
      </c>
      <c r="E507" s="733">
        <v>50113013</v>
      </c>
      <c r="F507" s="732" t="s">
        <v>927</v>
      </c>
      <c r="G507" s="731" t="s">
        <v>295</v>
      </c>
      <c r="H507" s="731">
        <v>134595</v>
      </c>
      <c r="I507" s="731">
        <v>134595</v>
      </c>
      <c r="J507" s="731" t="s">
        <v>1445</v>
      </c>
      <c r="K507" s="731" t="s">
        <v>1446</v>
      </c>
      <c r="L507" s="734">
        <v>416.86178571428553</v>
      </c>
      <c r="M507" s="734">
        <v>14</v>
      </c>
      <c r="N507" s="735">
        <v>5836.0649999999978</v>
      </c>
    </row>
    <row r="508" spans="1:14" ht="14.45" customHeight="1" x14ac:dyDescent="0.2">
      <c r="A508" s="729" t="s">
        <v>621</v>
      </c>
      <c r="B508" s="730" t="s">
        <v>622</v>
      </c>
      <c r="C508" s="731" t="s">
        <v>664</v>
      </c>
      <c r="D508" s="732" t="s">
        <v>665</v>
      </c>
      <c r="E508" s="733">
        <v>50113013</v>
      </c>
      <c r="F508" s="732" t="s">
        <v>927</v>
      </c>
      <c r="G508" s="731" t="s">
        <v>673</v>
      </c>
      <c r="H508" s="731">
        <v>173750</v>
      </c>
      <c r="I508" s="731">
        <v>173750</v>
      </c>
      <c r="J508" s="731" t="s">
        <v>1447</v>
      </c>
      <c r="K508" s="731" t="s">
        <v>1448</v>
      </c>
      <c r="L508" s="734">
        <v>715.41044368600672</v>
      </c>
      <c r="M508" s="734">
        <v>29.3</v>
      </c>
      <c r="N508" s="735">
        <v>20961.525999999998</v>
      </c>
    </row>
    <row r="509" spans="1:14" ht="14.45" customHeight="1" x14ac:dyDescent="0.2">
      <c r="A509" s="729" t="s">
        <v>621</v>
      </c>
      <c r="B509" s="730" t="s">
        <v>622</v>
      </c>
      <c r="C509" s="731" t="s">
        <v>664</v>
      </c>
      <c r="D509" s="732" t="s">
        <v>665</v>
      </c>
      <c r="E509" s="733">
        <v>50113013</v>
      </c>
      <c r="F509" s="732" t="s">
        <v>927</v>
      </c>
      <c r="G509" s="731" t="s">
        <v>329</v>
      </c>
      <c r="H509" s="731">
        <v>245255</v>
      </c>
      <c r="I509" s="731">
        <v>245255</v>
      </c>
      <c r="J509" s="731" t="s">
        <v>1449</v>
      </c>
      <c r="K509" s="731" t="s">
        <v>1450</v>
      </c>
      <c r="L509" s="734">
        <v>188.46</v>
      </c>
      <c r="M509" s="734">
        <v>6.6</v>
      </c>
      <c r="N509" s="735">
        <v>1243.836</v>
      </c>
    </row>
    <row r="510" spans="1:14" ht="14.45" customHeight="1" x14ac:dyDescent="0.2">
      <c r="A510" s="729" t="s">
        <v>621</v>
      </c>
      <c r="B510" s="730" t="s">
        <v>622</v>
      </c>
      <c r="C510" s="731" t="s">
        <v>664</v>
      </c>
      <c r="D510" s="732" t="s">
        <v>665</v>
      </c>
      <c r="E510" s="733">
        <v>50113013</v>
      </c>
      <c r="F510" s="732" t="s">
        <v>927</v>
      </c>
      <c r="G510" s="731" t="s">
        <v>673</v>
      </c>
      <c r="H510" s="731">
        <v>224407</v>
      </c>
      <c r="I510" s="731">
        <v>224407</v>
      </c>
      <c r="J510" s="731" t="s">
        <v>1449</v>
      </c>
      <c r="K510" s="731" t="s">
        <v>1451</v>
      </c>
      <c r="L510" s="734">
        <v>188.45999999999998</v>
      </c>
      <c r="M510" s="734">
        <v>1.6</v>
      </c>
      <c r="N510" s="735">
        <v>301.536</v>
      </c>
    </row>
    <row r="511" spans="1:14" ht="14.45" customHeight="1" x14ac:dyDescent="0.2">
      <c r="A511" s="729" t="s">
        <v>621</v>
      </c>
      <c r="B511" s="730" t="s">
        <v>622</v>
      </c>
      <c r="C511" s="731" t="s">
        <v>664</v>
      </c>
      <c r="D511" s="732" t="s">
        <v>665</v>
      </c>
      <c r="E511" s="733">
        <v>50113013</v>
      </c>
      <c r="F511" s="732" t="s">
        <v>927</v>
      </c>
      <c r="G511" s="731" t="s">
        <v>673</v>
      </c>
      <c r="H511" s="731">
        <v>242332</v>
      </c>
      <c r="I511" s="731">
        <v>242332</v>
      </c>
      <c r="J511" s="731" t="s">
        <v>1449</v>
      </c>
      <c r="K511" s="731" t="s">
        <v>1452</v>
      </c>
      <c r="L511" s="734">
        <v>376.92</v>
      </c>
      <c r="M511" s="734">
        <v>0.3</v>
      </c>
      <c r="N511" s="735">
        <v>113.07600000000001</v>
      </c>
    </row>
    <row r="512" spans="1:14" ht="14.45" customHeight="1" x14ac:dyDescent="0.2">
      <c r="A512" s="729" t="s">
        <v>621</v>
      </c>
      <c r="B512" s="730" t="s">
        <v>622</v>
      </c>
      <c r="C512" s="731" t="s">
        <v>664</v>
      </c>
      <c r="D512" s="732" t="s">
        <v>665</v>
      </c>
      <c r="E512" s="733">
        <v>50113013</v>
      </c>
      <c r="F512" s="732" t="s">
        <v>927</v>
      </c>
      <c r="G512" s="731" t="s">
        <v>668</v>
      </c>
      <c r="H512" s="731">
        <v>220204</v>
      </c>
      <c r="I512" s="731">
        <v>220204</v>
      </c>
      <c r="J512" s="731" t="s">
        <v>1453</v>
      </c>
      <c r="K512" s="731" t="s">
        <v>1454</v>
      </c>
      <c r="L512" s="734">
        <v>188.45999999999998</v>
      </c>
      <c r="M512" s="734">
        <v>1</v>
      </c>
      <c r="N512" s="735">
        <v>188.45999999999998</v>
      </c>
    </row>
    <row r="513" spans="1:14" ht="14.45" customHeight="1" x14ac:dyDescent="0.2">
      <c r="A513" s="729" t="s">
        <v>621</v>
      </c>
      <c r="B513" s="730" t="s">
        <v>622</v>
      </c>
      <c r="C513" s="731" t="s">
        <v>664</v>
      </c>
      <c r="D513" s="732" t="s">
        <v>665</v>
      </c>
      <c r="E513" s="733">
        <v>50113013</v>
      </c>
      <c r="F513" s="732" t="s">
        <v>927</v>
      </c>
      <c r="G513" s="731" t="s">
        <v>668</v>
      </c>
      <c r="H513" s="731">
        <v>225543</v>
      </c>
      <c r="I513" s="731">
        <v>225543</v>
      </c>
      <c r="J513" s="731" t="s">
        <v>1455</v>
      </c>
      <c r="K513" s="731" t="s">
        <v>1456</v>
      </c>
      <c r="L513" s="734">
        <v>390.63999999999993</v>
      </c>
      <c r="M513" s="734">
        <v>11</v>
      </c>
      <c r="N513" s="735">
        <v>4297.0399999999991</v>
      </c>
    </row>
    <row r="514" spans="1:14" ht="14.45" customHeight="1" x14ac:dyDescent="0.2">
      <c r="A514" s="729" t="s">
        <v>621</v>
      </c>
      <c r="B514" s="730" t="s">
        <v>622</v>
      </c>
      <c r="C514" s="731" t="s">
        <v>664</v>
      </c>
      <c r="D514" s="732" t="s">
        <v>665</v>
      </c>
      <c r="E514" s="733">
        <v>50113013</v>
      </c>
      <c r="F514" s="732" t="s">
        <v>927</v>
      </c>
      <c r="G514" s="731" t="s">
        <v>668</v>
      </c>
      <c r="H514" s="731">
        <v>155636</v>
      </c>
      <c r="I514" s="731">
        <v>55636</v>
      </c>
      <c r="J514" s="731" t="s">
        <v>1457</v>
      </c>
      <c r="K514" s="731" t="s">
        <v>1458</v>
      </c>
      <c r="L514" s="734">
        <v>52.61</v>
      </c>
      <c r="M514" s="734">
        <v>4</v>
      </c>
      <c r="N514" s="735">
        <v>210.44</v>
      </c>
    </row>
    <row r="515" spans="1:14" ht="14.45" customHeight="1" x14ac:dyDescent="0.2">
      <c r="A515" s="729" t="s">
        <v>621</v>
      </c>
      <c r="B515" s="730" t="s">
        <v>622</v>
      </c>
      <c r="C515" s="731" t="s">
        <v>664</v>
      </c>
      <c r="D515" s="732" t="s">
        <v>665</v>
      </c>
      <c r="E515" s="733">
        <v>50113013</v>
      </c>
      <c r="F515" s="732" t="s">
        <v>927</v>
      </c>
      <c r="G515" s="731" t="s">
        <v>329</v>
      </c>
      <c r="H515" s="731">
        <v>113453</v>
      </c>
      <c r="I515" s="731">
        <v>113453</v>
      </c>
      <c r="J515" s="731" t="s">
        <v>1459</v>
      </c>
      <c r="K515" s="731" t="s">
        <v>1460</v>
      </c>
      <c r="L515" s="734">
        <v>747.99999999999989</v>
      </c>
      <c r="M515" s="734">
        <v>22.1</v>
      </c>
      <c r="N515" s="735">
        <v>16530.8</v>
      </c>
    </row>
    <row r="516" spans="1:14" ht="14.45" customHeight="1" x14ac:dyDescent="0.2">
      <c r="A516" s="729" t="s">
        <v>621</v>
      </c>
      <c r="B516" s="730" t="s">
        <v>622</v>
      </c>
      <c r="C516" s="731" t="s">
        <v>664</v>
      </c>
      <c r="D516" s="732" t="s">
        <v>665</v>
      </c>
      <c r="E516" s="733">
        <v>50113013</v>
      </c>
      <c r="F516" s="732" t="s">
        <v>927</v>
      </c>
      <c r="G516" s="731" t="s">
        <v>673</v>
      </c>
      <c r="H516" s="731">
        <v>173857</v>
      </c>
      <c r="I516" s="731">
        <v>173857</v>
      </c>
      <c r="J516" s="731" t="s">
        <v>1461</v>
      </c>
      <c r="K516" s="731" t="s">
        <v>1462</v>
      </c>
      <c r="L516" s="734">
        <v>893.7</v>
      </c>
      <c r="M516" s="734">
        <v>13</v>
      </c>
      <c r="N516" s="735">
        <v>11618.1</v>
      </c>
    </row>
    <row r="517" spans="1:14" ht="14.45" customHeight="1" x14ac:dyDescent="0.2">
      <c r="A517" s="729" t="s">
        <v>621</v>
      </c>
      <c r="B517" s="730" t="s">
        <v>622</v>
      </c>
      <c r="C517" s="731" t="s">
        <v>664</v>
      </c>
      <c r="D517" s="732" t="s">
        <v>665</v>
      </c>
      <c r="E517" s="733">
        <v>50113013</v>
      </c>
      <c r="F517" s="732" t="s">
        <v>927</v>
      </c>
      <c r="G517" s="731" t="s">
        <v>673</v>
      </c>
      <c r="H517" s="731">
        <v>206563</v>
      </c>
      <c r="I517" s="731">
        <v>206563</v>
      </c>
      <c r="J517" s="731" t="s">
        <v>1463</v>
      </c>
      <c r="K517" s="731" t="s">
        <v>1464</v>
      </c>
      <c r="L517" s="734">
        <v>20.342647058823538</v>
      </c>
      <c r="M517" s="734">
        <v>1530</v>
      </c>
      <c r="N517" s="735">
        <v>31124.250000000011</v>
      </c>
    </row>
    <row r="518" spans="1:14" ht="14.45" customHeight="1" x14ac:dyDescent="0.2">
      <c r="A518" s="729" t="s">
        <v>621</v>
      </c>
      <c r="B518" s="730" t="s">
        <v>622</v>
      </c>
      <c r="C518" s="731" t="s">
        <v>664</v>
      </c>
      <c r="D518" s="732" t="s">
        <v>665</v>
      </c>
      <c r="E518" s="733">
        <v>50113013</v>
      </c>
      <c r="F518" s="732" t="s">
        <v>927</v>
      </c>
      <c r="G518" s="731" t="s">
        <v>668</v>
      </c>
      <c r="H518" s="731">
        <v>225173</v>
      </c>
      <c r="I518" s="731">
        <v>225173</v>
      </c>
      <c r="J518" s="731" t="s">
        <v>1465</v>
      </c>
      <c r="K518" s="731" t="s">
        <v>1466</v>
      </c>
      <c r="L518" s="734">
        <v>93.27000000000001</v>
      </c>
      <c r="M518" s="734">
        <v>1</v>
      </c>
      <c r="N518" s="735">
        <v>93.27000000000001</v>
      </c>
    </row>
    <row r="519" spans="1:14" ht="14.45" customHeight="1" x14ac:dyDescent="0.2">
      <c r="A519" s="729" t="s">
        <v>621</v>
      </c>
      <c r="B519" s="730" t="s">
        <v>622</v>
      </c>
      <c r="C519" s="731" t="s">
        <v>664</v>
      </c>
      <c r="D519" s="732" t="s">
        <v>665</v>
      </c>
      <c r="E519" s="733">
        <v>50113013</v>
      </c>
      <c r="F519" s="732" t="s">
        <v>927</v>
      </c>
      <c r="G519" s="731" t="s">
        <v>673</v>
      </c>
      <c r="H519" s="731">
        <v>126127</v>
      </c>
      <c r="I519" s="731">
        <v>26127</v>
      </c>
      <c r="J519" s="731" t="s">
        <v>1467</v>
      </c>
      <c r="K519" s="731" t="s">
        <v>1468</v>
      </c>
      <c r="L519" s="734">
        <v>2237.73</v>
      </c>
      <c r="M519" s="734">
        <v>10.5</v>
      </c>
      <c r="N519" s="735">
        <v>23496.165000000001</v>
      </c>
    </row>
    <row r="520" spans="1:14" ht="14.45" customHeight="1" x14ac:dyDescent="0.2">
      <c r="A520" s="729" t="s">
        <v>621</v>
      </c>
      <c r="B520" s="730" t="s">
        <v>622</v>
      </c>
      <c r="C520" s="731" t="s">
        <v>664</v>
      </c>
      <c r="D520" s="732" t="s">
        <v>665</v>
      </c>
      <c r="E520" s="733">
        <v>50113013</v>
      </c>
      <c r="F520" s="732" t="s">
        <v>927</v>
      </c>
      <c r="G520" s="731" t="s">
        <v>673</v>
      </c>
      <c r="H520" s="731">
        <v>166269</v>
      </c>
      <c r="I520" s="731">
        <v>166269</v>
      </c>
      <c r="J520" s="731" t="s">
        <v>1469</v>
      </c>
      <c r="K520" s="731" t="s">
        <v>1470</v>
      </c>
      <c r="L520" s="734">
        <v>52.879999999999995</v>
      </c>
      <c r="M520" s="734">
        <v>10</v>
      </c>
      <c r="N520" s="735">
        <v>528.79999999999995</v>
      </c>
    </row>
    <row r="521" spans="1:14" ht="14.45" customHeight="1" x14ac:dyDescent="0.2">
      <c r="A521" s="729" t="s">
        <v>621</v>
      </c>
      <c r="B521" s="730" t="s">
        <v>622</v>
      </c>
      <c r="C521" s="731" t="s">
        <v>664</v>
      </c>
      <c r="D521" s="732" t="s">
        <v>665</v>
      </c>
      <c r="E521" s="733">
        <v>50113013</v>
      </c>
      <c r="F521" s="732" t="s">
        <v>927</v>
      </c>
      <c r="G521" s="731" t="s">
        <v>673</v>
      </c>
      <c r="H521" s="731">
        <v>118547</v>
      </c>
      <c r="I521" s="731">
        <v>18547</v>
      </c>
      <c r="J521" s="731" t="s">
        <v>1471</v>
      </c>
      <c r="K521" s="731" t="s">
        <v>1472</v>
      </c>
      <c r="L521" s="734">
        <v>140.73999999999998</v>
      </c>
      <c r="M521" s="734">
        <v>10</v>
      </c>
      <c r="N521" s="735">
        <v>1407.3999999999999</v>
      </c>
    </row>
    <row r="522" spans="1:14" ht="14.45" customHeight="1" x14ac:dyDescent="0.2">
      <c r="A522" s="729" t="s">
        <v>621</v>
      </c>
      <c r="B522" s="730" t="s">
        <v>622</v>
      </c>
      <c r="C522" s="731" t="s">
        <v>664</v>
      </c>
      <c r="D522" s="732" t="s">
        <v>665</v>
      </c>
      <c r="E522" s="733">
        <v>50113014</v>
      </c>
      <c r="F522" s="732" t="s">
        <v>1473</v>
      </c>
      <c r="G522" s="731" t="s">
        <v>673</v>
      </c>
      <c r="H522" s="731">
        <v>64942</v>
      </c>
      <c r="I522" s="731">
        <v>64942</v>
      </c>
      <c r="J522" s="731" t="s">
        <v>1474</v>
      </c>
      <c r="K522" s="731" t="s">
        <v>1475</v>
      </c>
      <c r="L522" s="734">
        <v>1132.9100048639846</v>
      </c>
      <c r="M522" s="734">
        <v>18</v>
      </c>
      <c r="N522" s="735">
        <v>20392.380087551723</v>
      </c>
    </row>
    <row r="523" spans="1:14" ht="14.45" customHeight="1" x14ac:dyDescent="0.2">
      <c r="A523" s="729" t="s">
        <v>621</v>
      </c>
      <c r="B523" s="730" t="s">
        <v>622</v>
      </c>
      <c r="C523" s="731" t="s">
        <v>664</v>
      </c>
      <c r="D523" s="732" t="s">
        <v>665</v>
      </c>
      <c r="E523" s="733">
        <v>50113014</v>
      </c>
      <c r="F523" s="732" t="s">
        <v>1473</v>
      </c>
      <c r="G523" s="731" t="s">
        <v>673</v>
      </c>
      <c r="H523" s="731">
        <v>164401</v>
      </c>
      <c r="I523" s="731">
        <v>164401</v>
      </c>
      <c r="J523" s="731" t="s">
        <v>1476</v>
      </c>
      <c r="K523" s="731" t="s">
        <v>1477</v>
      </c>
      <c r="L523" s="734">
        <v>318.99998406959804</v>
      </c>
      <c r="M523" s="734">
        <v>6.6</v>
      </c>
      <c r="N523" s="735">
        <v>2105.3998948593471</v>
      </c>
    </row>
    <row r="524" spans="1:14" ht="14.45" customHeight="1" x14ac:dyDescent="0.2">
      <c r="A524" s="729" t="s">
        <v>621</v>
      </c>
      <c r="B524" s="730" t="s">
        <v>622</v>
      </c>
      <c r="C524" s="731" t="s">
        <v>664</v>
      </c>
      <c r="D524" s="732" t="s">
        <v>665</v>
      </c>
      <c r="E524" s="733">
        <v>50113014</v>
      </c>
      <c r="F524" s="732" t="s">
        <v>1473</v>
      </c>
      <c r="G524" s="731" t="s">
        <v>673</v>
      </c>
      <c r="H524" s="731">
        <v>189220</v>
      </c>
      <c r="I524" s="731">
        <v>189220</v>
      </c>
      <c r="J524" s="731" t="s">
        <v>1478</v>
      </c>
      <c r="K524" s="731" t="s">
        <v>1479</v>
      </c>
      <c r="L524" s="734">
        <v>6765</v>
      </c>
      <c r="M524" s="734">
        <v>1</v>
      </c>
      <c r="N524" s="735">
        <v>6765</v>
      </c>
    </row>
    <row r="525" spans="1:14" ht="14.45" customHeight="1" x14ac:dyDescent="0.2">
      <c r="A525" s="729" t="s">
        <v>621</v>
      </c>
      <c r="B525" s="730" t="s">
        <v>622</v>
      </c>
      <c r="C525" s="731" t="s">
        <v>642</v>
      </c>
      <c r="D525" s="732" t="s">
        <v>643</v>
      </c>
      <c r="E525" s="733">
        <v>50113001</v>
      </c>
      <c r="F525" s="732" t="s">
        <v>667</v>
      </c>
      <c r="G525" s="731" t="s">
        <v>668</v>
      </c>
      <c r="H525" s="731">
        <v>846758</v>
      </c>
      <c r="I525" s="731">
        <v>103387</v>
      </c>
      <c r="J525" s="731" t="s">
        <v>945</v>
      </c>
      <c r="K525" s="731" t="s">
        <v>946</v>
      </c>
      <c r="L525" s="734">
        <v>81.226363636363644</v>
      </c>
      <c r="M525" s="734">
        <v>22</v>
      </c>
      <c r="N525" s="735">
        <v>1786.9800000000002</v>
      </c>
    </row>
    <row r="526" spans="1:14" ht="14.45" customHeight="1" x14ac:dyDescent="0.2">
      <c r="A526" s="729" t="s">
        <v>621</v>
      </c>
      <c r="B526" s="730" t="s">
        <v>622</v>
      </c>
      <c r="C526" s="731" t="s">
        <v>642</v>
      </c>
      <c r="D526" s="732" t="s">
        <v>643</v>
      </c>
      <c r="E526" s="733">
        <v>50113001</v>
      </c>
      <c r="F526" s="732" t="s">
        <v>667</v>
      </c>
      <c r="G526" s="731" t="s">
        <v>668</v>
      </c>
      <c r="H526" s="731">
        <v>176064</v>
      </c>
      <c r="I526" s="731">
        <v>76064</v>
      </c>
      <c r="J526" s="731" t="s">
        <v>949</v>
      </c>
      <c r="K526" s="731" t="s">
        <v>950</v>
      </c>
      <c r="L526" s="734">
        <v>83.88</v>
      </c>
      <c r="M526" s="734">
        <v>1</v>
      </c>
      <c r="N526" s="735">
        <v>83.88</v>
      </c>
    </row>
    <row r="527" spans="1:14" ht="14.45" customHeight="1" x14ac:dyDescent="0.2">
      <c r="A527" s="729" t="s">
        <v>621</v>
      </c>
      <c r="B527" s="730" t="s">
        <v>622</v>
      </c>
      <c r="C527" s="731" t="s">
        <v>642</v>
      </c>
      <c r="D527" s="732" t="s">
        <v>643</v>
      </c>
      <c r="E527" s="733">
        <v>50113001</v>
      </c>
      <c r="F527" s="732" t="s">
        <v>667</v>
      </c>
      <c r="G527" s="731" t="s">
        <v>668</v>
      </c>
      <c r="H527" s="731">
        <v>847132</v>
      </c>
      <c r="I527" s="731">
        <v>137238</v>
      </c>
      <c r="J527" s="731" t="s">
        <v>1480</v>
      </c>
      <c r="K527" s="731" t="s">
        <v>1481</v>
      </c>
      <c r="L527" s="734">
        <v>622.97</v>
      </c>
      <c r="M527" s="734">
        <v>3</v>
      </c>
      <c r="N527" s="735">
        <v>1868.91</v>
      </c>
    </row>
    <row r="528" spans="1:14" ht="14.45" customHeight="1" x14ac:dyDescent="0.2">
      <c r="A528" s="729" t="s">
        <v>621</v>
      </c>
      <c r="B528" s="730" t="s">
        <v>622</v>
      </c>
      <c r="C528" s="731" t="s">
        <v>642</v>
      </c>
      <c r="D528" s="732" t="s">
        <v>643</v>
      </c>
      <c r="E528" s="733">
        <v>50113001</v>
      </c>
      <c r="F528" s="732" t="s">
        <v>667</v>
      </c>
      <c r="G528" s="731" t="s">
        <v>668</v>
      </c>
      <c r="H528" s="731">
        <v>221862</v>
      </c>
      <c r="I528" s="731">
        <v>221862</v>
      </c>
      <c r="J528" s="731" t="s">
        <v>1482</v>
      </c>
      <c r="K528" s="731" t="s">
        <v>1483</v>
      </c>
      <c r="L528" s="734">
        <v>112.05999999999996</v>
      </c>
      <c r="M528" s="734">
        <v>2</v>
      </c>
      <c r="N528" s="735">
        <v>224.11999999999992</v>
      </c>
    </row>
    <row r="529" spans="1:14" ht="14.45" customHeight="1" x14ac:dyDescent="0.2">
      <c r="A529" s="729" t="s">
        <v>621</v>
      </c>
      <c r="B529" s="730" t="s">
        <v>622</v>
      </c>
      <c r="C529" s="731" t="s">
        <v>642</v>
      </c>
      <c r="D529" s="732" t="s">
        <v>643</v>
      </c>
      <c r="E529" s="733">
        <v>50113001</v>
      </c>
      <c r="F529" s="732" t="s">
        <v>667</v>
      </c>
      <c r="G529" s="731" t="s">
        <v>668</v>
      </c>
      <c r="H529" s="731">
        <v>100362</v>
      </c>
      <c r="I529" s="731">
        <v>362</v>
      </c>
      <c r="J529" s="731" t="s">
        <v>678</v>
      </c>
      <c r="K529" s="731" t="s">
        <v>679</v>
      </c>
      <c r="L529" s="734">
        <v>72.731999999999999</v>
      </c>
      <c r="M529" s="734">
        <v>5</v>
      </c>
      <c r="N529" s="735">
        <v>363.66</v>
      </c>
    </row>
    <row r="530" spans="1:14" ht="14.45" customHeight="1" x14ac:dyDescent="0.2">
      <c r="A530" s="729" t="s">
        <v>621</v>
      </c>
      <c r="B530" s="730" t="s">
        <v>622</v>
      </c>
      <c r="C530" s="731" t="s">
        <v>642</v>
      </c>
      <c r="D530" s="732" t="s">
        <v>643</v>
      </c>
      <c r="E530" s="733">
        <v>50113001</v>
      </c>
      <c r="F530" s="732" t="s">
        <v>667</v>
      </c>
      <c r="G530" s="731" t="s">
        <v>668</v>
      </c>
      <c r="H530" s="731">
        <v>845008</v>
      </c>
      <c r="I530" s="731">
        <v>107806</v>
      </c>
      <c r="J530" s="731" t="s">
        <v>680</v>
      </c>
      <c r="K530" s="731" t="s">
        <v>1368</v>
      </c>
      <c r="L530" s="734">
        <v>70.053333333333327</v>
      </c>
      <c r="M530" s="734">
        <v>3</v>
      </c>
      <c r="N530" s="735">
        <v>210.16</v>
      </c>
    </row>
    <row r="531" spans="1:14" ht="14.45" customHeight="1" x14ac:dyDescent="0.2">
      <c r="A531" s="729" t="s">
        <v>621</v>
      </c>
      <c r="B531" s="730" t="s">
        <v>622</v>
      </c>
      <c r="C531" s="731" t="s">
        <v>642</v>
      </c>
      <c r="D531" s="732" t="s">
        <v>643</v>
      </c>
      <c r="E531" s="733">
        <v>50113001</v>
      </c>
      <c r="F531" s="732" t="s">
        <v>667</v>
      </c>
      <c r="G531" s="731" t="s">
        <v>668</v>
      </c>
      <c r="H531" s="731">
        <v>232845</v>
      </c>
      <c r="I531" s="731">
        <v>232845</v>
      </c>
      <c r="J531" s="731" t="s">
        <v>1484</v>
      </c>
      <c r="K531" s="731" t="s">
        <v>1372</v>
      </c>
      <c r="L531" s="734">
        <v>84.580000000000013</v>
      </c>
      <c r="M531" s="734">
        <v>1</v>
      </c>
      <c r="N531" s="735">
        <v>84.580000000000013</v>
      </c>
    </row>
    <row r="532" spans="1:14" ht="14.45" customHeight="1" x14ac:dyDescent="0.2">
      <c r="A532" s="729" t="s">
        <v>621</v>
      </c>
      <c r="B532" s="730" t="s">
        <v>622</v>
      </c>
      <c r="C532" s="731" t="s">
        <v>642</v>
      </c>
      <c r="D532" s="732" t="s">
        <v>643</v>
      </c>
      <c r="E532" s="733">
        <v>50113001</v>
      </c>
      <c r="F532" s="732" t="s">
        <v>667</v>
      </c>
      <c r="G532" s="731" t="s">
        <v>673</v>
      </c>
      <c r="H532" s="731">
        <v>102954</v>
      </c>
      <c r="I532" s="731">
        <v>2954</v>
      </c>
      <c r="J532" s="731" t="s">
        <v>951</v>
      </c>
      <c r="K532" s="731" t="s">
        <v>953</v>
      </c>
      <c r="L532" s="734">
        <v>15.07</v>
      </c>
      <c r="M532" s="734">
        <v>2</v>
      </c>
      <c r="N532" s="735">
        <v>30.14</v>
      </c>
    </row>
    <row r="533" spans="1:14" ht="14.45" customHeight="1" x14ac:dyDescent="0.2">
      <c r="A533" s="729" t="s">
        <v>621</v>
      </c>
      <c r="B533" s="730" t="s">
        <v>622</v>
      </c>
      <c r="C533" s="731" t="s">
        <v>642</v>
      </c>
      <c r="D533" s="732" t="s">
        <v>643</v>
      </c>
      <c r="E533" s="733">
        <v>50113001</v>
      </c>
      <c r="F533" s="732" t="s">
        <v>667</v>
      </c>
      <c r="G533" s="731" t="s">
        <v>673</v>
      </c>
      <c r="H533" s="731">
        <v>102945</v>
      </c>
      <c r="I533" s="731">
        <v>2945</v>
      </c>
      <c r="J533" s="731" t="s">
        <v>954</v>
      </c>
      <c r="K533" s="731" t="s">
        <v>955</v>
      </c>
      <c r="L533" s="734">
        <v>8.7000000000000011</v>
      </c>
      <c r="M533" s="734">
        <v>3</v>
      </c>
      <c r="N533" s="735">
        <v>26.1</v>
      </c>
    </row>
    <row r="534" spans="1:14" ht="14.45" customHeight="1" x14ac:dyDescent="0.2">
      <c r="A534" s="729" t="s">
        <v>621</v>
      </c>
      <c r="B534" s="730" t="s">
        <v>622</v>
      </c>
      <c r="C534" s="731" t="s">
        <v>642</v>
      </c>
      <c r="D534" s="732" t="s">
        <v>643</v>
      </c>
      <c r="E534" s="733">
        <v>50113001</v>
      </c>
      <c r="F534" s="732" t="s">
        <v>667</v>
      </c>
      <c r="G534" s="731" t="s">
        <v>668</v>
      </c>
      <c r="H534" s="731">
        <v>176954</v>
      </c>
      <c r="I534" s="731">
        <v>176954</v>
      </c>
      <c r="J534" s="731" t="s">
        <v>682</v>
      </c>
      <c r="K534" s="731" t="s">
        <v>683</v>
      </c>
      <c r="L534" s="734">
        <v>94.710000000000008</v>
      </c>
      <c r="M534" s="734">
        <v>2</v>
      </c>
      <c r="N534" s="735">
        <v>189.42000000000002</v>
      </c>
    </row>
    <row r="535" spans="1:14" ht="14.45" customHeight="1" x14ac:dyDescent="0.2">
      <c r="A535" s="729" t="s">
        <v>621</v>
      </c>
      <c r="B535" s="730" t="s">
        <v>622</v>
      </c>
      <c r="C535" s="731" t="s">
        <v>642</v>
      </c>
      <c r="D535" s="732" t="s">
        <v>643</v>
      </c>
      <c r="E535" s="733">
        <v>50113001</v>
      </c>
      <c r="F535" s="732" t="s">
        <v>667</v>
      </c>
      <c r="G535" s="731" t="s">
        <v>668</v>
      </c>
      <c r="H535" s="731">
        <v>136505</v>
      </c>
      <c r="I535" s="731">
        <v>136505</v>
      </c>
      <c r="J535" s="731" t="s">
        <v>1485</v>
      </c>
      <c r="K535" s="731" t="s">
        <v>962</v>
      </c>
      <c r="L535" s="734">
        <v>51.17</v>
      </c>
      <c r="M535" s="734">
        <v>4</v>
      </c>
      <c r="N535" s="735">
        <v>204.68</v>
      </c>
    </row>
    <row r="536" spans="1:14" ht="14.45" customHeight="1" x14ac:dyDescent="0.2">
      <c r="A536" s="729" t="s">
        <v>621</v>
      </c>
      <c r="B536" s="730" t="s">
        <v>622</v>
      </c>
      <c r="C536" s="731" t="s">
        <v>642</v>
      </c>
      <c r="D536" s="732" t="s">
        <v>643</v>
      </c>
      <c r="E536" s="733">
        <v>50113001</v>
      </c>
      <c r="F536" s="732" t="s">
        <v>667</v>
      </c>
      <c r="G536" s="731" t="s">
        <v>673</v>
      </c>
      <c r="H536" s="731">
        <v>127272</v>
      </c>
      <c r="I536" s="731">
        <v>127272</v>
      </c>
      <c r="J536" s="731" t="s">
        <v>961</v>
      </c>
      <c r="K536" s="731" t="s">
        <v>963</v>
      </c>
      <c r="L536" s="734">
        <v>48.54</v>
      </c>
      <c r="M536" s="734">
        <v>5</v>
      </c>
      <c r="N536" s="735">
        <v>242.7</v>
      </c>
    </row>
    <row r="537" spans="1:14" ht="14.45" customHeight="1" x14ac:dyDescent="0.2">
      <c r="A537" s="729" t="s">
        <v>621</v>
      </c>
      <c r="B537" s="730" t="s">
        <v>622</v>
      </c>
      <c r="C537" s="731" t="s">
        <v>642</v>
      </c>
      <c r="D537" s="732" t="s">
        <v>643</v>
      </c>
      <c r="E537" s="733">
        <v>50113001</v>
      </c>
      <c r="F537" s="732" t="s">
        <v>667</v>
      </c>
      <c r="G537" s="731" t="s">
        <v>668</v>
      </c>
      <c r="H537" s="731">
        <v>200400</v>
      </c>
      <c r="I537" s="731">
        <v>200400</v>
      </c>
      <c r="J537" s="731" t="s">
        <v>1486</v>
      </c>
      <c r="K537" s="731" t="s">
        <v>1487</v>
      </c>
      <c r="L537" s="734">
        <v>146.95999999999998</v>
      </c>
      <c r="M537" s="734">
        <v>1</v>
      </c>
      <c r="N537" s="735">
        <v>146.95999999999998</v>
      </c>
    </row>
    <row r="538" spans="1:14" ht="14.45" customHeight="1" x14ac:dyDescent="0.2">
      <c r="A538" s="729" t="s">
        <v>621</v>
      </c>
      <c r="B538" s="730" t="s">
        <v>622</v>
      </c>
      <c r="C538" s="731" t="s">
        <v>642</v>
      </c>
      <c r="D538" s="732" t="s">
        <v>643</v>
      </c>
      <c r="E538" s="733">
        <v>50113001</v>
      </c>
      <c r="F538" s="732" t="s">
        <v>667</v>
      </c>
      <c r="G538" s="731" t="s">
        <v>668</v>
      </c>
      <c r="H538" s="731">
        <v>223855</v>
      </c>
      <c r="I538" s="731">
        <v>223855</v>
      </c>
      <c r="J538" s="731" t="s">
        <v>1488</v>
      </c>
      <c r="K538" s="731" t="s">
        <v>1489</v>
      </c>
      <c r="L538" s="734">
        <v>165</v>
      </c>
      <c r="M538" s="734">
        <v>19</v>
      </c>
      <c r="N538" s="735">
        <v>3135</v>
      </c>
    </row>
    <row r="539" spans="1:14" ht="14.45" customHeight="1" x14ac:dyDescent="0.2">
      <c r="A539" s="729" t="s">
        <v>621</v>
      </c>
      <c r="B539" s="730" t="s">
        <v>622</v>
      </c>
      <c r="C539" s="731" t="s">
        <v>642</v>
      </c>
      <c r="D539" s="732" t="s">
        <v>643</v>
      </c>
      <c r="E539" s="733">
        <v>50113001</v>
      </c>
      <c r="F539" s="732" t="s">
        <v>667</v>
      </c>
      <c r="G539" s="731" t="s">
        <v>329</v>
      </c>
      <c r="H539" s="731">
        <v>246096</v>
      </c>
      <c r="I539" s="731">
        <v>246096</v>
      </c>
      <c r="J539" s="731" t="s">
        <v>1490</v>
      </c>
      <c r="K539" s="731" t="s">
        <v>1448</v>
      </c>
      <c r="L539" s="734">
        <v>322.3</v>
      </c>
      <c r="M539" s="734">
        <v>5</v>
      </c>
      <c r="N539" s="735">
        <v>1611.5</v>
      </c>
    </row>
    <row r="540" spans="1:14" ht="14.45" customHeight="1" x14ac:dyDescent="0.2">
      <c r="A540" s="729" t="s">
        <v>621</v>
      </c>
      <c r="B540" s="730" t="s">
        <v>622</v>
      </c>
      <c r="C540" s="731" t="s">
        <v>642</v>
      </c>
      <c r="D540" s="732" t="s">
        <v>643</v>
      </c>
      <c r="E540" s="733">
        <v>50113001</v>
      </c>
      <c r="F540" s="732" t="s">
        <v>667</v>
      </c>
      <c r="G540" s="731" t="s">
        <v>668</v>
      </c>
      <c r="H540" s="731">
        <v>235897</v>
      </c>
      <c r="I540" s="731">
        <v>235897</v>
      </c>
      <c r="J540" s="731" t="s">
        <v>684</v>
      </c>
      <c r="K540" s="731" t="s">
        <v>972</v>
      </c>
      <c r="L540" s="734">
        <v>70.426666666666662</v>
      </c>
      <c r="M540" s="734">
        <v>9</v>
      </c>
      <c r="N540" s="735">
        <v>633.83999999999992</v>
      </c>
    </row>
    <row r="541" spans="1:14" ht="14.45" customHeight="1" x14ac:dyDescent="0.2">
      <c r="A541" s="729" t="s">
        <v>621</v>
      </c>
      <c r="B541" s="730" t="s">
        <v>622</v>
      </c>
      <c r="C541" s="731" t="s">
        <v>642</v>
      </c>
      <c r="D541" s="732" t="s">
        <v>643</v>
      </c>
      <c r="E541" s="733">
        <v>50113001</v>
      </c>
      <c r="F541" s="732" t="s">
        <v>667</v>
      </c>
      <c r="G541" s="731" t="s">
        <v>668</v>
      </c>
      <c r="H541" s="731">
        <v>196610</v>
      </c>
      <c r="I541" s="731">
        <v>96610</v>
      </c>
      <c r="J541" s="731" t="s">
        <v>975</v>
      </c>
      <c r="K541" s="731" t="s">
        <v>976</v>
      </c>
      <c r="L541" s="734">
        <v>51.739999999999995</v>
      </c>
      <c r="M541" s="734">
        <v>1</v>
      </c>
      <c r="N541" s="735">
        <v>51.739999999999995</v>
      </c>
    </row>
    <row r="542" spans="1:14" ht="14.45" customHeight="1" x14ac:dyDescent="0.2">
      <c r="A542" s="729" t="s">
        <v>621</v>
      </c>
      <c r="B542" s="730" t="s">
        <v>622</v>
      </c>
      <c r="C542" s="731" t="s">
        <v>642</v>
      </c>
      <c r="D542" s="732" t="s">
        <v>643</v>
      </c>
      <c r="E542" s="733">
        <v>50113001</v>
      </c>
      <c r="F542" s="732" t="s">
        <v>667</v>
      </c>
      <c r="G542" s="731" t="s">
        <v>668</v>
      </c>
      <c r="H542" s="731">
        <v>110555</v>
      </c>
      <c r="I542" s="731">
        <v>10555</v>
      </c>
      <c r="J542" s="731" t="s">
        <v>977</v>
      </c>
      <c r="K542" s="731" t="s">
        <v>978</v>
      </c>
      <c r="L542" s="734">
        <v>254.97999999999996</v>
      </c>
      <c r="M542" s="734">
        <v>1</v>
      </c>
      <c r="N542" s="735">
        <v>254.97999999999996</v>
      </c>
    </row>
    <row r="543" spans="1:14" ht="14.45" customHeight="1" x14ac:dyDescent="0.2">
      <c r="A543" s="729" t="s">
        <v>621</v>
      </c>
      <c r="B543" s="730" t="s">
        <v>622</v>
      </c>
      <c r="C543" s="731" t="s">
        <v>642</v>
      </c>
      <c r="D543" s="732" t="s">
        <v>643</v>
      </c>
      <c r="E543" s="733">
        <v>50113001</v>
      </c>
      <c r="F543" s="732" t="s">
        <v>667</v>
      </c>
      <c r="G543" s="731" t="s">
        <v>668</v>
      </c>
      <c r="H543" s="731">
        <v>173316</v>
      </c>
      <c r="I543" s="731">
        <v>173316</v>
      </c>
      <c r="J543" s="731" t="s">
        <v>1491</v>
      </c>
      <c r="K543" s="731" t="s">
        <v>1492</v>
      </c>
      <c r="L543" s="734">
        <v>503.69</v>
      </c>
      <c r="M543" s="734">
        <v>1</v>
      </c>
      <c r="N543" s="735">
        <v>503.69</v>
      </c>
    </row>
    <row r="544" spans="1:14" ht="14.45" customHeight="1" x14ac:dyDescent="0.2">
      <c r="A544" s="729" t="s">
        <v>621</v>
      </c>
      <c r="B544" s="730" t="s">
        <v>622</v>
      </c>
      <c r="C544" s="731" t="s">
        <v>642</v>
      </c>
      <c r="D544" s="732" t="s">
        <v>643</v>
      </c>
      <c r="E544" s="733">
        <v>50113001</v>
      </c>
      <c r="F544" s="732" t="s">
        <v>667</v>
      </c>
      <c r="G544" s="731" t="s">
        <v>668</v>
      </c>
      <c r="H544" s="731">
        <v>173315</v>
      </c>
      <c r="I544" s="731">
        <v>173315</v>
      </c>
      <c r="J544" s="731" t="s">
        <v>1491</v>
      </c>
      <c r="K544" s="731" t="s">
        <v>1493</v>
      </c>
      <c r="L544" s="734">
        <v>448.36</v>
      </c>
      <c r="M544" s="734">
        <v>2</v>
      </c>
      <c r="N544" s="735">
        <v>896.72</v>
      </c>
    </row>
    <row r="545" spans="1:14" ht="14.45" customHeight="1" x14ac:dyDescent="0.2">
      <c r="A545" s="729" t="s">
        <v>621</v>
      </c>
      <c r="B545" s="730" t="s">
        <v>622</v>
      </c>
      <c r="C545" s="731" t="s">
        <v>642</v>
      </c>
      <c r="D545" s="732" t="s">
        <v>643</v>
      </c>
      <c r="E545" s="733">
        <v>50113001</v>
      </c>
      <c r="F545" s="732" t="s">
        <v>667</v>
      </c>
      <c r="G545" s="731" t="s">
        <v>668</v>
      </c>
      <c r="H545" s="731">
        <v>173390</v>
      </c>
      <c r="I545" s="731">
        <v>173390</v>
      </c>
      <c r="J545" s="731" t="s">
        <v>1494</v>
      </c>
      <c r="K545" s="731" t="s">
        <v>1495</v>
      </c>
      <c r="L545" s="734">
        <v>411.95</v>
      </c>
      <c r="M545" s="734">
        <v>1</v>
      </c>
      <c r="N545" s="735">
        <v>411.95</v>
      </c>
    </row>
    <row r="546" spans="1:14" ht="14.45" customHeight="1" x14ac:dyDescent="0.2">
      <c r="A546" s="729" t="s">
        <v>621</v>
      </c>
      <c r="B546" s="730" t="s">
        <v>622</v>
      </c>
      <c r="C546" s="731" t="s">
        <v>642</v>
      </c>
      <c r="D546" s="732" t="s">
        <v>643</v>
      </c>
      <c r="E546" s="733">
        <v>50113001</v>
      </c>
      <c r="F546" s="732" t="s">
        <v>667</v>
      </c>
      <c r="G546" s="731" t="s">
        <v>668</v>
      </c>
      <c r="H546" s="731">
        <v>187822</v>
      </c>
      <c r="I546" s="731">
        <v>87822</v>
      </c>
      <c r="J546" s="731" t="s">
        <v>1496</v>
      </c>
      <c r="K546" s="731" t="s">
        <v>1497</v>
      </c>
      <c r="L546" s="734">
        <v>1322.71</v>
      </c>
      <c r="M546" s="734">
        <v>1</v>
      </c>
      <c r="N546" s="735">
        <v>1322.71</v>
      </c>
    </row>
    <row r="547" spans="1:14" ht="14.45" customHeight="1" x14ac:dyDescent="0.2">
      <c r="A547" s="729" t="s">
        <v>621</v>
      </c>
      <c r="B547" s="730" t="s">
        <v>622</v>
      </c>
      <c r="C547" s="731" t="s">
        <v>642</v>
      </c>
      <c r="D547" s="732" t="s">
        <v>643</v>
      </c>
      <c r="E547" s="733">
        <v>50113001</v>
      </c>
      <c r="F547" s="732" t="s">
        <v>667</v>
      </c>
      <c r="G547" s="731" t="s">
        <v>668</v>
      </c>
      <c r="H547" s="731">
        <v>126409</v>
      </c>
      <c r="I547" s="731">
        <v>26409</v>
      </c>
      <c r="J547" s="731" t="s">
        <v>1498</v>
      </c>
      <c r="K547" s="731" t="s">
        <v>1499</v>
      </c>
      <c r="L547" s="734">
        <v>713.27</v>
      </c>
      <c r="M547" s="734">
        <v>1</v>
      </c>
      <c r="N547" s="735">
        <v>713.27</v>
      </c>
    </row>
    <row r="548" spans="1:14" ht="14.45" customHeight="1" x14ac:dyDescent="0.2">
      <c r="A548" s="729" t="s">
        <v>621</v>
      </c>
      <c r="B548" s="730" t="s">
        <v>622</v>
      </c>
      <c r="C548" s="731" t="s">
        <v>642</v>
      </c>
      <c r="D548" s="732" t="s">
        <v>643</v>
      </c>
      <c r="E548" s="733">
        <v>50113001</v>
      </c>
      <c r="F548" s="732" t="s">
        <v>667</v>
      </c>
      <c r="G548" s="731" t="s">
        <v>668</v>
      </c>
      <c r="H548" s="731">
        <v>196303</v>
      </c>
      <c r="I548" s="731">
        <v>96303</v>
      </c>
      <c r="J548" s="731" t="s">
        <v>1500</v>
      </c>
      <c r="K548" s="731" t="s">
        <v>1501</v>
      </c>
      <c r="L548" s="734">
        <v>65.099999999999994</v>
      </c>
      <c r="M548" s="734">
        <v>1</v>
      </c>
      <c r="N548" s="735">
        <v>65.099999999999994</v>
      </c>
    </row>
    <row r="549" spans="1:14" ht="14.45" customHeight="1" x14ac:dyDescent="0.2">
      <c r="A549" s="729" t="s">
        <v>621</v>
      </c>
      <c r="B549" s="730" t="s">
        <v>622</v>
      </c>
      <c r="C549" s="731" t="s">
        <v>642</v>
      </c>
      <c r="D549" s="732" t="s">
        <v>643</v>
      </c>
      <c r="E549" s="733">
        <v>50113001</v>
      </c>
      <c r="F549" s="732" t="s">
        <v>667</v>
      </c>
      <c r="G549" s="731" t="s">
        <v>668</v>
      </c>
      <c r="H549" s="731">
        <v>198925</v>
      </c>
      <c r="I549" s="731">
        <v>98925</v>
      </c>
      <c r="J549" s="731" t="s">
        <v>1502</v>
      </c>
      <c r="K549" s="731" t="s">
        <v>1503</v>
      </c>
      <c r="L549" s="734">
        <v>79.64</v>
      </c>
      <c r="M549" s="734">
        <v>1</v>
      </c>
      <c r="N549" s="735">
        <v>79.64</v>
      </c>
    </row>
    <row r="550" spans="1:14" ht="14.45" customHeight="1" x14ac:dyDescent="0.2">
      <c r="A550" s="729" t="s">
        <v>621</v>
      </c>
      <c r="B550" s="730" t="s">
        <v>622</v>
      </c>
      <c r="C550" s="731" t="s">
        <v>642</v>
      </c>
      <c r="D550" s="732" t="s">
        <v>643</v>
      </c>
      <c r="E550" s="733">
        <v>50113001</v>
      </c>
      <c r="F550" s="732" t="s">
        <v>667</v>
      </c>
      <c r="G550" s="731" t="s">
        <v>668</v>
      </c>
      <c r="H550" s="731">
        <v>243863</v>
      </c>
      <c r="I550" s="731">
        <v>243863</v>
      </c>
      <c r="J550" s="731" t="s">
        <v>1504</v>
      </c>
      <c r="K550" s="731" t="s">
        <v>1505</v>
      </c>
      <c r="L550" s="734">
        <v>57.529999999999987</v>
      </c>
      <c r="M550" s="734">
        <v>1</v>
      </c>
      <c r="N550" s="735">
        <v>57.529999999999987</v>
      </c>
    </row>
    <row r="551" spans="1:14" ht="14.45" customHeight="1" x14ac:dyDescent="0.2">
      <c r="A551" s="729" t="s">
        <v>621</v>
      </c>
      <c r="B551" s="730" t="s">
        <v>622</v>
      </c>
      <c r="C551" s="731" t="s">
        <v>642</v>
      </c>
      <c r="D551" s="732" t="s">
        <v>643</v>
      </c>
      <c r="E551" s="733">
        <v>50113001</v>
      </c>
      <c r="F551" s="732" t="s">
        <v>667</v>
      </c>
      <c r="G551" s="731" t="s">
        <v>668</v>
      </c>
      <c r="H551" s="731">
        <v>132992</v>
      </c>
      <c r="I551" s="731">
        <v>32992</v>
      </c>
      <c r="J551" s="731" t="s">
        <v>1506</v>
      </c>
      <c r="K551" s="731" t="s">
        <v>1507</v>
      </c>
      <c r="L551" s="734">
        <v>108.39</v>
      </c>
      <c r="M551" s="734">
        <v>4</v>
      </c>
      <c r="N551" s="735">
        <v>433.56</v>
      </c>
    </row>
    <row r="552" spans="1:14" ht="14.45" customHeight="1" x14ac:dyDescent="0.2">
      <c r="A552" s="729" t="s">
        <v>621</v>
      </c>
      <c r="B552" s="730" t="s">
        <v>622</v>
      </c>
      <c r="C552" s="731" t="s">
        <v>642</v>
      </c>
      <c r="D552" s="732" t="s">
        <v>643</v>
      </c>
      <c r="E552" s="733">
        <v>50113001</v>
      </c>
      <c r="F552" s="732" t="s">
        <v>667</v>
      </c>
      <c r="G552" s="731" t="s">
        <v>668</v>
      </c>
      <c r="H552" s="731">
        <v>112894</v>
      </c>
      <c r="I552" s="731">
        <v>12894</v>
      </c>
      <c r="J552" s="731" t="s">
        <v>1508</v>
      </c>
      <c r="K552" s="731" t="s">
        <v>1509</v>
      </c>
      <c r="L552" s="734">
        <v>60.51</v>
      </c>
      <c r="M552" s="734">
        <v>1</v>
      </c>
      <c r="N552" s="735">
        <v>60.51</v>
      </c>
    </row>
    <row r="553" spans="1:14" ht="14.45" customHeight="1" x14ac:dyDescent="0.2">
      <c r="A553" s="729" t="s">
        <v>621</v>
      </c>
      <c r="B553" s="730" t="s">
        <v>622</v>
      </c>
      <c r="C553" s="731" t="s">
        <v>642</v>
      </c>
      <c r="D553" s="732" t="s">
        <v>643</v>
      </c>
      <c r="E553" s="733">
        <v>50113001</v>
      </c>
      <c r="F553" s="732" t="s">
        <v>667</v>
      </c>
      <c r="G553" s="731" t="s">
        <v>668</v>
      </c>
      <c r="H553" s="731">
        <v>237886</v>
      </c>
      <c r="I553" s="731">
        <v>237886</v>
      </c>
      <c r="J553" s="731" t="s">
        <v>1510</v>
      </c>
      <c r="K553" s="731" t="s">
        <v>1511</v>
      </c>
      <c r="L553" s="734">
        <v>82.139999999999986</v>
      </c>
      <c r="M553" s="734">
        <v>2</v>
      </c>
      <c r="N553" s="735">
        <v>164.27999999999997</v>
      </c>
    </row>
    <row r="554" spans="1:14" ht="14.45" customHeight="1" x14ac:dyDescent="0.2">
      <c r="A554" s="729" t="s">
        <v>621</v>
      </c>
      <c r="B554" s="730" t="s">
        <v>622</v>
      </c>
      <c r="C554" s="731" t="s">
        <v>642</v>
      </c>
      <c r="D554" s="732" t="s">
        <v>643</v>
      </c>
      <c r="E554" s="733">
        <v>50113001</v>
      </c>
      <c r="F554" s="732" t="s">
        <v>667</v>
      </c>
      <c r="G554" s="731" t="s">
        <v>668</v>
      </c>
      <c r="H554" s="731">
        <v>117168</v>
      </c>
      <c r="I554" s="731">
        <v>17168</v>
      </c>
      <c r="J554" s="731" t="s">
        <v>1512</v>
      </c>
      <c r="K554" s="731" t="s">
        <v>1513</v>
      </c>
      <c r="L554" s="734">
        <v>135.30000000000001</v>
      </c>
      <c r="M554" s="734">
        <v>1</v>
      </c>
      <c r="N554" s="735">
        <v>135.30000000000001</v>
      </c>
    </row>
    <row r="555" spans="1:14" ht="14.45" customHeight="1" x14ac:dyDescent="0.2">
      <c r="A555" s="729" t="s">
        <v>621</v>
      </c>
      <c r="B555" s="730" t="s">
        <v>622</v>
      </c>
      <c r="C555" s="731" t="s">
        <v>642</v>
      </c>
      <c r="D555" s="732" t="s">
        <v>643</v>
      </c>
      <c r="E555" s="733">
        <v>50113001</v>
      </c>
      <c r="F555" s="732" t="s">
        <v>667</v>
      </c>
      <c r="G555" s="731" t="s">
        <v>668</v>
      </c>
      <c r="H555" s="731">
        <v>117166</v>
      </c>
      <c r="I555" s="731">
        <v>17166</v>
      </c>
      <c r="J555" s="731" t="s">
        <v>1512</v>
      </c>
      <c r="K555" s="731" t="s">
        <v>1514</v>
      </c>
      <c r="L555" s="734">
        <v>80.94</v>
      </c>
      <c r="M555" s="734">
        <v>2</v>
      </c>
      <c r="N555" s="735">
        <v>161.88</v>
      </c>
    </row>
    <row r="556" spans="1:14" ht="14.45" customHeight="1" x14ac:dyDescent="0.2">
      <c r="A556" s="729" t="s">
        <v>621</v>
      </c>
      <c r="B556" s="730" t="s">
        <v>622</v>
      </c>
      <c r="C556" s="731" t="s">
        <v>642</v>
      </c>
      <c r="D556" s="732" t="s">
        <v>643</v>
      </c>
      <c r="E556" s="733">
        <v>50113001</v>
      </c>
      <c r="F556" s="732" t="s">
        <v>667</v>
      </c>
      <c r="G556" s="731" t="s">
        <v>668</v>
      </c>
      <c r="H556" s="731">
        <v>176496</v>
      </c>
      <c r="I556" s="731">
        <v>76496</v>
      </c>
      <c r="J556" s="731" t="s">
        <v>688</v>
      </c>
      <c r="K556" s="731" t="s">
        <v>689</v>
      </c>
      <c r="L556" s="734">
        <v>125.43</v>
      </c>
      <c r="M556" s="734">
        <v>42</v>
      </c>
      <c r="N556" s="735">
        <v>5268.06</v>
      </c>
    </row>
    <row r="557" spans="1:14" ht="14.45" customHeight="1" x14ac:dyDescent="0.2">
      <c r="A557" s="729" t="s">
        <v>621</v>
      </c>
      <c r="B557" s="730" t="s">
        <v>622</v>
      </c>
      <c r="C557" s="731" t="s">
        <v>642</v>
      </c>
      <c r="D557" s="732" t="s">
        <v>643</v>
      </c>
      <c r="E557" s="733">
        <v>50113001</v>
      </c>
      <c r="F557" s="732" t="s">
        <v>667</v>
      </c>
      <c r="G557" s="731" t="s">
        <v>668</v>
      </c>
      <c r="H557" s="731">
        <v>102679</v>
      </c>
      <c r="I557" s="731">
        <v>2679</v>
      </c>
      <c r="J557" s="731" t="s">
        <v>985</v>
      </c>
      <c r="K557" s="731" t="s">
        <v>986</v>
      </c>
      <c r="L557" s="734">
        <v>164.48</v>
      </c>
      <c r="M557" s="734">
        <v>2</v>
      </c>
      <c r="N557" s="735">
        <v>328.96</v>
      </c>
    </row>
    <row r="558" spans="1:14" ht="14.45" customHeight="1" x14ac:dyDescent="0.2">
      <c r="A558" s="729" t="s">
        <v>621</v>
      </c>
      <c r="B558" s="730" t="s">
        <v>622</v>
      </c>
      <c r="C558" s="731" t="s">
        <v>642</v>
      </c>
      <c r="D558" s="732" t="s">
        <v>643</v>
      </c>
      <c r="E558" s="733">
        <v>50113001</v>
      </c>
      <c r="F558" s="732" t="s">
        <v>667</v>
      </c>
      <c r="G558" s="731" t="s">
        <v>668</v>
      </c>
      <c r="H558" s="731">
        <v>162321</v>
      </c>
      <c r="I558" s="731">
        <v>62321</v>
      </c>
      <c r="J558" s="731" t="s">
        <v>1515</v>
      </c>
      <c r="K558" s="731" t="s">
        <v>1516</v>
      </c>
      <c r="L558" s="734">
        <v>122.61999999999999</v>
      </c>
      <c r="M558" s="734">
        <v>1</v>
      </c>
      <c r="N558" s="735">
        <v>122.61999999999999</v>
      </c>
    </row>
    <row r="559" spans="1:14" ht="14.45" customHeight="1" x14ac:dyDescent="0.2">
      <c r="A559" s="729" t="s">
        <v>621</v>
      </c>
      <c r="B559" s="730" t="s">
        <v>622</v>
      </c>
      <c r="C559" s="731" t="s">
        <v>642</v>
      </c>
      <c r="D559" s="732" t="s">
        <v>643</v>
      </c>
      <c r="E559" s="733">
        <v>50113001</v>
      </c>
      <c r="F559" s="732" t="s">
        <v>667</v>
      </c>
      <c r="G559" s="731" t="s">
        <v>668</v>
      </c>
      <c r="H559" s="731">
        <v>162320</v>
      </c>
      <c r="I559" s="731">
        <v>62320</v>
      </c>
      <c r="J559" s="731" t="s">
        <v>1515</v>
      </c>
      <c r="K559" s="731" t="s">
        <v>1517</v>
      </c>
      <c r="L559" s="734">
        <v>79.700000000000017</v>
      </c>
      <c r="M559" s="734">
        <v>2</v>
      </c>
      <c r="N559" s="735">
        <v>159.40000000000003</v>
      </c>
    </row>
    <row r="560" spans="1:14" ht="14.45" customHeight="1" x14ac:dyDescent="0.2">
      <c r="A560" s="729" t="s">
        <v>621</v>
      </c>
      <c r="B560" s="730" t="s">
        <v>622</v>
      </c>
      <c r="C560" s="731" t="s">
        <v>642</v>
      </c>
      <c r="D560" s="732" t="s">
        <v>643</v>
      </c>
      <c r="E560" s="733">
        <v>50113001</v>
      </c>
      <c r="F560" s="732" t="s">
        <v>667</v>
      </c>
      <c r="G560" s="731" t="s">
        <v>673</v>
      </c>
      <c r="H560" s="731">
        <v>231703</v>
      </c>
      <c r="I560" s="731">
        <v>231703</v>
      </c>
      <c r="J560" s="731" t="s">
        <v>1518</v>
      </c>
      <c r="K560" s="731" t="s">
        <v>1519</v>
      </c>
      <c r="L560" s="734">
        <v>88.339999999999989</v>
      </c>
      <c r="M560" s="734">
        <v>2</v>
      </c>
      <c r="N560" s="735">
        <v>176.67999999999998</v>
      </c>
    </row>
    <row r="561" spans="1:14" ht="14.45" customHeight="1" x14ac:dyDescent="0.2">
      <c r="A561" s="729" t="s">
        <v>621</v>
      </c>
      <c r="B561" s="730" t="s">
        <v>622</v>
      </c>
      <c r="C561" s="731" t="s">
        <v>642</v>
      </c>
      <c r="D561" s="732" t="s">
        <v>643</v>
      </c>
      <c r="E561" s="733">
        <v>50113001</v>
      </c>
      <c r="F561" s="732" t="s">
        <v>667</v>
      </c>
      <c r="G561" s="731" t="s">
        <v>673</v>
      </c>
      <c r="H561" s="731">
        <v>231701</v>
      </c>
      <c r="I561" s="731">
        <v>231701</v>
      </c>
      <c r="J561" s="731" t="s">
        <v>690</v>
      </c>
      <c r="K561" s="731" t="s">
        <v>990</v>
      </c>
      <c r="L561" s="734">
        <v>93.78</v>
      </c>
      <c r="M561" s="734">
        <v>7</v>
      </c>
      <c r="N561" s="735">
        <v>656.46</v>
      </c>
    </row>
    <row r="562" spans="1:14" ht="14.45" customHeight="1" x14ac:dyDescent="0.2">
      <c r="A562" s="729" t="s">
        <v>621</v>
      </c>
      <c r="B562" s="730" t="s">
        <v>622</v>
      </c>
      <c r="C562" s="731" t="s">
        <v>642</v>
      </c>
      <c r="D562" s="732" t="s">
        <v>643</v>
      </c>
      <c r="E562" s="733">
        <v>50113001</v>
      </c>
      <c r="F562" s="732" t="s">
        <v>667</v>
      </c>
      <c r="G562" s="731" t="s">
        <v>673</v>
      </c>
      <c r="H562" s="731">
        <v>231697</v>
      </c>
      <c r="I562" s="731">
        <v>231697</v>
      </c>
      <c r="J562" s="731" t="s">
        <v>690</v>
      </c>
      <c r="K562" s="731" t="s">
        <v>1520</v>
      </c>
      <c r="L562" s="734">
        <v>72.260000000000005</v>
      </c>
      <c r="M562" s="734">
        <v>7</v>
      </c>
      <c r="N562" s="735">
        <v>505.82000000000005</v>
      </c>
    </row>
    <row r="563" spans="1:14" ht="14.45" customHeight="1" x14ac:dyDescent="0.2">
      <c r="A563" s="729" t="s">
        <v>621</v>
      </c>
      <c r="B563" s="730" t="s">
        <v>622</v>
      </c>
      <c r="C563" s="731" t="s">
        <v>642</v>
      </c>
      <c r="D563" s="732" t="s">
        <v>643</v>
      </c>
      <c r="E563" s="733">
        <v>50113001</v>
      </c>
      <c r="F563" s="732" t="s">
        <v>667</v>
      </c>
      <c r="G563" s="731" t="s">
        <v>673</v>
      </c>
      <c r="H563" s="731">
        <v>231691</v>
      </c>
      <c r="I563" s="731">
        <v>231691</v>
      </c>
      <c r="J563" s="731" t="s">
        <v>1521</v>
      </c>
      <c r="K563" s="731" t="s">
        <v>1522</v>
      </c>
      <c r="L563" s="734">
        <v>101.64</v>
      </c>
      <c r="M563" s="734">
        <v>2</v>
      </c>
      <c r="N563" s="735">
        <v>203.28</v>
      </c>
    </row>
    <row r="564" spans="1:14" ht="14.45" customHeight="1" x14ac:dyDescent="0.2">
      <c r="A564" s="729" t="s">
        <v>621</v>
      </c>
      <c r="B564" s="730" t="s">
        <v>622</v>
      </c>
      <c r="C564" s="731" t="s">
        <v>642</v>
      </c>
      <c r="D564" s="732" t="s">
        <v>643</v>
      </c>
      <c r="E564" s="733">
        <v>50113001</v>
      </c>
      <c r="F564" s="732" t="s">
        <v>667</v>
      </c>
      <c r="G564" s="731" t="s">
        <v>668</v>
      </c>
      <c r="H564" s="731">
        <v>991568</v>
      </c>
      <c r="I564" s="731">
        <v>0</v>
      </c>
      <c r="J564" s="731" t="s">
        <v>997</v>
      </c>
      <c r="K564" s="731" t="s">
        <v>329</v>
      </c>
      <c r="L564" s="734">
        <v>242.81999999999994</v>
      </c>
      <c r="M564" s="734">
        <v>1</v>
      </c>
      <c r="N564" s="735">
        <v>242.81999999999994</v>
      </c>
    </row>
    <row r="565" spans="1:14" ht="14.45" customHeight="1" x14ac:dyDescent="0.2">
      <c r="A565" s="729" t="s">
        <v>621</v>
      </c>
      <c r="B565" s="730" t="s">
        <v>622</v>
      </c>
      <c r="C565" s="731" t="s">
        <v>642</v>
      </c>
      <c r="D565" s="732" t="s">
        <v>643</v>
      </c>
      <c r="E565" s="733">
        <v>50113001</v>
      </c>
      <c r="F565" s="732" t="s">
        <v>667</v>
      </c>
      <c r="G565" s="731" t="s">
        <v>668</v>
      </c>
      <c r="H565" s="731">
        <v>993603</v>
      </c>
      <c r="I565" s="731">
        <v>0</v>
      </c>
      <c r="J565" s="731" t="s">
        <v>694</v>
      </c>
      <c r="K565" s="731" t="s">
        <v>329</v>
      </c>
      <c r="L565" s="734">
        <v>238.03000000000003</v>
      </c>
      <c r="M565" s="734">
        <v>5</v>
      </c>
      <c r="N565" s="735">
        <v>1190.1500000000001</v>
      </c>
    </row>
    <row r="566" spans="1:14" ht="14.45" customHeight="1" x14ac:dyDescent="0.2">
      <c r="A566" s="729" t="s">
        <v>621</v>
      </c>
      <c r="B566" s="730" t="s">
        <v>622</v>
      </c>
      <c r="C566" s="731" t="s">
        <v>642</v>
      </c>
      <c r="D566" s="732" t="s">
        <v>643</v>
      </c>
      <c r="E566" s="733">
        <v>50113001</v>
      </c>
      <c r="F566" s="732" t="s">
        <v>667</v>
      </c>
      <c r="G566" s="731" t="s">
        <v>673</v>
      </c>
      <c r="H566" s="731">
        <v>233600</v>
      </c>
      <c r="I566" s="731">
        <v>233600</v>
      </c>
      <c r="J566" s="731" t="s">
        <v>998</v>
      </c>
      <c r="K566" s="731" t="s">
        <v>702</v>
      </c>
      <c r="L566" s="734">
        <v>52.22000000000002</v>
      </c>
      <c r="M566" s="734">
        <v>1</v>
      </c>
      <c r="N566" s="735">
        <v>52.22000000000002</v>
      </c>
    </row>
    <row r="567" spans="1:14" ht="14.45" customHeight="1" x14ac:dyDescent="0.2">
      <c r="A567" s="729" t="s">
        <v>621</v>
      </c>
      <c r="B567" s="730" t="s">
        <v>622</v>
      </c>
      <c r="C567" s="731" t="s">
        <v>642</v>
      </c>
      <c r="D567" s="732" t="s">
        <v>643</v>
      </c>
      <c r="E567" s="733">
        <v>50113001</v>
      </c>
      <c r="F567" s="732" t="s">
        <v>667</v>
      </c>
      <c r="G567" s="731" t="s">
        <v>673</v>
      </c>
      <c r="H567" s="731">
        <v>233559</v>
      </c>
      <c r="I567" s="731">
        <v>233559</v>
      </c>
      <c r="J567" s="731" t="s">
        <v>999</v>
      </c>
      <c r="K567" s="731" t="s">
        <v>1000</v>
      </c>
      <c r="L567" s="734">
        <v>26.429999999999993</v>
      </c>
      <c r="M567" s="734">
        <v>9</v>
      </c>
      <c r="N567" s="735">
        <v>237.86999999999995</v>
      </c>
    </row>
    <row r="568" spans="1:14" ht="14.45" customHeight="1" x14ac:dyDescent="0.2">
      <c r="A568" s="729" t="s">
        <v>621</v>
      </c>
      <c r="B568" s="730" t="s">
        <v>622</v>
      </c>
      <c r="C568" s="731" t="s">
        <v>642</v>
      </c>
      <c r="D568" s="732" t="s">
        <v>643</v>
      </c>
      <c r="E568" s="733">
        <v>50113001</v>
      </c>
      <c r="F568" s="732" t="s">
        <v>667</v>
      </c>
      <c r="G568" s="731" t="s">
        <v>673</v>
      </c>
      <c r="H568" s="731">
        <v>233579</v>
      </c>
      <c r="I568" s="731">
        <v>233579</v>
      </c>
      <c r="J568" s="731" t="s">
        <v>695</v>
      </c>
      <c r="K568" s="731" t="s">
        <v>696</v>
      </c>
      <c r="L568" s="734">
        <v>26.109999999999996</v>
      </c>
      <c r="M568" s="734">
        <v>7</v>
      </c>
      <c r="N568" s="735">
        <v>182.76999999999998</v>
      </c>
    </row>
    <row r="569" spans="1:14" ht="14.45" customHeight="1" x14ac:dyDescent="0.2">
      <c r="A569" s="729" t="s">
        <v>621</v>
      </c>
      <c r="B569" s="730" t="s">
        <v>622</v>
      </c>
      <c r="C569" s="731" t="s">
        <v>642</v>
      </c>
      <c r="D569" s="732" t="s">
        <v>643</v>
      </c>
      <c r="E569" s="733">
        <v>50113001</v>
      </c>
      <c r="F569" s="732" t="s">
        <v>667</v>
      </c>
      <c r="G569" s="731" t="s">
        <v>668</v>
      </c>
      <c r="H569" s="731">
        <v>167939</v>
      </c>
      <c r="I569" s="731">
        <v>167939</v>
      </c>
      <c r="J569" s="731" t="s">
        <v>697</v>
      </c>
      <c r="K569" s="731" t="s">
        <v>698</v>
      </c>
      <c r="L569" s="734">
        <v>1623.42</v>
      </c>
      <c r="M569" s="734">
        <v>10</v>
      </c>
      <c r="N569" s="735">
        <v>16234.2</v>
      </c>
    </row>
    <row r="570" spans="1:14" ht="14.45" customHeight="1" x14ac:dyDescent="0.2">
      <c r="A570" s="729" t="s">
        <v>621</v>
      </c>
      <c r="B570" s="730" t="s">
        <v>622</v>
      </c>
      <c r="C570" s="731" t="s">
        <v>642</v>
      </c>
      <c r="D570" s="732" t="s">
        <v>643</v>
      </c>
      <c r="E570" s="733">
        <v>50113001</v>
      </c>
      <c r="F570" s="732" t="s">
        <v>667</v>
      </c>
      <c r="G570" s="731" t="s">
        <v>668</v>
      </c>
      <c r="H570" s="731">
        <v>222184</v>
      </c>
      <c r="I570" s="731">
        <v>222184</v>
      </c>
      <c r="J570" s="731" t="s">
        <v>1523</v>
      </c>
      <c r="K570" s="731" t="s">
        <v>1524</v>
      </c>
      <c r="L570" s="734">
        <v>1623.42</v>
      </c>
      <c r="M570" s="734">
        <v>1</v>
      </c>
      <c r="N570" s="735">
        <v>1623.42</v>
      </c>
    </row>
    <row r="571" spans="1:14" ht="14.45" customHeight="1" x14ac:dyDescent="0.2">
      <c r="A571" s="729" t="s">
        <v>621</v>
      </c>
      <c r="B571" s="730" t="s">
        <v>622</v>
      </c>
      <c r="C571" s="731" t="s">
        <v>642</v>
      </c>
      <c r="D571" s="732" t="s">
        <v>643</v>
      </c>
      <c r="E571" s="733">
        <v>50113001</v>
      </c>
      <c r="F571" s="732" t="s">
        <v>667</v>
      </c>
      <c r="G571" s="731" t="s">
        <v>668</v>
      </c>
      <c r="H571" s="731">
        <v>199466</v>
      </c>
      <c r="I571" s="731">
        <v>199466</v>
      </c>
      <c r="J571" s="731" t="s">
        <v>1008</v>
      </c>
      <c r="K571" s="731" t="s">
        <v>1009</v>
      </c>
      <c r="L571" s="734">
        <v>112.37999999999998</v>
      </c>
      <c r="M571" s="734">
        <v>1</v>
      </c>
      <c r="N571" s="735">
        <v>112.37999999999998</v>
      </c>
    </row>
    <row r="572" spans="1:14" ht="14.45" customHeight="1" x14ac:dyDescent="0.2">
      <c r="A572" s="729" t="s">
        <v>621</v>
      </c>
      <c r="B572" s="730" t="s">
        <v>622</v>
      </c>
      <c r="C572" s="731" t="s">
        <v>642</v>
      </c>
      <c r="D572" s="732" t="s">
        <v>643</v>
      </c>
      <c r="E572" s="733">
        <v>50113001</v>
      </c>
      <c r="F572" s="732" t="s">
        <v>667</v>
      </c>
      <c r="G572" s="731" t="s">
        <v>668</v>
      </c>
      <c r="H572" s="731">
        <v>189775</v>
      </c>
      <c r="I572" s="731">
        <v>89775</v>
      </c>
      <c r="J572" s="731" t="s">
        <v>1525</v>
      </c>
      <c r="K572" s="731" t="s">
        <v>1526</v>
      </c>
      <c r="L572" s="734">
        <v>69.480000000000018</v>
      </c>
      <c r="M572" s="734">
        <v>1</v>
      </c>
      <c r="N572" s="735">
        <v>69.480000000000018</v>
      </c>
    </row>
    <row r="573" spans="1:14" ht="14.45" customHeight="1" x14ac:dyDescent="0.2">
      <c r="A573" s="729" t="s">
        <v>621</v>
      </c>
      <c r="B573" s="730" t="s">
        <v>622</v>
      </c>
      <c r="C573" s="731" t="s">
        <v>642</v>
      </c>
      <c r="D573" s="732" t="s">
        <v>643</v>
      </c>
      <c r="E573" s="733">
        <v>50113001</v>
      </c>
      <c r="F573" s="732" t="s">
        <v>667</v>
      </c>
      <c r="G573" s="731" t="s">
        <v>668</v>
      </c>
      <c r="H573" s="731">
        <v>137275</v>
      </c>
      <c r="I573" s="731">
        <v>137275</v>
      </c>
      <c r="J573" s="731" t="s">
        <v>1014</v>
      </c>
      <c r="K573" s="731" t="s">
        <v>1015</v>
      </c>
      <c r="L573" s="734">
        <v>1054.6500000000001</v>
      </c>
      <c r="M573" s="734">
        <v>1</v>
      </c>
      <c r="N573" s="735">
        <v>1054.6500000000001</v>
      </c>
    </row>
    <row r="574" spans="1:14" ht="14.45" customHeight="1" x14ac:dyDescent="0.2">
      <c r="A574" s="729" t="s">
        <v>621</v>
      </c>
      <c r="B574" s="730" t="s">
        <v>622</v>
      </c>
      <c r="C574" s="731" t="s">
        <v>642</v>
      </c>
      <c r="D574" s="732" t="s">
        <v>643</v>
      </c>
      <c r="E574" s="733">
        <v>50113001</v>
      </c>
      <c r="F574" s="732" t="s">
        <v>667</v>
      </c>
      <c r="G574" s="731" t="s">
        <v>668</v>
      </c>
      <c r="H574" s="731">
        <v>164888</v>
      </c>
      <c r="I574" s="731">
        <v>164888</v>
      </c>
      <c r="J574" s="731" t="s">
        <v>1527</v>
      </c>
      <c r="K574" s="731" t="s">
        <v>853</v>
      </c>
      <c r="L574" s="734">
        <v>238.95999999999995</v>
      </c>
      <c r="M574" s="734">
        <v>3</v>
      </c>
      <c r="N574" s="735">
        <v>716.87999999999988</v>
      </c>
    </row>
    <row r="575" spans="1:14" ht="14.45" customHeight="1" x14ac:dyDescent="0.2">
      <c r="A575" s="729" t="s">
        <v>621</v>
      </c>
      <c r="B575" s="730" t="s">
        <v>622</v>
      </c>
      <c r="C575" s="731" t="s">
        <v>642</v>
      </c>
      <c r="D575" s="732" t="s">
        <v>643</v>
      </c>
      <c r="E575" s="733">
        <v>50113001</v>
      </c>
      <c r="F575" s="732" t="s">
        <v>667</v>
      </c>
      <c r="G575" s="731" t="s">
        <v>668</v>
      </c>
      <c r="H575" s="731">
        <v>849990</v>
      </c>
      <c r="I575" s="731">
        <v>102596</v>
      </c>
      <c r="J575" s="731" t="s">
        <v>1016</v>
      </c>
      <c r="K575" s="731" t="s">
        <v>1528</v>
      </c>
      <c r="L575" s="734">
        <v>24.72</v>
      </c>
      <c r="M575" s="734">
        <v>2</v>
      </c>
      <c r="N575" s="735">
        <v>49.44</v>
      </c>
    </row>
    <row r="576" spans="1:14" ht="14.45" customHeight="1" x14ac:dyDescent="0.2">
      <c r="A576" s="729" t="s">
        <v>621</v>
      </c>
      <c r="B576" s="730" t="s">
        <v>622</v>
      </c>
      <c r="C576" s="731" t="s">
        <v>642</v>
      </c>
      <c r="D576" s="732" t="s">
        <v>643</v>
      </c>
      <c r="E576" s="733">
        <v>50113001</v>
      </c>
      <c r="F576" s="732" t="s">
        <v>667</v>
      </c>
      <c r="G576" s="731" t="s">
        <v>668</v>
      </c>
      <c r="H576" s="731">
        <v>171539</v>
      </c>
      <c r="I576" s="731">
        <v>171539</v>
      </c>
      <c r="J576" s="731" t="s">
        <v>1529</v>
      </c>
      <c r="K576" s="731" t="s">
        <v>1530</v>
      </c>
      <c r="L576" s="734">
        <v>27.200000000000006</v>
      </c>
      <c r="M576" s="734">
        <v>1</v>
      </c>
      <c r="N576" s="735">
        <v>27.200000000000006</v>
      </c>
    </row>
    <row r="577" spans="1:14" ht="14.45" customHeight="1" x14ac:dyDescent="0.2">
      <c r="A577" s="729" t="s">
        <v>621</v>
      </c>
      <c r="B577" s="730" t="s">
        <v>622</v>
      </c>
      <c r="C577" s="731" t="s">
        <v>642</v>
      </c>
      <c r="D577" s="732" t="s">
        <v>643</v>
      </c>
      <c r="E577" s="733">
        <v>50113001</v>
      </c>
      <c r="F577" s="732" t="s">
        <v>667</v>
      </c>
      <c r="G577" s="731" t="s">
        <v>668</v>
      </c>
      <c r="H577" s="731">
        <v>183377</v>
      </c>
      <c r="I577" s="731">
        <v>183377</v>
      </c>
      <c r="J577" s="731" t="s">
        <v>1531</v>
      </c>
      <c r="K577" s="731" t="s">
        <v>1344</v>
      </c>
      <c r="L577" s="734">
        <v>184.71999999999997</v>
      </c>
      <c r="M577" s="734">
        <v>1</v>
      </c>
      <c r="N577" s="735">
        <v>184.71999999999997</v>
      </c>
    </row>
    <row r="578" spans="1:14" ht="14.45" customHeight="1" x14ac:dyDescent="0.2">
      <c r="A578" s="729" t="s">
        <v>621</v>
      </c>
      <c r="B578" s="730" t="s">
        <v>622</v>
      </c>
      <c r="C578" s="731" t="s">
        <v>642</v>
      </c>
      <c r="D578" s="732" t="s">
        <v>643</v>
      </c>
      <c r="E578" s="733">
        <v>50113001</v>
      </c>
      <c r="F578" s="732" t="s">
        <v>667</v>
      </c>
      <c r="G578" s="731" t="s">
        <v>673</v>
      </c>
      <c r="H578" s="731">
        <v>104063</v>
      </c>
      <c r="I578" s="731">
        <v>4063</v>
      </c>
      <c r="J578" s="731" t="s">
        <v>1018</v>
      </c>
      <c r="K578" s="731" t="s">
        <v>1019</v>
      </c>
      <c r="L578" s="734">
        <v>79.220000000000013</v>
      </c>
      <c r="M578" s="734">
        <v>1</v>
      </c>
      <c r="N578" s="735">
        <v>79.220000000000013</v>
      </c>
    </row>
    <row r="579" spans="1:14" ht="14.45" customHeight="1" x14ac:dyDescent="0.2">
      <c r="A579" s="729" t="s">
        <v>621</v>
      </c>
      <c r="B579" s="730" t="s">
        <v>622</v>
      </c>
      <c r="C579" s="731" t="s">
        <v>642</v>
      </c>
      <c r="D579" s="732" t="s">
        <v>643</v>
      </c>
      <c r="E579" s="733">
        <v>50113001</v>
      </c>
      <c r="F579" s="732" t="s">
        <v>667</v>
      </c>
      <c r="G579" s="731" t="s">
        <v>673</v>
      </c>
      <c r="H579" s="731">
        <v>110252</v>
      </c>
      <c r="I579" s="731">
        <v>10252</v>
      </c>
      <c r="J579" s="731" t="s">
        <v>1532</v>
      </c>
      <c r="K579" s="731" t="s">
        <v>953</v>
      </c>
      <c r="L579" s="734">
        <v>72.300000000000011</v>
      </c>
      <c r="M579" s="734">
        <v>1</v>
      </c>
      <c r="N579" s="735">
        <v>72.300000000000011</v>
      </c>
    </row>
    <row r="580" spans="1:14" ht="14.45" customHeight="1" x14ac:dyDescent="0.2">
      <c r="A580" s="729" t="s">
        <v>621</v>
      </c>
      <c r="B580" s="730" t="s">
        <v>622</v>
      </c>
      <c r="C580" s="731" t="s">
        <v>642</v>
      </c>
      <c r="D580" s="732" t="s">
        <v>643</v>
      </c>
      <c r="E580" s="733">
        <v>50113001</v>
      </c>
      <c r="F580" s="732" t="s">
        <v>667</v>
      </c>
      <c r="G580" s="731" t="s">
        <v>668</v>
      </c>
      <c r="H580" s="731">
        <v>846446</v>
      </c>
      <c r="I580" s="731">
        <v>124343</v>
      </c>
      <c r="J580" s="731" t="s">
        <v>1533</v>
      </c>
      <c r="K580" s="731" t="s">
        <v>1356</v>
      </c>
      <c r="L580" s="734">
        <v>43.552</v>
      </c>
      <c r="M580" s="734">
        <v>5</v>
      </c>
      <c r="N580" s="735">
        <v>217.76</v>
      </c>
    </row>
    <row r="581" spans="1:14" ht="14.45" customHeight="1" x14ac:dyDescent="0.2">
      <c r="A581" s="729" t="s">
        <v>621</v>
      </c>
      <c r="B581" s="730" t="s">
        <v>622</v>
      </c>
      <c r="C581" s="731" t="s">
        <v>642</v>
      </c>
      <c r="D581" s="732" t="s">
        <v>643</v>
      </c>
      <c r="E581" s="733">
        <v>50113001</v>
      </c>
      <c r="F581" s="732" t="s">
        <v>667</v>
      </c>
      <c r="G581" s="731" t="s">
        <v>668</v>
      </c>
      <c r="H581" s="731">
        <v>207939</v>
      </c>
      <c r="I581" s="731">
        <v>207939</v>
      </c>
      <c r="J581" s="731" t="s">
        <v>1028</v>
      </c>
      <c r="K581" s="731" t="s">
        <v>1029</v>
      </c>
      <c r="L581" s="734">
        <v>60.840000000000011</v>
      </c>
      <c r="M581" s="734">
        <v>1</v>
      </c>
      <c r="N581" s="735">
        <v>60.840000000000011</v>
      </c>
    </row>
    <row r="582" spans="1:14" ht="14.45" customHeight="1" x14ac:dyDescent="0.2">
      <c r="A582" s="729" t="s">
        <v>621</v>
      </c>
      <c r="B582" s="730" t="s">
        <v>622</v>
      </c>
      <c r="C582" s="731" t="s">
        <v>642</v>
      </c>
      <c r="D582" s="732" t="s">
        <v>643</v>
      </c>
      <c r="E582" s="733">
        <v>50113001</v>
      </c>
      <c r="F582" s="732" t="s">
        <v>667</v>
      </c>
      <c r="G582" s="731" t="s">
        <v>668</v>
      </c>
      <c r="H582" s="731">
        <v>207940</v>
      </c>
      <c r="I582" s="731">
        <v>207940</v>
      </c>
      <c r="J582" s="731" t="s">
        <v>1030</v>
      </c>
      <c r="K582" s="731" t="s">
        <v>1031</v>
      </c>
      <c r="L582" s="734">
        <v>72.44</v>
      </c>
      <c r="M582" s="734">
        <v>1</v>
      </c>
      <c r="N582" s="735">
        <v>72.44</v>
      </c>
    </row>
    <row r="583" spans="1:14" ht="14.45" customHeight="1" x14ac:dyDescent="0.2">
      <c r="A583" s="729" t="s">
        <v>621</v>
      </c>
      <c r="B583" s="730" t="s">
        <v>622</v>
      </c>
      <c r="C583" s="731" t="s">
        <v>642</v>
      </c>
      <c r="D583" s="732" t="s">
        <v>643</v>
      </c>
      <c r="E583" s="733">
        <v>50113001</v>
      </c>
      <c r="F583" s="732" t="s">
        <v>667</v>
      </c>
      <c r="G583" s="731" t="s">
        <v>668</v>
      </c>
      <c r="H583" s="731">
        <v>849382</v>
      </c>
      <c r="I583" s="731">
        <v>119697</v>
      </c>
      <c r="J583" s="731" t="s">
        <v>1534</v>
      </c>
      <c r="K583" s="731" t="s">
        <v>1535</v>
      </c>
      <c r="L583" s="734">
        <v>172.01</v>
      </c>
      <c r="M583" s="734">
        <v>1</v>
      </c>
      <c r="N583" s="735">
        <v>172.01</v>
      </c>
    </row>
    <row r="584" spans="1:14" ht="14.45" customHeight="1" x14ac:dyDescent="0.2">
      <c r="A584" s="729" t="s">
        <v>621</v>
      </c>
      <c r="B584" s="730" t="s">
        <v>622</v>
      </c>
      <c r="C584" s="731" t="s">
        <v>642</v>
      </c>
      <c r="D584" s="732" t="s">
        <v>643</v>
      </c>
      <c r="E584" s="733">
        <v>50113001</v>
      </c>
      <c r="F584" s="732" t="s">
        <v>667</v>
      </c>
      <c r="G584" s="731" t="s">
        <v>668</v>
      </c>
      <c r="H584" s="731">
        <v>214526</v>
      </c>
      <c r="I584" s="731">
        <v>214526</v>
      </c>
      <c r="J584" s="731" t="s">
        <v>1033</v>
      </c>
      <c r="K584" s="731" t="s">
        <v>1034</v>
      </c>
      <c r="L584" s="734">
        <v>85.75</v>
      </c>
      <c r="M584" s="734">
        <v>4</v>
      </c>
      <c r="N584" s="735">
        <v>343</v>
      </c>
    </row>
    <row r="585" spans="1:14" ht="14.45" customHeight="1" x14ac:dyDescent="0.2">
      <c r="A585" s="729" t="s">
        <v>621</v>
      </c>
      <c r="B585" s="730" t="s">
        <v>622</v>
      </c>
      <c r="C585" s="731" t="s">
        <v>642</v>
      </c>
      <c r="D585" s="732" t="s">
        <v>643</v>
      </c>
      <c r="E585" s="733">
        <v>50113001</v>
      </c>
      <c r="F585" s="732" t="s">
        <v>667</v>
      </c>
      <c r="G585" s="731" t="s">
        <v>668</v>
      </c>
      <c r="H585" s="731">
        <v>214525</v>
      </c>
      <c r="I585" s="731">
        <v>214525</v>
      </c>
      <c r="J585" s="731" t="s">
        <v>1536</v>
      </c>
      <c r="K585" s="731" t="s">
        <v>1537</v>
      </c>
      <c r="L585" s="734">
        <v>26.507999999999999</v>
      </c>
      <c r="M585" s="734">
        <v>20</v>
      </c>
      <c r="N585" s="735">
        <v>530.16</v>
      </c>
    </row>
    <row r="586" spans="1:14" ht="14.45" customHeight="1" x14ac:dyDescent="0.2">
      <c r="A586" s="729" t="s">
        <v>621</v>
      </c>
      <c r="B586" s="730" t="s">
        <v>622</v>
      </c>
      <c r="C586" s="731" t="s">
        <v>642</v>
      </c>
      <c r="D586" s="732" t="s">
        <v>643</v>
      </c>
      <c r="E586" s="733">
        <v>50113001</v>
      </c>
      <c r="F586" s="732" t="s">
        <v>667</v>
      </c>
      <c r="G586" s="731" t="s">
        <v>673</v>
      </c>
      <c r="H586" s="731">
        <v>214427</v>
      </c>
      <c r="I586" s="731">
        <v>214427</v>
      </c>
      <c r="J586" s="731" t="s">
        <v>1038</v>
      </c>
      <c r="K586" s="731" t="s">
        <v>1039</v>
      </c>
      <c r="L586" s="734">
        <v>16.555949999999999</v>
      </c>
      <c r="M586" s="734">
        <v>200</v>
      </c>
      <c r="N586" s="735">
        <v>3311.1899999999996</v>
      </c>
    </row>
    <row r="587" spans="1:14" ht="14.45" customHeight="1" x14ac:dyDescent="0.2">
      <c r="A587" s="729" t="s">
        <v>621</v>
      </c>
      <c r="B587" s="730" t="s">
        <v>622</v>
      </c>
      <c r="C587" s="731" t="s">
        <v>642</v>
      </c>
      <c r="D587" s="732" t="s">
        <v>643</v>
      </c>
      <c r="E587" s="733">
        <v>50113001</v>
      </c>
      <c r="F587" s="732" t="s">
        <v>667</v>
      </c>
      <c r="G587" s="731" t="s">
        <v>673</v>
      </c>
      <c r="H587" s="731">
        <v>113767</v>
      </c>
      <c r="I587" s="731">
        <v>13767</v>
      </c>
      <c r="J587" s="731" t="s">
        <v>1042</v>
      </c>
      <c r="K587" s="731" t="s">
        <v>1043</v>
      </c>
      <c r="L587" s="734">
        <v>44.829999999999991</v>
      </c>
      <c r="M587" s="734">
        <v>11</v>
      </c>
      <c r="N587" s="735">
        <v>493.12999999999994</v>
      </c>
    </row>
    <row r="588" spans="1:14" ht="14.45" customHeight="1" x14ac:dyDescent="0.2">
      <c r="A588" s="729" t="s">
        <v>621</v>
      </c>
      <c r="B588" s="730" t="s">
        <v>622</v>
      </c>
      <c r="C588" s="731" t="s">
        <v>642</v>
      </c>
      <c r="D588" s="732" t="s">
        <v>643</v>
      </c>
      <c r="E588" s="733">
        <v>50113001</v>
      </c>
      <c r="F588" s="732" t="s">
        <v>667</v>
      </c>
      <c r="G588" s="731" t="s">
        <v>668</v>
      </c>
      <c r="H588" s="731">
        <v>213261</v>
      </c>
      <c r="I588" s="731">
        <v>213261</v>
      </c>
      <c r="J588" s="731" t="s">
        <v>703</v>
      </c>
      <c r="K588" s="731" t="s">
        <v>704</v>
      </c>
      <c r="L588" s="734">
        <v>151.77000000000001</v>
      </c>
      <c r="M588" s="734">
        <v>1</v>
      </c>
      <c r="N588" s="735">
        <v>151.77000000000001</v>
      </c>
    </row>
    <row r="589" spans="1:14" ht="14.45" customHeight="1" x14ac:dyDescent="0.2">
      <c r="A589" s="729" t="s">
        <v>621</v>
      </c>
      <c r="B589" s="730" t="s">
        <v>622</v>
      </c>
      <c r="C589" s="731" t="s">
        <v>642</v>
      </c>
      <c r="D589" s="732" t="s">
        <v>643</v>
      </c>
      <c r="E589" s="733">
        <v>50113001</v>
      </c>
      <c r="F589" s="732" t="s">
        <v>667</v>
      </c>
      <c r="G589" s="731" t="s">
        <v>668</v>
      </c>
      <c r="H589" s="731">
        <v>213255</v>
      </c>
      <c r="I589" s="731">
        <v>213255</v>
      </c>
      <c r="J589" s="731" t="s">
        <v>705</v>
      </c>
      <c r="K589" s="731" t="s">
        <v>706</v>
      </c>
      <c r="L589" s="734">
        <v>125.57</v>
      </c>
      <c r="M589" s="734">
        <v>3</v>
      </c>
      <c r="N589" s="735">
        <v>376.71</v>
      </c>
    </row>
    <row r="590" spans="1:14" ht="14.45" customHeight="1" x14ac:dyDescent="0.2">
      <c r="A590" s="729" t="s">
        <v>621</v>
      </c>
      <c r="B590" s="730" t="s">
        <v>622</v>
      </c>
      <c r="C590" s="731" t="s">
        <v>642</v>
      </c>
      <c r="D590" s="732" t="s">
        <v>643</v>
      </c>
      <c r="E590" s="733">
        <v>50113001</v>
      </c>
      <c r="F590" s="732" t="s">
        <v>667</v>
      </c>
      <c r="G590" s="731" t="s">
        <v>668</v>
      </c>
      <c r="H590" s="731">
        <v>198191</v>
      </c>
      <c r="I590" s="731">
        <v>98191</v>
      </c>
      <c r="J590" s="731" t="s">
        <v>1538</v>
      </c>
      <c r="K590" s="731" t="s">
        <v>1539</v>
      </c>
      <c r="L590" s="734">
        <v>187.43999999999997</v>
      </c>
      <c r="M590" s="734">
        <v>1</v>
      </c>
      <c r="N590" s="735">
        <v>187.43999999999997</v>
      </c>
    </row>
    <row r="591" spans="1:14" ht="14.45" customHeight="1" x14ac:dyDescent="0.2">
      <c r="A591" s="729" t="s">
        <v>621</v>
      </c>
      <c r="B591" s="730" t="s">
        <v>622</v>
      </c>
      <c r="C591" s="731" t="s">
        <v>642</v>
      </c>
      <c r="D591" s="732" t="s">
        <v>643</v>
      </c>
      <c r="E591" s="733">
        <v>50113001</v>
      </c>
      <c r="F591" s="732" t="s">
        <v>667</v>
      </c>
      <c r="G591" s="731" t="s">
        <v>668</v>
      </c>
      <c r="H591" s="731">
        <v>193105</v>
      </c>
      <c r="I591" s="731">
        <v>93105</v>
      </c>
      <c r="J591" s="731" t="s">
        <v>1050</v>
      </c>
      <c r="K591" s="731" t="s">
        <v>1051</v>
      </c>
      <c r="L591" s="734">
        <v>204.97</v>
      </c>
      <c r="M591" s="734">
        <v>2</v>
      </c>
      <c r="N591" s="735">
        <v>409.94</v>
      </c>
    </row>
    <row r="592" spans="1:14" ht="14.45" customHeight="1" x14ac:dyDescent="0.2">
      <c r="A592" s="729" t="s">
        <v>621</v>
      </c>
      <c r="B592" s="730" t="s">
        <v>622</v>
      </c>
      <c r="C592" s="731" t="s">
        <v>642</v>
      </c>
      <c r="D592" s="732" t="s">
        <v>643</v>
      </c>
      <c r="E592" s="733">
        <v>50113001</v>
      </c>
      <c r="F592" s="732" t="s">
        <v>667</v>
      </c>
      <c r="G592" s="731" t="s">
        <v>668</v>
      </c>
      <c r="H592" s="731">
        <v>198791</v>
      </c>
      <c r="I592" s="731">
        <v>98791</v>
      </c>
      <c r="J592" s="731" t="s">
        <v>1540</v>
      </c>
      <c r="K592" s="731" t="s">
        <v>1541</v>
      </c>
      <c r="L592" s="734">
        <v>98.179999999999978</v>
      </c>
      <c r="M592" s="734">
        <v>1</v>
      </c>
      <c r="N592" s="735">
        <v>98.179999999999978</v>
      </c>
    </row>
    <row r="593" spans="1:14" ht="14.45" customHeight="1" x14ac:dyDescent="0.2">
      <c r="A593" s="729" t="s">
        <v>621</v>
      </c>
      <c r="B593" s="730" t="s">
        <v>622</v>
      </c>
      <c r="C593" s="731" t="s">
        <v>642</v>
      </c>
      <c r="D593" s="732" t="s">
        <v>643</v>
      </c>
      <c r="E593" s="733">
        <v>50113001</v>
      </c>
      <c r="F593" s="732" t="s">
        <v>667</v>
      </c>
      <c r="G593" s="731" t="s">
        <v>668</v>
      </c>
      <c r="H593" s="731">
        <v>121698</v>
      </c>
      <c r="I593" s="731">
        <v>21698</v>
      </c>
      <c r="J593" s="731" t="s">
        <v>1542</v>
      </c>
      <c r="K593" s="731" t="s">
        <v>1543</v>
      </c>
      <c r="L593" s="734">
        <v>28.9</v>
      </c>
      <c r="M593" s="734">
        <v>1</v>
      </c>
      <c r="N593" s="735">
        <v>28.9</v>
      </c>
    </row>
    <row r="594" spans="1:14" ht="14.45" customHeight="1" x14ac:dyDescent="0.2">
      <c r="A594" s="729" t="s">
        <v>621</v>
      </c>
      <c r="B594" s="730" t="s">
        <v>622</v>
      </c>
      <c r="C594" s="731" t="s">
        <v>642</v>
      </c>
      <c r="D594" s="732" t="s">
        <v>643</v>
      </c>
      <c r="E594" s="733">
        <v>50113001</v>
      </c>
      <c r="F594" s="732" t="s">
        <v>667</v>
      </c>
      <c r="G594" s="731" t="s">
        <v>668</v>
      </c>
      <c r="H594" s="731">
        <v>230423</v>
      </c>
      <c r="I594" s="731">
        <v>230423</v>
      </c>
      <c r="J594" s="731" t="s">
        <v>709</v>
      </c>
      <c r="K594" s="731" t="s">
        <v>710</v>
      </c>
      <c r="L594" s="734">
        <v>39.736666666666665</v>
      </c>
      <c r="M594" s="734">
        <v>3</v>
      </c>
      <c r="N594" s="735">
        <v>119.21</v>
      </c>
    </row>
    <row r="595" spans="1:14" ht="14.45" customHeight="1" x14ac:dyDescent="0.2">
      <c r="A595" s="729" t="s">
        <v>621</v>
      </c>
      <c r="B595" s="730" t="s">
        <v>622</v>
      </c>
      <c r="C595" s="731" t="s">
        <v>642</v>
      </c>
      <c r="D595" s="732" t="s">
        <v>643</v>
      </c>
      <c r="E595" s="733">
        <v>50113001</v>
      </c>
      <c r="F595" s="732" t="s">
        <v>667</v>
      </c>
      <c r="G595" s="731" t="s">
        <v>668</v>
      </c>
      <c r="H595" s="731">
        <v>230421</v>
      </c>
      <c r="I595" s="731">
        <v>230421</v>
      </c>
      <c r="J595" s="731" t="s">
        <v>709</v>
      </c>
      <c r="K595" s="731" t="s">
        <v>711</v>
      </c>
      <c r="L595" s="734">
        <v>76.979999999999976</v>
      </c>
      <c r="M595" s="734">
        <v>1</v>
      </c>
      <c r="N595" s="735">
        <v>76.979999999999976</v>
      </c>
    </row>
    <row r="596" spans="1:14" ht="14.45" customHeight="1" x14ac:dyDescent="0.2">
      <c r="A596" s="729" t="s">
        <v>621</v>
      </c>
      <c r="B596" s="730" t="s">
        <v>622</v>
      </c>
      <c r="C596" s="731" t="s">
        <v>642</v>
      </c>
      <c r="D596" s="732" t="s">
        <v>643</v>
      </c>
      <c r="E596" s="733">
        <v>50113001</v>
      </c>
      <c r="F596" s="732" t="s">
        <v>667</v>
      </c>
      <c r="G596" s="731" t="s">
        <v>668</v>
      </c>
      <c r="H596" s="731">
        <v>102574</v>
      </c>
      <c r="I596" s="731">
        <v>102574</v>
      </c>
      <c r="J596" s="731" t="s">
        <v>1544</v>
      </c>
      <c r="K596" s="731" t="s">
        <v>1545</v>
      </c>
      <c r="L596" s="734">
        <v>78.440000000000012</v>
      </c>
      <c r="M596" s="734">
        <v>2</v>
      </c>
      <c r="N596" s="735">
        <v>156.88000000000002</v>
      </c>
    </row>
    <row r="597" spans="1:14" ht="14.45" customHeight="1" x14ac:dyDescent="0.2">
      <c r="A597" s="729" t="s">
        <v>621</v>
      </c>
      <c r="B597" s="730" t="s">
        <v>622</v>
      </c>
      <c r="C597" s="731" t="s">
        <v>642</v>
      </c>
      <c r="D597" s="732" t="s">
        <v>643</v>
      </c>
      <c r="E597" s="733">
        <v>50113001</v>
      </c>
      <c r="F597" s="732" t="s">
        <v>667</v>
      </c>
      <c r="G597" s="731" t="s">
        <v>668</v>
      </c>
      <c r="H597" s="731">
        <v>846346</v>
      </c>
      <c r="I597" s="731">
        <v>119672</v>
      </c>
      <c r="J597" s="731" t="s">
        <v>1062</v>
      </c>
      <c r="K597" s="731" t="s">
        <v>1063</v>
      </c>
      <c r="L597" s="734">
        <v>120.96000000000005</v>
      </c>
      <c r="M597" s="734">
        <v>1</v>
      </c>
      <c r="N597" s="735">
        <v>120.96000000000005</v>
      </c>
    </row>
    <row r="598" spans="1:14" ht="14.45" customHeight="1" x14ac:dyDescent="0.2">
      <c r="A598" s="729" t="s">
        <v>621</v>
      </c>
      <c r="B598" s="730" t="s">
        <v>622</v>
      </c>
      <c r="C598" s="731" t="s">
        <v>642</v>
      </c>
      <c r="D598" s="732" t="s">
        <v>643</v>
      </c>
      <c r="E598" s="733">
        <v>50113001</v>
      </c>
      <c r="F598" s="732" t="s">
        <v>667</v>
      </c>
      <c r="G598" s="731" t="s">
        <v>668</v>
      </c>
      <c r="H598" s="731">
        <v>183318</v>
      </c>
      <c r="I598" s="731">
        <v>83318</v>
      </c>
      <c r="J598" s="731" t="s">
        <v>1066</v>
      </c>
      <c r="K598" s="731" t="s">
        <v>1067</v>
      </c>
      <c r="L598" s="734">
        <v>31.770000000000007</v>
      </c>
      <c r="M598" s="734">
        <v>2</v>
      </c>
      <c r="N598" s="735">
        <v>63.540000000000013</v>
      </c>
    </row>
    <row r="599" spans="1:14" ht="14.45" customHeight="1" x14ac:dyDescent="0.2">
      <c r="A599" s="729" t="s">
        <v>621</v>
      </c>
      <c r="B599" s="730" t="s">
        <v>622</v>
      </c>
      <c r="C599" s="731" t="s">
        <v>642</v>
      </c>
      <c r="D599" s="732" t="s">
        <v>643</v>
      </c>
      <c r="E599" s="733">
        <v>50113001</v>
      </c>
      <c r="F599" s="732" t="s">
        <v>667</v>
      </c>
      <c r="G599" s="731" t="s">
        <v>668</v>
      </c>
      <c r="H599" s="731">
        <v>103542</v>
      </c>
      <c r="I599" s="731">
        <v>3542</v>
      </c>
      <c r="J599" s="731" t="s">
        <v>1546</v>
      </c>
      <c r="K599" s="731" t="s">
        <v>1246</v>
      </c>
      <c r="L599" s="734">
        <v>35.186666796534503</v>
      </c>
      <c r="M599" s="734">
        <v>3</v>
      </c>
      <c r="N599" s="735">
        <v>105.56000038960352</v>
      </c>
    </row>
    <row r="600" spans="1:14" ht="14.45" customHeight="1" x14ac:dyDescent="0.2">
      <c r="A600" s="729" t="s">
        <v>621</v>
      </c>
      <c r="B600" s="730" t="s">
        <v>622</v>
      </c>
      <c r="C600" s="731" t="s">
        <v>642</v>
      </c>
      <c r="D600" s="732" t="s">
        <v>643</v>
      </c>
      <c r="E600" s="733">
        <v>50113001</v>
      </c>
      <c r="F600" s="732" t="s">
        <v>667</v>
      </c>
      <c r="G600" s="731" t="s">
        <v>668</v>
      </c>
      <c r="H600" s="731">
        <v>844831</v>
      </c>
      <c r="I600" s="731">
        <v>9999999</v>
      </c>
      <c r="J600" s="731" t="s">
        <v>1547</v>
      </c>
      <c r="K600" s="731" t="s">
        <v>1548</v>
      </c>
      <c r="L600" s="734">
        <v>2920.01</v>
      </c>
      <c r="M600" s="734">
        <v>1</v>
      </c>
      <c r="N600" s="735">
        <v>2920.01</v>
      </c>
    </row>
    <row r="601" spans="1:14" ht="14.45" customHeight="1" x14ac:dyDescent="0.2">
      <c r="A601" s="729" t="s">
        <v>621</v>
      </c>
      <c r="B601" s="730" t="s">
        <v>622</v>
      </c>
      <c r="C601" s="731" t="s">
        <v>642</v>
      </c>
      <c r="D601" s="732" t="s">
        <v>643</v>
      </c>
      <c r="E601" s="733">
        <v>50113001</v>
      </c>
      <c r="F601" s="732" t="s">
        <v>667</v>
      </c>
      <c r="G601" s="731" t="s">
        <v>668</v>
      </c>
      <c r="H601" s="731">
        <v>243052</v>
      </c>
      <c r="I601" s="731">
        <v>243052</v>
      </c>
      <c r="J601" s="731" t="s">
        <v>714</v>
      </c>
      <c r="K601" s="731" t="s">
        <v>1549</v>
      </c>
      <c r="L601" s="734">
        <v>100.67526315789472</v>
      </c>
      <c r="M601" s="734">
        <v>19</v>
      </c>
      <c r="N601" s="735">
        <v>1912.8299999999997</v>
      </c>
    </row>
    <row r="602" spans="1:14" ht="14.45" customHeight="1" x14ac:dyDescent="0.2">
      <c r="A602" s="729" t="s">
        <v>621</v>
      </c>
      <c r="B602" s="730" t="s">
        <v>622</v>
      </c>
      <c r="C602" s="731" t="s">
        <v>642</v>
      </c>
      <c r="D602" s="732" t="s">
        <v>643</v>
      </c>
      <c r="E602" s="733">
        <v>50113001</v>
      </c>
      <c r="F602" s="732" t="s">
        <v>667</v>
      </c>
      <c r="G602" s="731" t="s">
        <v>668</v>
      </c>
      <c r="H602" s="731">
        <v>846599</v>
      </c>
      <c r="I602" s="731">
        <v>107754</v>
      </c>
      <c r="J602" s="731" t="s">
        <v>718</v>
      </c>
      <c r="K602" s="731" t="s">
        <v>329</v>
      </c>
      <c r="L602" s="734">
        <v>131.21933333333334</v>
      </c>
      <c r="M602" s="734">
        <v>105</v>
      </c>
      <c r="N602" s="735">
        <v>13778.03</v>
      </c>
    </row>
    <row r="603" spans="1:14" ht="14.45" customHeight="1" x14ac:dyDescent="0.2">
      <c r="A603" s="729" t="s">
        <v>621</v>
      </c>
      <c r="B603" s="730" t="s">
        <v>622</v>
      </c>
      <c r="C603" s="731" t="s">
        <v>642</v>
      </c>
      <c r="D603" s="732" t="s">
        <v>643</v>
      </c>
      <c r="E603" s="733">
        <v>50113001</v>
      </c>
      <c r="F603" s="732" t="s">
        <v>667</v>
      </c>
      <c r="G603" s="731" t="s">
        <v>668</v>
      </c>
      <c r="H603" s="731">
        <v>191587</v>
      </c>
      <c r="I603" s="731">
        <v>91587</v>
      </c>
      <c r="J603" s="731" t="s">
        <v>1550</v>
      </c>
      <c r="K603" s="731" t="s">
        <v>1551</v>
      </c>
      <c r="L603" s="734">
        <v>77.234999999999985</v>
      </c>
      <c r="M603" s="734">
        <v>16</v>
      </c>
      <c r="N603" s="735">
        <v>1235.7599999999998</v>
      </c>
    </row>
    <row r="604" spans="1:14" ht="14.45" customHeight="1" x14ac:dyDescent="0.2">
      <c r="A604" s="729" t="s">
        <v>621</v>
      </c>
      <c r="B604" s="730" t="s">
        <v>622</v>
      </c>
      <c r="C604" s="731" t="s">
        <v>642</v>
      </c>
      <c r="D604" s="732" t="s">
        <v>643</v>
      </c>
      <c r="E604" s="733">
        <v>50113001</v>
      </c>
      <c r="F604" s="732" t="s">
        <v>667</v>
      </c>
      <c r="G604" s="731" t="s">
        <v>668</v>
      </c>
      <c r="H604" s="731">
        <v>175289</v>
      </c>
      <c r="I604" s="731">
        <v>75289</v>
      </c>
      <c r="J604" s="731" t="s">
        <v>1550</v>
      </c>
      <c r="K604" s="731" t="s">
        <v>1552</v>
      </c>
      <c r="L604" s="734">
        <v>124.09999999999998</v>
      </c>
      <c r="M604" s="734">
        <v>1</v>
      </c>
      <c r="N604" s="735">
        <v>124.09999999999998</v>
      </c>
    </row>
    <row r="605" spans="1:14" ht="14.45" customHeight="1" x14ac:dyDescent="0.2">
      <c r="A605" s="729" t="s">
        <v>621</v>
      </c>
      <c r="B605" s="730" t="s">
        <v>622</v>
      </c>
      <c r="C605" s="731" t="s">
        <v>642</v>
      </c>
      <c r="D605" s="732" t="s">
        <v>643</v>
      </c>
      <c r="E605" s="733">
        <v>50113001</v>
      </c>
      <c r="F605" s="732" t="s">
        <v>667</v>
      </c>
      <c r="G605" s="731" t="s">
        <v>668</v>
      </c>
      <c r="H605" s="731">
        <v>233620</v>
      </c>
      <c r="I605" s="731">
        <v>233620</v>
      </c>
      <c r="J605" s="731" t="s">
        <v>1553</v>
      </c>
      <c r="K605" s="731" t="s">
        <v>1554</v>
      </c>
      <c r="L605" s="734">
        <v>437.64</v>
      </c>
      <c r="M605" s="734">
        <v>1</v>
      </c>
      <c r="N605" s="735">
        <v>437.64</v>
      </c>
    </row>
    <row r="606" spans="1:14" ht="14.45" customHeight="1" x14ac:dyDescent="0.2">
      <c r="A606" s="729" t="s">
        <v>621</v>
      </c>
      <c r="B606" s="730" t="s">
        <v>622</v>
      </c>
      <c r="C606" s="731" t="s">
        <v>642</v>
      </c>
      <c r="D606" s="732" t="s">
        <v>643</v>
      </c>
      <c r="E606" s="733">
        <v>50113001</v>
      </c>
      <c r="F606" s="732" t="s">
        <v>667</v>
      </c>
      <c r="G606" s="731" t="s">
        <v>668</v>
      </c>
      <c r="H606" s="731">
        <v>226525</v>
      </c>
      <c r="I606" s="731">
        <v>226525</v>
      </c>
      <c r="J606" s="731" t="s">
        <v>1073</v>
      </c>
      <c r="K606" s="731" t="s">
        <v>1074</v>
      </c>
      <c r="L606" s="734">
        <v>132.35</v>
      </c>
      <c r="M606" s="734">
        <v>1</v>
      </c>
      <c r="N606" s="735">
        <v>132.35</v>
      </c>
    </row>
    <row r="607" spans="1:14" ht="14.45" customHeight="1" x14ac:dyDescent="0.2">
      <c r="A607" s="729" t="s">
        <v>621</v>
      </c>
      <c r="B607" s="730" t="s">
        <v>622</v>
      </c>
      <c r="C607" s="731" t="s">
        <v>642</v>
      </c>
      <c r="D607" s="732" t="s">
        <v>643</v>
      </c>
      <c r="E607" s="733">
        <v>50113001</v>
      </c>
      <c r="F607" s="732" t="s">
        <v>667</v>
      </c>
      <c r="G607" s="731" t="s">
        <v>668</v>
      </c>
      <c r="H607" s="731">
        <v>905098</v>
      </c>
      <c r="I607" s="731">
        <v>23989</v>
      </c>
      <c r="J607" s="731" t="s">
        <v>721</v>
      </c>
      <c r="K607" s="731" t="s">
        <v>329</v>
      </c>
      <c r="L607" s="734">
        <v>398.86099999999999</v>
      </c>
      <c r="M607" s="734">
        <v>4</v>
      </c>
      <c r="N607" s="735">
        <v>1595.444</v>
      </c>
    </row>
    <row r="608" spans="1:14" ht="14.45" customHeight="1" x14ac:dyDescent="0.2">
      <c r="A608" s="729" t="s">
        <v>621</v>
      </c>
      <c r="B608" s="730" t="s">
        <v>622</v>
      </c>
      <c r="C608" s="731" t="s">
        <v>642</v>
      </c>
      <c r="D608" s="732" t="s">
        <v>643</v>
      </c>
      <c r="E608" s="733">
        <v>50113001</v>
      </c>
      <c r="F608" s="732" t="s">
        <v>667</v>
      </c>
      <c r="G608" s="731" t="s">
        <v>668</v>
      </c>
      <c r="H608" s="731">
        <v>215476</v>
      </c>
      <c r="I608" s="731">
        <v>215476</v>
      </c>
      <c r="J608" s="731" t="s">
        <v>1555</v>
      </c>
      <c r="K608" s="731" t="s">
        <v>1556</v>
      </c>
      <c r="L608" s="734">
        <v>122.95999999999998</v>
      </c>
      <c r="M608" s="734">
        <v>1</v>
      </c>
      <c r="N608" s="735">
        <v>122.95999999999998</v>
      </c>
    </row>
    <row r="609" spans="1:14" ht="14.45" customHeight="1" x14ac:dyDescent="0.2">
      <c r="A609" s="729" t="s">
        <v>621</v>
      </c>
      <c r="B609" s="730" t="s">
        <v>622</v>
      </c>
      <c r="C609" s="731" t="s">
        <v>642</v>
      </c>
      <c r="D609" s="732" t="s">
        <v>643</v>
      </c>
      <c r="E609" s="733">
        <v>50113001</v>
      </c>
      <c r="F609" s="732" t="s">
        <v>667</v>
      </c>
      <c r="G609" s="731" t="s">
        <v>668</v>
      </c>
      <c r="H609" s="731">
        <v>183272</v>
      </c>
      <c r="I609" s="731">
        <v>215478</v>
      </c>
      <c r="J609" s="731" t="s">
        <v>1557</v>
      </c>
      <c r="K609" s="731" t="s">
        <v>1558</v>
      </c>
      <c r="L609" s="734">
        <v>161.56000000000003</v>
      </c>
      <c r="M609" s="734">
        <v>1</v>
      </c>
      <c r="N609" s="735">
        <v>161.56000000000003</v>
      </c>
    </row>
    <row r="610" spans="1:14" ht="14.45" customHeight="1" x14ac:dyDescent="0.2">
      <c r="A610" s="729" t="s">
        <v>621</v>
      </c>
      <c r="B610" s="730" t="s">
        <v>622</v>
      </c>
      <c r="C610" s="731" t="s">
        <v>642</v>
      </c>
      <c r="D610" s="732" t="s">
        <v>643</v>
      </c>
      <c r="E610" s="733">
        <v>50113001</v>
      </c>
      <c r="F610" s="732" t="s">
        <v>667</v>
      </c>
      <c r="G610" s="731" t="s">
        <v>668</v>
      </c>
      <c r="H610" s="731">
        <v>54150</v>
      </c>
      <c r="I610" s="731">
        <v>54150</v>
      </c>
      <c r="J610" s="731" t="s">
        <v>1559</v>
      </c>
      <c r="K610" s="731" t="s">
        <v>1560</v>
      </c>
      <c r="L610" s="734">
        <v>98.809999999999945</v>
      </c>
      <c r="M610" s="734">
        <v>1</v>
      </c>
      <c r="N610" s="735">
        <v>98.809999999999945</v>
      </c>
    </row>
    <row r="611" spans="1:14" ht="14.45" customHeight="1" x14ac:dyDescent="0.2">
      <c r="A611" s="729" t="s">
        <v>621</v>
      </c>
      <c r="B611" s="730" t="s">
        <v>622</v>
      </c>
      <c r="C611" s="731" t="s">
        <v>642</v>
      </c>
      <c r="D611" s="732" t="s">
        <v>643</v>
      </c>
      <c r="E611" s="733">
        <v>50113001</v>
      </c>
      <c r="F611" s="732" t="s">
        <v>667</v>
      </c>
      <c r="G611" s="731" t="s">
        <v>673</v>
      </c>
      <c r="H611" s="731">
        <v>168326</v>
      </c>
      <c r="I611" s="731">
        <v>168326</v>
      </c>
      <c r="J611" s="731" t="s">
        <v>1561</v>
      </c>
      <c r="K611" s="731" t="s">
        <v>1562</v>
      </c>
      <c r="L611" s="734">
        <v>389.5</v>
      </c>
      <c r="M611" s="734">
        <v>2</v>
      </c>
      <c r="N611" s="735">
        <v>779</v>
      </c>
    </row>
    <row r="612" spans="1:14" ht="14.45" customHeight="1" x14ac:dyDescent="0.2">
      <c r="A612" s="729" t="s">
        <v>621</v>
      </c>
      <c r="B612" s="730" t="s">
        <v>622</v>
      </c>
      <c r="C612" s="731" t="s">
        <v>642</v>
      </c>
      <c r="D612" s="732" t="s">
        <v>643</v>
      </c>
      <c r="E612" s="733">
        <v>50113001</v>
      </c>
      <c r="F612" s="732" t="s">
        <v>667</v>
      </c>
      <c r="G612" s="731" t="s">
        <v>668</v>
      </c>
      <c r="H612" s="731">
        <v>210108</v>
      </c>
      <c r="I612" s="731">
        <v>210108</v>
      </c>
      <c r="J612" s="731" t="s">
        <v>1563</v>
      </c>
      <c r="K612" s="731" t="s">
        <v>1564</v>
      </c>
      <c r="L612" s="734">
        <v>727.21999999999991</v>
      </c>
      <c r="M612" s="734">
        <v>4</v>
      </c>
      <c r="N612" s="735">
        <v>2908.8799999999997</v>
      </c>
    </row>
    <row r="613" spans="1:14" ht="14.45" customHeight="1" x14ac:dyDescent="0.2">
      <c r="A613" s="729" t="s">
        <v>621</v>
      </c>
      <c r="B613" s="730" t="s">
        <v>622</v>
      </c>
      <c r="C613" s="731" t="s">
        <v>642</v>
      </c>
      <c r="D613" s="732" t="s">
        <v>643</v>
      </c>
      <c r="E613" s="733">
        <v>50113001</v>
      </c>
      <c r="F613" s="732" t="s">
        <v>667</v>
      </c>
      <c r="G613" s="731" t="s">
        <v>668</v>
      </c>
      <c r="H613" s="731">
        <v>197026</v>
      </c>
      <c r="I613" s="731">
        <v>97026</v>
      </c>
      <c r="J613" s="731" t="s">
        <v>1083</v>
      </c>
      <c r="K613" s="731" t="s">
        <v>1084</v>
      </c>
      <c r="L613" s="734">
        <v>152.06</v>
      </c>
      <c r="M613" s="734">
        <v>1</v>
      </c>
      <c r="N613" s="735">
        <v>152.06</v>
      </c>
    </row>
    <row r="614" spans="1:14" ht="14.45" customHeight="1" x14ac:dyDescent="0.2">
      <c r="A614" s="729" t="s">
        <v>621</v>
      </c>
      <c r="B614" s="730" t="s">
        <v>622</v>
      </c>
      <c r="C614" s="731" t="s">
        <v>642</v>
      </c>
      <c r="D614" s="732" t="s">
        <v>643</v>
      </c>
      <c r="E614" s="733">
        <v>50113001</v>
      </c>
      <c r="F614" s="732" t="s">
        <v>667</v>
      </c>
      <c r="G614" s="731" t="s">
        <v>668</v>
      </c>
      <c r="H614" s="731">
        <v>202796</v>
      </c>
      <c r="I614" s="731">
        <v>202796</v>
      </c>
      <c r="J614" s="731" t="s">
        <v>722</v>
      </c>
      <c r="K614" s="731" t="s">
        <v>723</v>
      </c>
      <c r="L614" s="734">
        <v>331.2</v>
      </c>
      <c r="M614" s="734">
        <v>2</v>
      </c>
      <c r="N614" s="735">
        <v>662.4</v>
      </c>
    </row>
    <row r="615" spans="1:14" ht="14.45" customHeight="1" x14ac:dyDescent="0.2">
      <c r="A615" s="729" t="s">
        <v>621</v>
      </c>
      <c r="B615" s="730" t="s">
        <v>622</v>
      </c>
      <c r="C615" s="731" t="s">
        <v>642</v>
      </c>
      <c r="D615" s="732" t="s">
        <v>643</v>
      </c>
      <c r="E615" s="733">
        <v>50113001</v>
      </c>
      <c r="F615" s="732" t="s">
        <v>667</v>
      </c>
      <c r="G615" s="731" t="s">
        <v>668</v>
      </c>
      <c r="H615" s="731">
        <v>209040</v>
      </c>
      <c r="I615" s="731">
        <v>209040</v>
      </c>
      <c r="J615" s="731" t="s">
        <v>724</v>
      </c>
      <c r="K615" s="731" t="s">
        <v>1565</v>
      </c>
      <c r="L615" s="734">
        <v>2845.52</v>
      </c>
      <c r="M615" s="734">
        <v>3</v>
      </c>
      <c r="N615" s="735">
        <v>8536.56</v>
      </c>
    </row>
    <row r="616" spans="1:14" ht="14.45" customHeight="1" x14ac:dyDescent="0.2">
      <c r="A616" s="729" t="s">
        <v>621</v>
      </c>
      <c r="B616" s="730" t="s">
        <v>622</v>
      </c>
      <c r="C616" s="731" t="s">
        <v>642</v>
      </c>
      <c r="D616" s="732" t="s">
        <v>643</v>
      </c>
      <c r="E616" s="733">
        <v>50113001</v>
      </c>
      <c r="F616" s="732" t="s">
        <v>667</v>
      </c>
      <c r="G616" s="731" t="s">
        <v>668</v>
      </c>
      <c r="H616" s="731">
        <v>209038</v>
      </c>
      <c r="I616" s="731">
        <v>209038</v>
      </c>
      <c r="J616" s="731" t="s">
        <v>724</v>
      </c>
      <c r="K616" s="731" t="s">
        <v>725</v>
      </c>
      <c r="L616" s="734">
        <v>1421.62</v>
      </c>
      <c r="M616" s="734">
        <v>8</v>
      </c>
      <c r="N616" s="735">
        <v>11372.96</v>
      </c>
    </row>
    <row r="617" spans="1:14" ht="14.45" customHeight="1" x14ac:dyDescent="0.2">
      <c r="A617" s="729" t="s">
        <v>621</v>
      </c>
      <c r="B617" s="730" t="s">
        <v>622</v>
      </c>
      <c r="C617" s="731" t="s">
        <v>642</v>
      </c>
      <c r="D617" s="732" t="s">
        <v>643</v>
      </c>
      <c r="E617" s="733">
        <v>50113001</v>
      </c>
      <c r="F617" s="732" t="s">
        <v>667</v>
      </c>
      <c r="G617" s="731" t="s">
        <v>668</v>
      </c>
      <c r="H617" s="731">
        <v>187076</v>
      </c>
      <c r="I617" s="731">
        <v>87076</v>
      </c>
      <c r="J617" s="731" t="s">
        <v>1085</v>
      </c>
      <c r="K617" s="731" t="s">
        <v>1086</v>
      </c>
      <c r="L617" s="734">
        <v>134.26333333333332</v>
      </c>
      <c r="M617" s="734">
        <v>3</v>
      </c>
      <c r="N617" s="735">
        <v>402.78999999999996</v>
      </c>
    </row>
    <row r="618" spans="1:14" ht="14.45" customHeight="1" x14ac:dyDescent="0.2">
      <c r="A618" s="729" t="s">
        <v>621</v>
      </c>
      <c r="B618" s="730" t="s">
        <v>622</v>
      </c>
      <c r="C618" s="731" t="s">
        <v>642</v>
      </c>
      <c r="D618" s="732" t="s">
        <v>643</v>
      </c>
      <c r="E618" s="733">
        <v>50113001</v>
      </c>
      <c r="F618" s="732" t="s">
        <v>667</v>
      </c>
      <c r="G618" s="731" t="s">
        <v>668</v>
      </c>
      <c r="H618" s="731">
        <v>157586</v>
      </c>
      <c r="I618" s="731">
        <v>57586</v>
      </c>
      <c r="J618" s="731" t="s">
        <v>1088</v>
      </c>
      <c r="K618" s="731" t="s">
        <v>1089</v>
      </c>
      <c r="L618" s="734">
        <v>73.62</v>
      </c>
      <c r="M618" s="734">
        <v>1</v>
      </c>
      <c r="N618" s="735">
        <v>73.62</v>
      </c>
    </row>
    <row r="619" spans="1:14" ht="14.45" customHeight="1" x14ac:dyDescent="0.2">
      <c r="A619" s="729" t="s">
        <v>621</v>
      </c>
      <c r="B619" s="730" t="s">
        <v>622</v>
      </c>
      <c r="C619" s="731" t="s">
        <v>642</v>
      </c>
      <c r="D619" s="732" t="s">
        <v>643</v>
      </c>
      <c r="E619" s="733">
        <v>50113001</v>
      </c>
      <c r="F619" s="732" t="s">
        <v>667</v>
      </c>
      <c r="G619" s="731" t="s">
        <v>668</v>
      </c>
      <c r="H619" s="731">
        <v>129734</v>
      </c>
      <c r="I619" s="731">
        <v>29734</v>
      </c>
      <c r="J619" s="731" t="s">
        <v>1096</v>
      </c>
      <c r="K619" s="731" t="s">
        <v>1058</v>
      </c>
      <c r="L619" s="734">
        <v>603.80999999999995</v>
      </c>
      <c r="M619" s="734">
        <v>1</v>
      </c>
      <c r="N619" s="735">
        <v>603.80999999999995</v>
      </c>
    </row>
    <row r="620" spans="1:14" ht="14.45" customHeight="1" x14ac:dyDescent="0.2">
      <c r="A620" s="729" t="s">
        <v>621</v>
      </c>
      <c r="B620" s="730" t="s">
        <v>622</v>
      </c>
      <c r="C620" s="731" t="s">
        <v>642</v>
      </c>
      <c r="D620" s="732" t="s">
        <v>643</v>
      </c>
      <c r="E620" s="733">
        <v>50113001</v>
      </c>
      <c r="F620" s="732" t="s">
        <v>667</v>
      </c>
      <c r="G620" s="731" t="s">
        <v>668</v>
      </c>
      <c r="H620" s="731">
        <v>225510</v>
      </c>
      <c r="I620" s="731">
        <v>225510</v>
      </c>
      <c r="J620" s="731" t="s">
        <v>730</v>
      </c>
      <c r="K620" s="731" t="s">
        <v>731</v>
      </c>
      <c r="L620" s="734">
        <v>64.72</v>
      </c>
      <c r="M620" s="734">
        <v>2</v>
      </c>
      <c r="N620" s="735">
        <v>129.44</v>
      </c>
    </row>
    <row r="621" spans="1:14" ht="14.45" customHeight="1" x14ac:dyDescent="0.2">
      <c r="A621" s="729" t="s">
        <v>621</v>
      </c>
      <c r="B621" s="730" t="s">
        <v>622</v>
      </c>
      <c r="C621" s="731" t="s">
        <v>642</v>
      </c>
      <c r="D621" s="732" t="s">
        <v>643</v>
      </c>
      <c r="E621" s="733">
        <v>50113001</v>
      </c>
      <c r="F621" s="732" t="s">
        <v>667</v>
      </c>
      <c r="G621" s="731" t="s">
        <v>673</v>
      </c>
      <c r="H621" s="731">
        <v>243138</v>
      </c>
      <c r="I621" s="731">
        <v>243138</v>
      </c>
      <c r="J621" s="731" t="s">
        <v>1103</v>
      </c>
      <c r="K621" s="731" t="s">
        <v>1104</v>
      </c>
      <c r="L621" s="734">
        <v>61.170000000000016</v>
      </c>
      <c r="M621" s="734">
        <v>1</v>
      </c>
      <c r="N621" s="735">
        <v>61.170000000000016</v>
      </c>
    </row>
    <row r="622" spans="1:14" ht="14.45" customHeight="1" x14ac:dyDescent="0.2">
      <c r="A622" s="729" t="s">
        <v>621</v>
      </c>
      <c r="B622" s="730" t="s">
        <v>622</v>
      </c>
      <c r="C622" s="731" t="s">
        <v>642</v>
      </c>
      <c r="D622" s="732" t="s">
        <v>643</v>
      </c>
      <c r="E622" s="733">
        <v>50113001</v>
      </c>
      <c r="F622" s="732" t="s">
        <v>667</v>
      </c>
      <c r="G622" s="731" t="s">
        <v>668</v>
      </c>
      <c r="H622" s="731">
        <v>243409</v>
      </c>
      <c r="I622" s="731">
        <v>243409</v>
      </c>
      <c r="J622" s="731" t="s">
        <v>736</v>
      </c>
      <c r="K622" s="731" t="s">
        <v>737</v>
      </c>
      <c r="L622" s="734">
        <v>182.59500000000006</v>
      </c>
      <c r="M622" s="734">
        <v>2</v>
      </c>
      <c r="N622" s="735">
        <v>365.19000000000011</v>
      </c>
    </row>
    <row r="623" spans="1:14" ht="14.45" customHeight="1" x14ac:dyDescent="0.2">
      <c r="A623" s="729" t="s">
        <v>621</v>
      </c>
      <c r="B623" s="730" t="s">
        <v>622</v>
      </c>
      <c r="C623" s="731" t="s">
        <v>642</v>
      </c>
      <c r="D623" s="732" t="s">
        <v>643</v>
      </c>
      <c r="E623" s="733">
        <v>50113001</v>
      </c>
      <c r="F623" s="732" t="s">
        <v>667</v>
      </c>
      <c r="G623" s="731" t="s">
        <v>673</v>
      </c>
      <c r="H623" s="731">
        <v>213477</v>
      </c>
      <c r="I623" s="731">
        <v>213477</v>
      </c>
      <c r="J623" s="731" t="s">
        <v>738</v>
      </c>
      <c r="K623" s="731" t="s">
        <v>739</v>
      </c>
      <c r="L623" s="734">
        <v>3299.89</v>
      </c>
      <c r="M623" s="734">
        <v>2</v>
      </c>
      <c r="N623" s="735">
        <v>6599.78</v>
      </c>
    </row>
    <row r="624" spans="1:14" ht="14.45" customHeight="1" x14ac:dyDescent="0.2">
      <c r="A624" s="729" t="s">
        <v>621</v>
      </c>
      <c r="B624" s="730" t="s">
        <v>622</v>
      </c>
      <c r="C624" s="731" t="s">
        <v>642</v>
      </c>
      <c r="D624" s="732" t="s">
        <v>643</v>
      </c>
      <c r="E624" s="733">
        <v>50113001</v>
      </c>
      <c r="F624" s="732" t="s">
        <v>667</v>
      </c>
      <c r="G624" s="731" t="s">
        <v>673</v>
      </c>
      <c r="H624" s="731">
        <v>213489</v>
      </c>
      <c r="I624" s="731">
        <v>213489</v>
      </c>
      <c r="J624" s="731" t="s">
        <v>740</v>
      </c>
      <c r="K624" s="731" t="s">
        <v>743</v>
      </c>
      <c r="L624" s="734">
        <v>624.25</v>
      </c>
      <c r="M624" s="734">
        <v>11</v>
      </c>
      <c r="N624" s="735">
        <v>6866.75</v>
      </c>
    </row>
    <row r="625" spans="1:14" ht="14.45" customHeight="1" x14ac:dyDescent="0.2">
      <c r="A625" s="729" t="s">
        <v>621</v>
      </c>
      <c r="B625" s="730" t="s">
        <v>622</v>
      </c>
      <c r="C625" s="731" t="s">
        <v>642</v>
      </c>
      <c r="D625" s="732" t="s">
        <v>643</v>
      </c>
      <c r="E625" s="733">
        <v>50113001</v>
      </c>
      <c r="F625" s="732" t="s">
        <v>667</v>
      </c>
      <c r="G625" s="731" t="s">
        <v>673</v>
      </c>
      <c r="H625" s="731">
        <v>213490</v>
      </c>
      <c r="I625" s="731">
        <v>213490</v>
      </c>
      <c r="J625" s="731" t="s">
        <v>740</v>
      </c>
      <c r="K625" s="731" t="s">
        <v>742</v>
      </c>
      <c r="L625" s="734">
        <v>913.55</v>
      </c>
      <c r="M625" s="734">
        <v>2</v>
      </c>
      <c r="N625" s="735">
        <v>1827.1</v>
      </c>
    </row>
    <row r="626" spans="1:14" ht="14.45" customHeight="1" x14ac:dyDescent="0.2">
      <c r="A626" s="729" t="s">
        <v>621</v>
      </c>
      <c r="B626" s="730" t="s">
        <v>622</v>
      </c>
      <c r="C626" s="731" t="s">
        <v>642</v>
      </c>
      <c r="D626" s="732" t="s">
        <v>643</v>
      </c>
      <c r="E626" s="733">
        <v>50113001</v>
      </c>
      <c r="F626" s="732" t="s">
        <v>667</v>
      </c>
      <c r="G626" s="731" t="s">
        <v>673</v>
      </c>
      <c r="H626" s="731">
        <v>213494</v>
      </c>
      <c r="I626" s="731">
        <v>213494</v>
      </c>
      <c r="J626" s="731" t="s">
        <v>740</v>
      </c>
      <c r="K626" s="731" t="s">
        <v>741</v>
      </c>
      <c r="L626" s="734">
        <v>408.87000000000006</v>
      </c>
      <c r="M626" s="734">
        <v>6</v>
      </c>
      <c r="N626" s="735">
        <v>2453.2200000000003</v>
      </c>
    </row>
    <row r="627" spans="1:14" ht="14.45" customHeight="1" x14ac:dyDescent="0.2">
      <c r="A627" s="729" t="s">
        <v>621</v>
      </c>
      <c r="B627" s="730" t="s">
        <v>622</v>
      </c>
      <c r="C627" s="731" t="s">
        <v>642</v>
      </c>
      <c r="D627" s="732" t="s">
        <v>643</v>
      </c>
      <c r="E627" s="733">
        <v>50113001</v>
      </c>
      <c r="F627" s="732" t="s">
        <v>667</v>
      </c>
      <c r="G627" s="731" t="s">
        <v>673</v>
      </c>
      <c r="H627" s="731">
        <v>213487</v>
      </c>
      <c r="I627" s="731">
        <v>213487</v>
      </c>
      <c r="J627" s="731" t="s">
        <v>740</v>
      </c>
      <c r="K627" s="731" t="s">
        <v>1119</v>
      </c>
      <c r="L627" s="734">
        <v>290.62</v>
      </c>
      <c r="M627" s="734">
        <v>8</v>
      </c>
      <c r="N627" s="735">
        <v>2324.96</v>
      </c>
    </row>
    <row r="628" spans="1:14" ht="14.45" customHeight="1" x14ac:dyDescent="0.2">
      <c r="A628" s="729" t="s">
        <v>621</v>
      </c>
      <c r="B628" s="730" t="s">
        <v>622</v>
      </c>
      <c r="C628" s="731" t="s">
        <v>642</v>
      </c>
      <c r="D628" s="732" t="s">
        <v>643</v>
      </c>
      <c r="E628" s="733">
        <v>50113001</v>
      </c>
      <c r="F628" s="732" t="s">
        <v>667</v>
      </c>
      <c r="G628" s="731" t="s">
        <v>673</v>
      </c>
      <c r="H628" s="731">
        <v>213485</v>
      </c>
      <c r="I628" s="731">
        <v>213485</v>
      </c>
      <c r="J628" s="731" t="s">
        <v>740</v>
      </c>
      <c r="K628" s="731" t="s">
        <v>744</v>
      </c>
      <c r="L628" s="734">
        <v>721.16</v>
      </c>
      <c r="M628" s="734">
        <v>11</v>
      </c>
      <c r="N628" s="735">
        <v>7932.76</v>
      </c>
    </row>
    <row r="629" spans="1:14" ht="14.45" customHeight="1" x14ac:dyDescent="0.2">
      <c r="A629" s="729" t="s">
        <v>621</v>
      </c>
      <c r="B629" s="730" t="s">
        <v>622</v>
      </c>
      <c r="C629" s="731" t="s">
        <v>642</v>
      </c>
      <c r="D629" s="732" t="s">
        <v>643</v>
      </c>
      <c r="E629" s="733">
        <v>50113001</v>
      </c>
      <c r="F629" s="732" t="s">
        <v>667</v>
      </c>
      <c r="G629" s="731" t="s">
        <v>673</v>
      </c>
      <c r="H629" s="731">
        <v>156809</v>
      </c>
      <c r="I629" s="731">
        <v>56809</v>
      </c>
      <c r="J629" s="731" t="s">
        <v>1120</v>
      </c>
      <c r="K629" s="731" t="s">
        <v>1121</v>
      </c>
      <c r="L629" s="734">
        <v>161.78</v>
      </c>
      <c r="M629" s="734">
        <v>3</v>
      </c>
      <c r="N629" s="735">
        <v>485.34000000000003</v>
      </c>
    </row>
    <row r="630" spans="1:14" ht="14.45" customHeight="1" x14ac:dyDescent="0.2">
      <c r="A630" s="729" t="s">
        <v>621</v>
      </c>
      <c r="B630" s="730" t="s">
        <v>622</v>
      </c>
      <c r="C630" s="731" t="s">
        <v>642</v>
      </c>
      <c r="D630" s="732" t="s">
        <v>643</v>
      </c>
      <c r="E630" s="733">
        <v>50113001</v>
      </c>
      <c r="F630" s="732" t="s">
        <v>667</v>
      </c>
      <c r="G630" s="731" t="s">
        <v>673</v>
      </c>
      <c r="H630" s="731">
        <v>156804</v>
      </c>
      <c r="I630" s="731">
        <v>56804</v>
      </c>
      <c r="J630" s="731" t="s">
        <v>1124</v>
      </c>
      <c r="K630" s="731" t="s">
        <v>1125</v>
      </c>
      <c r="L630" s="734">
        <v>31.511818181818182</v>
      </c>
      <c r="M630" s="734">
        <v>11</v>
      </c>
      <c r="N630" s="735">
        <v>346.63</v>
      </c>
    </row>
    <row r="631" spans="1:14" ht="14.45" customHeight="1" x14ac:dyDescent="0.2">
      <c r="A631" s="729" t="s">
        <v>621</v>
      </c>
      <c r="B631" s="730" t="s">
        <v>622</v>
      </c>
      <c r="C631" s="731" t="s">
        <v>642</v>
      </c>
      <c r="D631" s="732" t="s">
        <v>643</v>
      </c>
      <c r="E631" s="733">
        <v>50113001</v>
      </c>
      <c r="F631" s="732" t="s">
        <v>667</v>
      </c>
      <c r="G631" s="731" t="s">
        <v>673</v>
      </c>
      <c r="H631" s="731">
        <v>239807</v>
      </c>
      <c r="I631" s="731">
        <v>239807</v>
      </c>
      <c r="J631" s="731" t="s">
        <v>1566</v>
      </c>
      <c r="K631" s="731" t="s">
        <v>1567</v>
      </c>
      <c r="L631" s="734">
        <v>40.39</v>
      </c>
      <c r="M631" s="734">
        <v>10</v>
      </c>
      <c r="N631" s="735">
        <v>403.9</v>
      </c>
    </row>
    <row r="632" spans="1:14" ht="14.45" customHeight="1" x14ac:dyDescent="0.2">
      <c r="A632" s="729" t="s">
        <v>621</v>
      </c>
      <c r="B632" s="730" t="s">
        <v>622</v>
      </c>
      <c r="C632" s="731" t="s">
        <v>642</v>
      </c>
      <c r="D632" s="732" t="s">
        <v>643</v>
      </c>
      <c r="E632" s="733">
        <v>50113001</v>
      </c>
      <c r="F632" s="732" t="s">
        <v>667</v>
      </c>
      <c r="G632" s="731" t="s">
        <v>668</v>
      </c>
      <c r="H632" s="731">
        <v>243407</v>
      </c>
      <c r="I632" s="731">
        <v>243407</v>
      </c>
      <c r="J632" s="731" t="s">
        <v>1127</v>
      </c>
      <c r="K632" s="731" t="s">
        <v>1128</v>
      </c>
      <c r="L632" s="734">
        <v>246.76999999999998</v>
      </c>
      <c r="M632" s="734">
        <v>33</v>
      </c>
      <c r="N632" s="735">
        <v>8143.41</v>
      </c>
    </row>
    <row r="633" spans="1:14" ht="14.45" customHeight="1" x14ac:dyDescent="0.2">
      <c r="A633" s="729" t="s">
        <v>621</v>
      </c>
      <c r="B633" s="730" t="s">
        <v>622</v>
      </c>
      <c r="C633" s="731" t="s">
        <v>642</v>
      </c>
      <c r="D633" s="732" t="s">
        <v>643</v>
      </c>
      <c r="E633" s="733">
        <v>50113001</v>
      </c>
      <c r="F633" s="732" t="s">
        <v>667</v>
      </c>
      <c r="G633" s="731" t="s">
        <v>668</v>
      </c>
      <c r="H633" s="731">
        <v>221744</v>
      </c>
      <c r="I633" s="731">
        <v>221744</v>
      </c>
      <c r="J633" s="731" t="s">
        <v>748</v>
      </c>
      <c r="K633" s="731" t="s">
        <v>749</v>
      </c>
      <c r="L633" s="734">
        <v>33</v>
      </c>
      <c r="M633" s="734">
        <v>40</v>
      </c>
      <c r="N633" s="735">
        <v>1320</v>
      </c>
    </row>
    <row r="634" spans="1:14" ht="14.45" customHeight="1" x14ac:dyDescent="0.2">
      <c r="A634" s="729" t="s">
        <v>621</v>
      </c>
      <c r="B634" s="730" t="s">
        <v>622</v>
      </c>
      <c r="C634" s="731" t="s">
        <v>642</v>
      </c>
      <c r="D634" s="732" t="s">
        <v>643</v>
      </c>
      <c r="E634" s="733">
        <v>50113001</v>
      </c>
      <c r="F634" s="732" t="s">
        <v>667</v>
      </c>
      <c r="G634" s="731" t="s">
        <v>668</v>
      </c>
      <c r="H634" s="731">
        <v>31915</v>
      </c>
      <c r="I634" s="731">
        <v>31915</v>
      </c>
      <c r="J634" s="731" t="s">
        <v>750</v>
      </c>
      <c r="K634" s="731" t="s">
        <v>751</v>
      </c>
      <c r="L634" s="734">
        <v>173.69</v>
      </c>
      <c r="M634" s="734">
        <v>4</v>
      </c>
      <c r="N634" s="735">
        <v>694.76</v>
      </c>
    </row>
    <row r="635" spans="1:14" ht="14.45" customHeight="1" x14ac:dyDescent="0.2">
      <c r="A635" s="729" t="s">
        <v>621</v>
      </c>
      <c r="B635" s="730" t="s">
        <v>622</v>
      </c>
      <c r="C635" s="731" t="s">
        <v>642</v>
      </c>
      <c r="D635" s="732" t="s">
        <v>643</v>
      </c>
      <c r="E635" s="733">
        <v>50113001</v>
      </c>
      <c r="F635" s="732" t="s">
        <v>667</v>
      </c>
      <c r="G635" s="731" t="s">
        <v>668</v>
      </c>
      <c r="H635" s="731">
        <v>207769</v>
      </c>
      <c r="I635" s="731">
        <v>207769</v>
      </c>
      <c r="J635" s="731" t="s">
        <v>1568</v>
      </c>
      <c r="K635" s="731" t="s">
        <v>1569</v>
      </c>
      <c r="L635" s="734">
        <v>157.07</v>
      </c>
      <c r="M635" s="734">
        <v>1</v>
      </c>
      <c r="N635" s="735">
        <v>157.07</v>
      </c>
    </row>
    <row r="636" spans="1:14" ht="14.45" customHeight="1" x14ac:dyDescent="0.2">
      <c r="A636" s="729" t="s">
        <v>621</v>
      </c>
      <c r="B636" s="730" t="s">
        <v>622</v>
      </c>
      <c r="C636" s="731" t="s">
        <v>642</v>
      </c>
      <c r="D636" s="732" t="s">
        <v>643</v>
      </c>
      <c r="E636" s="733">
        <v>50113001</v>
      </c>
      <c r="F636" s="732" t="s">
        <v>667</v>
      </c>
      <c r="G636" s="731" t="s">
        <v>668</v>
      </c>
      <c r="H636" s="731">
        <v>47244</v>
      </c>
      <c r="I636" s="731">
        <v>47244</v>
      </c>
      <c r="J636" s="731" t="s">
        <v>752</v>
      </c>
      <c r="K636" s="731" t="s">
        <v>751</v>
      </c>
      <c r="L636" s="734">
        <v>143</v>
      </c>
      <c r="M636" s="734">
        <v>3</v>
      </c>
      <c r="N636" s="735">
        <v>429</v>
      </c>
    </row>
    <row r="637" spans="1:14" ht="14.45" customHeight="1" x14ac:dyDescent="0.2">
      <c r="A637" s="729" t="s">
        <v>621</v>
      </c>
      <c r="B637" s="730" t="s">
        <v>622</v>
      </c>
      <c r="C637" s="731" t="s">
        <v>642</v>
      </c>
      <c r="D637" s="732" t="s">
        <v>643</v>
      </c>
      <c r="E637" s="733">
        <v>50113001</v>
      </c>
      <c r="F637" s="732" t="s">
        <v>667</v>
      </c>
      <c r="G637" s="731" t="s">
        <v>668</v>
      </c>
      <c r="H637" s="731">
        <v>47249</v>
      </c>
      <c r="I637" s="731">
        <v>47249</v>
      </c>
      <c r="J637" s="731" t="s">
        <v>752</v>
      </c>
      <c r="K637" s="731" t="s">
        <v>753</v>
      </c>
      <c r="L637" s="734">
        <v>126.49999999999999</v>
      </c>
      <c r="M637" s="734">
        <v>6</v>
      </c>
      <c r="N637" s="735">
        <v>758.99999999999989</v>
      </c>
    </row>
    <row r="638" spans="1:14" ht="14.45" customHeight="1" x14ac:dyDescent="0.2">
      <c r="A638" s="729" t="s">
        <v>621</v>
      </c>
      <c r="B638" s="730" t="s">
        <v>622</v>
      </c>
      <c r="C638" s="731" t="s">
        <v>642</v>
      </c>
      <c r="D638" s="732" t="s">
        <v>643</v>
      </c>
      <c r="E638" s="733">
        <v>50113001</v>
      </c>
      <c r="F638" s="732" t="s">
        <v>667</v>
      </c>
      <c r="G638" s="731" t="s">
        <v>668</v>
      </c>
      <c r="H638" s="731">
        <v>848930</v>
      </c>
      <c r="I638" s="731">
        <v>155781</v>
      </c>
      <c r="J638" s="731" t="s">
        <v>1570</v>
      </c>
      <c r="K638" s="731" t="s">
        <v>1571</v>
      </c>
      <c r="L638" s="734">
        <v>34.330000000000005</v>
      </c>
      <c r="M638" s="734">
        <v>1</v>
      </c>
      <c r="N638" s="735">
        <v>34.330000000000005</v>
      </c>
    </row>
    <row r="639" spans="1:14" ht="14.45" customHeight="1" x14ac:dyDescent="0.2">
      <c r="A639" s="729" t="s">
        <v>621</v>
      </c>
      <c r="B639" s="730" t="s">
        <v>622</v>
      </c>
      <c r="C639" s="731" t="s">
        <v>642</v>
      </c>
      <c r="D639" s="732" t="s">
        <v>643</v>
      </c>
      <c r="E639" s="733">
        <v>50113001</v>
      </c>
      <c r="F639" s="732" t="s">
        <v>667</v>
      </c>
      <c r="G639" s="731" t="s">
        <v>668</v>
      </c>
      <c r="H639" s="731">
        <v>223137</v>
      </c>
      <c r="I639" s="731">
        <v>223137</v>
      </c>
      <c r="J639" s="731" t="s">
        <v>1135</v>
      </c>
      <c r="K639" s="731" t="s">
        <v>1136</v>
      </c>
      <c r="L639" s="734">
        <v>122.3</v>
      </c>
      <c r="M639" s="734">
        <v>1</v>
      </c>
      <c r="N639" s="735">
        <v>122.3</v>
      </c>
    </row>
    <row r="640" spans="1:14" ht="14.45" customHeight="1" x14ac:dyDescent="0.2">
      <c r="A640" s="729" t="s">
        <v>621</v>
      </c>
      <c r="B640" s="730" t="s">
        <v>622</v>
      </c>
      <c r="C640" s="731" t="s">
        <v>642</v>
      </c>
      <c r="D640" s="732" t="s">
        <v>643</v>
      </c>
      <c r="E640" s="733">
        <v>50113001</v>
      </c>
      <c r="F640" s="732" t="s">
        <v>667</v>
      </c>
      <c r="G640" s="731" t="s">
        <v>668</v>
      </c>
      <c r="H640" s="731">
        <v>102538</v>
      </c>
      <c r="I640" s="731">
        <v>2538</v>
      </c>
      <c r="J640" s="731" t="s">
        <v>1137</v>
      </c>
      <c r="K640" s="731" t="s">
        <v>1139</v>
      </c>
      <c r="L640" s="734">
        <v>50.050000000000011</v>
      </c>
      <c r="M640" s="734">
        <v>2</v>
      </c>
      <c r="N640" s="735">
        <v>100.10000000000002</v>
      </c>
    </row>
    <row r="641" spans="1:14" ht="14.45" customHeight="1" x14ac:dyDescent="0.2">
      <c r="A641" s="729" t="s">
        <v>621</v>
      </c>
      <c r="B641" s="730" t="s">
        <v>622</v>
      </c>
      <c r="C641" s="731" t="s">
        <v>642</v>
      </c>
      <c r="D641" s="732" t="s">
        <v>643</v>
      </c>
      <c r="E641" s="733">
        <v>50113001</v>
      </c>
      <c r="F641" s="732" t="s">
        <v>667</v>
      </c>
      <c r="G641" s="731" t="s">
        <v>668</v>
      </c>
      <c r="H641" s="731">
        <v>215605</v>
      </c>
      <c r="I641" s="731">
        <v>215605</v>
      </c>
      <c r="J641" s="731" t="s">
        <v>754</v>
      </c>
      <c r="K641" s="731" t="s">
        <v>1572</v>
      </c>
      <c r="L641" s="734">
        <v>20.349999999999998</v>
      </c>
      <c r="M641" s="734">
        <v>14</v>
      </c>
      <c r="N641" s="735">
        <v>284.89999999999998</v>
      </c>
    </row>
    <row r="642" spans="1:14" ht="14.45" customHeight="1" x14ac:dyDescent="0.2">
      <c r="A642" s="729" t="s">
        <v>621</v>
      </c>
      <c r="B642" s="730" t="s">
        <v>622</v>
      </c>
      <c r="C642" s="731" t="s">
        <v>642</v>
      </c>
      <c r="D642" s="732" t="s">
        <v>643</v>
      </c>
      <c r="E642" s="733">
        <v>50113001</v>
      </c>
      <c r="F642" s="732" t="s">
        <v>667</v>
      </c>
      <c r="G642" s="731" t="s">
        <v>668</v>
      </c>
      <c r="H642" s="731">
        <v>159746</v>
      </c>
      <c r="I642" s="731">
        <v>0</v>
      </c>
      <c r="J642" s="731" t="s">
        <v>1573</v>
      </c>
      <c r="K642" s="731" t="s">
        <v>1574</v>
      </c>
      <c r="L642" s="734">
        <v>28.61</v>
      </c>
      <c r="M642" s="734">
        <v>4</v>
      </c>
      <c r="N642" s="735">
        <v>114.44</v>
      </c>
    </row>
    <row r="643" spans="1:14" ht="14.45" customHeight="1" x14ac:dyDescent="0.2">
      <c r="A643" s="729" t="s">
        <v>621</v>
      </c>
      <c r="B643" s="730" t="s">
        <v>622</v>
      </c>
      <c r="C643" s="731" t="s">
        <v>642</v>
      </c>
      <c r="D643" s="732" t="s">
        <v>643</v>
      </c>
      <c r="E643" s="733">
        <v>50113001</v>
      </c>
      <c r="F643" s="732" t="s">
        <v>667</v>
      </c>
      <c r="G643" s="731" t="s">
        <v>673</v>
      </c>
      <c r="H643" s="731">
        <v>845593</v>
      </c>
      <c r="I643" s="731">
        <v>100304</v>
      </c>
      <c r="J643" s="731" t="s">
        <v>1145</v>
      </c>
      <c r="K643" s="731" t="s">
        <v>758</v>
      </c>
      <c r="L643" s="734">
        <v>39.020000000000003</v>
      </c>
      <c r="M643" s="734">
        <v>16</v>
      </c>
      <c r="N643" s="735">
        <v>624.32000000000005</v>
      </c>
    </row>
    <row r="644" spans="1:14" ht="14.45" customHeight="1" x14ac:dyDescent="0.2">
      <c r="A644" s="729" t="s">
        <v>621</v>
      </c>
      <c r="B644" s="730" t="s">
        <v>622</v>
      </c>
      <c r="C644" s="731" t="s">
        <v>642</v>
      </c>
      <c r="D644" s="732" t="s">
        <v>643</v>
      </c>
      <c r="E644" s="733">
        <v>50113001</v>
      </c>
      <c r="F644" s="732" t="s">
        <v>667</v>
      </c>
      <c r="G644" s="731" t="s">
        <v>668</v>
      </c>
      <c r="H644" s="731">
        <v>210178</v>
      </c>
      <c r="I644" s="731">
        <v>210178</v>
      </c>
      <c r="J644" s="731" t="s">
        <v>1575</v>
      </c>
      <c r="K644" s="731" t="s">
        <v>1576</v>
      </c>
      <c r="L644" s="734">
        <v>1594.47</v>
      </c>
      <c r="M644" s="734">
        <v>1</v>
      </c>
      <c r="N644" s="735">
        <v>1594.47</v>
      </c>
    </row>
    <row r="645" spans="1:14" ht="14.45" customHeight="1" x14ac:dyDescent="0.2">
      <c r="A645" s="729" t="s">
        <v>621</v>
      </c>
      <c r="B645" s="730" t="s">
        <v>622</v>
      </c>
      <c r="C645" s="731" t="s">
        <v>642</v>
      </c>
      <c r="D645" s="732" t="s">
        <v>643</v>
      </c>
      <c r="E645" s="733">
        <v>50113001</v>
      </c>
      <c r="F645" s="732" t="s">
        <v>667</v>
      </c>
      <c r="G645" s="731" t="s">
        <v>668</v>
      </c>
      <c r="H645" s="731">
        <v>125596</v>
      </c>
      <c r="I645" s="731">
        <v>25596</v>
      </c>
      <c r="J645" s="731" t="s">
        <v>1577</v>
      </c>
      <c r="K645" s="731" t="s">
        <v>1578</v>
      </c>
      <c r="L645" s="734">
        <v>726.0899999999998</v>
      </c>
      <c r="M645" s="734">
        <v>1</v>
      </c>
      <c r="N645" s="735">
        <v>726.0899999999998</v>
      </c>
    </row>
    <row r="646" spans="1:14" ht="14.45" customHeight="1" x14ac:dyDescent="0.2">
      <c r="A646" s="729" t="s">
        <v>621</v>
      </c>
      <c r="B646" s="730" t="s">
        <v>622</v>
      </c>
      <c r="C646" s="731" t="s">
        <v>642</v>
      </c>
      <c r="D646" s="732" t="s">
        <v>643</v>
      </c>
      <c r="E646" s="733">
        <v>50113001</v>
      </c>
      <c r="F646" s="732" t="s">
        <v>667</v>
      </c>
      <c r="G646" s="731" t="s">
        <v>668</v>
      </c>
      <c r="H646" s="731">
        <v>214337</v>
      </c>
      <c r="I646" s="731">
        <v>214337</v>
      </c>
      <c r="J646" s="731" t="s">
        <v>1579</v>
      </c>
      <c r="K646" s="731" t="s">
        <v>1147</v>
      </c>
      <c r="L646" s="734">
        <v>279.01999999999987</v>
      </c>
      <c r="M646" s="734">
        <v>2</v>
      </c>
      <c r="N646" s="735">
        <v>558.03999999999974</v>
      </c>
    </row>
    <row r="647" spans="1:14" ht="14.45" customHeight="1" x14ac:dyDescent="0.2">
      <c r="A647" s="729" t="s">
        <v>621</v>
      </c>
      <c r="B647" s="730" t="s">
        <v>622</v>
      </c>
      <c r="C647" s="731" t="s">
        <v>642</v>
      </c>
      <c r="D647" s="732" t="s">
        <v>643</v>
      </c>
      <c r="E647" s="733">
        <v>50113001</v>
      </c>
      <c r="F647" s="732" t="s">
        <v>667</v>
      </c>
      <c r="G647" s="731" t="s">
        <v>668</v>
      </c>
      <c r="H647" s="731">
        <v>214355</v>
      </c>
      <c r="I647" s="731">
        <v>214355</v>
      </c>
      <c r="J647" s="731" t="s">
        <v>1146</v>
      </c>
      <c r="K647" s="731" t="s">
        <v>1147</v>
      </c>
      <c r="L647" s="734">
        <v>277.89999999999992</v>
      </c>
      <c r="M647" s="734">
        <v>2</v>
      </c>
      <c r="N647" s="735">
        <v>555.79999999999984</v>
      </c>
    </row>
    <row r="648" spans="1:14" ht="14.45" customHeight="1" x14ac:dyDescent="0.2">
      <c r="A648" s="729" t="s">
        <v>621</v>
      </c>
      <c r="B648" s="730" t="s">
        <v>622</v>
      </c>
      <c r="C648" s="731" t="s">
        <v>642</v>
      </c>
      <c r="D648" s="732" t="s">
        <v>643</v>
      </c>
      <c r="E648" s="733">
        <v>50113001</v>
      </c>
      <c r="F648" s="732" t="s">
        <v>667</v>
      </c>
      <c r="G648" s="731" t="s">
        <v>668</v>
      </c>
      <c r="H648" s="731">
        <v>216572</v>
      </c>
      <c r="I648" s="731">
        <v>216572</v>
      </c>
      <c r="J648" s="731" t="s">
        <v>1151</v>
      </c>
      <c r="K648" s="731" t="s">
        <v>1152</v>
      </c>
      <c r="L648" s="734">
        <v>43.811666666666675</v>
      </c>
      <c r="M648" s="734">
        <v>30</v>
      </c>
      <c r="N648" s="735">
        <v>1314.3500000000001</v>
      </c>
    </row>
    <row r="649" spans="1:14" ht="14.45" customHeight="1" x14ac:dyDescent="0.2">
      <c r="A649" s="729" t="s">
        <v>621</v>
      </c>
      <c r="B649" s="730" t="s">
        <v>622</v>
      </c>
      <c r="C649" s="731" t="s">
        <v>642</v>
      </c>
      <c r="D649" s="732" t="s">
        <v>643</v>
      </c>
      <c r="E649" s="733">
        <v>50113001</v>
      </c>
      <c r="F649" s="732" t="s">
        <v>667</v>
      </c>
      <c r="G649" s="731" t="s">
        <v>668</v>
      </c>
      <c r="H649" s="731">
        <v>223200</v>
      </c>
      <c r="I649" s="731">
        <v>223200</v>
      </c>
      <c r="J649" s="731" t="s">
        <v>759</v>
      </c>
      <c r="K649" s="731" t="s">
        <v>760</v>
      </c>
      <c r="L649" s="734">
        <v>121.41500000000002</v>
      </c>
      <c r="M649" s="734">
        <v>2</v>
      </c>
      <c r="N649" s="735">
        <v>242.83000000000004</v>
      </c>
    </row>
    <row r="650" spans="1:14" ht="14.45" customHeight="1" x14ac:dyDescent="0.2">
      <c r="A650" s="729" t="s">
        <v>621</v>
      </c>
      <c r="B650" s="730" t="s">
        <v>622</v>
      </c>
      <c r="C650" s="731" t="s">
        <v>642</v>
      </c>
      <c r="D650" s="732" t="s">
        <v>643</v>
      </c>
      <c r="E650" s="733">
        <v>50113001</v>
      </c>
      <c r="F650" s="732" t="s">
        <v>667</v>
      </c>
      <c r="G650" s="731" t="s">
        <v>668</v>
      </c>
      <c r="H650" s="731">
        <v>51366</v>
      </c>
      <c r="I650" s="731">
        <v>51366</v>
      </c>
      <c r="J650" s="731" t="s">
        <v>761</v>
      </c>
      <c r="K650" s="731" t="s">
        <v>762</v>
      </c>
      <c r="L650" s="734">
        <v>171.6</v>
      </c>
      <c r="M650" s="734">
        <v>30</v>
      </c>
      <c r="N650" s="735">
        <v>5148</v>
      </c>
    </row>
    <row r="651" spans="1:14" ht="14.45" customHeight="1" x14ac:dyDescent="0.2">
      <c r="A651" s="729" t="s">
        <v>621</v>
      </c>
      <c r="B651" s="730" t="s">
        <v>622</v>
      </c>
      <c r="C651" s="731" t="s">
        <v>642</v>
      </c>
      <c r="D651" s="732" t="s">
        <v>643</v>
      </c>
      <c r="E651" s="733">
        <v>50113001</v>
      </c>
      <c r="F651" s="732" t="s">
        <v>667</v>
      </c>
      <c r="G651" s="731" t="s">
        <v>668</v>
      </c>
      <c r="H651" s="731">
        <v>51367</v>
      </c>
      <c r="I651" s="731">
        <v>51367</v>
      </c>
      <c r="J651" s="731" t="s">
        <v>761</v>
      </c>
      <c r="K651" s="731" t="s">
        <v>763</v>
      </c>
      <c r="L651" s="734">
        <v>92.95</v>
      </c>
      <c r="M651" s="734">
        <v>38</v>
      </c>
      <c r="N651" s="735">
        <v>3532.1000000000004</v>
      </c>
    </row>
    <row r="652" spans="1:14" ht="14.45" customHeight="1" x14ac:dyDescent="0.2">
      <c r="A652" s="729" t="s">
        <v>621</v>
      </c>
      <c r="B652" s="730" t="s">
        <v>622</v>
      </c>
      <c r="C652" s="731" t="s">
        <v>642</v>
      </c>
      <c r="D652" s="732" t="s">
        <v>643</v>
      </c>
      <c r="E652" s="733">
        <v>50113001</v>
      </c>
      <c r="F652" s="732" t="s">
        <v>667</v>
      </c>
      <c r="G652" s="731" t="s">
        <v>668</v>
      </c>
      <c r="H652" s="731">
        <v>51383</v>
      </c>
      <c r="I652" s="731">
        <v>51383</v>
      </c>
      <c r="J652" s="731" t="s">
        <v>761</v>
      </c>
      <c r="K652" s="731" t="s">
        <v>764</v>
      </c>
      <c r="L652" s="734">
        <v>93.5</v>
      </c>
      <c r="M652" s="734">
        <v>22</v>
      </c>
      <c r="N652" s="735">
        <v>2057</v>
      </c>
    </row>
    <row r="653" spans="1:14" ht="14.45" customHeight="1" x14ac:dyDescent="0.2">
      <c r="A653" s="729" t="s">
        <v>621</v>
      </c>
      <c r="B653" s="730" t="s">
        <v>622</v>
      </c>
      <c r="C653" s="731" t="s">
        <v>642</v>
      </c>
      <c r="D653" s="732" t="s">
        <v>643</v>
      </c>
      <c r="E653" s="733">
        <v>50113001</v>
      </c>
      <c r="F653" s="732" t="s">
        <v>667</v>
      </c>
      <c r="G653" s="731" t="s">
        <v>668</v>
      </c>
      <c r="H653" s="731">
        <v>207900</v>
      </c>
      <c r="I653" s="731">
        <v>207900</v>
      </c>
      <c r="J653" s="731" t="s">
        <v>765</v>
      </c>
      <c r="K653" s="731" t="s">
        <v>766</v>
      </c>
      <c r="L653" s="734">
        <v>85.79</v>
      </c>
      <c r="M653" s="734">
        <v>11</v>
      </c>
      <c r="N653" s="735">
        <v>943.69</v>
      </c>
    </row>
    <row r="654" spans="1:14" ht="14.45" customHeight="1" x14ac:dyDescent="0.2">
      <c r="A654" s="729" t="s">
        <v>621</v>
      </c>
      <c r="B654" s="730" t="s">
        <v>622</v>
      </c>
      <c r="C654" s="731" t="s">
        <v>642</v>
      </c>
      <c r="D654" s="732" t="s">
        <v>643</v>
      </c>
      <c r="E654" s="733">
        <v>50113001</v>
      </c>
      <c r="F654" s="732" t="s">
        <v>667</v>
      </c>
      <c r="G654" s="731" t="s">
        <v>668</v>
      </c>
      <c r="H654" s="731">
        <v>241993</v>
      </c>
      <c r="I654" s="731">
        <v>241993</v>
      </c>
      <c r="J654" s="731" t="s">
        <v>773</v>
      </c>
      <c r="K654" s="731" t="s">
        <v>774</v>
      </c>
      <c r="L654" s="734">
        <v>94.289999999999992</v>
      </c>
      <c r="M654" s="734">
        <v>1</v>
      </c>
      <c r="N654" s="735">
        <v>94.289999999999992</v>
      </c>
    </row>
    <row r="655" spans="1:14" ht="14.45" customHeight="1" x14ac:dyDescent="0.2">
      <c r="A655" s="729" t="s">
        <v>621</v>
      </c>
      <c r="B655" s="730" t="s">
        <v>622</v>
      </c>
      <c r="C655" s="731" t="s">
        <v>642</v>
      </c>
      <c r="D655" s="732" t="s">
        <v>643</v>
      </c>
      <c r="E655" s="733">
        <v>50113001</v>
      </c>
      <c r="F655" s="732" t="s">
        <v>667</v>
      </c>
      <c r="G655" s="731" t="s">
        <v>668</v>
      </c>
      <c r="H655" s="731">
        <v>241992</v>
      </c>
      <c r="I655" s="731">
        <v>241992</v>
      </c>
      <c r="J655" s="731" t="s">
        <v>1580</v>
      </c>
      <c r="K655" s="731" t="s">
        <v>1581</v>
      </c>
      <c r="L655" s="734">
        <v>61.63000000000001</v>
      </c>
      <c r="M655" s="734">
        <v>1</v>
      </c>
      <c r="N655" s="735">
        <v>61.63000000000001</v>
      </c>
    </row>
    <row r="656" spans="1:14" ht="14.45" customHeight="1" x14ac:dyDescent="0.2">
      <c r="A656" s="729" t="s">
        <v>621</v>
      </c>
      <c r="B656" s="730" t="s">
        <v>622</v>
      </c>
      <c r="C656" s="731" t="s">
        <v>642</v>
      </c>
      <c r="D656" s="732" t="s">
        <v>643</v>
      </c>
      <c r="E656" s="733">
        <v>50113001</v>
      </c>
      <c r="F656" s="732" t="s">
        <v>667</v>
      </c>
      <c r="G656" s="731" t="s">
        <v>668</v>
      </c>
      <c r="H656" s="731">
        <v>147845</v>
      </c>
      <c r="I656" s="731">
        <v>47845</v>
      </c>
      <c r="J656" s="731" t="s">
        <v>1582</v>
      </c>
      <c r="K656" s="731" t="s">
        <v>1583</v>
      </c>
      <c r="L656" s="734">
        <v>248.82</v>
      </c>
      <c r="M656" s="734">
        <v>1</v>
      </c>
      <c r="N656" s="735">
        <v>248.82</v>
      </c>
    </row>
    <row r="657" spans="1:14" ht="14.45" customHeight="1" x14ac:dyDescent="0.2">
      <c r="A657" s="729" t="s">
        <v>621</v>
      </c>
      <c r="B657" s="730" t="s">
        <v>622</v>
      </c>
      <c r="C657" s="731" t="s">
        <v>642</v>
      </c>
      <c r="D657" s="732" t="s">
        <v>643</v>
      </c>
      <c r="E657" s="733">
        <v>50113001</v>
      </c>
      <c r="F657" s="732" t="s">
        <v>667</v>
      </c>
      <c r="G657" s="731" t="s">
        <v>668</v>
      </c>
      <c r="H657" s="731">
        <v>224964</v>
      </c>
      <c r="I657" s="731">
        <v>224964</v>
      </c>
      <c r="J657" s="731" t="s">
        <v>1155</v>
      </c>
      <c r="K657" s="731" t="s">
        <v>1156</v>
      </c>
      <c r="L657" s="734">
        <v>107.75000000000004</v>
      </c>
      <c r="M657" s="734">
        <v>2</v>
      </c>
      <c r="N657" s="735">
        <v>215.50000000000009</v>
      </c>
    </row>
    <row r="658" spans="1:14" ht="14.45" customHeight="1" x14ac:dyDescent="0.2">
      <c r="A658" s="729" t="s">
        <v>621</v>
      </c>
      <c r="B658" s="730" t="s">
        <v>622</v>
      </c>
      <c r="C658" s="731" t="s">
        <v>642</v>
      </c>
      <c r="D658" s="732" t="s">
        <v>643</v>
      </c>
      <c r="E658" s="733">
        <v>50113001</v>
      </c>
      <c r="F658" s="732" t="s">
        <v>667</v>
      </c>
      <c r="G658" s="731" t="s">
        <v>668</v>
      </c>
      <c r="H658" s="731">
        <v>193724</v>
      </c>
      <c r="I658" s="731">
        <v>93724</v>
      </c>
      <c r="J658" s="731" t="s">
        <v>775</v>
      </c>
      <c r="K658" s="731" t="s">
        <v>776</v>
      </c>
      <c r="L658" s="734">
        <v>68.240000000000009</v>
      </c>
      <c r="M658" s="734">
        <v>1</v>
      </c>
      <c r="N658" s="735">
        <v>68.240000000000009</v>
      </c>
    </row>
    <row r="659" spans="1:14" ht="14.45" customHeight="1" x14ac:dyDescent="0.2">
      <c r="A659" s="729" t="s">
        <v>621</v>
      </c>
      <c r="B659" s="730" t="s">
        <v>622</v>
      </c>
      <c r="C659" s="731" t="s">
        <v>642</v>
      </c>
      <c r="D659" s="732" t="s">
        <v>643</v>
      </c>
      <c r="E659" s="733">
        <v>50113001</v>
      </c>
      <c r="F659" s="732" t="s">
        <v>667</v>
      </c>
      <c r="G659" s="731" t="s">
        <v>668</v>
      </c>
      <c r="H659" s="731">
        <v>231686</v>
      </c>
      <c r="I659" s="731">
        <v>231686</v>
      </c>
      <c r="J659" s="731" t="s">
        <v>779</v>
      </c>
      <c r="K659" s="731" t="s">
        <v>780</v>
      </c>
      <c r="L659" s="734">
        <v>290.54000000000008</v>
      </c>
      <c r="M659" s="734">
        <v>1</v>
      </c>
      <c r="N659" s="735">
        <v>290.54000000000008</v>
      </c>
    </row>
    <row r="660" spans="1:14" ht="14.45" customHeight="1" x14ac:dyDescent="0.2">
      <c r="A660" s="729" t="s">
        <v>621</v>
      </c>
      <c r="B660" s="730" t="s">
        <v>622</v>
      </c>
      <c r="C660" s="731" t="s">
        <v>642</v>
      </c>
      <c r="D660" s="732" t="s">
        <v>643</v>
      </c>
      <c r="E660" s="733">
        <v>50113001</v>
      </c>
      <c r="F660" s="732" t="s">
        <v>667</v>
      </c>
      <c r="G660" s="731" t="s">
        <v>668</v>
      </c>
      <c r="H660" s="731">
        <v>218186</v>
      </c>
      <c r="I660" s="731">
        <v>218186</v>
      </c>
      <c r="J660" s="731" t="s">
        <v>1584</v>
      </c>
      <c r="K660" s="731" t="s">
        <v>1585</v>
      </c>
      <c r="L660" s="734">
        <v>172.57</v>
      </c>
      <c r="M660" s="734">
        <v>2</v>
      </c>
      <c r="N660" s="735">
        <v>345.14</v>
      </c>
    </row>
    <row r="661" spans="1:14" ht="14.45" customHeight="1" x14ac:dyDescent="0.2">
      <c r="A661" s="729" t="s">
        <v>621</v>
      </c>
      <c r="B661" s="730" t="s">
        <v>622</v>
      </c>
      <c r="C661" s="731" t="s">
        <v>642</v>
      </c>
      <c r="D661" s="732" t="s">
        <v>643</v>
      </c>
      <c r="E661" s="733">
        <v>50113001</v>
      </c>
      <c r="F661" s="732" t="s">
        <v>667</v>
      </c>
      <c r="G661" s="731" t="s">
        <v>668</v>
      </c>
      <c r="H661" s="731">
        <v>250742</v>
      </c>
      <c r="I661" s="731">
        <v>250742</v>
      </c>
      <c r="J661" s="731" t="s">
        <v>1586</v>
      </c>
      <c r="K661" s="731" t="s">
        <v>1587</v>
      </c>
      <c r="L661" s="734">
        <v>533.61400000000003</v>
      </c>
      <c r="M661" s="734">
        <v>10</v>
      </c>
      <c r="N661" s="735">
        <v>5336.14</v>
      </c>
    </row>
    <row r="662" spans="1:14" ht="14.45" customHeight="1" x14ac:dyDescent="0.2">
      <c r="A662" s="729" t="s">
        <v>621</v>
      </c>
      <c r="B662" s="730" t="s">
        <v>622</v>
      </c>
      <c r="C662" s="731" t="s">
        <v>642</v>
      </c>
      <c r="D662" s="732" t="s">
        <v>643</v>
      </c>
      <c r="E662" s="733">
        <v>50113001</v>
      </c>
      <c r="F662" s="732" t="s">
        <v>667</v>
      </c>
      <c r="G662" s="731" t="s">
        <v>668</v>
      </c>
      <c r="H662" s="731">
        <v>233480</v>
      </c>
      <c r="I662" s="731">
        <v>233480</v>
      </c>
      <c r="J662" s="731" t="s">
        <v>1588</v>
      </c>
      <c r="K662" s="731" t="s">
        <v>865</v>
      </c>
      <c r="L662" s="734">
        <v>56.58</v>
      </c>
      <c r="M662" s="734">
        <v>1</v>
      </c>
      <c r="N662" s="735">
        <v>56.58</v>
      </c>
    </row>
    <row r="663" spans="1:14" ht="14.45" customHeight="1" x14ac:dyDescent="0.2">
      <c r="A663" s="729" t="s">
        <v>621</v>
      </c>
      <c r="B663" s="730" t="s">
        <v>622</v>
      </c>
      <c r="C663" s="731" t="s">
        <v>642</v>
      </c>
      <c r="D663" s="732" t="s">
        <v>643</v>
      </c>
      <c r="E663" s="733">
        <v>50113001</v>
      </c>
      <c r="F663" s="732" t="s">
        <v>667</v>
      </c>
      <c r="G663" s="731" t="s">
        <v>673</v>
      </c>
      <c r="H663" s="731">
        <v>178682</v>
      </c>
      <c r="I663" s="731">
        <v>178682</v>
      </c>
      <c r="J663" s="731" t="s">
        <v>1168</v>
      </c>
      <c r="K663" s="731" t="s">
        <v>1170</v>
      </c>
      <c r="L663" s="734">
        <v>43.329999999999991</v>
      </c>
      <c r="M663" s="734">
        <v>1</v>
      </c>
      <c r="N663" s="735">
        <v>43.329999999999991</v>
      </c>
    </row>
    <row r="664" spans="1:14" ht="14.45" customHeight="1" x14ac:dyDescent="0.2">
      <c r="A664" s="729" t="s">
        <v>621</v>
      </c>
      <c r="B664" s="730" t="s">
        <v>622</v>
      </c>
      <c r="C664" s="731" t="s">
        <v>642</v>
      </c>
      <c r="D664" s="732" t="s">
        <v>643</v>
      </c>
      <c r="E664" s="733">
        <v>50113001</v>
      </c>
      <c r="F664" s="732" t="s">
        <v>667</v>
      </c>
      <c r="G664" s="731" t="s">
        <v>668</v>
      </c>
      <c r="H664" s="731">
        <v>102486</v>
      </c>
      <c r="I664" s="731">
        <v>2486</v>
      </c>
      <c r="J664" s="731" t="s">
        <v>1173</v>
      </c>
      <c r="K664" s="731" t="s">
        <v>1174</v>
      </c>
      <c r="L664" s="734">
        <v>122.99000000000002</v>
      </c>
      <c r="M664" s="734">
        <v>41</v>
      </c>
      <c r="N664" s="735">
        <v>5042.5900000000011</v>
      </c>
    </row>
    <row r="665" spans="1:14" ht="14.45" customHeight="1" x14ac:dyDescent="0.2">
      <c r="A665" s="729" t="s">
        <v>621</v>
      </c>
      <c r="B665" s="730" t="s">
        <v>622</v>
      </c>
      <c r="C665" s="731" t="s">
        <v>642</v>
      </c>
      <c r="D665" s="732" t="s">
        <v>643</v>
      </c>
      <c r="E665" s="733">
        <v>50113001</v>
      </c>
      <c r="F665" s="732" t="s">
        <v>667</v>
      </c>
      <c r="G665" s="731" t="s">
        <v>668</v>
      </c>
      <c r="H665" s="731">
        <v>848725</v>
      </c>
      <c r="I665" s="731">
        <v>107677</v>
      </c>
      <c r="J665" s="731" t="s">
        <v>1175</v>
      </c>
      <c r="K665" s="731" t="s">
        <v>1589</v>
      </c>
      <c r="L665" s="734">
        <v>405.32499999999999</v>
      </c>
      <c r="M665" s="734">
        <v>4</v>
      </c>
      <c r="N665" s="735">
        <v>1621.3</v>
      </c>
    </row>
    <row r="666" spans="1:14" ht="14.45" customHeight="1" x14ac:dyDescent="0.2">
      <c r="A666" s="729" t="s">
        <v>621</v>
      </c>
      <c r="B666" s="730" t="s">
        <v>622</v>
      </c>
      <c r="C666" s="731" t="s">
        <v>642</v>
      </c>
      <c r="D666" s="732" t="s">
        <v>643</v>
      </c>
      <c r="E666" s="733">
        <v>50113001</v>
      </c>
      <c r="F666" s="732" t="s">
        <v>667</v>
      </c>
      <c r="G666" s="731" t="s">
        <v>668</v>
      </c>
      <c r="H666" s="731">
        <v>845697</v>
      </c>
      <c r="I666" s="731">
        <v>200935</v>
      </c>
      <c r="J666" s="731" t="s">
        <v>787</v>
      </c>
      <c r="K666" s="731" t="s">
        <v>788</v>
      </c>
      <c r="L666" s="734">
        <v>44.79</v>
      </c>
      <c r="M666" s="734">
        <v>21</v>
      </c>
      <c r="N666" s="735">
        <v>940.58999999999992</v>
      </c>
    </row>
    <row r="667" spans="1:14" ht="14.45" customHeight="1" x14ac:dyDescent="0.2">
      <c r="A667" s="729" t="s">
        <v>621</v>
      </c>
      <c r="B667" s="730" t="s">
        <v>622</v>
      </c>
      <c r="C667" s="731" t="s">
        <v>642</v>
      </c>
      <c r="D667" s="732" t="s">
        <v>643</v>
      </c>
      <c r="E667" s="733">
        <v>50113001</v>
      </c>
      <c r="F667" s="732" t="s">
        <v>667</v>
      </c>
      <c r="G667" s="731" t="s">
        <v>668</v>
      </c>
      <c r="H667" s="731">
        <v>100489</v>
      </c>
      <c r="I667" s="731">
        <v>489</v>
      </c>
      <c r="J667" s="731" t="s">
        <v>1177</v>
      </c>
      <c r="K667" s="731" t="s">
        <v>1179</v>
      </c>
      <c r="L667" s="734">
        <v>47.14</v>
      </c>
      <c r="M667" s="734">
        <v>2</v>
      </c>
      <c r="N667" s="735">
        <v>94.28</v>
      </c>
    </row>
    <row r="668" spans="1:14" ht="14.45" customHeight="1" x14ac:dyDescent="0.2">
      <c r="A668" s="729" t="s">
        <v>621</v>
      </c>
      <c r="B668" s="730" t="s">
        <v>622</v>
      </c>
      <c r="C668" s="731" t="s">
        <v>642</v>
      </c>
      <c r="D668" s="732" t="s">
        <v>643</v>
      </c>
      <c r="E668" s="733">
        <v>50113001</v>
      </c>
      <c r="F668" s="732" t="s">
        <v>667</v>
      </c>
      <c r="G668" s="731" t="s">
        <v>673</v>
      </c>
      <c r="H668" s="731">
        <v>169623</v>
      </c>
      <c r="I668" s="731">
        <v>169623</v>
      </c>
      <c r="J668" s="731" t="s">
        <v>1180</v>
      </c>
      <c r="K668" s="731" t="s">
        <v>861</v>
      </c>
      <c r="L668" s="734">
        <v>33.11</v>
      </c>
      <c r="M668" s="734">
        <v>1</v>
      </c>
      <c r="N668" s="735">
        <v>33.11</v>
      </c>
    </row>
    <row r="669" spans="1:14" ht="14.45" customHeight="1" x14ac:dyDescent="0.2">
      <c r="A669" s="729" t="s">
        <v>621</v>
      </c>
      <c r="B669" s="730" t="s">
        <v>622</v>
      </c>
      <c r="C669" s="731" t="s">
        <v>642</v>
      </c>
      <c r="D669" s="732" t="s">
        <v>643</v>
      </c>
      <c r="E669" s="733">
        <v>50113001</v>
      </c>
      <c r="F669" s="732" t="s">
        <v>667</v>
      </c>
      <c r="G669" s="731" t="s">
        <v>668</v>
      </c>
      <c r="H669" s="731">
        <v>158746</v>
      </c>
      <c r="I669" s="731">
        <v>58746</v>
      </c>
      <c r="J669" s="731" t="s">
        <v>1590</v>
      </c>
      <c r="K669" s="731" t="s">
        <v>1591</v>
      </c>
      <c r="L669" s="734">
        <v>362.57999999999993</v>
      </c>
      <c r="M669" s="734">
        <v>2</v>
      </c>
      <c r="N669" s="735">
        <v>725.15999999999985</v>
      </c>
    </row>
    <row r="670" spans="1:14" ht="14.45" customHeight="1" x14ac:dyDescent="0.2">
      <c r="A670" s="729" t="s">
        <v>621</v>
      </c>
      <c r="B670" s="730" t="s">
        <v>622</v>
      </c>
      <c r="C670" s="731" t="s">
        <v>642</v>
      </c>
      <c r="D670" s="732" t="s">
        <v>643</v>
      </c>
      <c r="E670" s="733">
        <v>50113001</v>
      </c>
      <c r="F670" s="732" t="s">
        <v>667</v>
      </c>
      <c r="G670" s="731" t="s">
        <v>673</v>
      </c>
      <c r="H670" s="731">
        <v>237595</v>
      </c>
      <c r="I670" s="731">
        <v>237595</v>
      </c>
      <c r="J670" s="731" t="s">
        <v>789</v>
      </c>
      <c r="K670" s="731" t="s">
        <v>790</v>
      </c>
      <c r="L670" s="734">
        <v>122.10999999999999</v>
      </c>
      <c r="M670" s="734">
        <v>1</v>
      </c>
      <c r="N670" s="735">
        <v>122.10999999999999</v>
      </c>
    </row>
    <row r="671" spans="1:14" ht="14.45" customHeight="1" x14ac:dyDescent="0.2">
      <c r="A671" s="729" t="s">
        <v>621</v>
      </c>
      <c r="B671" s="730" t="s">
        <v>622</v>
      </c>
      <c r="C671" s="731" t="s">
        <v>642</v>
      </c>
      <c r="D671" s="732" t="s">
        <v>643</v>
      </c>
      <c r="E671" s="733">
        <v>50113001</v>
      </c>
      <c r="F671" s="732" t="s">
        <v>667</v>
      </c>
      <c r="G671" s="731" t="s">
        <v>668</v>
      </c>
      <c r="H671" s="731">
        <v>930444</v>
      </c>
      <c r="I671" s="731">
        <v>0</v>
      </c>
      <c r="J671" s="731" t="s">
        <v>791</v>
      </c>
      <c r="K671" s="731" t="s">
        <v>329</v>
      </c>
      <c r="L671" s="734">
        <v>51.750011711085008</v>
      </c>
      <c r="M671" s="734">
        <v>18</v>
      </c>
      <c r="N671" s="735">
        <v>931.50021079953012</v>
      </c>
    </row>
    <row r="672" spans="1:14" ht="14.45" customHeight="1" x14ac:dyDescent="0.2">
      <c r="A672" s="729" t="s">
        <v>621</v>
      </c>
      <c r="B672" s="730" t="s">
        <v>622</v>
      </c>
      <c r="C672" s="731" t="s">
        <v>642</v>
      </c>
      <c r="D672" s="732" t="s">
        <v>643</v>
      </c>
      <c r="E672" s="733">
        <v>50113001</v>
      </c>
      <c r="F672" s="732" t="s">
        <v>667</v>
      </c>
      <c r="G672" s="731" t="s">
        <v>668</v>
      </c>
      <c r="H672" s="731">
        <v>920056</v>
      </c>
      <c r="I672" s="731">
        <v>0</v>
      </c>
      <c r="J672" s="731" t="s">
        <v>1592</v>
      </c>
      <c r="K672" s="731" t="s">
        <v>329</v>
      </c>
      <c r="L672" s="734">
        <v>797.33277368183553</v>
      </c>
      <c r="M672" s="734">
        <v>1</v>
      </c>
      <c r="N672" s="735">
        <v>797.33277368183553</v>
      </c>
    </row>
    <row r="673" spans="1:14" ht="14.45" customHeight="1" x14ac:dyDescent="0.2">
      <c r="A673" s="729" t="s">
        <v>621</v>
      </c>
      <c r="B673" s="730" t="s">
        <v>622</v>
      </c>
      <c r="C673" s="731" t="s">
        <v>642</v>
      </c>
      <c r="D673" s="732" t="s">
        <v>643</v>
      </c>
      <c r="E673" s="733">
        <v>50113001</v>
      </c>
      <c r="F673" s="732" t="s">
        <v>667</v>
      </c>
      <c r="G673" s="731" t="s">
        <v>668</v>
      </c>
      <c r="H673" s="731">
        <v>394217</v>
      </c>
      <c r="I673" s="731">
        <v>0</v>
      </c>
      <c r="J673" s="731" t="s">
        <v>1593</v>
      </c>
      <c r="K673" s="731" t="s">
        <v>329</v>
      </c>
      <c r="L673" s="734">
        <v>241.59577131439292</v>
      </c>
      <c r="M673" s="734">
        <v>1</v>
      </c>
      <c r="N673" s="735">
        <v>241.59577131439292</v>
      </c>
    </row>
    <row r="674" spans="1:14" ht="14.45" customHeight="1" x14ac:dyDescent="0.2">
      <c r="A674" s="729" t="s">
        <v>621</v>
      </c>
      <c r="B674" s="730" t="s">
        <v>622</v>
      </c>
      <c r="C674" s="731" t="s">
        <v>642</v>
      </c>
      <c r="D674" s="732" t="s">
        <v>643</v>
      </c>
      <c r="E674" s="733">
        <v>50113001</v>
      </c>
      <c r="F674" s="732" t="s">
        <v>667</v>
      </c>
      <c r="G674" s="731" t="s">
        <v>668</v>
      </c>
      <c r="H674" s="731">
        <v>921476</v>
      </c>
      <c r="I674" s="731">
        <v>0</v>
      </c>
      <c r="J674" s="731" t="s">
        <v>1594</v>
      </c>
      <c r="K674" s="731" t="s">
        <v>329</v>
      </c>
      <c r="L674" s="734">
        <v>179.95718506096702</v>
      </c>
      <c r="M674" s="734">
        <v>1</v>
      </c>
      <c r="N674" s="735">
        <v>179.95718506096702</v>
      </c>
    </row>
    <row r="675" spans="1:14" ht="14.45" customHeight="1" x14ac:dyDescent="0.2">
      <c r="A675" s="729" t="s">
        <v>621</v>
      </c>
      <c r="B675" s="730" t="s">
        <v>622</v>
      </c>
      <c r="C675" s="731" t="s">
        <v>642</v>
      </c>
      <c r="D675" s="732" t="s">
        <v>643</v>
      </c>
      <c r="E675" s="733">
        <v>50113001</v>
      </c>
      <c r="F675" s="732" t="s">
        <v>667</v>
      </c>
      <c r="G675" s="731" t="s">
        <v>668</v>
      </c>
      <c r="H675" s="731">
        <v>500829</v>
      </c>
      <c r="I675" s="731">
        <v>0</v>
      </c>
      <c r="J675" s="731" t="s">
        <v>1595</v>
      </c>
      <c r="K675" s="731" t="s">
        <v>1596</v>
      </c>
      <c r="L675" s="734">
        <v>329.60687836568331</v>
      </c>
      <c r="M675" s="734">
        <v>2</v>
      </c>
      <c r="N675" s="735">
        <v>659.21375673136663</v>
      </c>
    </row>
    <row r="676" spans="1:14" ht="14.45" customHeight="1" x14ac:dyDescent="0.2">
      <c r="A676" s="729" t="s">
        <v>621</v>
      </c>
      <c r="B676" s="730" t="s">
        <v>622</v>
      </c>
      <c r="C676" s="731" t="s">
        <v>642</v>
      </c>
      <c r="D676" s="732" t="s">
        <v>643</v>
      </c>
      <c r="E676" s="733">
        <v>50113001</v>
      </c>
      <c r="F676" s="732" t="s">
        <v>667</v>
      </c>
      <c r="G676" s="731" t="s">
        <v>668</v>
      </c>
      <c r="H676" s="731">
        <v>921184</v>
      </c>
      <c r="I676" s="731">
        <v>0</v>
      </c>
      <c r="J676" s="731" t="s">
        <v>1597</v>
      </c>
      <c r="K676" s="731" t="s">
        <v>329</v>
      </c>
      <c r="L676" s="734">
        <v>265.24596244170999</v>
      </c>
      <c r="M676" s="734">
        <v>1</v>
      </c>
      <c r="N676" s="735">
        <v>265.24596244170999</v>
      </c>
    </row>
    <row r="677" spans="1:14" ht="14.45" customHeight="1" x14ac:dyDescent="0.2">
      <c r="A677" s="729" t="s">
        <v>621</v>
      </c>
      <c r="B677" s="730" t="s">
        <v>622</v>
      </c>
      <c r="C677" s="731" t="s">
        <v>642</v>
      </c>
      <c r="D677" s="732" t="s">
        <v>643</v>
      </c>
      <c r="E677" s="733">
        <v>50113001</v>
      </c>
      <c r="F677" s="732" t="s">
        <v>667</v>
      </c>
      <c r="G677" s="731" t="s">
        <v>668</v>
      </c>
      <c r="H677" s="731">
        <v>921230</v>
      </c>
      <c r="I677" s="731">
        <v>0</v>
      </c>
      <c r="J677" s="731" t="s">
        <v>1598</v>
      </c>
      <c r="K677" s="731" t="s">
        <v>329</v>
      </c>
      <c r="L677" s="734">
        <v>46.952887948481653</v>
      </c>
      <c r="M677" s="734">
        <v>3</v>
      </c>
      <c r="N677" s="735">
        <v>140.85866384544497</v>
      </c>
    </row>
    <row r="678" spans="1:14" ht="14.45" customHeight="1" x14ac:dyDescent="0.2">
      <c r="A678" s="729" t="s">
        <v>621</v>
      </c>
      <c r="B678" s="730" t="s">
        <v>622</v>
      </c>
      <c r="C678" s="731" t="s">
        <v>642</v>
      </c>
      <c r="D678" s="732" t="s">
        <v>643</v>
      </c>
      <c r="E678" s="733">
        <v>50113001</v>
      </c>
      <c r="F678" s="732" t="s">
        <v>667</v>
      </c>
      <c r="G678" s="731" t="s">
        <v>668</v>
      </c>
      <c r="H678" s="731">
        <v>235806</v>
      </c>
      <c r="I678" s="731">
        <v>235806</v>
      </c>
      <c r="J678" s="731" t="s">
        <v>1189</v>
      </c>
      <c r="K678" s="731" t="s">
        <v>1599</v>
      </c>
      <c r="L678" s="734">
        <v>123.46</v>
      </c>
      <c r="M678" s="734">
        <v>2</v>
      </c>
      <c r="N678" s="735">
        <v>246.92</v>
      </c>
    </row>
    <row r="679" spans="1:14" ht="14.45" customHeight="1" x14ac:dyDescent="0.2">
      <c r="A679" s="729" t="s">
        <v>621</v>
      </c>
      <c r="B679" s="730" t="s">
        <v>622</v>
      </c>
      <c r="C679" s="731" t="s">
        <v>642</v>
      </c>
      <c r="D679" s="732" t="s">
        <v>643</v>
      </c>
      <c r="E679" s="733">
        <v>50113001</v>
      </c>
      <c r="F679" s="732" t="s">
        <v>667</v>
      </c>
      <c r="G679" s="731" t="s">
        <v>668</v>
      </c>
      <c r="H679" s="731">
        <v>235808</v>
      </c>
      <c r="I679" s="731">
        <v>235808</v>
      </c>
      <c r="J679" s="731" t="s">
        <v>794</v>
      </c>
      <c r="K679" s="731" t="s">
        <v>795</v>
      </c>
      <c r="L679" s="734">
        <v>86.660000000000011</v>
      </c>
      <c r="M679" s="734">
        <v>3</v>
      </c>
      <c r="N679" s="735">
        <v>259.98</v>
      </c>
    </row>
    <row r="680" spans="1:14" ht="14.45" customHeight="1" x14ac:dyDescent="0.2">
      <c r="A680" s="729" t="s">
        <v>621</v>
      </c>
      <c r="B680" s="730" t="s">
        <v>622</v>
      </c>
      <c r="C680" s="731" t="s">
        <v>642</v>
      </c>
      <c r="D680" s="732" t="s">
        <v>643</v>
      </c>
      <c r="E680" s="733">
        <v>50113001</v>
      </c>
      <c r="F680" s="732" t="s">
        <v>667</v>
      </c>
      <c r="G680" s="731" t="s">
        <v>668</v>
      </c>
      <c r="H680" s="731">
        <v>230614</v>
      </c>
      <c r="I680" s="731">
        <v>230614</v>
      </c>
      <c r="J680" s="731" t="s">
        <v>796</v>
      </c>
      <c r="K680" s="731" t="s">
        <v>797</v>
      </c>
      <c r="L680" s="734">
        <v>277.64000000000004</v>
      </c>
      <c r="M680" s="734">
        <v>1</v>
      </c>
      <c r="N680" s="735">
        <v>277.64000000000004</v>
      </c>
    </row>
    <row r="681" spans="1:14" ht="14.45" customHeight="1" x14ac:dyDescent="0.2">
      <c r="A681" s="729" t="s">
        <v>621</v>
      </c>
      <c r="B681" s="730" t="s">
        <v>622</v>
      </c>
      <c r="C681" s="731" t="s">
        <v>642</v>
      </c>
      <c r="D681" s="732" t="s">
        <v>643</v>
      </c>
      <c r="E681" s="733">
        <v>50113001</v>
      </c>
      <c r="F681" s="732" t="s">
        <v>667</v>
      </c>
      <c r="G681" s="731" t="s">
        <v>673</v>
      </c>
      <c r="H681" s="731">
        <v>117121</v>
      </c>
      <c r="I681" s="731">
        <v>17121</v>
      </c>
      <c r="J681" s="731" t="s">
        <v>1600</v>
      </c>
      <c r="K681" s="731" t="s">
        <v>1601</v>
      </c>
      <c r="L681" s="734">
        <v>114.16</v>
      </c>
      <c r="M681" s="734">
        <v>4</v>
      </c>
      <c r="N681" s="735">
        <v>456.64</v>
      </c>
    </row>
    <row r="682" spans="1:14" ht="14.45" customHeight="1" x14ac:dyDescent="0.2">
      <c r="A682" s="729" t="s">
        <v>621</v>
      </c>
      <c r="B682" s="730" t="s">
        <v>622</v>
      </c>
      <c r="C682" s="731" t="s">
        <v>642</v>
      </c>
      <c r="D682" s="732" t="s">
        <v>643</v>
      </c>
      <c r="E682" s="733">
        <v>50113001</v>
      </c>
      <c r="F682" s="732" t="s">
        <v>667</v>
      </c>
      <c r="G682" s="731" t="s">
        <v>668</v>
      </c>
      <c r="H682" s="731">
        <v>188217</v>
      </c>
      <c r="I682" s="731">
        <v>88217</v>
      </c>
      <c r="J682" s="731" t="s">
        <v>802</v>
      </c>
      <c r="K682" s="731" t="s">
        <v>803</v>
      </c>
      <c r="L682" s="734">
        <v>126.14666666666666</v>
      </c>
      <c r="M682" s="734">
        <v>6</v>
      </c>
      <c r="N682" s="735">
        <v>756.88</v>
      </c>
    </row>
    <row r="683" spans="1:14" ht="14.45" customHeight="1" x14ac:dyDescent="0.2">
      <c r="A683" s="729" t="s">
        <v>621</v>
      </c>
      <c r="B683" s="730" t="s">
        <v>622</v>
      </c>
      <c r="C683" s="731" t="s">
        <v>642</v>
      </c>
      <c r="D683" s="732" t="s">
        <v>643</v>
      </c>
      <c r="E683" s="733">
        <v>50113001</v>
      </c>
      <c r="F683" s="732" t="s">
        <v>667</v>
      </c>
      <c r="G683" s="731" t="s">
        <v>668</v>
      </c>
      <c r="H683" s="731">
        <v>188219</v>
      </c>
      <c r="I683" s="731">
        <v>88219</v>
      </c>
      <c r="J683" s="731" t="s">
        <v>804</v>
      </c>
      <c r="K683" s="731" t="s">
        <v>805</v>
      </c>
      <c r="L683" s="734">
        <v>141.28000000000003</v>
      </c>
      <c r="M683" s="734">
        <v>9</v>
      </c>
      <c r="N683" s="735">
        <v>1271.5200000000002</v>
      </c>
    </row>
    <row r="684" spans="1:14" ht="14.45" customHeight="1" x14ac:dyDescent="0.2">
      <c r="A684" s="729" t="s">
        <v>621</v>
      </c>
      <c r="B684" s="730" t="s">
        <v>622</v>
      </c>
      <c r="C684" s="731" t="s">
        <v>642</v>
      </c>
      <c r="D684" s="732" t="s">
        <v>643</v>
      </c>
      <c r="E684" s="733">
        <v>50113001</v>
      </c>
      <c r="F684" s="732" t="s">
        <v>667</v>
      </c>
      <c r="G684" s="731" t="s">
        <v>668</v>
      </c>
      <c r="H684" s="731">
        <v>183106</v>
      </c>
      <c r="I684" s="731">
        <v>83106</v>
      </c>
      <c r="J684" s="731" t="s">
        <v>812</v>
      </c>
      <c r="K684" s="731" t="s">
        <v>813</v>
      </c>
      <c r="L684" s="734">
        <v>172.1600026079133</v>
      </c>
      <c r="M684" s="734">
        <v>7</v>
      </c>
      <c r="N684" s="735">
        <v>1205.120018255393</v>
      </c>
    </row>
    <row r="685" spans="1:14" ht="14.45" customHeight="1" x14ac:dyDescent="0.2">
      <c r="A685" s="729" t="s">
        <v>621</v>
      </c>
      <c r="B685" s="730" t="s">
        <v>622</v>
      </c>
      <c r="C685" s="731" t="s">
        <v>642</v>
      </c>
      <c r="D685" s="732" t="s">
        <v>643</v>
      </c>
      <c r="E685" s="733">
        <v>50113001</v>
      </c>
      <c r="F685" s="732" t="s">
        <v>667</v>
      </c>
      <c r="G685" s="731" t="s">
        <v>668</v>
      </c>
      <c r="H685" s="731">
        <v>850277</v>
      </c>
      <c r="I685" s="731">
        <v>11265</v>
      </c>
      <c r="J685" s="731" t="s">
        <v>1602</v>
      </c>
      <c r="K685" s="731" t="s">
        <v>329</v>
      </c>
      <c r="L685" s="734">
        <v>115.55999999999999</v>
      </c>
      <c r="M685" s="734">
        <v>10</v>
      </c>
      <c r="N685" s="735">
        <v>1155.5999999999999</v>
      </c>
    </row>
    <row r="686" spans="1:14" ht="14.45" customHeight="1" x14ac:dyDescent="0.2">
      <c r="A686" s="729" t="s">
        <v>621</v>
      </c>
      <c r="B686" s="730" t="s">
        <v>622</v>
      </c>
      <c r="C686" s="731" t="s">
        <v>642</v>
      </c>
      <c r="D686" s="732" t="s">
        <v>643</v>
      </c>
      <c r="E686" s="733">
        <v>50113001</v>
      </c>
      <c r="F686" s="732" t="s">
        <v>667</v>
      </c>
      <c r="G686" s="731" t="s">
        <v>668</v>
      </c>
      <c r="H686" s="731">
        <v>237970</v>
      </c>
      <c r="I686" s="731">
        <v>237970</v>
      </c>
      <c r="J686" s="731" t="s">
        <v>1603</v>
      </c>
      <c r="K686" s="731" t="s">
        <v>1604</v>
      </c>
      <c r="L686" s="734">
        <v>79.779999999999987</v>
      </c>
      <c r="M686" s="734">
        <v>1</v>
      </c>
      <c r="N686" s="735">
        <v>79.779999999999987</v>
      </c>
    </row>
    <row r="687" spans="1:14" ht="14.45" customHeight="1" x14ac:dyDescent="0.2">
      <c r="A687" s="729" t="s">
        <v>621</v>
      </c>
      <c r="B687" s="730" t="s">
        <v>622</v>
      </c>
      <c r="C687" s="731" t="s">
        <v>642</v>
      </c>
      <c r="D687" s="732" t="s">
        <v>643</v>
      </c>
      <c r="E687" s="733">
        <v>50113001</v>
      </c>
      <c r="F687" s="732" t="s">
        <v>667</v>
      </c>
      <c r="G687" s="731" t="s">
        <v>668</v>
      </c>
      <c r="H687" s="731">
        <v>192853</v>
      </c>
      <c r="I687" s="731">
        <v>192853</v>
      </c>
      <c r="J687" s="731" t="s">
        <v>816</v>
      </c>
      <c r="K687" s="731" t="s">
        <v>817</v>
      </c>
      <c r="L687" s="734">
        <v>107.24499999999999</v>
      </c>
      <c r="M687" s="734">
        <v>8</v>
      </c>
      <c r="N687" s="735">
        <v>857.95999999999992</v>
      </c>
    </row>
    <row r="688" spans="1:14" ht="14.45" customHeight="1" x14ac:dyDescent="0.2">
      <c r="A688" s="729" t="s">
        <v>621</v>
      </c>
      <c r="B688" s="730" t="s">
        <v>622</v>
      </c>
      <c r="C688" s="731" t="s">
        <v>642</v>
      </c>
      <c r="D688" s="732" t="s">
        <v>643</v>
      </c>
      <c r="E688" s="733">
        <v>50113001</v>
      </c>
      <c r="F688" s="732" t="s">
        <v>667</v>
      </c>
      <c r="G688" s="731" t="s">
        <v>668</v>
      </c>
      <c r="H688" s="731">
        <v>220632</v>
      </c>
      <c r="I688" s="731">
        <v>220632</v>
      </c>
      <c r="J688" s="731" t="s">
        <v>1201</v>
      </c>
      <c r="K688" s="731" t="s">
        <v>1605</v>
      </c>
      <c r="L688" s="734">
        <v>108.59</v>
      </c>
      <c r="M688" s="734">
        <v>2</v>
      </c>
      <c r="N688" s="735">
        <v>217.18</v>
      </c>
    </row>
    <row r="689" spans="1:14" ht="14.45" customHeight="1" x14ac:dyDescent="0.2">
      <c r="A689" s="729" t="s">
        <v>621</v>
      </c>
      <c r="B689" s="730" t="s">
        <v>622</v>
      </c>
      <c r="C689" s="731" t="s">
        <v>642</v>
      </c>
      <c r="D689" s="732" t="s">
        <v>643</v>
      </c>
      <c r="E689" s="733">
        <v>50113001</v>
      </c>
      <c r="F689" s="732" t="s">
        <v>667</v>
      </c>
      <c r="G689" s="731" t="s">
        <v>673</v>
      </c>
      <c r="H689" s="731">
        <v>115316</v>
      </c>
      <c r="I689" s="731">
        <v>15316</v>
      </c>
      <c r="J689" s="731" t="s">
        <v>1205</v>
      </c>
      <c r="K689" s="731" t="s">
        <v>886</v>
      </c>
      <c r="L689" s="734">
        <v>19.09</v>
      </c>
      <c r="M689" s="734">
        <v>1</v>
      </c>
      <c r="N689" s="735">
        <v>19.09</v>
      </c>
    </row>
    <row r="690" spans="1:14" ht="14.45" customHeight="1" x14ac:dyDescent="0.2">
      <c r="A690" s="729" t="s">
        <v>621</v>
      </c>
      <c r="B690" s="730" t="s">
        <v>622</v>
      </c>
      <c r="C690" s="731" t="s">
        <v>642</v>
      </c>
      <c r="D690" s="732" t="s">
        <v>643</v>
      </c>
      <c r="E690" s="733">
        <v>50113001</v>
      </c>
      <c r="F690" s="732" t="s">
        <v>667</v>
      </c>
      <c r="G690" s="731" t="s">
        <v>668</v>
      </c>
      <c r="H690" s="731">
        <v>186393</v>
      </c>
      <c r="I690" s="731">
        <v>86393</v>
      </c>
      <c r="J690" s="731" t="s">
        <v>820</v>
      </c>
      <c r="K690" s="731" t="s">
        <v>1606</v>
      </c>
      <c r="L690" s="734">
        <v>53.790000000000006</v>
      </c>
      <c r="M690" s="734">
        <v>2</v>
      </c>
      <c r="N690" s="735">
        <v>107.58000000000001</v>
      </c>
    </row>
    <row r="691" spans="1:14" ht="14.45" customHeight="1" x14ac:dyDescent="0.2">
      <c r="A691" s="729" t="s">
        <v>621</v>
      </c>
      <c r="B691" s="730" t="s">
        <v>622</v>
      </c>
      <c r="C691" s="731" t="s">
        <v>642</v>
      </c>
      <c r="D691" s="732" t="s">
        <v>643</v>
      </c>
      <c r="E691" s="733">
        <v>50113001</v>
      </c>
      <c r="F691" s="732" t="s">
        <v>667</v>
      </c>
      <c r="G691" s="731" t="s">
        <v>668</v>
      </c>
      <c r="H691" s="731">
        <v>231544</v>
      </c>
      <c r="I691" s="731">
        <v>231544</v>
      </c>
      <c r="J691" s="731" t="s">
        <v>1210</v>
      </c>
      <c r="K691" s="731" t="s">
        <v>1211</v>
      </c>
      <c r="L691" s="734">
        <v>80.690000000000012</v>
      </c>
      <c r="M691" s="734">
        <v>3</v>
      </c>
      <c r="N691" s="735">
        <v>242.07000000000005</v>
      </c>
    </row>
    <row r="692" spans="1:14" ht="14.45" customHeight="1" x14ac:dyDescent="0.2">
      <c r="A692" s="729" t="s">
        <v>621</v>
      </c>
      <c r="B692" s="730" t="s">
        <v>622</v>
      </c>
      <c r="C692" s="731" t="s">
        <v>642</v>
      </c>
      <c r="D692" s="732" t="s">
        <v>643</v>
      </c>
      <c r="E692" s="733">
        <v>50113001</v>
      </c>
      <c r="F692" s="732" t="s">
        <v>667</v>
      </c>
      <c r="G692" s="731" t="s">
        <v>668</v>
      </c>
      <c r="H692" s="731">
        <v>231541</v>
      </c>
      <c r="I692" s="731">
        <v>231541</v>
      </c>
      <c r="J692" s="731" t="s">
        <v>1210</v>
      </c>
      <c r="K692" s="731" t="s">
        <v>1212</v>
      </c>
      <c r="L692" s="734">
        <v>80.689999999999984</v>
      </c>
      <c r="M692" s="734">
        <v>3</v>
      </c>
      <c r="N692" s="735">
        <v>242.06999999999994</v>
      </c>
    </row>
    <row r="693" spans="1:14" ht="14.45" customHeight="1" x14ac:dyDescent="0.2">
      <c r="A693" s="729" t="s">
        <v>621</v>
      </c>
      <c r="B693" s="730" t="s">
        <v>622</v>
      </c>
      <c r="C693" s="731" t="s">
        <v>642</v>
      </c>
      <c r="D693" s="732" t="s">
        <v>643</v>
      </c>
      <c r="E693" s="733">
        <v>50113001</v>
      </c>
      <c r="F693" s="732" t="s">
        <v>667</v>
      </c>
      <c r="G693" s="731" t="s">
        <v>668</v>
      </c>
      <c r="H693" s="731">
        <v>234736</v>
      </c>
      <c r="I693" s="731">
        <v>234736</v>
      </c>
      <c r="J693" s="731" t="s">
        <v>822</v>
      </c>
      <c r="K693" s="731" t="s">
        <v>823</v>
      </c>
      <c r="L693" s="734">
        <v>120.54000364150204</v>
      </c>
      <c r="M693" s="734">
        <v>6</v>
      </c>
      <c r="N693" s="735">
        <v>723.24002184901224</v>
      </c>
    </row>
    <row r="694" spans="1:14" ht="14.45" customHeight="1" x14ac:dyDescent="0.2">
      <c r="A694" s="729" t="s">
        <v>621</v>
      </c>
      <c r="B694" s="730" t="s">
        <v>622</v>
      </c>
      <c r="C694" s="731" t="s">
        <v>642</v>
      </c>
      <c r="D694" s="732" t="s">
        <v>643</v>
      </c>
      <c r="E694" s="733">
        <v>50113001</v>
      </c>
      <c r="F694" s="732" t="s">
        <v>667</v>
      </c>
      <c r="G694" s="731" t="s">
        <v>668</v>
      </c>
      <c r="H694" s="731">
        <v>159750</v>
      </c>
      <c r="I694" s="731">
        <v>0</v>
      </c>
      <c r="J694" s="731" t="s">
        <v>1607</v>
      </c>
      <c r="K694" s="731" t="s">
        <v>1608</v>
      </c>
      <c r="L694" s="734">
        <v>28.73</v>
      </c>
      <c r="M694" s="734">
        <v>4</v>
      </c>
      <c r="N694" s="735">
        <v>114.92</v>
      </c>
    </row>
    <row r="695" spans="1:14" ht="14.45" customHeight="1" x14ac:dyDescent="0.2">
      <c r="A695" s="729" t="s">
        <v>621</v>
      </c>
      <c r="B695" s="730" t="s">
        <v>622</v>
      </c>
      <c r="C695" s="731" t="s">
        <v>642</v>
      </c>
      <c r="D695" s="732" t="s">
        <v>643</v>
      </c>
      <c r="E695" s="733">
        <v>50113001</v>
      </c>
      <c r="F695" s="732" t="s">
        <v>667</v>
      </c>
      <c r="G695" s="731" t="s">
        <v>668</v>
      </c>
      <c r="H695" s="731">
        <v>847521</v>
      </c>
      <c r="I695" s="731">
        <v>0</v>
      </c>
      <c r="J695" s="731" t="s">
        <v>1609</v>
      </c>
      <c r="K695" s="731" t="s">
        <v>1610</v>
      </c>
      <c r="L695" s="734">
        <v>28.730000000000008</v>
      </c>
      <c r="M695" s="734">
        <v>2</v>
      </c>
      <c r="N695" s="735">
        <v>57.460000000000015</v>
      </c>
    </row>
    <row r="696" spans="1:14" ht="14.45" customHeight="1" x14ac:dyDescent="0.2">
      <c r="A696" s="729" t="s">
        <v>621</v>
      </c>
      <c r="B696" s="730" t="s">
        <v>622</v>
      </c>
      <c r="C696" s="731" t="s">
        <v>642</v>
      </c>
      <c r="D696" s="732" t="s">
        <v>643</v>
      </c>
      <c r="E696" s="733">
        <v>50113001</v>
      </c>
      <c r="F696" s="732" t="s">
        <v>667</v>
      </c>
      <c r="G696" s="731" t="s">
        <v>668</v>
      </c>
      <c r="H696" s="731">
        <v>102684</v>
      </c>
      <c r="I696" s="731">
        <v>2684</v>
      </c>
      <c r="J696" s="731" t="s">
        <v>1215</v>
      </c>
      <c r="K696" s="731" t="s">
        <v>1216</v>
      </c>
      <c r="L696" s="734">
        <v>121.59222222222222</v>
      </c>
      <c r="M696" s="734">
        <v>36</v>
      </c>
      <c r="N696" s="735">
        <v>4377.32</v>
      </c>
    </row>
    <row r="697" spans="1:14" ht="14.45" customHeight="1" x14ac:dyDescent="0.2">
      <c r="A697" s="729" t="s">
        <v>621</v>
      </c>
      <c r="B697" s="730" t="s">
        <v>622</v>
      </c>
      <c r="C697" s="731" t="s">
        <v>642</v>
      </c>
      <c r="D697" s="732" t="s">
        <v>643</v>
      </c>
      <c r="E697" s="733">
        <v>50113001</v>
      </c>
      <c r="F697" s="732" t="s">
        <v>667</v>
      </c>
      <c r="G697" s="731" t="s">
        <v>668</v>
      </c>
      <c r="H697" s="731">
        <v>100502</v>
      </c>
      <c r="I697" s="731">
        <v>502</v>
      </c>
      <c r="J697" s="731" t="s">
        <v>1215</v>
      </c>
      <c r="K697" s="731" t="s">
        <v>1217</v>
      </c>
      <c r="L697" s="734">
        <v>267.95428571428567</v>
      </c>
      <c r="M697" s="734">
        <v>7</v>
      </c>
      <c r="N697" s="735">
        <v>1875.6799999999998</v>
      </c>
    </row>
    <row r="698" spans="1:14" ht="14.45" customHeight="1" x14ac:dyDescent="0.2">
      <c r="A698" s="729" t="s">
        <v>621</v>
      </c>
      <c r="B698" s="730" t="s">
        <v>622</v>
      </c>
      <c r="C698" s="731" t="s">
        <v>642</v>
      </c>
      <c r="D698" s="732" t="s">
        <v>643</v>
      </c>
      <c r="E698" s="733">
        <v>50113001</v>
      </c>
      <c r="F698" s="732" t="s">
        <v>667</v>
      </c>
      <c r="G698" s="731" t="s">
        <v>673</v>
      </c>
      <c r="H698" s="731">
        <v>239963</v>
      </c>
      <c r="I698" s="731">
        <v>239963</v>
      </c>
      <c r="J698" s="731" t="s">
        <v>1611</v>
      </c>
      <c r="K698" s="731" t="s">
        <v>1612</v>
      </c>
      <c r="L698" s="734">
        <v>155.52000000000004</v>
      </c>
      <c r="M698" s="734">
        <v>5</v>
      </c>
      <c r="N698" s="735">
        <v>777.60000000000014</v>
      </c>
    </row>
    <row r="699" spans="1:14" ht="14.45" customHeight="1" x14ac:dyDescent="0.2">
      <c r="A699" s="729" t="s">
        <v>621</v>
      </c>
      <c r="B699" s="730" t="s">
        <v>622</v>
      </c>
      <c r="C699" s="731" t="s">
        <v>642</v>
      </c>
      <c r="D699" s="732" t="s">
        <v>643</v>
      </c>
      <c r="E699" s="733">
        <v>50113001</v>
      </c>
      <c r="F699" s="732" t="s">
        <v>667</v>
      </c>
      <c r="G699" s="731" t="s">
        <v>673</v>
      </c>
      <c r="H699" s="731">
        <v>239964</v>
      </c>
      <c r="I699" s="731">
        <v>239964</v>
      </c>
      <c r="J699" s="731" t="s">
        <v>1613</v>
      </c>
      <c r="K699" s="731" t="s">
        <v>1614</v>
      </c>
      <c r="L699" s="734">
        <v>67.440434782608705</v>
      </c>
      <c r="M699" s="734">
        <v>23</v>
      </c>
      <c r="N699" s="735">
        <v>1551.13</v>
      </c>
    </row>
    <row r="700" spans="1:14" ht="14.45" customHeight="1" x14ac:dyDescent="0.2">
      <c r="A700" s="729" t="s">
        <v>621</v>
      </c>
      <c r="B700" s="730" t="s">
        <v>622</v>
      </c>
      <c r="C700" s="731" t="s">
        <v>642</v>
      </c>
      <c r="D700" s="732" t="s">
        <v>643</v>
      </c>
      <c r="E700" s="733">
        <v>50113001</v>
      </c>
      <c r="F700" s="732" t="s">
        <v>667</v>
      </c>
      <c r="G700" s="731" t="s">
        <v>673</v>
      </c>
      <c r="H700" s="731">
        <v>239965</v>
      </c>
      <c r="I700" s="731">
        <v>239965</v>
      </c>
      <c r="J700" s="731" t="s">
        <v>1613</v>
      </c>
      <c r="K700" s="731" t="s">
        <v>1615</v>
      </c>
      <c r="L700" s="734">
        <v>280.160436261808</v>
      </c>
      <c r="M700" s="734">
        <v>23</v>
      </c>
      <c r="N700" s="735">
        <v>6443.6900340215843</v>
      </c>
    </row>
    <row r="701" spans="1:14" ht="14.45" customHeight="1" x14ac:dyDescent="0.2">
      <c r="A701" s="729" t="s">
        <v>621</v>
      </c>
      <c r="B701" s="730" t="s">
        <v>622</v>
      </c>
      <c r="C701" s="731" t="s">
        <v>642</v>
      </c>
      <c r="D701" s="732" t="s">
        <v>643</v>
      </c>
      <c r="E701" s="733">
        <v>50113001</v>
      </c>
      <c r="F701" s="732" t="s">
        <v>667</v>
      </c>
      <c r="G701" s="731" t="s">
        <v>668</v>
      </c>
      <c r="H701" s="731">
        <v>218110</v>
      </c>
      <c r="I701" s="731">
        <v>218110</v>
      </c>
      <c r="J701" s="731" t="s">
        <v>1616</v>
      </c>
      <c r="K701" s="731" t="s">
        <v>1617</v>
      </c>
      <c r="L701" s="734">
        <v>174.33</v>
      </c>
      <c r="M701" s="734">
        <v>1</v>
      </c>
      <c r="N701" s="735">
        <v>174.33</v>
      </c>
    </row>
    <row r="702" spans="1:14" ht="14.45" customHeight="1" x14ac:dyDescent="0.2">
      <c r="A702" s="729" t="s">
        <v>621</v>
      </c>
      <c r="B702" s="730" t="s">
        <v>622</v>
      </c>
      <c r="C702" s="731" t="s">
        <v>642</v>
      </c>
      <c r="D702" s="732" t="s">
        <v>643</v>
      </c>
      <c r="E702" s="733">
        <v>50113001</v>
      </c>
      <c r="F702" s="732" t="s">
        <v>667</v>
      </c>
      <c r="G702" s="731" t="s">
        <v>673</v>
      </c>
      <c r="H702" s="731">
        <v>187330</v>
      </c>
      <c r="I702" s="731">
        <v>187330</v>
      </c>
      <c r="J702" s="731" t="s">
        <v>1222</v>
      </c>
      <c r="K702" s="731" t="s">
        <v>1224</v>
      </c>
      <c r="L702" s="734">
        <v>91.44</v>
      </c>
      <c r="M702" s="734">
        <v>1</v>
      </c>
      <c r="N702" s="735">
        <v>91.44</v>
      </c>
    </row>
    <row r="703" spans="1:14" ht="14.45" customHeight="1" x14ac:dyDescent="0.2">
      <c r="A703" s="729" t="s">
        <v>621</v>
      </c>
      <c r="B703" s="730" t="s">
        <v>622</v>
      </c>
      <c r="C703" s="731" t="s">
        <v>642</v>
      </c>
      <c r="D703" s="732" t="s">
        <v>643</v>
      </c>
      <c r="E703" s="733">
        <v>50113001</v>
      </c>
      <c r="F703" s="732" t="s">
        <v>667</v>
      </c>
      <c r="G703" s="731" t="s">
        <v>668</v>
      </c>
      <c r="H703" s="731">
        <v>194804</v>
      </c>
      <c r="I703" s="731">
        <v>94804</v>
      </c>
      <c r="J703" s="731" t="s">
        <v>1229</v>
      </c>
      <c r="K703" s="731" t="s">
        <v>1230</v>
      </c>
      <c r="L703" s="734">
        <v>58.470000000000013</v>
      </c>
      <c r="M703" s="734">
        <v>1</v>
      </c>
      <c r="N703" s="735">
        <v>58.470000000000013</v>
      </c>
    </row>
    <row r="704" spans="1:14" ht="14.45" customHeight="1" x14ac:dyDescent="0.2">
      <c r="A704" s="729" t="s">
        <v>621</v>
      </c>
      <c r="B704" s="730" t="s">
        <v>622</v>
      </c>
      <c r="C704" s="731" t="s">
        <v>642</v>
      </c>
      <c r="D704" s="732" t="s">
        <v>643</v>
      </c>
      <c r="E704" s="733">
        <v>50113001</v>
      </c>
      <c r="F704" s="732" t="s">
        <v>667</v>
      </c>
      <c r="G704" s="731" t="s">
        <v>668</v>
      </c>
      <c r="H704" s="731">
        <v>207960</v>
      </c>
      <c r="I704" s="731">
        <v>207960</v>
      </c>
      <c r="J704" s="731" t="s">
        <v>1237</v>
      </c>
      <c r="K704" s="731" t="s">
        <v>1238</v>
      </c>
      <c r="L704" s="734">
        <v>286.10000000000002</v>
      </c>
      <c r="M704" s="734">
        <v>1</v>
      </c>
      <c r="N704" s="735">
        <v>286.10000000000002</v>
      </c>
    </row>
    <row r="705" spans="1:14" ht="14.45" customHeight="1" x14ac:dyDescent="0.2">
      <c r="A705" s="729" t="s">
        <v>621</v>
      </c>
      <c r="B705" s="730" t="s">
        <v>622</v>
      </c>
      <c r="C705" s="731" t="s">
        <v>642</v>
      </c>
      <c r="D705" s="732" t="s">
        <v>643</v>
      </c>
      <c r="E705" s="733">
        <v>50113001</v>
      </c>
      <c r="F705" s="732" t="s">
        <v>667</v>
      </c>
      <c r="G705" s="731" t="s">
        <v>668</v>
      </c>
      <c r="H705" s="731">
        <v>101125</v>
      </c>
      <c r="I705" s="731">
        <v>1125</v>
      </c>
      <c r="J705" s="731" t="s">
        <v>1239</v>
      </c>
      <c r="K705" s="731" t="s">
        <v>1240</v>
      </c>
      <c r="L705" s="734">
        <v>77.28</v>
      </c>
      <c r="M705" s="734">
        <v>7</v>
      </c>
      <c r="N705" s="735">
        <v>540.96</v>
      </c>
    </row>
    <row r="706" spans="1:14" ht="14.45" customHeight="1" x14ac:dyDescent="0.2">
      <c r="A706" s="729" t="s">
        <v>621</v>
      </c>
      <c r="B706" s="730" t="s">
        <v>622</v>
      </c>
      <c r="C706" s="731" t="s">
        <v>642</v>
      </c>
      <c r="D706" s="732" t="s">
        <v>643</v>
      </c>
      <c r="E706" s="733">
        <v>50113001</v>
      </c>
      <c r="F706" s="732" t="s">
        <v>667</v>
      </c>
      <c r="G706" s="731" t="s">
        <v>668</v>
      </c>
      <c r="H706" s="731">
        <v>223159</v>
      </c>
      <c r="I706" s="731">
        <v>223159</v>
      </c>
      <c r="J706" s="731" t="s">
        <v>829</v>
      </c>
      <c r="K706" s="731" t="s">
        <v>830</v>
      </c>
      <c r="L706" s="734">
        <v>74.28</v>
      </c>
      <c r="M706" s="734">
        <v>6</v>
      </c>
      <c r="N706" s="735">
        <v>445.68</v>
      </c>
    </row>
    <row r="707" spans="1:14" ht="14.45" customHeight="1" x14ac:dyDescent="0.2">
      <c r="A707" s="729" t="s">
        <v>621</v>
      </c>
      <c r="B707" s="730" t="s">
        <v>622</v>
      </c>
      <c r="C707" s="731" t="s">
        <v>642</v>
      </c>
      <c r="D707" s="732" t="s">
        <v>643</v>
      </c>
      <c r="E707" s="733">
        <v>50113001</v>
      </c>
      <c r="F707" s="732" t="s">
        <v>667</v>
      </c>
      <c r="G707" s="731" t="s">
        <v>668</v>
      </c>
      <c r="H707" s="731">
        <v>846921</v>
      </c>
      <c r="I707" s="731">
        <v>123265</v>
      </c>
      <c r="J707" s="731" t="s">
        <v>1618</v>
      </c>
      <c r="K707" s="731" t="s">
        <v>1619</v>
      </c>
      <c r="L707" s="734">
        <v>814.45000000000016</v>
      </c>
      <c r="M707" s="734">
        <v>1</v>
      </c>
      <c r="N707" s="735">
        <v>814.45000000000016</v>
      </c>
    </row>
    <row r="708" spans="1:14" ht="14.45" customHeight="1" x14ac:dyDescent="0.2">
      <c r="A708" s="729" t="s">
        <v>621</v>
      </c>
      <c r="B708" s="730" t="s">
        <v>622</v>
      </c>
      <c r="C708" s="731" t="s">
        <v>642</v>
      </c>
      <c r="D708" s="732" t="s">
        <v>643</v>
      </c>
      <c r="E708" s="733">
        <v>50113001</v>
      </c>
      <c r="F708" s="732" t="s">
        <v>667</v>
      </c>
      <c r="G708" s="731" t="s">
        <v>668</v>
      </c>
      <c r="H708" s="731">
        <v>157525</v>
      </c>
      <c r="I708" s="731">
        <v>57525</v>
      </c>
      <c r="J708" s="731" t="s">
        <v>1620</v>
      </c>
      <c r="K708" s="731" t="s">
        <v>1621</v>
      </c>
      <c r="L708" s="734">
        <v>97.42</v>
      </c>
      <c r="M708" s="734">
        <v>1</v>
      </c>
      <c r="N708" s="735">
        <v>97.42</v>
      </c>
    </row>
    <row r="709" spans="1:14" ht="14.45" customHeight="1" x14ac:dyDescent="0.2">
      <c r="A709" s="729" t="s">
        <v>621</v>
      </c>
      <c r="B709" s="730" t="s">
        <v>622</v>
      </c>
      <c r="C709" s="731" t="s">
        <v>642</v>
      </c>
      <c r="D709" s="732" t="s">
        <v>643</v>
      </c>
      <c r="E709" s="733">
        <v>50113001</v>
      </c>
      <c r="F709" s="732" t="s">
        <v>667</v>
      </c>
      <c r="G709" s="731" t="s">
        <v>668</v>
      </c>
      <c r="H709" s="731">
        <v>194763</v>
      </c>
      <c r="I709" s="731">
        <v>94763</v>
      </c>
      <c r="J709" s="731" t="s">
        <v>1622</v>
      </c>
      <c r="K709" s="731" t="s">
        <v>1623</v>
      </c>
      <c r="L709" s="734">
        <v>212.52000000000004</v>
      </c>
      <c r="M709" s="734">
        <v>1</v>
      </c>
      <c r="N709" s="735">
        <v>212.52000000000004</v>
      </c>
    </row>
    <row r="710" spans="1:14" ht="14.45" customHeight="1" x14ac:dyDescent="0.2">
      <c r="A710" s="729" t="s">
        <v>621</v>
      </c>
      <c r="B710" s="730" t="s">
        <v>622</v>
      </c>
      <c r="C710" s="731" t="s">
        <v>642</v>
      </c>
      <c r="D710" s="732" t="s">
        <v>643</v>
      </c>
      <c r="E710" s="733">
        <v>50113001</v>
      </c>
      <c r="F710" s="732" t="s">
        <v>667</v>
      </c>
      <c r="G710" s="731" t="s">
        <v>668</v>
      </c>
      <c r="H710" s="731">
        <v>109415</v>
      </c>
      <c r="I710" s="731">
        <v>119683</v>
      </c>
      <c r="J710" s="731" t="s">
        <v>1624</v>
      </c>
      <c r="K710" s="731" t="s">
        <v>1625</v>
      </c>
      <c r="L710" s="734">
        <v>73.950000000000017</v>
      </c>
      <c r="M710" s="734">
        <v>4</v>
      </c>
      <c r="N710" s="735">
        <v>295.80000000000007</v>
      </c>
    </row>
    <row r="711" spans="1:14" ht="14.45" customHeight="1" x14ac:dyDescent="0.2">
      <c r="A711" s="729" t="s">
        <v>621</v>
      </c>
      <c r="B711" s="730" t="s">
        <v>622</v>
      </c>
      <c r="C711" s="731" t="s">
        <v>642</v>
      </c>
      <c r="D711" s="732" t="s">
        <v>643</v>
      </c>
      <c r="E711" s="733">
        <v>50113001</v>
      </c>
      <c r="F711" s="732" t="s">
        <v>667</v>
      </c>
      <c r="G711" s="731" t="s">
        <v>668</v>
      </c>
      <c r="H711" s="731">
        <v>239549</v>
      </c>
      <c r="I711" s="731">
        <v>239549</v>
      </c>
      <c r="J711" s="731" t="s">
        <v>1243</v>
      </c>
      <c r="K711" s="731" t="s">
        <v>1244</v>
      </c>
      <c r="L711" s="734">
        <v>56.73</v>
      </c>
      <c r="M711" s="734">
        <v>3</v>
      </c>
      <c r="N711" s="735">
        <v>170.19</v>
      </c>
    </row>
    <row r="712" spans="1:14" ht="14.45" customHeight="1" x14ac:dyDescent="0.2">
      <c r="A712" s="729" t="s">
        <v>621</v>
      </c>
      <c r="B712" s="730" t="s">
        <v>622</v>
      </c>
      <c r="C712" s="731" t="s">
        <v>642</v>
      </c>
      <c r="D712" s="732" t="s">
        <v>643</v>
      </c>
      <c r="E712" s="733">
        <v>50113001</v>
      </c>
      <c r="F712" s="732" t="s">
        <v>667</v>
      </c>
      <c r="G712" s="731" t="s">
        <v>668</v>
      </c>
      <c r="H712" s="731">
        <v>112572</v>
      </c>
      <c r="I712" s="731">
        <v>112572</v>
      </c>
      <c r="J712" s="731" t="s">
        <v>1626</v>
      </c>
      <c r="K712" s="731" t="s">
        <v>1627</v>
      </c>
      <c r="L712" s="734">
        <v>64.78</v>
      </c>
      <c r="M712" s="734">
        <v>2</v>
      </c>
      <c r="N712" s="735">
        <v>129.56</v>
      </c>
    </row>
    <row r="713" spans="1:14" ht="14.45" customHeight="1" x14ac:dyDescent="0.2">
      <c r="A713" s="729" t="s">
        <v>621</v>
      </c>
      <c r="B713" s="730" t="s">
        <v>622</v>
      </c>
      <c r="C713" s="731" t="s">
        <v>642</v>
      </c>
      <c r="D713" s="732" t="s">
        <v>643</v>
      </c>
      <c r="E713" s="733">
        <v>50113001</v>
      </c>
      <c r="F713" s="732" t="s">
        <v>667</v>
      </c>
      <c r="G713" s="731" t="s">
        <v>673</v>
      </c>
      <c r="H713" s="731">
        <v>191788</v>
      </c>
      <c r="I713" s="731">
        <v>91788</v>
      </c>
      <c r="J713" s="731" t="s">
        <v>1245</v>
      </c>
      <c r="K713" s="731" t="s">
        <v>1246</v>
      </c>
      <c r="L713" s="734">
        <v>9.1333333333333329</v>
      </c>
      <c r="M713" s="734">
        <v>6</v>
      </c>
      <c r="N713" s="735">
        <v>54.8</v>
      </c>
    </row>
    <row r="714" spans="1:14" ht="14.45" customHeight="1" x14ac:dyDescent="0.2">
      <c r="A714" s="729" t="s">
        <v>621</v>
      </c>
      <c r="B714" s="730" t="s">
        <v>622</v>
      </c>
      <c r="C714" s="731" t="s">
        <v>642</v>
      </c>
      <c r="D714" s="732" t="s">
        <v>643</v>
      </c>
      <c r="E714" s="733">
        <v>50113001</v>
      </c>
      <c r="F714" s="732" t="s">
        <v>667</v>
      </c>
      <c r="G714" s="731" t="s">
        <v>673</v>
      </c>
      <c r="H714" s="731">
        <v>106618</v>
      </c>
      <c r="I714" s="731">
        <v>6618</v>
      </c>
      <c r="J714" s="731" t="s">
        <v>1247</v>
      </c>
      <c r="K714" s="731" t="s">
        <v>1248</v>
      </c>
      <c r="L714" s="734">
        <v>19.585000000000001</v>
      </c>
      <c r="M714" s="734">
        <v>4</v>
      </c>
      <c r="N714" s="735">
        <v>78.34</v>
      </c>
    </row>
    <row r="715" spans="1:14" ht="14.45" customHeight="1" x14ac:dyDescent="0.2">
      <c r="A715" s="729" t="s">
        <v>621</v>
      </c>
      <c r="B715" s="730" t="s">
        <v>622</v>
      </c>
      <c r="C715" s="731" t="s">
        <v>642</v>
      </c>
      <c r="D715" s="732" t="s">
        <v>643</v>
      </c>
      <c r="E715" s="733">
        <v>50113001</v>
      </c>
      <c r="F715" s="732" t="s">
        <v>667</v>
      </c>
      <c r="G715" s="731" t="s">
        <v>673</v>
      </c>
      <c r="H715" s="731">
        <v>184399</v>
      </c>
      <c r="I715" s="731">
        <v>84399</v>
      </c>
      <c r="J715" s="731" t="s">
        <v>1251</v>
      </c>
      <c r="K715" s="731" t="s">
        <v>1252</v>
      </c>
      <c r="L715" s="734">
        <v>126.19999999999999</v>
      </c>
      <c r="M715" s="734">
        <v>2</v>
      </c>
      <c r="N715" s="735">
        <v>252.39999999999998</v>
      </c>
    </row>
    <row r="716" spans="1:14" ht="14.45" customHeight="1" x14ac:dyDescent="0.2">
      <c r="A716" s="729" t="s">
        <v>621</v>
      </c>
      <c r="B716" s="730" t="s">
        <v>622</v>
      </c>
      <c r="C716" s="731" t="s">
        <v>642</v>
      </c>
      <c r="D716" s="732" t="s">
        <v>643</v>
      </c>
      <c r="E716" s="733">
        <v>50113001</v>
      </c>
      <c r="F716" s="732" t="s">
        <v>667</v>
      </c>
      <c r="G716" s="731" t="s">
        <v>668</v>
      </c>
      <c r="H716" s="731">
        <v>83538</v>
      </c>
      <c r="I716" s="731">
        <v>83538</v>
      </c>
      <c r="J716" s="731" t="s">
        <v>1628</v>
      </c>
      <c r="K716" s="731" t="s">
        <v>1629</v>
      </c>
      <c r="L716" s="734">
        <v>163.86</v>
      </c>
      <c r="M716" s="734">
        <v>25</v>
      </c>
      <c r="N716" s="735">
        <v>4096.5</v>
      </c>
    </row>
    <row r="717" spans="1:14" ht="14.45" customHeight="1" x14ac:dyDescent="0.2">
      <c r="A717" s="729" t="s">
        <v>621</v>
      </c>
      <c r="B717" s="730" t="s">
        <v>622</v>
      </c>
      <c r="C717" s="731" t="s">
        <v>642</v>
      </c>
      <c r="D717" s="732" t="s">
        <v>643</v>
      </c>
      <c r="E717" s="733">
        <v>50113001</v>
      </c>
      <c r="F717" s="732" t="s">
        <v>667</v>
      </c>
      <c r="G717" s="731" t="s">
        <v>668</v>
      </c>
      <c r="H717" s="731">
        <v>104307</v>
      </c>
      <c r="I717" s="731">
        <v>4307</v>
      </c>
      <c r="J717" s="731" t="s">
        <v>835</v>
      </c>
      <c r="K717" s="731" t="s">
        <v>836</v>
      </c>
      <c r="L717" s="734">
        <v>350.76999999999975</v>
      </c>
      <c r="M717" s="734">
        <v>3</v>
      </c>
      <c r="N717" s="735">
        <v>1052.3099999999993</v>
      </c>
    </row>
    <row r="718" spans="1:14" ht="14.45" customHeight="1" x14ac:dyDescent="0.2">
      <c r="A718" s="729" t="s">
        <v>621</v>
      </c>
      <c r="B718" s="730" t="s">
        <v>622</v>
      </c>
      <c r="C718" s="731" t="s">
        <v>642</v>
      </c>
      <c r="D718" s="732" t="s">
        <v>643</v>
      </c>
      <c r="E718" s="733">
        <v>50113001</v>
      </c>
      <c r="F718" s="732" t="s">
        <v>667</v>
      </c>
      <c r="G718" s="731" t="s">
        <v>673</v>
      </c>
      <c r="H718" s="731">
        <v>216900</v>
      </c>
      <c r="I718" s="731">
        <v>216900</v>
      </c>
      <c r="J718" s="731" t="s">
        <v>837</v>
      </c>
      <c r="K718" s="731" t="s">
        <v>838</v>
      </c>
      <c r="L718" s="734">
        <v>678.85238095238105</v>
      </c>
      <c r="M718" s="734">
        <v>42</v>
      </c>
      <c r="N718" s="735">
        <v>28511.800000000003</v>
      </c>
    </row>
    <row r="719" spans="1:14" ht="14.45" customHeight="1" x14ac:dyDescent="0.2">
      <c r="A719" s="729" t="s">
        <v>621</v>
      </c>
      <c r="B719" s="730" t="s">
        <v>622</v>
      </c>
      <c r="C719" s="731" t="s">
        <v>642</v>
      </c>
      <c r="D719" s="732" t="s">
        <v>643</v>
      </c>
      <c r="E719" s="733">
        <v>50113001</v>
      </c>
      <c r="F719" s="732" t="s">
        <v>667</v>
      </c>
      <c r="G719" s="731" t="s">
        <v>673</v>
      </c>
      <c r="H719" s="731">
        <v>155824</v>
      </c>
      <c r="I719" s="731">
        <v>55824</v>
      </c>
      <c r="J719" s="731" t="s">
        <v>1254</v>
      </c>
      <c r="K719" s="731" t="s">
        <v>1256</v>
      </c>
      <c r="L719" s="734">
        <v>41.47</v>
      </c>
      <c r="M719" s="734">
        <v>8</v>
      </c>
      <c r="N719" s="735">
        <v>331.76</v>
      </c>
    </row>
    <row r="720" spans="1:14" ht="14.45" customHeight="1" x14ac:dyDescent="0.2">
      <c r="A720" s="729" t="s">
        <v>621</v>
      </c>
      <c r="B720" s="730" t="s">
        <v>622</v>
      </c>
      <c r="C720" s="731" t="s">
        <v>642</v>
      </c>
      <c r="D720" s="732" t="s">
        <v>643</v>
      </c>
      <c r="E720" s="733">
        <v>50113001</v>
      </c>
      <c r="F720" s="732" t="s">
        <v>667</v>
      </c>
      <c r="G720" s="731" t="s">
        <v>673</v>
      </c>
      <c r="H720" s="731">
        <v>107981</v>
      </c>
      <c r="I720" s="731">
        <v>7981</v>
      </c>
      <c r="J720" s="731" t="s">
        <v>1254</v>
      </c>
      <c r="K720" s="731" t="s">
        <v>1257</v>
      </c>
      <c r="L720" s="734">
        <v>41.88000000000001</v>
      </c>
      <c r="M720" s="734">
        <v>2</v>
      </c>
      <c r="N720" s="735">
        <v>83.760000000000019</v>
      </c>
    </row>
    <row r="721" spans="1:14" ht="14.45" customHeight="1" x14ac:dyDescent="0.2">
      <c r="A721" s="729" t="s">
        <v>621</v>
      </c>
      <c r="B721" s="730" t="s">
        <v>622</v>
      </c>
      <c r="C721" s="731" t="s">
        <v>642</v>
      </c>
      <c r="D721" s="732" t="s">
        <v>643</v>
      </c>
      <c r="E721" s="733">
        <v>50113001</v>
      </c>
      <c r="F721" s="732" t="s">
        <v>667</v>
      </c>
      <c r="G721" s="731" t="s">
        <v>673</v>
      </c>
      <c r="H721" s="731">
        <v>155823</v>
      </c>
      <c r="I721" s="731">
        <v>55823</v>
      </c>
      <c r="J721" s="731" t="s">
        <v>1254</v>
      </c>
      <c r="K721" s="731" t="s">
        <v>1255</v>
      </c>
      <c r="L721" s="734">
        <v>33.011000000000003</v>
      </c>
      <c r="M721" s="734">
        <v>25</v>
      </c>
      <c r="N721" s="735">
        <v>825.27500000000009</v>
      </c>
    </row>
    <row r="722" spans="1:14" ht="14.45" customHeight="1" x14ac:dyDescent="0.2">
      <c r="A722" s="729" t="s">
        <v>621</v>
      </c>
      <c r="B722" s="730" t="s">
        <v>622</v>
      </c>
      <c r="C722" s="731" t="s">
        <v>642</v>
      </c>
      <c r="D722" s="732" t="s">
        <v>643</v>
      </c>
      <c r="E722" s="733">
        <v>50113001</v>
      </c>
      <c r="F722" s="732" t="s">
        <v>667</v>
      </c>
      <c r="G722" s="731" t="s">
        <v>668</v>
      </c>
      <c r="H722" s="731">
        <v>240020</v>
      </c>
      <c r="I722" s="731">
        <v>240020</v>
      </c>
      <c r="J722" s="731" t="s">
        <v>1630</v>
      </c>
      <c r="K722" s="731" t="s">
        <v>1631</v>
      </c>
      <c r="L722" s="734">
        <v>85.73</v>
      </c>
      <c r="M722" s="734">
        <v>1</v>
      </c>
      <c r="N722" s="735">
        <v>85.73</v>
      </c>
    </row>
    <row r="723" spans="1:14" ht="14.45" customHeight="1" x14ac:dyDescent="0.2">
      <c r="A723" s="729" t="s">
        <v>621</v>
      </c>
      <c r="B723" s="730" t="s">
        <v>622</v>
      </c>
      <c r="C723" s="731" t="s">
        <v>642</v>
      </c>
      <c r="D723" s="732" t="s">
        <v>643</v>
      </c>
      <c r="E723" s="733">
        <v>50113001</v>
      </c>
      <c r="F723" s="732" t="s">
        <v>667</v>
      </c>
      <c r="G723" s="731" t="s">
        <v>668</v>
      </c>
      <c r="H723" s="731">
        <v>242304</v>
      </c>
      <c r="I723" s="731">
        <v>242304</v>
      </c>
      <c r="J723" s="731" t="s">
        <v>1632</v>
      </c>
      <c r="K723" s="731" t="s">
        <v>1633</v>
      </c>
      <c r="L723" s="734">
        <v>45.28</v>
      </c>
      <c r="M723" s="734">
        <v>2</v>
      </c>
      <c r="N723" s="735">
        <v>90.56</v>
      </c>
    </row>
    <row r="724" spans="1:14" ht="14.45" customHeight="1" x14ac:dyDescent="0.2">
      <c r="A724" s="729" t="s">
        <v>621</v>
      </c>
      <c r="B724" s="730" t="s">
        <v>622</v>
      </c>
      <c r="C724" s="731" t="s">
        <v>642</v>
      </c>
      <c r="D724" s="732" t="s">
        <v>643</v>
      </c>
      <c r="E724" s="733">
        <v>50113001</v>
      </c>
      <c r="F724" s="732" t="s">
        <v>667</v>
      </c>
      <c r="G724" s="731" t="s">
        <v>673</v>
      </c>
      <c r="H724" s="731">
        <v>187607</v>
      </c>
      <c r="I724" s="731">
        <v>187607</v>
      </c>
      <c r="J724" s="731" t="s">
        <v>1634</v>
      </c>
      <c r="K724" s="731" t="s">
        <v>1635</v>
      </c>
      <c r="L724" s="734">
        <v>273.89999999999998</v>
      </c>
      <c r="M724" s="734">
        <v>2</v>
      </c>
      <c r="N724" s="735">
        <v>547.79999999999995</v>
      </c>
    </row>
    <row r="725" spans="1:14" ht="14.45" customHeight="1" x14ac:dyDescent="0.2">
      <c r="A725" s="729" t="s">
        <v>621</v>
      </c>
      <c r="B725" s="730" t="s">
        <v>622</v>
      </c>
      <c r="C725" s="731" t="s">
        <v>642</v>
      </c>
      <c r="D725" s="732" t="s">
        <v>643</v>
      </c>
      <c r="E725" s="733">
        <v>50113001</v>
      </c>
      <c r="F725" s="732" t="s">
        <v>667</v>
      </c>
      <c r="G725" s="731" t="s">
        <v>668</v>
      </c>
      <c r="H725" s="731">
        <v>100874</v>
      </c>
      <c r="I725" s="731">
        <v>874</v>
      </c>
      <c r="J725" s="731" t="s">
        <v>1268</v>
      </c>
      <c r="K725" s="731" t="s">
        <v>841</v>
      </c>
      <c r="L725" s="734">
        <v>88.051428571428588</v>
      </c>
      <c r="M725" s="734">
        <v>7</v>
      </c>
      <c r="N725" s="735">
        <v>616.36000000000013</v>
      </c>
    </row>
    <row r="726" spans="1:14" ht="14.45" customHeight="1" x14ac:dyDescent="0.2">
      <c r="A726" s="729" t="s">
        <v>621</v>
      </c>
      <c r="B726" s="730" t="s">
        <v>622</v>
      </c>
      <c r="C726" s="731" t="s">
        <v>642</v>
      </c>
      <c r="D726" s="732" t="s">
        <v>643</v>
      </c>
      <c r="E726" s="733">
        <v>50113001</v>
      </c>
      <c r="F726" s="732" t="s">
        <v>667</v>
      </c>
      <c r="G726" s="731" t="s">
        <v>668</v>
      </c>
      <c r="H726" s="731">
        <v>200863</v>
      </c>
      <c r="I726" s="731">
        <v>200863</v>
      </c>
      <c r="J726" s="731" t="s">
        <v>839</v>
      </c>
      <c r="K726" s="731" t="s">
        <v>840</v>
      </c>
      <c r="L726" s="734">
        <v>85.45</v>
      </c>
      <c r="M726" s="734">
        <v>10</v>
      </c>
      <c r="N726" s="735">
        <v>854.5</v>
      </c>
    </row>
    <row r="727" spans="1:14" ht="14.45" customHeight="1" x14ac:dyDescent="0.2">
      <c r="A727" s="729" t="s">
        <v>621</v>
      </c>
      <c r="B727" s="730" t="s">
        <v>622</v>
      </c>
      <c r="C727" s="731" t="s">
        <v>642</v>
      </c>
      <c r="D727" s="732" t="s">
        <v>643</v>
      </c>
      <c r="E727" s="733">
        <v>50113001</v>
      </c>
      <c r="F727" s="732" t="s">
        <v>667</v>
      </c>
      <c r="G727" s="731" t="s">
        <v>668</v>
      </c>
      <c r="H727" s="731">
        <v>224053</v>
      </c>
      <c r="I727" s="731">
        <v>224053</v>
      </c>
      <c r="J727" s="731" t="s">
        <v>1269</v>
      </c>
      <c r="K727" s="731" t="s">
        <v>1270</v>
      </c>
      <c r="L727" s="734">
        <v>247.08</v>
      </c>
      <c r="M727" s="734">
        <v>2</v>
      </c>
      <c r="N727" s="735">
        <v>494.16</v>
      </c>
    </row>
    <row r="728" spans="1:14" ht="14.45" customHeight="1" x14ac:dyDescent="0.2">
      <c r="A728" s="729" t="s">
        <v>621</v>
      </c>
      <c r="B728" s="730" t="s">
        <v>622</v>
      </c>
      <c r="C728" s="731" t="s">
        <v>642</v>
      </c>
      <c r="D728" s="732" t="s">
        <v>643</v>
      </c>
      <c r="E728" s="733">
        <v>50113001</v>
      </c>
      <c r="F728" s="732" t="s">
        <v>667</v>
      </c>
      <c r="G728" s="731" t="s">
        <v>673</v>
      </c>
      <c r="H728" s="731">
        <v>157871</v>
      </c>
      <c r="I728" s="731">
        <v>157871</v>
      </c>
      <c r="J728" s="731" t="s">
        <v>1636</v>
      </c>
      <c r="K728" s="731" t="s">
        <v>1637</v>
      </c>
      <c r="L728" s="734">
        <v>503.88</v>
      </c>
      <c r="M728" s="734">
        <v>1</v>
      </c>
      <c r="N728" s="735">
        <v>503.88</v>
      </c>
    </row>
    <row r="729" spans="1:14" ht="14.45" customHeight="1" x14ac:dyDescent="0.2">
      <c r="A729" s="729" t="s">
        <v>621</v>
      </c>
      <c r="B729" s="730" t="s">
        <v>622</v>
      </c>
      <c r="C729" s="731" t="s">
        <v>642</v>
      </c>
      <c r="D729" s="732" t="s">
        <v>643</v>
      </c>
      <c r="E729" s="733">
        <v>50113001</v>
      </c>
      <c r="F729" s="732" t="s">
        <v>667</v>
      </c>
      <c r="G729" s="731" t="s">
        <v>668</v>
      </c>
      <c r="H729" s="731">
        <v>207820</v>
      </c>
      <c r="I729" s="731">
        <v>207820</v>
      </c>
      <c r="J729" s="731" t="s">
        <v>842</v>
      </c>
      <c r="K729" s="731" t="s">
        <v>843</v>
      </c>
      <c r="L729" s="734">
        <v>33.67</v>
      </c>
      <c r="M729" s="734">
        <v>15</v>
      </c>
      <c r="N729" s="735">
        <v>505.05</v>
      </c>
    </row>
    <row r="730" spans="1:14" ht="14.45" customHeight="1" x14ac:dyDescent="0.2">
      <c r="A730" s="729" t="s">
        <v>621</v>
      </c>
      <c r="B730" s="730" t="s">
        <v>622</v>
      </c>
      <c r="C730" s="731" t="s">
        <v>642</v>
      </c>
      <c r="D730" s="732" t="s">
        <v>643</v>
      </c>
      <c r="E730" s="733">
        <v>50113001</v>
      </c>
      <c r="F730" s="732" t="s">
        <v>667</v>
      </c>
      <c r="G730" s="731" t="s">
        <v>668</v>
      </c>
      <c r="H730" s="731">
        <v>207819</v>
      </c>
      <c r="I730" s="731">
        <v>207819</v>
      </c>
      <c r="J730" s="731" t="s">
        <v>1271</v>
      </c>
      <c r="K730" s="731" t="s">
        <v>1272</v>
      </c>
      <c r="L730" s="734">
        <v>23.84</v>
      </c>
      <c r="M730" s="734">
        <v>7</v>
      </c>
      <c r="N730" s="735">
        <v>166.88</v>
      </c>
    </row>
    <row r="731" spans="1:14" ht="14.45" customHeight="1" x14ac:dyDescent="0.2">
      <c r="A731" s="729" t="s">
        <v>621</v>
      </c>
      <c r="B731" s="730" t="s">
        <v>622</v>
      </c>
      <c r="C731" s="731" t="s">
        <v>642</v>
      </c>
      <c r="D731" s="732" t="s">
        <v>643</v>
      </c>
      <c r="E731" s="733">
        <v>50113001</v>
      </c>
      <c r="F731" s="732" t="s">
        <v>667</v>
      </c>
      <c r="G731" s="731" t="s">
        <v>668</v>
      </c>
      <c r="H731" s="731">
        <v>193087</v>
      </c>
      <c r="I731" s="731">
        <v>193087</v>
      </c>
      <c r="J731" s="731" t="s">
        <v>1638</v>
      </c>
      <c r="K731" s="731" t="s">
        <v>1639</v>
      </c>
      <c r="L731" s="734">
        <v>550.10000000000014</v>
      </c>
      <c r="M731" s="734">
        <v>1</v>
      </c>
      <c r="N731" s="735">
        <v>550.10000000000014</v>
      </c>
    </row>
    <row r="732" spans="1:14" ht="14.45" customHeight="1" x14ac:dyDescent="0.2">
      <c r="A732" s="729" t="s">
        <v>621</v>
      </c>
      <c r="B732" s="730" t="s">
        <v>622</v>
      </c>
      <c r="C732" s="731" t="s">
        <v>642</v>
      </c>
      <c r="D732" s="732" t="s">
        <v>643</v>
      </c>
      <c r="E732" s="733">
        <v>50113001</v>
      </c>
      <c r="F732" s="732" t="s">
        <v>667</v>
      </c>
      <c r="G732" s="731" t="s">
        <v>668</v>
      </c>
      <c r="H732" s="731">
        <v>111671</v>
      </c>
      <c r="I732" s="731">
        <v>11671</v>
      </c>
      <c r="J732" s="731" t="s">
        <v>1640</v>
      </c>
      <c r="K732" s="731" t="s">
        <v>1641</v>
      </c>
      <c r="L732" s="734">
        <v>209</v>
      </c>
      <c r="M732" s="734">
        <v>14</v>
      </c>
      <c r="N732" s="735">
        <v>2926</v>
      </c>
    </row>
    <row r="733" spans="1:14" ht="14.45" customHeight="1" x14ac:dyDescent="0.2">
      <c r="A733" s="729" t="s">
        <v>621</v>
      </c>
      <c r="B733" s="730" t="s">
        <v>622</v>
      </c>
      <c r="C733" s="731" t="s">
        <v>642</v>
      </c>
      <c r="D733" s="732" t="s">
        <v>643</v>
      </c>
      <c r="E733" s="733">
        <v>50113001</v>
      </c>
      <c r="F733" s="732" t="s">
        <v>667</v>
      </c>
      <c r="G733" s="731" t="s">
        <v>668</v>
      </c>
      <c r="H733" s="731">
        <v>394404</v>
      </c>
      <c r="I733" s="731">
        <v>168373</v>
      </c>
      <c r="J733" s="731" t="s">
        <v>846</v>
      </c>
      <c r="K733" s="731" t="s">
        <v>847</v>
      </c>
      <c r="L733" s="734">
        <v>1148.6199999999999</v>
      </c>
      <c r="M733" s="734">
        <v>1</v>
      </c>
      <c r="N733" s="735">
        <v>1148.6199999999999</v>
      </c>
    </row>
    <row r="734" spans="1:14" ht="14.45" customHeight="1" x14ac:dyDescent="0.2">
      <c r="A734" s="729" t="s">
        <v>621</v>
      </c>
      <c r="B734" s="730" t="s">
        <v>622</v>
      </c>
      <c r="C734" s="731" t="s">
        <v>642</v>
      </c>
      <c r="D734" s="732" t="s">
        <v>643</v>
      </c>
      <c r="E734" s="733">
        <v>50113001</v>
      </c>
      <c r="F734" s="732" t="s">
        <v>667</v>
      </c>
      <c r="G734" s="731" t="s">
        <v>668</v>
      </c>
      <c r="H734" s="731">
        <v>102963</v>
      </c>
      <c r="I734" s="731">
        <v>2963</v>
      </c>
      <c r="J734" s="731" t="s">
        <v>1277</v>
      </c>
      <c r="K734" s="731" t="s">
        <v>1278</v>
      </c>
      <c r="L734" s="734">
        <v>121.83000000000003</v>
      </c>
      <c r="M734" s="734">
        <v>3</v>
      </c>
      <c r="N734" s="735">
        <v>365.49000000000007</v>
      </c>
    </row>
    <row r="735" spans="1:14" ht="14.45" customHeight="1" x14ac:dyDescent="0.2">
      <c r="A735" s="729" t="s">
        <v>621</v>
      </c>
      <c r="B735" s="730" t="s">
        <v>622</v>
      </c>
      <c r="C735" s="731" t="s">
        <v>642</v>
      </c>
      <c r="D735" s="732" t="s">
        <v>643</v>
      </c>
      <c r="E735" s="733">
        <v>50113001</v>
      </c>
      <c r="F735" s="732" t="s">
        <v>667</v>
      </c>
      <c r="G735" s="731" t="s">
        <v>668</v>
      </c>
      <c r="H735" s="731">
        <v>100269</v>
      </c>
      <c r="I735" s="731">
        <v>269</v>
      </c>
      <c r="J735" s="731" t="s">
        <v>1279</v>
      </c>
      <c r="K735" s="731" t="s">
        <v>1280</v>
      </c>
      <c r="L735" s="734">
        <v>50.570000000000007</v>
      </c>
      <c r="M735" s="734">
        <v>4</v>
      </c>
      <c r="N735" s="735">
        <v>202.28000000000003</v>
      </c>
    </row>
    <row r="736" spans="1:14" ht="14.45" customHeight="1" x14ac:dyDescent="0.2">
      <c r="A736" s="729" t="s">
        <v>621</v>
      </c>
      <c r="B736" s="730" t="s">
        <v>622</v>
      </c>
      <c r="C736" s="731" t="s">
        <v>642</v>
      </c>
      <c r="D736" s="732" t="s">
        <v>643</v>
      </c>
      <c r="E736" s="733">
        <v>50113001</v>
      </c>
      <c r="F736" s="732" t="s">
        <v>667</v>
      </c>
      <c r="G736" s="731" t="s">
        <v>668</v>
      </c>
      <c r="H736" s="731">
        <v>132917</v>
      </c>
      <c r="I736" s="731">
        <v>32917</v>
      </c>
      <c r="J736" s="731" t="s">
        <v>848</v>
      </c>
      <c r="K736" s="731" t="s">
        <v>849</v>
      </c>
      <c r="L736" s="734">
        <v>160.48000000000002</v>
      </c>
      <c r="M736" s="734">
        <v>1</v>
      </c>
      <c r="N736" s="735">
        <v>160.48000000000002</v>
      </c>
    </row>
    <row r="737" spans="1:14" ht="14.45" customHeight="1" x14ac:dyDescent="0.2">
      <c r="A737" s="729" t="s">
        <v>621</v>
      </c>
      <c r="B737" s="730" t="s">
        <v>622</v>
      </c>
      <c r="C737" s="731" t="s">
        <v>642</v>
      </c>
      <c r="D737" s="732" t="s">
        <v>643</v>
      </c>
      <c r="E737" s="733">
        <v>50113001</v>
      </c>
      <c r="F737" s="732" t="s">
        <v>667</v>
      </c>
      <c r="G737" s="731" t="s">
        <v>668</v>
      </c>
      <c r="H737" s="731">
        <v>235780</v>
      </c>
      <c r="I737" s="731">
        <v>235780</v>
      </c>
      <c r="J737" s="731" t="s">
        <v>1288</v>
      </c>
      <c r="K737" s="731" t="s">
        <v>1289</v>
      </c>
      <c r="L737" s="734">
        <v>64.14</v>
      </c>
      <c r="M737" s="734">
        <v>1</v>
      </c>
      <c r="N737" s="735">
        <v>64.14</v>
      </c>
    </row>
    <row r="738" spans="1:14" ht="14.45" customHeight="1" x14ac:dyDescent="0.2">
      <c r="A738" s="729" t="s">
        <v>621</v>
      </c>
      <c r="B738" s="730" t="s">
        <v>622</v>
      </c>
      <c r="C738" s="731" t="s">
        <v>642</v>
      </c>
      <c r="D738" s="732" t="s">
        <v>643</v>
      </c>
      <c r="E738" s="733">
        <v>50113001</v>
      </c>
      <c r="F738" s="732" t="s">
        <v>667</v>
      </c>
      <c r="G738" s="731" t="s">
        <v>673</v>
      </c>
      <c r="H738" s="731">
        <v>844651</v>
      </c>
      <c r="I738" s="731">
        <v>101205</v>
      </c>
      <c r="J738" s="731" t="s">
        <v>850</v>
      </c>
      <c r="K738" s="731" t="s">
        <v>1356</v>
      </c>
      <c r="L738" s="734">
        <v>76.450000904314493</v>
      </c>
      <c r="M738" s="734">
        <v>3</v>
      </c>
      <c r="N738" s="735">
        <v>229.35000271294348</v>
      </c>
    </row>
    <row r="739" spans="1:14" ht="14.45" customHeight="1" x14ac:dyDescent="0.2">
      <c r="A739" s="729" t="s">
        <v>621</v>
      </c>
      <c r="B739" s="730" t="s">
        <v>622</v>
      </c>
      <c r="C739" s="731" t="s">
        <v>642</v>
      </c>
      <c r="D739" s="732" t="s">
        <v>643</v>
      </c>
      <c r="E739" s="733">
        <v>50113001</v>
      </c>
      <c r="F739" s="732" t="s">
        <v>667</v>
      </c>
      <c r="G739" s="731" t="s">
        <v>673</v>
      </c>
      <c r="H739" s="731">
        <v>845220</v>
      </c>
      <c r="I739" s="731">
        <v>101211</v>
      </c>
      <c r="J739" s="731" t="s">
        <v>850</v>
      </c>
      <c r="K739" s="731" t="s">
        <v>851</v>
      </c>
      <c r="L739" s="734">
        <v>188.81999999999994</v>
      </c>
      <c r="M739" s="734">
        <v>4</v>
      </c>
      <c r="N739" s="735">
        <v>755.27999999999975</v>
      </c>
    </row>
    <row r="740" spans="1:14" ht="14.45" customHeight="1" x14ac:dyDescent="0.2">
      <c r="A740" s="729" t="s">
        <v>621</v>
      </c>
      <c r="B740" s="730" t="s">
        <v>622</v>
      </c>
      <c r="C740" s="731" t="s">
        <v>642</v>
      </c>
      <c r="D740" s="732" t="s">
        <v>643</v>
      </c>
      <c r="E740" s="733">
        <v>50113001</v>
      </c>
      <c r="F740" s="732" t="s">
        <v>667</v>
      </c>
      <c r="G740" s="731" t="s">
        <v>673</v>
      </c>
      <c r="H740" s="731">
        <v>845219</v>
      </c>
      <c r="I740" s="731">
        <v>101233</v>
      </c>
      <c r="J740" s="731" t="s">
        <v>1642</v>
      </c>
      <c r="K740" s="731" t="s">
        <v>1367</v>
      </c>
      <c r="L740" s="734">
        <v>307.58</v>
      </c>
      <c r="M740" s="734">
        <v>2</v>
      </c>
      <c r="N740" s="735">
        <v>615.16</v>
      </c>
    </row>
    <row r="741" spans="1:14" ht="14.45" customHeight="1" x14ac:dyDescent="0.2">
      <c r="A741" s="729" t="s">
        <v>621</v>
      </c>
      <c r="B741" s="730" t="s">
        <v>622</v>
      </c>
      <c r="C741" s="731" t="s">
        <v>642</v>
      </c>
      <c r="D741" s="732" t="s">
        <v>643</v>
      </c>
      <c r="E741" s="733">
        <v>50113001</v>
      </c>
      <c r="F741" s="732" t="s">
        <v>667</v>
      </c>
      <c r="G741" s="731" t="s">
        <v>673</v>
      </c>
      <c r="H741" s="731">
        <v>118172</v>
      </c>
      <c r="I741" s="731">
        <v>18172</v>
      </c>
      <c r="J741" s="731" t="s">
        <v>854</v>
      </c>
      <c r="K741" s="731" t="s">
        <v>1643</v>
      </c>
      <c r="L741" s="734">
        <v>390.5</v>
      </c>
      <c r="M741" s="734">
        <v>3</v>
      </c>
      <c r="N741" s="735">
        <v>1171.5</v>
      </c>
    </row>
    <row r="742" spans="1:14" ht="14.45" customHeight="1" x14ac:dyDescent="0.2">
      <c r="A742" s="729" t="s">
        <v>621</v>
      </c>
      <c r="B742" s="730" t="s">
        <v>622</v>
      </c>
      <c r="C742" s="731" t="s">
        <v>642</v>
      </c>
      <c r="D742" s="732" t="s">
        <v>643</v>
      </c>
      <c r="E742" s="733">
        <v>50113001</v>
      </c>
      <c r="F742" s="732" t="s">
        <v>667</v>
      </c>
      <c r="G742" s="731" t="s">
        <v>673</v>
      </c>
      <c r="H742" s="731">
        <v>118167</v>
      </c>
      <c r="I742" s="731">
        <v>18167</v>
      </c>
      <c r="J742" s="731" t="s">
        <v>854</v>
      </c>
      <c r="K742" s="731" t="s">
        <v>855</v>
      </c>
      <c r="L742" s="734">
        <v>65.78</v>
      </c>
      <c r="M742" s="734">
        <v>100</v>
      </c>
      <c r="N742" s="735">
        <v>6578</v>
      </c>
    </row>
    <row r="743" spans="1:14" ht="14.45" customHeight="1" x14ac:dyDescent="0.2">
      <c r="A743" s="729" t="s">
        <v>621</v>
      </c>
      <c r="B743" s="730" t="s">
        <v>622</v>
      </c>
      <c r="C743" s="731" t="s">
        <v>642</v>
      </c>
      <c r="D743" s="732" t="s">
        <v>643</v>
      </c>
      <c r="E743" s="733">
        <v>50113001</v>
      </c>
      <c r="F743" s="732" t="s">
        <v>667</v>
      </c>
      <c r="G743" s="731" t="s">
        <v>673</v>
      </c>
      <c r="H743" s="731">
        <v>118175</v>
      </c>
      <c r="I743" s="731">
        <v>18175</v>
      </c>
      <c r="J743" s="731" t="s">
        <v>854</v>
      </c>
      <c r="K743" s="731" t="s">
        <v>1644</v>
      </c>
      <c r="L743" s="734">
        <v>627</v>
      </c>
      <c r="M743" s="734">
        <v>6</v>
      </c>
      <c r="N743" s="735">
        <v>3762</v>
      </c>
    </row>
    <row r="744" spans="1:14" ht="14.45" customHeight="1" x14ac:dyDescent="0.2">
      <c r="A744" s="729" t="s">
        <v>621</v>
      </c>
      <c r="B744" s="730" t="s">
        <v>622</v>
      </c>
      <c r="C744" s="731" t="s">
        <v>642</v>
      </c>
      <c r="D744" s="732" t="s">
        <v>643</v>
      </c>
      <c r="E744" s="733">
        <v>50113001</v>
      </c>
      <c r="F744" s="732" t="s">
        <v>667</v>
      </c>
      <c r="G744" s="731" t="s">
        <v>329</v>
      </c>
      <c r="H744" s="731">
        <v>233016</v>
      </c>
      <c r="I744" s="731">
        <v>233016</v>
      </c>
      <c r="J744" s="731" t="s">
        <v>856</v>
      </c>
      <c r="K744" s="731" t="s">
        <v>857</v>
      </c>
      <c r="L744" s="734">
        <v>107.34000000000002</v>
      </c>
      <c r="M744" s="734">
        <v>220</v>
      </c>
      <c r="N744" s="735">
        <v>23614.800000000003</v>
      </c>
    </row>
    <row r="745" spans="1:14" ht="14.45" customHeight="1" x14ac:dyDescent="0.2">
      <c r="A745" s="729" t="s">
        <v>621</v>
      </c>
      <c r="B745" s="730" t="s">
        <v>622</v>
      </c>
      <c r="C745" s="731" t="s">
        <v>642</v>
      </c>
      <c r="D745" s="732" t="s">
        <v>643</v>
      </c>
      <c r="E745" s="733">
        <v>50113001</v>
      </c>
      <c r="F745" s="732" t="s">
        <v>667</v>
      </c>
      <c r="G745" s="731" t="s">
        <v>668</v>
      </c>
      <c r="H745" s="731">
        <v>156351</v>
      </c>
      <c r="I745" s="731">
        <v>56351</v>
      </c>
      <c r="J745" s="731" t="s">
        <v>1645</v>
      </c>
      <c r="K745" s="731" t="s">
        <v>1574</v>
      </c>
      <c r="L745" s="734">
        <v>42.58</v>
      </c>
      <c r="M745" s="734">
        <v>4</v>
      </c>
      <c r="N745" s="735">
        <v>170.32</v>
      </c>
    </row>
    <row r="746" spans="1:14" ht="14.45" customHeight="1" x14ac:dyDescent="0.2">
      <c r="A746" s="729" t="s">
        <v>621</v>
      </c>
      <c r="B746" s="730" t="s">
        <v>622</v>
      </c>
      <c r="C746" s="731" t="s">
        <v>642</v>
      </c>
      <c r="D746" s="732" t="s">
        <v>643</v>
      </c>
      <c r="E746" s="733">
        <v>50113001</v>
      </c>
      <c r="F746" s="732" t="s">
        <v>667</v>
      </c>
      <c r="G746" s="731" t="s">
        <v>668</v>
      </c>
      <c r="H746" s="731">
        <v>845827</v>
      </c>
      <c r="I746" s="731">
        <v>0</v>
      </c>
      <c r="J746" s="731" t="s">
        <v>1646</v>
      </c>
      <c r="K746" s="731" t="s">
        <v>329</v>
      </c>
      <c r="L746" s="734">
        <v>104.09999999999998</v>
      </c>
      <c r="M746" s="734">
        <v>1</v>
      </c>
      <c r="N746" s="735">
        <v>104.09999999999998</v>
      </c>
    </row>
    <row r="747" spans="1:14" ht="14.45" customHeight="1" x14ac:dyDescent="0.2">
      <c r="A747" s="729" t="s">
        <v>621</v>
      </c>
      <c r="B747" s="730" t="s">
        <v>622</v>
      </c>
      <c r="C747" s="731" t="s">
        <v>642</v>
      </c>
      <c r="D747" s="732" t="s">
        <v>643</v>
      </c>
      <c r="E747" s="733">
        <v>50113001</v>
      </c>
      <c r="F747" s="732" t="s">
        <v>667</v>
      </c>
      <c r="G747" s="731" t="s">
        <v>668</v>
      </c>
      <c r="H747" s="731">
        <v>114937</v>
      </c>
      <c r="I747" s="731">
        <v>14937</v>
      </c>
      <c r="J747" s="731" t="s">
        <v>1304</v>
      </c>
      <c r="K747" s="731" t="s">
        <v>1305</v>
      </c>
      <c r="L747" s="734">
        <v>79.61</v>
      </c>
      <c r="M747" s="734">
        <v>2</v>
      </c>
      <c r="N747" s="735">
        <v>159.22</v>
      </c>
    </row>
    <row r="748" spans="1:14" ht="14.45" customHeight="1" x14ac:dyDescent="0.2">
      <c r="A748" s="729" t="s">
        <v>621</v>
      </c>
      <c r="B748" s="730" t="s">
        <v>622</v>
      </c>
      <c r="C748" s="731" t="s">
        <v>642</v>
      </c>
      <c r="D748" s="732" t="s">
        <v>643</v>
      </c>
      <c r="E748" s="733">
        <v>50113001</v>
      </c>
      <c r="F748" s="732" t="s">
        <v>667</v>
      </c>
      <c r="G748" s="731" t="s">
        <v>673</v>
      </c>
      <c r="H748" s="731">
        <v>226455</v>
      </c>
      <c r="I748" s="731">
        <v>226455</v>
      </c>
      <c r="J748" s="731" t="s">
        <v>1647</v>
      </c>
      <c r="K748" s="731" t="s">
        <v>1648</v>
      </c>
      <c r="L748" s="734">
        <v>494.99999999999994</v>
      </c>
      <c r="M748" s="734">
        <v>4</v>
      </c>
      <c r="N748" s="735">
        <v>1979.9999999999998</v>
      </c>
    </row>
    <row r="749" spans="1:14" ht="14.45" customHeight="1" x14ac:dyDescent="0.2">
      <c r="A749" s="729" t="s">
        <v>621</v>
      </c>
      <c r="B749" s="730" t="s">
        <v>622</v>
      </c>
      <c r="C749" s="731" t="s">
        <v>642</v>
      </c>
      <c r="D749" s="732" t="s">
        <v>643</v>
      </c>
      <c r="E749" s="733">
        <v>50113001</v>
      </c>
      <c r="F749" s="732" t="s">
        <v>667</v>
      </c>
      <c r="G749" s="731" t="s">
        <v>668</v>
      </c>
      <c r="H749" s="731">
        <v>145583</v>
      </c>
      <c r="I749" s="731">
        <v>145583</v>
      </c>
      <c r="J749" s="731" t="s">
        <v>1649</v>
      </c>
      <c r="K749" s="731" t="s">
        <v>1650</v>
      </c>
      <c r="L749" s="734">
        <v>97.04000000000002</v>
      </c>
      <c r="M749" s="734">
        <v>4</v>
      </c>
      <c r="N749" s="735">
        <v>388.16000000000008</v>
      </c>
    </row>
    <row r="750" spans="1:14" ht="14.45" customHeight="1" x14ac:dyDescent="0.2">
      <c r="A750" s="729" t="s">
        <v>621</v>
      </c>
      <c r="B750" s="730" t="s">
        <v>622</v>
      </c>
      <c r="C750" s="731" t="s">
        <v>642</v>
      </c>
      <c r="D750" s="732" t="s">
        <v>643</v>
      </c>
      <c r="E750" s="733">
        <v>50113001</v>
      </c>
      <c r="F750" s="732" t="s">
        <v>667</v>
      </c>
      <c r="G750" s="731" t="s">
        <v>668</v>
      </c>
      <c r="H750" s="731">
        <v>192086</v>
      </c>
      <c r="I750" s="731">
        <v>92086</v>
      </c>
      <c r="J750" s="731" t="s">
        <v>1651</v>
      </c>
      <c r="K750" s="731" t="s">
        <v>1652</v>
      </c>
      <c r="L750" s="734">
        <v>138.92999999999995</v>
      </c>
      <c r="M750" s="734">
        <v>1</v>
      </c>
      <c r="N750" s="735">
        <v>138.92999999999995</v>
      </c>
    </row>
    <row r="751" spans="1:14" ht="14.45" customHeight="1" x14ac:dyDescent="0.2">
      <c r="A751" s="729" t="s">
        <v>621</v>
      </c>
      <c r="B751" s="730" t="s">
        <v>622</v>
      </c>
      <c r="C751" s="731" t="s">
        <v>642</v>
      </c>
      <c r="D751" s="732" t="s">
        <v>643</v>
      </c>
      <c r="E751" s="733">
        <v>50113001</v>
      </c>
      <c r="F751" s="732" t="s">
        <v>667</v>
      </c>
      <c r="G751" s="731" t="s">
        <v>668</v>
      </c>
      <c r="H751" s="731">
        <v>147712</v>
      </c>
      <c r="I751" s="731">
        <v>47712</v>
      </c>
      <c r="J751" s="731" t="s">
        <v>1653</v>
      </c>
      <c r="K751" s="731" t="s">
        <v>1654</v>
      </c>
      <c r="L751" s="734">
        <v>226.44999999999996</v>
      </c>
      <c r="M751" s="734">
        <v>1</v>
      </c>
      <c r="N751" s="735">
        <v>226.44999999999996</v>
      </c>
    </row>
    <row r="752" spans="1:14" ht="14.45" customHeight="1" x14ac:dyDescent="0.2">
      <c r="A752" s="729" t="s">
        <v>621</v>
      </c>
      <c r="B752" s="730" t="s">
        <v>622</v>
      </c>
      <c r="C752" s="731" t="s">
        <v>642</v>
      </c>
      <c r="D752" s="732" t="s">
        <v>643</v>
      </c>
      <c r="E752" s="733">
        <v>50113001</v>
      </c>
      <c r="F752" s="732" t="s">
        <v>667</v>
      </c>
      <c r="G752" s="731" t="s">
        <v>673</v>
      </c>
      <c r="H752" s="731">
        <v>115640</v>
      </c>
      <c r="I752" s="731">
        <v>15640</v>
      </c>
      <c r="J752" s="731" t="s">
        <v>1655</v>
      </c>
      <c r="K752" s="731" t="s">
        <v>1656</v>
      </c>
      <c r="L752" s="734">
        <v>265.47000000000003</v>
      </c>
      <c r="M752" s="734">
        <v>1</v>
      </c>
      <c r="N752" s="735">
        <v>265.47000000000003</v>
      </c>
    </row>
    <row r="753" spans="1:14" ht="14.45" customHeight="1" x14ac:dyDescent="0.2">
      <c r="A753" s="729" t="s">
        <v>621</v>
      </c>
      <c r="B753" s="730" t="s">
        <v>622</v>
      </c>
      <c r="C753" s="731" t="s">
        <v>642</v>
      </c>
      <c r="D753" s="732" t="s">
        <v>643</v>
      </c>
      <c r="E753" s="733">
        <v>50113001</v>
      </c>
      <c r="F753" s="732" t="s">
        <v>667</v>
      </c>
      <c r="G753" s="731" t="s">
        <v>673</v>
      </c>
      <c r="H753" s="731">
        <v>191922</v>
      </c>
      <c r="I753" s="731">
        <v>191922</v>
      </c>
      <c r="J753" s="731" t="s">
        <v>1657</v>
      </c>
      <c r="K753" s="731" t="s">
        <v>1658</v>
      </c>
      <c r="L753" s="734">
        <v>70.389999999999986</v>
      </c>
      <c r="M753" s="734">
        <v>1</v>
      </c>
      <c r="N753" s="735">
        <v>70.389999999999986</v>
      </c>
    </row>
    <row r="754" spans="1:14" ht="14.45" customHeight="1" x14ac:dyDescent="0.2">
      <c r="A754" s="729" t="s">
        <v>621</v>
      </c>
      <c r="B754" s="730" t="s">
        <v>622</v>
      </c>
      <c r="C754" s="731" t="s">
        <v>642</v>
      </c>
      <c r="D754" s="732" t="s">
        <v>643</v>
      </c>
      <c r="E754" s="733">
        <v>50113001</v>
      </c>
      <c r="F754" s="732" t="s">
        <v>667</v>
      </c>
      <c r="G754" s="731" t="s">
        <v>673</v>
      </c>
      <c r="H754" s="731">
        <v>208204</v>
      </c>
      <c r="I754" s="731">
        <v>208204</v>
      </c>
      <c r="J754" s="731" t="s">
        <v>866</v>
      </c>
      <c r="K754" s="731" t="s">
        <v>867</v>
      </c>
      <c r="L754" s="734">
        <v>48.930000000000007</v>
      </c>
      <c r="M754" s="734">
        <v>3</v>
      </c>
      <c r="N754" s="735">
        <v>146.79000000000002</v>
      </c>
    </row>
    <row r="755" spans="1:14" ht="14.45" customHeight="1" x14ac:dyDescent="0.2">
      <c r="A755" s="729" t="s">
        <v>621</v>
      </c>
      <c r="B755" s="730" t="s">
        <v>622</v>
      </c>
      <c r="C755" s="731" t="s">
        <v>642</v>
      </c>
      <c r="D755" s="732" t="s">
        <v>643</v>
      </c>
      <c r="E755" s="733">
        <v>50113001</v>
      </c>
      <c r="F755" s="732" t="s">
        <v>667</v>
      </c>
      <c r="G755" s="731" t="s">
        <v>673</v>
      </c>
      <c r="H755" s="731">
        <v>208207</v>
      </c>
      <c r="I755" s="731">
        <v>208207</v>
      </c>
      <c r="J755" s="731" t="s">
        <v>1310</v>
      </c>
      <c r="K755" s="731" t="s">
        <v>1311</v>
      </c>
      <c r="L755" s="734">
        <v>80.989999999999981</v>
      </c>
      <c r="M755" s="734">
        <v>2</v>
      </c>
      <c r="N755" s="735">
        <v>161.97999999999996</v>
      </c>
    </row>
    <row r="756" spans="1:14" ht="14.45" customHeight="1" x14ac:dyDescent="0.2">
      <c r="A756" s="729" t="s">
        <v>621</v>
      </c>
      <c r="B756" s="730" t="s">
        <v>622</v>
      </c>
      <c r="C756" s="731" t="s">
        <v>642</v>
      </c>
      <c r="D756" s="732" t="s">
        <v>643</v>
      </c>
      <c r="E756" s="733">
        <v>50113001</v>
      </c>
      <c r="F756" s="732" t="s">
        <v>667</v>
      </c>
      <c r="G756" s="731" t="s">
        <v>673</v>
      </c>
      <c r="H756" s="731">
        <v>109709</v>
      </c>
      <c r="I756" s="731">
        <v>9709</v>
      </c>
      <c r="J756" s="731" t="s">
        <v>1315</v>
      </c>
      <c r="K756" s="731" t="s">
        <v>1316</v>
      </c>
      <c r="L756" s="734">
        <v>64.900000000000006</v>
      </c>
      <c r="M756" s="734">
        <v>20</v>
      </c>
      <c r="N756" s="735">
        <v>1298</v>
      </c>
    </row>
    <row r="757" spans="1:14" ht="14.45" customHeight="1" x14ac:dyDescent="0.2">
      <c r="A757" s="729" t="s">
        <v>621</v>
      </c>
      <c r="B757" s="730" t="s">
        <v>622</v>
      </c>
      <c r="C757" s="731" t="s">
        <v>642</v>
      </c>
      <c r="D757" s="732" t="s">
        <v>643</v>
      </c>
      <c r="E757" s="733">
        <v>50113001</v>
      </c>
      <c r="F757" s="732" t="s">
        <v>667</v>
      </c>
      <c r="G757" s="731" t="s">
        <v>668</v>
      </c>
      <c r="H757" s="731">
        <v>119653</v>
      </c>
      <c r="I757" s="731">
        <v>119653</v>
      </c>
      <c r="J757" s="731" t="s">
        <v>868</v>
      </c>
      <c r="K757" s="731" t="s">
        <v>869</v>
      </c>
      <c r="L757" s="734">
        <v>157.18999999999997</v>
      </c>
      <c r="M757" s="734">
        <v>1</v>
      </c>
      <c r="N757" s="735">
        <v>157.18999999999997</v>
      </c>
    </row>
    <row r="758" spans="1:14" ht="14.45" customHeight="1" x14ac:dyDescent="0.2">
      <c r="A758" s="729" t="s">
        <v>621</v>
      </c>
      <c r="B758" s="730" t="s">
        <v>622</v>
      </c>
      <c r="C758" s="731" t="s">
        <v>642</v>
      </c>
      <c r="D758" s="732" t="s">
        <v>643</v>
      </c>
      <c r="E758" s="733">
        <v>50113001</v>
      </c>
      <c r="F758" s="732" t="s">
        <v>667</v>
      </c>
      <c r="G758" s="731" t="s">
        <v>673</v>
      </c>
      <c r="H758" s="731">
        <v>848251</v>
      </c>
      <c r="I758" s="731">
        <v>122632</v>
      </c>
      <c r="J758" s="731" t="s">
        <v>871</v>
      </c>
      <c r="K758" s="731" t="s">
        <v>872</v>
      </c>
      <c r="L758" s="734">
        <v>97.055555555555571</v>
      </c>
      <c r="M758" s="734">
        <v>18</v>
      </c>
      <c r="N758" s="735">
        <v>1747.0000000000002</v>
      </c>
    </row>
    <row r="759" spans="1:14" ht="14.45" customHeight="1" x14ac:dyDescent="0.2">
      <c r="A759" s="729" t="s">
        <v>621</v>
      </c>
      <c r="B759" s="730" t="s">
        <v>622</v>
      </c>
      <c r="C759" s="731" t="s">
        <v>642</v>
      </c>
      <c r="D759" s="732" t="s">
        <v>643</v>
      </c>
      <c r="E759" s="733">
        <v>50113001</v>
      </c>
      <c r="F759" s="732" t="s">
        <v>667</v>
      </c>
      <c r="G759" s="731" t="s">
        <v>668</v>
      </c>
      <c r="H759" s="731">
        <v>844145</v>
      </c>
      <c r="I759" s="731">
        <v>56350</v>
      </c>
      <c r="J759" s="731" t="s">
        <v>1659</v>
      </c>
      <c r="K759" s="731" t="s">
        <v>1574</v>
      </c>
      <c r="L759" s="734">
        <v>40.22999999999999</v>
      </c>
      <c r="M759" s="734">
        <v>4</v>
      </c>
      <c r="N759" s="735">
        <v>160.91999999999996</v>
      </c>
    </row>
    <row r="760" spans="1:14" ht="14.45" customHeight="1" x14ac:dyDescent="0.2">
      <c r="A760" s="729" t="s">
        <v>621</v>
      </c>
      <c r="B760" s="730" t="s">
        <v>622</v>
      </c>
      <c r="C760" s="731" t="s">
        <v>642</v>
      </c>
      <c r="D760" s="732" t="s">
        <v>643</v>
      </c>
      <c r="E760" s="733">
        <v>50113001</v>
      </c>
      <c r="F760" s="732" t="s">
        <v>667</v>
      </c>
      <c r="G760" s="731" t="s">
        <v>668</v>
      </c>
      <c r="H760" s="731">
        <v>850445</v>
      </c>
      <c r="I760" s="731">
        <v>109810</v>
      </c>
      <c r="J760" s="731" t="s">
        <v>1660</v>
      </c>
      <c r="K760" s="731" t="s">
        <v>1661</v>
      </c>
      <c r="L760" s="734">
        <v>746.37</v>
      </c>
      <c r="M760" s="734">
        <v>2</v>
      </c>
      <c r="N760" s="735">
        <v>1492.74</v>
      </c>
    </row>
    <row r="761" spans="1:14" ht="14.45" customHeight="1" x14ac:dyDescent="0.2">
      <c r="A761" s="729" t="s">
        <v>621</v>
      </c>
      <c r="B761" s="730" t="s">
        <v>622</v>
      </c>
      <c r="C761" s="731" t="s">
        <v>642</v>
      </c>
      <c r="D761" s="732" t="s">
        <v>643</v>
      </c>
      <c r="E761" s="733">
        <v>50113001</v>
      </c>
      <c r="F761" s="732" t="s">
        <v>667</v>
      </c>
      <c r="G761" s="731" t="s">
        <v>668</v>
      </c>
      <c r="H761" s="731">
        <v>188850</v>
      </c>
      <c r="I761" s="731">
        <v>188850</v>
      </c>
      <c r="J761" s="731" t="s">
        <v>873</v>
      </c>
      <c r="K761" s="731" t="s">
        <v>874</v>
      </c>
      <c r="L761" s="734">
        <v>39.109999999999992</v>
      </c>
      <c r="M761" s="734">
        <v>3</v>
      </c>
      <c r="N761" s="735">
        <v>117.32999999999998</v>
      </c>
    </row>
    <row r="762" spans="1:14" ht="14.45" customHeight="1" x14ac:dyDescent="0.2">
      <c r="A762" s="729" t="s">
        <v>621</v>
      </c>
      <c r="B762" s="730" t="s">
        <v>622</v>
      </c>
      <c r="C762" s="731" t="s">
        <v>642</v>
      </c>
      <c r="D762" s="732" t="s">
        <v>643</v>
      </c>
      <c r="E762" s="733">
        <v>50113001</v>
      </c>
      <c r="F762" s="732" t="s">
        <v>667</v>
      </c>
      <c r="G762" s="731" t="s">
        <v>668</v>
      </c>
      <c r="H762" s="731">
        <v>230920</v>
      </c>
      <c r="I762" s="731">
        <v>230920</v>
      </c>
      <c r="J762" s="731" t="s">
        <v>1662</v>
      </c>
      <c r="K762" s="731" t="s">
        <v>1663</v>
      </c>
      <c r="L762" s="734">
        <v>684.73</v>
      </c>
      <c r="M762" s="734">
        <v>12</v>
      </c>
      <c r="N762" s="735">
        <v>8216.76</v>
      </c>
    </row>
    <row r="763" spans="1:14" ht="14.45" customHeight="1" x14ac:dyDescent="0.2">
      <c r="A763" s="729" t="s">
        <v>621</v>
      </c>
      <c r="B763" s="730" t="s">
        <v>622</v>
      </c>
      <c r="C763" s="731" t="s">
        <v>642</v>
      </c>
      <c r="D763" s="732" t="s">
        <v>643</v>
      </c>
      <c r="E763" s="733">
        <v>50113001</v>
      </c>
      <c r="F763" s="732" t="s">
        <v>667</v>
      </c>
      <c r="G763" s="731" t="s">
        <v>668</v>
      </c>
      <c r="H763" s="731">
        <v>244980</v>
      </c>
      <c r="I763" s="731">
        <v>244980</v>
      </c>
      <c r="J763" s="731" t="s">
        <v>1325</v>
      </c>
      <c r="K763" s="731" t="s">
        <v>1326</v>
      </c>
      <c r="L763" s="734">
        <v>57.859999999999992</v>
      </c>
      <c r="M763" s="734">
        <v>1</v>
      </c>
      <c r="N763" s="735">
        <v>57.859999999999992</v>
      </c>
    </row>
    <row r="764" spans="1:14" ht="14.45" customHeight="1" x14ac:dyDescent="0.2">
      <c r="A764" s="729" t="s">
        <v>621</v>
      </c>
      <c r="B764" s="730" t="s">
        <v>622</v>
      </c>
      <c r="C764" s="731" t="s">
        <v>642</v>
      </c>
      <c r="D764" s="732" t="s">
        <v>643</v>
      </c>
      <c r="E764" s="733">
        <v>50113001</v>
      </c>
      <c r="F764" s="732" t="s">
        <v>667</v>
      </c>
      <c r="G764" s="731" t="s">
        <v>668</v>
      </c>
      <c r="H764" s="731">
        <v>193109</v>
      </c>
      <c r="I764" s="731">
        <v>93109</v>
      </c>
      <c r="J764" s="731" t="s">
        <v>1664</v>
      </c>
      <c r="K764" s="731" t="s">
        <v>717</v>
      </c>
      <c r="L764" s="734">
        <v>190.89333333333335</v>
      </c>
      <c r="M764" s="734">
        <v>6</v>
      </c>
      <c r="N764" s="735">
        <v>1145.3600000000001</v>
      </c>
    </row>
    <row r="765" spans="1:14" ht="14.45" customHeight="1" x14ac:dyDescent="0.2">
      <c r="A765" s="729" t="s">
        <v>621</v>
      </c>
      <c r="B765" s="730" t="s">
        <v>622</v>
      </c>
      <c r="C765" s="731" t="s">
        <v>642</v>
      </c>
      <c r="D765" s="732" t="s">
        <v>643</v>
      </c>
      <c r="E765" s="733">
        <v>50113001</v>
      </c>
      <c r="F765" s="732" t="s">
        <v>667</v>
      </c>
      <c r="G765" s="731" t="s">
        <v>668</v>
      </c>
      <c r="H765" s="731">
        <v>216573</v>
      </c>
      <c r="I765" s="731">
        <v>216573</v>
      </c>
      <c r="J765" s="731" t="s">
        <v>875</v>
      </c>
      <c r="K765" s="731" t="s">
        <v>876</v>
      </c>
      <c r="L765" s="734">
        <v>61.7</v>
      </c>
      <c r="M765" s="734">
        <v>4</v>
      </c>
      <c r="N765" s="735">
        <v>246.8</v>
      </c>
    </row>
    <row r="766" spans="1:14" ht="14.45" customHeight="1" x14ac:dyDescent="0.2">
      <c r="A766" s="729" t="s">
        <v>621</v>
      </c>
      <c r="B766" s="730" t="s">
        <v>622</v>
      </c>
      <c r="C766" s="731" t="s">
        <v>642</v>
      </c>
      <c r="D766" s="732" t="s">
        <v>643</v>
      </c>
      <c r="E766" s="733">
        <v>50113001</v>
      </c>
      <c r="F766" s="732" t="s">
        <v>667</v>
      </c>
      <c r="G766" s="731" t="s">
        <v>668</v>
      </c>
      <c r="H766" s="731">
        <v>100610</v>
      </c>
      <c r="I766" s="731">
        <v>610</v>
      </c>
      <c r="J766" s="731" t="s">
        <v>877</v>
      </c>
      <c r="K766" s="731" t="s">
        <v>878</v>
      </c>
      <c r="L766" s="734">
        <v>72.42</v>
      </c>
      <c r="M766" s="734">
        <v>3</v>
      </c>
      <c r="N766" s="735">
        <v>217.26</v>
      </c>
    </row>
    <row r="767" spans="1:14" ht="14.45" customHeight="1" x14ac:dyDescent="0.2">
      <c r="A767" s="729" t="s">
        <v>621</v>
      </c>
      <c r="B767" s="730" t="s">
        <v>622</v>
      </c>
      <c r="C767" s="731" t="s">
        <v>642</v>
      </c>
      <c r="D767" s="732" t="s">
        <v>643</v>
      </c>
      <c r="E767" s="733">
        <v>50113001</v>
      </c>
      <c r="F767" s="732" t="s">
        <v>667</v>
      </c>
      <c r="G767" s="731" t="s">
        <v>668</v>
      </c>
      <c r="H767" s="731">
        <v>100612</v>
      </c>
      <c r="I767" s="731">
        <v>612</v>
      </c>
      <c r="J767" s="731" t="s">
        <v>1327</v>
      </c>
      <c r="K767" s="731" t="s">
        <v>1328</v>
      </c>
      <c r="L767" s="734">
        <v>67.580000000000013</v>
      </c>
      <c r="M767" s="734">
        <v>4</v>
      </c>
      <c r="N767" s="735">
        <v>270.32000000000005</v>
      </c>
    </row>
    <row r="768" spans="1:14" ht="14.45" customHeight="1" x14ac:dyDescent="0.2">
      <c r="A768" s="729" t="s">
        <v>621</v>
      </c>
      <c r="B768" s="730" t="s">
        <v>622</v>
      </c>
      <c r="C768" s="731" t="s">
        <v>642</v>
      </c>
      <c r="D768" s="732" t="s">
        <v>643</v>
      </c>
      <c r="E768" s="733">
        <v>50113001</v>
      </c>
      <c r="F768" s="732" t="s">
        <v>667</v>
      </c>
      <c r="G768" s="731" t="s">
        <v>668</v>
      </c>
      <c r="H768" s="731">
        <v>171616</v>
      </c>
      <c r="I768" s="731">
        <v>171616</v>
      </c>
      <c r="J768" s="731" t="s">
        <v>1329</v>
      </c>
      <c r="K768" s="731" t="s">
        <v>1330</v>
      </c>
      <c r="L768" s="734">
        <v>223.23</v>
      </c>
      <c r="M768" s="734">
        <v>1</v>
      </c>
      <c r="N768" s="735">
        <v>223.23</v>
      </c>
    </row>
    <row r="769" spans="1:14" ht="14.45" customHeight="1" x14ac:dyDescent="0.2">
      <c r="A769" s="729" t="s">
        <v>621</v>
      </c>
      <c r="B769" s="730" t="s">
        <v>622</v>
      </c>
      <c r="C769" s="731" t="s">
        <v>642</v>
      </c>
      <c r="D769" s="732" t="s">
        <v>643</v>
      </c>
      <c r="E769" s="733">
        <v>50113001</v>
      </c>
      <c r="F769" s="732" t="s">
        <v>667</v>
      </c>
      <c r="G769" s="731" t="s">
        <v>668</v>
      </c>
      <c r="H769" s="731">
        <v>116444</v>
      </c>
      <c r="I769" s="731">
        <v>16444</v>
      </c>
      <c r="J769" s="731" t="s">
        <v>1334</v>
      </c>
      <c r="K769" s="731" t="s">
        <v>1335</v>
      </c>
      <c r="L769" s="734">
        <v>121.97</v>
      </c>
      <c r="M769" s="734">
        <v>1</v>
      </c>
      <c r="N769" s="735">
        <v>121.97</v>
      </c>
    </row>
    <row r="770" spans="1:14" ht="14.45" customHeight="1" x14ac:dyDescent="0.2">
      <c r="A770" s="729" t="s">
        <v>621</v>
      </c>
      <c r="B770" s="730" t="s">
        <v>622</v>
      </c>
      <c r="C770" s="731" t="s">
        <v>642</v>
      </c>
      <c r="D770" s="732" t="s">
        <v>643</v>
      </c>
      <c r="E770" s="733">
        <v>50113001</v>
      </c>
      <c r="F770" s="732" t="s">
        <v>667</v>
      </c>
      <c r="G770" s="731" t="s">
        <v>668</v>
      </c>
      <c r="H770" s="731">
        <v>158191</v>
      </c>
      <c r="I770" s="731">
        <v>158191</v>
      </c>
      <c r="J770" s="731" t="s">
        <v>1336</v>
      </c>
      <c r="K770" s="731" t="s">
        <v>1337</v>
      </c>
      <c r="L770" s="734">
        <v>58.82</v>
      </c>
      <c r="M770" s="734">
        <v>1</v>
      </c>
      <c r="N770" s="735">
        <v>58.82</v>
      </c>
    </row>
    <row r="771" spans="1:14" ht="14.45" customHeight="1" x14ac:dyDescent="0.2">
      <c r="A771" s="729" t="s">
        <v>621</v>
      </c>
      <c r="B771" s="730" t="s">
        <v>622</v>
      </c>
      <c r="C771" s="731" t="s">
        <v>642</v>
      </c>
      <c r="D771" s="732" t="s">
        <v>643</v>
      </c>
      <c r="E771" s="733">
        <v>50113001</v>
      </c>
      <c r="F771" s="732" t="s">
        <v>667</v>
      </c>
      <c r="G771" s="731" t="s">
        <v>668</v>
      </c>
      <c r="H771" s="731">
        <v>184360</v>
      </c>
      <c r="I771" s="731">
        <v>84360</v>
      </c>
      <c r="J771" s="731" t="s">
        <v>1338</v>
      </c>
      <c r="K771" s="731" t="s">
        <v>1339</v>
      </c>
      <c r="L771" s="734">
        <v>149.49999999999997</v>
      </c>
      <c r="M771" s="734">
        <v>1</v>
      </c>
      <c r="N771" s="735">
        <v>149.49999999999997</v>
      </c>
    </row>
    <row r="772" spans="1:14" ht="14.45" customHeight="1" x14ac:dyDescent="0.2">
      <c r="A772" s="729" t="s">
        <v>621</v>
      </c>
      <c r="B772" s="730" t="s">
        <v>622</v>
      </c>
      <c r="C772" s="731" t="s">
        <v>642</v>
      </c>
      <c r="D772" s="732" t="s">
        <v>643</v>
      </c>
      <c r="E772" s="733">
        <v>50113001</v>
      </c>
      <c r="F772" s="732" t="s">
        <v>667</v>
      </c>
      <c r="G772" s="731" t="s">
        <v>668</v>
      </c>
      <c r="H772" s="731">
        <v>188415</v>
      </c>
      <c r="I772" s="731">
        <v>188415</v>
      </c>
      <c r="J772" s="731" t="s">
        <v>1665</v>
      </c>
      <c r="K772" s="731" t="s">
        <v>1666</v>
      </c>
      <c r="L772" s="734">
        <v>92.569999999999979</v>
      </c>
      <c r="M772" s="734">
        <v>3</v>
      </c>
      <c r="N772" s="735">
        <v>277.70999999999992</v>
      </c>
    </row>
    <row r="773" spans="1:14" ht="14.45" customHeight="1" x14ac:dyDescent="0.2">
      <c r="A773" s="729" t="s">
        <v>621</v>
      </c>
      <c r="B773" s="730" t="s">
        <v>622</v>
      </c>
      <c r="C773" s="731" t="s">
        <v>642</v>
      </c>
      <c r="D773" s="732" t="s">
        <v>643</v>
      </c>
      <c r="E773" s="733">
        <v>50113001</v>
      </c>
      <c r="F773" s="732" t="s">
        <v>667</v>
      </c>
      <c r="G773" s="731" t="s">
        <v>668</v>
      </c>
      <c r="H773" s="731">
        <v>148578</v>
      </c>
      <c r="I773" s="731">
        <v>48578</v>
      </c>
      <c r="J773" s="731" t="s">
        <v>1348</v>
      </c>
      <c r="K773" s="731" t="s">
        <v>1349</v>
      </c>
      <c r="L773" s="734">
        <v>54.919999999999987</v>
      </c>
      <c r="M773" s="734">
        <v>1</v>
      </c>
      <c r="N773" s="735">
        <v>54.919999999999987</v>
      </c>
    </row>
    <row r="774" spans="1:14" ht="14.45" customHeight="1" x14ac:dyDescent="0.2">
      <c r="A774" s="729" t="s">
        <v>621</v>
      </c>
      <c r="B774" s="730" t="s">
        <v>622</v>
      </c>
      <c r="C774" s="731" t="s">
        <v>642</v>
      </c>
      <c r="D774" s="732" t="s">
        <v>643</v>
      </c>
      <c r="E774" s="733">
        <v>50113001</v>
      </c>
      <c r="F774" s="732" t="s">
        <v>667</v>
      </c>
      <c r="G774" s="731" t="s">
        <v>668</v>
      </c>
      <c r="H774" s="731">
        <v>848632</v>
      </c>
      <c r="I774" s="731">
        <v>125315</v>
      </c>
      <c r="J774" s="731" t="s">
        <v>1348</v>
      </c>
      <c r="K774" s="731" t="s">
        <v>1350</v>
      </c>
      <c r="L774" s="734">
        <v>58.15</v>
      </c>
      <c r="M774" s="734">
        <v>16</v>
      </c>
      <c r="N774" s="735">
        <v>930.4</v>
      </c>
    </row>
    <row r="775" spans="1:14" ht="14.45" customHeight="1" x14ac:dyDescent="0.2">
      <c r="A775" s="729" t="s">
        <v>621</v>
      </c>
      <c r="B775" s="730" t="s">
        <v>622</v>
      </c>
      <c r="C775" s="731" t="s">
        <v>642</v>
      </c>
      <c r="D775" s="732" t="s">
        <v>643</v>
      </c>
      <c r="E775" s="733">
        <v>50113001</v>
      </c>
      <c r="F775" s="732" t="s">
        <v>667</v>
      </c>
      <c r="G775" s="731" t="s">
        <v>668</v>
      </c>
      <c r="H775" s="731">
        <v>238384</v>
      </c>
      <c r="I775" s="731">
        <v>238384</v>
      </c>
      <c r="J775" s="731" t="s">
        <v>1667</v>
      </c>
      <c r="K775" s="731" t="s">
        <v>1668</v>
      </c>
      <c r="L775" s="734">
        <v>1847.5300000000004</v>
      </c>
      <c r="M775" s="734">
        <v>1</v>
      </c>
      <c r="N775" s="735">
        <v>1847.5300000000004</v>
      </c>
    </row>
    <row r="776" spans="1:14" ht="14.45" customHeight="1" x14ac:dyDescent="0.2">
      <c r="A776" s="729" t="s">
        <v>621</v>
      </c>
      <c r="B776" s="730" t="s">
        <v>622</v>
      </c>
      <c r="C776" s="731" t="s">
        <v>642</v>
      </c>
      <c r="D776" s="732" t="s">
        <v>643</v>
      </c>
      <c r="E776" s="733">
        <v>50113001</v>
      </c>
      <c r="F776" s="732" t="s">
        <v>667</v>
      </c>
      <c r="G776" s="731" t="s">
        <v>668</v>
      </c>
      <c r="H776" s="731">
        <v>168447</v>
      </c>
      <c r="I776" s="731">
        <v>168447</v>
      </c>
      <c r="J776" s="731" t="s">
        <v>1355</v>
      </c>
      <c r="K776" s="731" t="s">
        <v>1356</v>
      </c>
      <c r="L776" s="734">
        <v>590.83000000000004</v>
      </c>
      <c r="M776" s="734">
        <v>2</v>
      </c>
      <c r="N776" s="735">
        <v>1181.6600000000001</v>
      </c>
    </row>
    <row r="777" spans="1:14" ht="14.45" customHeight="1" x14ac:dyDescent="0.2">
      <c r="A777" s="729" t="s">
        <v>621</v>
      </c>
      <c r="B777" s="730" t="s">
        <v>622</v>
      </c>
      <c r="C777" s="731" t="s">
        <v>642</v>
      </c>
      <c r="D777" s="732" t="s">
        <v>643</v>
      </c>
      <c r="E777" s="733">
        <v>50113001</v>
      </c>
      <c r="F777" s="732" t="s">
        <v>667</v>
      </c>
      <c r="G777" s="731" t="s">
        <v>668</v>
      </c>
      <c r="H777" s="731">
        <v>132090</v>
      </c>
      <c r="I777" s="731">
        <v>32090</v>
      </c>
      <c r="J777" s="731" t="s">
        <v>1669</v>
      </c>
      <c r="K777" s="731" t="s">
        <v>1670</v>
      </c>
      <c r="L777" s="734">
        <v>27.470000000000006</v>
      </c>
      <c r="M777" s="734">
        <v>2</v>
      </c>
      <c r="N777" s="735">
        <v>54.940000000000012</v>
      </c>
    </row>
    <row r="778" spans="1:14" ht="14.45" customHeight="1" x14ac:dyDescent="0.2">
      <c r="A778" s="729" t="s">
        <v>621</v>
      </c>
      <c r="B778" s="730" t="s">
        <v>622</v>
      </c>
      <c r="C778" s="731" t="s">
        <v>642</v>
      </c>
      <c r="D778" s="732" t="s">
        <v>643</v>
      </c>
      <c r="E778" s="733">
        <v>50113001</v>
      </c>
      <c r="F778" s="732" t="s">
        <v>667</v>
      </c>
      <c r="G778" s="731" t="s">
        <v>668</v>
      </c>
      <c r="H778" s="731">
        <v>230437</v>
      </c>
      <c r="I778" s="731">
        <v>230437</v>
      </c>
      <c r="J778" s="731" t="s">
        <v>1357</v>
      </c>
      <c r="K778" s="731" t="s">
        <v>1358</v>
      </c>
      <c r="L778" s="734">
        <v>46.84</v>
      </c>
      <c r="M778" s="734">
        <v>1</v>
      </c>
      <c r="N778" s="735">
        <v>46.84</v>
      </c>
    </row>
    <row r="779" spans="1:14" ht="14.45" customHeight="1" x14ac:dyDescent="0.2">
      <c r="A779" s="729" t="s">
        <v>621</v>
      </c>
      <c r="B779" s="730" t="s">
        <v>622</v>
      </c>
      <c r="C779" s="731" t="s">
        <v>642</v>
      </c>
      <c r="D779" s="732" t="s">
        <v>643</v>
      </c>
      <c r="E779" s="733">
        <v>50113001</v>
      </c>
      <c r="F779" s="732" t="s">
        <v>667</v>
      </c>
      <c r="G779" s="731" t="s">
        <v>668</v>
      </c>
      <c r="H779" s="731">
        <v>216873</v>
      </c>
      <c r="I779" s="731">
        <v>216873</v>
      </c>
      <c r="J779" s="731" t="s">
        <v>1671</v>
      </c>
      <c r="K779" s="731" t="s">
        <v>1672</v>
      </c>
      <c r="L779" s="734">
        <v>156.44000000000003</v>
      </c>
      <c r="M779" s="734">
        <v>1</v>
      </c>
      <c r="N779" s="735">
        <v>156.44000000000003</v>
      </c>
    </row>
    <row r="780" spans="1:14" ht="14.45" customHeight="1" x14ac:dyDescent="0.2">
      <c r="A780" s="729" t="s">
        <v>621</v>
      </c>
      <c r="B780" s="730" t="s">
        <v>622</v>
      </c>
      <c r="C780" s="731" t="s">
        <v>642</v>
      </c>
      <c r="D780" s="732" t="s">
        <v>643</v>
      </c>
      <c r="E780" s="733">
        <v>50113001</v>
      </c>
      <c r="F780" s="732" t="s">
        <v>667</v>
      </c>
      <c r="G780" s="731" t="s">
        <v>668</v>
      </c>
      <c r="H780" s="731">
        <v>150118</v>
      </c>
      <c r="I780" s="731">
        <v>50118</v>
      </c>
      <c r="J780" s="731" t="s">
        <v>1673</v>
      </c>
      <c r="K780" s="731" t="s">
        <v>1674</v>
      </c>
      <c r="L780" s="734">
        <v>98.330000000000027</v>
      </c>
      <c r="M780" s="734">
        <v>1</v>
      </c>
      <c r="N780" s="735">
        <v>98.330000000000027</v>
      </c>
    </row>
    <row r="781" spans="1:14" ht="14.45" customHeight="1" x14ac:dyDescent="0.2">
      <c r="A781" s="729" t="s">
        <v>621</v>
      </c>
      <c r="B781" s="730" t="s">
        <v>622</v>
      </c>
      <c r="C781" s="731" t="s">
        <v>642</v>
      </c>
      <c r="D781" s="732" t="s">
        <v>643</v>
      </c>
      <c r="E781" s="733">
        <v>50113001</v>
      </c>
      <c r="F781" s="732" t="s">
        <v>667</v>
      </c>
      <c r="G781" s="731" t="s">
        <v>668</v>
      </c>
      <c r="H781" s="731">
        <v>190973</v>
      </c>
      <c r="I781" s="731">
        <v>190973</v>
      </c>
      <c r="J781" s="731" t="s">
        <v>885</v>
      </c>
      <c r="K781" s="731" t="s">
        <v>886</v>
      </c>
      <c r="L781" s="734">
        <v>224.37</v>
      </c>
      <c r="M781" s="734">
        <v>2</v>
      </c>
      <c r="N781" s="735">
        <v>448.74</v>
      </c>
    </row>
    <row r="782" spans="1:14" ht="14.45" customHeight="1" x14ac:dyDescent="0.2">
      <c r="A782" s="729" t="s">
        <v>621</v>
      </c>
      <c r="B782" s="730" t="s">
        <v>622</v>
      </c>
      <c r="C782" s="731" t="s">
        <v>642</v>
      </c>
      <c r="D782" s="732" t="s">
        <v>643</v>
      </c>
      <c r="E782" s="733">
        <v>50113001</v>
      </c>
      <c r="F782" s="732" t="s">
        <v>667</v>
      </c>
      <c r="G782" s="731" t="s">
        <v>668</v>
      </c>
      <c r="H782" s="731">
        <v>190958</v>
      </c>
      <c r="I782" s="731">
        <v>190958</v>
      </c>
      <c r="J782" s="731" t="s">
        <v>887</v>
      </c>
      <c r="K782" s="731" t="s">
        <v>886</v>
      </c>
      <c r="L782" s="734">
        <v>140.72</v>
      </c>
      <c r="M782" s="734">
        <v>2</v>
      </c>
      <c r="N782" s="735">
        <v>281.44</v>
      </c>
    </row>
    <row r="783" spans="1:14" ht="14.45" customHeight="1" x14ac:dyDescent="0.2">
      <c r="A783" s="729" t="s">
        <v>621</v>
      </c>
      <c r="B783" s="730" t="s">
        <v>622</v>
      </c>
      <c r="C783" s="731" t="s">
        <v>642</v>
      </c>
      <c r="D783" s="732" t="s">
        <v>643</v>
      </c>
      <c r="E783" s="733">
        <v>50113001</v>
      </c>
      <c r="F783" s="732" t="s">
        <v>667</v>
      </c>
      <c r="G783" s="731" t="s">
        <v>673</v>
      </c>
      <c r="H783" s="731">
        <v>56972</v>
      </c>
      <c r="I783" s="731">
        <v>56972</v>
      </c>
      <c r="J783" s="731" t="s">
        <v>1362</v>
      </c>
      <c r="K783" s="731" t="s">
        <v>1363</v>
      </c>
      <c r="L783" s="734">
        <v>15.5</v>
      </c>
      <c r="M783" s="734">
        <v>7</v>
      </c>
      <c r="N783" s="735">
        <v>108.5</v>
      </c>
    </row>
    <row r="784" spans="1:14" ht="14.45" customHeight="1" x14ac:dyDescent="0.2">
      <c r="A784" s="729" t="s">
        <v>621</v>
      </c>
      <c r="B784" s="730" t="s">
        <v>622</v>
      </c>
      <c r="C784" s="731" t="s">
        <v>642</v>
      </c>
      <c r="D784" s="732" t="s">
        <v>643</v>
      </c>
      <c r="E784" s="733">
        <v>50113001</v>
      </c>
      <c r="F784" s="732" t="s">
        <v>667</v>
      </c>
      <c r="G784" s="731" t="s">
        <v>673</v>
      </c>
      <c r="H784" s="731">
        <v>115864</v>
      </c>
      <c r="I784" s="731">
        <v>15864</v>
      </c>
      <c r="J784" s="731" t="s">
        <v>1675</v>
      </c>
      <c r="K784" s="731" t="s">
        <v>953</v>
      </c>
      <c r="L784" s="734">
        <v>63.309999999999995</v>
      </c>
      <c r="M784" s="734">
        <v>2</v>
      </c>
      <c r="N784" s="735">
        <v>126.61999999999999</v>
      </c>
    </row>
    <row r="785" spans="1:14" ht="14.45" customHeight="1" x14ac:dyDescent="0.2">
      <c r="A785" s="729" t="s">
        <v>621</v>
      </c>
      <c r="B785" s="730" t="s">
        <v>622</v>
      </c>
      <c r="C785" s="731" t="s">
        <v>642</v>
      </c>
      <c r="D785" s="732" t="s">
        <v>643</v>
      </c>
      <c r="E785" s="733">
        <v>50113001</v>
      </c>
      <c r="F785" s="732" t="s">
        <v>667</v>
      </c>
      <c r="G785" s="731" t="s">
        <v>673</v>
      </c>
      <c r="H785" s="731">
        <v>56976</v>
      </c>
      <c r="I785" s="731">
        <v>56976</v>
      </c>
      <c r="J785" s="731" t="s">
        <v>888</v>
      </c>
      <c r="K785" s="731" t="s">
        <v>889</v>
      </c>
      <c r="L785" s="734">
        <v>12.420000373703228</v>
      </c>
      <c r="M785" s="734">
        <v>5</v>
      </c>
      <c r="N785" s="735">
        <v>62.100001868516145</v>
      </c>
    </row>
    <row r="786" spans="1:14" ht="14.45" customHeight="1" x14ac:dyDescent="0.2">
      <c r="A786" s="729" t="s">
        <v>621</v>
      </c>
      <c r="B786" s="730" t="s">
        <v>622</v>
      </c>
      <c r="C786" s="731" t="s">
        <v>642</v>
      </c>
      <c r="D786" s="732" t="s">
        <v>643</v>
      </c>
      <c r="E786" s="733">
        <v>50113001</v>
      </c>
      <c r="F786" s="732" t="s">
        <v>667</v>
      </c>
      <c r="G786" s="731" t="s">
        <v>329</v>
      </c>
      <c r="H786" s="731">
        <v>226784</v>
      </c>
      <c r="I786" s="731">
        <v>226784</v>
      </c>
      <c r="J786" s="731" t="s">
        <v>1676</v>
      </c>
      <c r="K786" s="731" t="s">
        <v>1677</v>
      </c>
      <c r="L786" s="734">
        <v>136.16000000000003</v>
      </c>
      <c r="M786" s="734">
        <v>1</v>
      </c>
      <c r="N786" s="735">
        <v>136.16000000000003</v>
      </c>
    </row>
    <row r="787" spans="1:14" ht="14.45" customHeight="1" x14ac:dyDescent="0.2">
      <c r="A787" s="729" t="s">
        <v>621</v>
      </c>
      <c r="B787" s="730" t="s">
        <v>622</v>
      </c>
      <c r="C787" s="731" t="s">
        <v>642</v>
      </c>
      <c r="D787" s="732" t="s">
        <v>643</v>
      </c>
      <c r="E787" s="733">
        <v>50113001</v>
      </c>
      <c r="F787" s="732" t="s">
        <v>667</v>
      </c>
      <c r="G787" s="731" t="s">
        <v>668</v>
      </c>
      <c r="H787" s="731">
        <v>226794</v>
      </c>
      <c r="I787" s="731">
        <v>226794</v>
      </c>
      <c r="J787" s="731" t="s">
        <v>1676</v>
      </c>
      <c r="K787" s="731" t="s">
        <v>1678</v>
      </c>
      <c r="L787" s="734">
        <v>123.34000000000003</v>
      </c>
      <c r="M787" s="734">
        <v>1</v>
      </c>
      <c r="N787" s="735">
        <v>123.34000000000003</v>
      </c>
    </row>
    <row r="788" spans="1:14" ht="14.45" customHeight="1" x14ac:dyDescent="0.2">
      <c r="A788" s="729" t="s">
        <v>621</v>
      </c>
      <c r="B788" s="730" t="s">
        <v>622</v>
      </c>
      <c r="C788" s="731" t="s">
        <v>642</v>
      </c>
      <c r="D788" s="732" t="s">
        <v>643</v>
      </c>
      <c r="E788" s="733">
        <v>50113001</v>
      </c>
      <c r="F788" s="732" t="s">
        <v>667</v>
      </c>
      <c r="G788" s="731" t="s">
        <v>668</v>
      </c>
      <c r="H788" s="731">
        <v>154094</v>
      </c>
      <c r="I788" s="731">
        <v>54094</v>
      </c>
      <c r="J788" s="731" t="s">
        <v>1364</v>
      </c>
      <c r="K788" s="731" t="s">
        <v>1365</v>
      </c>
      <c r="L788" s="734">
        <v>93.469999999999985</v>
      </c>
      <c r="M788" s="734">
        <v>1</v>
      </c>
      <c r="N788" s="735">
        <v>93.469999999999985</v>
      </c>
    </row>
    <row r="789" spans="1:14" ht="14.45" customHeight="1" x14ac:dyDescent="0.2">
      <c r="A789" s="729" t="s">
        <v>621</v>
      </c>
      <c r="B789" s="730" t="s">
        <v>622</v>
      </c>
      <c r="C789" s="731" t="s">
        <v>642</v>
      </c>
      <c r="D789" s="732" t="s">
        <v>643</v>
      </c>
      <c r="E789" s="733">
        <v>50113001</v>
      </c>
      <c r="F789" s="732" t="s">
        <v>667</v>
      </c>
      <c r="G789" s="731" t="s">
        <v>668</v>
      </c>
      <c r="H789" s="731">
        <v>188157</v>
      </c>
      <c r="I789" s="731">
        <v>188157</v>
      </c>
      <c r="J789" s="731" t="s">
        <v>1679</v>
      </c>
      <c r="K789" s="731" t="s">
        <v>1680</v>
      </c>
      <c r="L789" s="734">
        <v>108.68999999999998</v>
      </c>
      <c r="M789" s="734">
        <v>2</v>
      </c>
      <c r="N789" s="735">
        <v>217.37999999999997</v>
      </c>
    </row>
    <row r="790" spans="1:14" ht="14.45" customHeight="1" x14ac:dyDescent="0.2">
      <c r="A790" s="729" t="s">
        <v>621</v>
      </c>
      <c r="B790" s="730" t="s">
        <v>622</v>
      </c>
      <c r="C790" s="731" t="s">
        <v>642</v>
      </c>
      <c r="D790" s="732" t="s">
        <v>643</v>
      </c>
      <c r="E790" s="733">
        <v>50113001</v>
      </c>
      <c r="F790" s="732" t="s">
        <v>667</v>
      </c>
      <c r="G790" s="731" t="s">
        <v>673</v>
      </c>
      <c r="H790" s="731">
        <v>150316</v>
      </c>
      <c r="I790" s="731">
        <v>50316</v>
      </c>
      <c r="J790" s="731" t="s">
        <v>890</v>
      </c>
      <c r="K790" s="731" t="s">
        <v>1368</v>
      </c>
      <c r="L790" s="734">
        <v>41.000000000000007</v>
      </c>
      <c r="M790" s="734">
        <v>4</v>
      </c>
      <c r="N790" s="735">
        <v>164.00000000000003</v>
      </c>
    </row>
    <row r="791" spans="1:14" ht="14.45" customHeight="1" x14ac:dyDescent="0.2">
      <c r="A791" s="729" t="s">
        <v>621</v>
      </c>
      <c r="B791" s="730" t="s">
        <v>622</v>
      </c>
      <c r="C791" s="731" t="s">
        <v>642</v>
      </c>
      <c r="D791" s="732" t="s">
        <v>643</v>
      </c>
      <c r="E791" s="733">
        <v>50113001</v>
      </c>
      <c r="F791" s="732" t="s">
        <v>667</v>
      </c>
      <c r="G791" s="731" t="s">
        <v>668</v>
      </c>
      <c r="H791" s="731">
        <v>148306</v>
      </c>
      <c r="I791" s="731">
        <v>148306</v>
      </c>
      <c r="J791" s="731" t="s">
        <v>1681</v>
      </c>
      <c r="K791" s="731" t="s">
        <v>706</v>
      </c>
      <c r="L791" s="734">
        <v>63.081249999999997</v>
      </c>
      <c r="M791" s="734">
        <v>8</v>
      </c>
      <c r="N791" s="735">
        <v>504.65</v>
      </c>
    </row>
    <row r="792" spans="1:14" ht="14.45" customHeight="1" x14ac:dyDescent="0.2">
      <c r="A792" s="729" t="s">
        <v>621</v>
      </c>
      <c r="B792" s="730" t="s">
        <v>622</v>
      </c>
      <c r="C792" s="731" t="s">
        <v>642</v>
      </c>
      <c r="D792" s="732" t="s">
        <v>643</v>
      </c>
      <c r="E792" s="733">
        <v>50113001</v>
      </c>
      <c r="F792" s="732" t="s">
        <v>667</v>
      </c>
      <c r="G792" s="731" t="s">
        <v>673</v>
      </c>
      <c r="H792" s="731">
        <v>850552</v>
      </c>
      <c r="I792" s="731">
        <v>167852</v>
      </c>
      <c r="J792" s="731" t="s">
        <v>1682</v>
      </c>
      <c r="K792" s="731" t="s">
        <v>1344</v>
      </c>
      <c r="L792" s="734">
        <v>148.98000000000002</v>
      </c>
      <c r="M792" s="734">
        <v>1</v>
      </c>
      <c r="N792" s="735">
        <v>148.98000000000002</v>
      </c>
    </row>
    <row r="793" spans="1:14" ht="14.45" customHeight="1" x14ac:dyDescent="0.2">
      <c r="A793" s="729" t="s">
        <v>621</v>
      </c>
      <c r="B793" s="730" t="s">
        <v>622</v>
      </c>
      <c r="C793" s="731" t="s">
        <v>642</v>
      </c>
      <c r="D793" s="732" t="s">
        <v>643</v>
      </c>
      <c r="E793" s="733">
        <v>50113001</v>
      </c>
      <c r="F793" s="732" t="s">
        <v>667</v>
      </c>
      <c r="G793" s="731" t="s">
        <v>668</v>
      </c>
      <c r="H793" s="731">
        <v>102130</v>
      </c>
      <c r="I793" s="731">
        <v>2130</v>
      </c>
      <c r="J793" s="731" t="s">
        <v>1683</v>
      </c>
      <c r="K793" s="731" t="s">
        <v>1019</v>
      </c>
      <c r="L793" s="734">
        <v>154.96</v>
      </c>
      <c r="M793" s="734">
        <v>1</v>
      </c>
      <c r="N793" s="735">
        <v>154.96</v>
      </c>
    </row>
    <row r="794" spans="1:14" ht="14.45" customHeight="1" x14ac:dyDescent="0.2">
      <c r="A794" s="729" t="s">
        <v>621</v>
      </c>
      <c r="B794" s="730" t="s">
        <v>622</v>
      </c>
      <c r="C794" s="731" t="s">
        <v>642</v>
      </c>
      <c r="D794" s="732" t="s">
        <v>643</v>
      </c>
      <c r="E794" s="733">
        <v>50113001</v>
      </c>
      <c r="F794" s="732" t="s">
        <v>667</v>
      </c>
      <c r="G794" s="731" t="s">
        <v>668</v>
      </c>
      <c r="H794" s="731">
        <v>197782</v>
      </c>
      <c r="I794" s="731">
        <v>197782</v>
      </c>
      <c r="J794" s="731" t="s">
        <v>1369</v>
      </c>
      <c r="K794" s="731" t="s">
        <v>1370</v>
      </c>
      <c r="L794" s="734">
        <v>355.26</v>
      </c>
      <c r="M794" s="734">
        <v>1</v>
      </c>
      <c r="N794" s="735">
        <v>355.26</v>
      </c>
    </row>
    <row r="795" spans="1:14" ht="14.45" customHeight="1" x14ac:dyDescent="0.2">
      <c r="A795" s="729" t="s">
        <v>621</v>
      </c>
      <c r="B795" s="730" t="s">
        <v>622</v>
      </c>
      <c r="C795" s="731" t="s">
        <v>642</v>
      </c>
      <c r="D795" s="732" t="s">
        <v>643</v>
      </c>
      <c r="E795" s="733">
        <v>50113001</v>
      </c>
      <c r="F795" s="732" t="s">
        <v>667</v>
      </c>
      <c r="G795" s="731" t="s">
        <v>668</v>
      </c>
      <c r="H795" s="731">
        <v>225974</v>
      </c>
      <c r="I795" s="731">
        <v>225974</v>
      </c>
      <c r="J795" s="731" t="s">
        <v>1684</v>
      </c>
      <c r="K795" s="731" t="s">
        <v>1685</v>
      </c>
      <c r="L795" s="734">
        <v>103.27</v>
      </c>
      <c r="M795" s="734">
        <v>1</v>
      </c>
      <c r="N795" s="735">
        <v>103.27</v>
      </c>
    </row>
    <row r="796" spans="1:14" ht="14.45" customHeight="1" x14ac:dyDescent="0.2">
      <c r="A796" s="729" t="s">
        <v>621</v>
      </c>
      <c r="B796" s="730" t="s">
        <v>622</v>
      </c>
      <c r="C796" s="731" t="s">
        <v>642</v>
      </c>
      <c r="D796" s="732" t="s">
        <v>643</v>
      </c>
      <c r="E796" s="733">
        <v>50113001</v>
      </c>
      <c r="F796" s="732" t="s">
        <v>667</v>
      </c>
      <c r="G796" s="731" t="s">
        <v>668</v>
      </c>
      <c r="H796" s="731">
        <v>845108</v>
      </c>
      <c r="I796" s="731">
        <v>125595</v>
      </c>
      <c r="J796" s="731" t="s">
        <v>892</v>
      </c>
      <c r="K796" s="731" t="s">
        <v>893</v>
      </c>
      <c r="L796" s="734">
        <v>77.23</v>
      </c>
      <c r="M796" s="734">
        <v>1</v>
      </c>
      <c r="N796" s="735">
        <v>77.23</v>
      </c>
    </row>
    <row r="797" spans="1:14" ht="14.45" customHeight="1" x14ac:dyDescent="0.2">
      <c r="A797" s="729" t="s">
        <v>621</v>
      </c>
      <c r="B797" s="730" t="s">
        <v>622</v>
      </c>
      <c r="C797" s="731" t="s">
        <v>642</v>
      </c>
      <c r="D797" s="732" t="s">
        <v>643</v>
      </c>
      <c r="E797" s="733">
        <v>50113001</v>
      </c>
      <c r="F797" s="732" t="s">
        <v>667</v>
      </c>
      <c r="G797" s="731" t="s">
        <v>668</v>
      </c>
      <c r="H797" s="731">
        <v>845237</v>
      </c>
      <c r="I797" s="731">
        <v>125589</v>
      </c>
      <c r="J797" s="731" t="s">
        <v>894</v>
      </c>
      <c r="K797" s="731" t="s">
        <v>895</v>
      </c>
      <c r="L797" s="734">
        <v>49.750000000000014</v>
      </c>
      <c r="M797" s="734">
        <v>1</v>
      </c>
      <c r="N797" s="735">
        <v>49.750000000000014</v>
      </c>
    </row>
    <row r="798" spans="1:14" ht="14.45" customHeight="1" x14ac:dyDescent="0.2">
      <c r="A798" s="729" t="s">
        <v>621</v>
      </c>
      <c r="B798" s="730" t="s">
        <v>622</v>
      </c>
      <c r="C798" s="731" t="s">
        <v>642</v>
      </c>
      <c r="D798" s="732" t="s">
        <v>643</v>
      </c>
      <c r="E798" s="733">
        <v>50113001</v>
      </c>
      <c r="F798" s="732" t="s">
        <v>667</v>
      </c>
      <c r="G798" s="731" t="s">
        <v>673</v>
      </c>
      <c r="H798" s="731">
        <v>995002</v>
      </c>
      <c r="I798" s="731">
        <v>132559</v>
      </c>
      <c r="J798" s="731" t="s">
        <v>896</v>
      </c>
      <c r="K798" s="731" t="s">
        <v>897</v>
      </c>
      <c r="L798" s="734">
        <v>80.069999999999993</v>
      </c>
      <c r="M798" s="734">
        <v>1</v>
      </c>
      <c r="N798" s="735">
        <v>80.069999999999993</v>
      </c>
    </row>
    <row r="799" spans="1:14" ht="14.45" customHeight="1" x14ac:dyDescent="0.2">
      <c r="A799" s="729" t="s">
        <v>621</v>
      </c>
      <c r="B799" s="730" t="s">
        <v>622</v>
      </c>
      <c r="C799" s="731" t="s">
        <v>642</v>
      </c>
      <c r="D799" s="732" t="s">
        <v>643</v>
      </c>
      <c r="E799" s="733">
        <v>50113001</v>
      </c>
      <c r="F799" s="732" t="s">
        <v>667</v>
      </c>
      <c r="G799" s="731" t="s">
        <v>673</v>
      </c>
      <c r="H799" s="731">
        <v>231956</v>
      </c>
      <c r="I799" s="731">
        <v>231956</v>
      </c>
      <c r="J799" s="731" t="s">
        <v>1686</v>
      </c>
      <c r="K799" s="731" t="s">
        <v>1687</v>
      </c>
      <c r="L799" s="734">
        <v>49.760003743050056</v>
      </c>
      <c r="M799" s="734">
        <v>2</v>
      </c>
      <c r="N799" s="735">
        <v>99.520007486100113</v>
      </c>
    </row>
    <row r="800" spans="1:14" ht="14.45" customHeight="1" x14ac:dyDescent="0.2">
      <c r="A800" s="729" t="s">
        <v>621</v>
      </c>
      <c r="B800" s="730" t="s">
        <v>622</v>
      </c>
      <c r="C800" s="731" t="s">
        <v>642</v>
      </c>
      <c r="D800" s="732" t="s">
        <v>643</v>
      </c>
      <c r="E800" s="733">
        <v>50113001</v>
      </c>
      <c r="F800" s="732" t="s">
        <v>667</v>
      </c>
      <c r="G800" s="731" t="s">
        <v>668</v>
      </c>
      <c r="H800" s="731">
        <v>130434</v>
      </c>
      <c r="I800" s="731">
        <v>30434</v>
      </c>
      <c r="J800" s="731" t="s">
        <v>1377</v>
      </c>
      <c r="K800" s="731" t="s">
        <v>1378</v>
      </c>
      <c r="L800" s="734">
        <v>199.45999999999998</v>
      </c>
      <c r="M800" s="734">
        <v>5</v>
      </c>
      <c r="N800" s="735">
        <v>997.29999999999984</v>
      </c>
    </row>
    <row r="801" spans="1:14" ht="14.45" customHeight="1" x14ac:dyDescent="0.2">
      <c r="A801" s="729" t="s">
        <v>621</v>
      </c>
      <c r="B801" s="730" t="s">
        <v>622</v>
      </c>
      <c r="C801" s="731" t="s">
        <v>642</v>
      </c>
      <c r="D801" s="732" t="s">
        <v>643</v>
      </c>
      <c r="E801" s="733">
        <v>50113001</v>
      </c>
      <c r="F801" s="732" t="s">
        <v>667</v>
      </c>
      <c r="G801" s="731" t="s">
        <v>668</v>
      </c>
      <c r="H801" s="731">
        <v>146755</v>
      </c>
      <c r="I801" s="731">
        <v>46755</v>
      </c>
      <c r="J801" s="731" t="s">
        <v>1688</v>
      </c>
      <c r="K801" s="731" t="s">
        <v>1689</v>
      </c>
      <c r="L801" s="734">
        <v>75.5</v>
      </c>
      <c r="M801" s="734">
        <v>2</v>
      </c>
      <c r="N801" s="735">
        <v>151</v>
      </c>
    </row>
    <row r="802" spans="1:14" ht="14.45" customHeight="1" x14ac:dyDescent="0.2">
      <c r="A802" s="729" t="s">
        <v>621</v>
      </c>
      <c r="B802" s="730" t="s">
        <v>622</v>
      </c>
      <c r="C802" s="731" t="s">
        <v>642</v>
      </c>
      <c r="D802" s="732" t="s">
        <v>643</v>
      </c>
      <c r="E802" s="733">
        <v>50113001</v>
      </c>
      <c r="F802" s="732" t="s">
        <v>667</v>
      </c>
      <c r="G802" s="731" t="s">
        <v>668</v>
      </c>
      <c r="H802" s="731">
        <v>847729</v>
      </c>
      <c r="I802" s="731">
        <v>500718</v>
      </c>
      <c r="J802" s="731" t="s">
        <v>1690</v>
      </c>
      <c r="K802" s="731" t="s">
        <v>861</v>
      </c>
      <c r="L802" s="734">
        <v>1591.36</v>
      </c>
      <c r="M802" s="734">
        <v>1</v>
      </c>
      <c r="N802" s="735">
        <v>1591.36</v>
      </c>
    </row>
    <row r="803" spans="1:14" ht="14.45" customHeight="1" x14ac:dyDescent="0.2">
      <c r="A803" s="729" t="s">
        <v>621</v>
      </c>
      <c r="B803" s="730" t="s">
        <v>622</v>
      </c>
      <c r="C803" s="731" t="s">
        <v>642</v>
      </c>
      <c r="D803" s="732" t="s">
        <v>643</v>
      </c>
      <c r="E803" s="733">
        <v>50113001</v>
      </c>
      <c r="F803" s="732" t="s">
        <v>667</v>
      </c>
      <c r="G803" s="731" t="s">
        <v>668</v>
      </c>
      <c r="H803" s="731">
        <v>168897</v>
      </c>
      <c r="I803" s="731">
        <v>168897</v>
      </c>
      <c r="J803" s="731" t="s">
        <v>1691</v>
      </c>
      <c r="K803" s="731" t="s">
        <v>1692</v>
      </c>
      <c r="L803" s="734">
        <v>1170.6224999999999</v>
      </c>
      <c r="M803" s="734">
        <v>4</v>
      </c>
      <c r="N803" s="735">
        <v>4682.49</v>
      </c>
    </row>
    <row r="804" spans="1:14" ht="14.45" customHeight="1" x14ac:dyDescent="0.2">
      <c r="A804" s="729" t="s">
        <v>621</v>
      </c>
      <c r="B804" s="730" t="s">
        <v>622</v>
      </c>
      <c r="C804" s="731" t="s">
        <v>642</v>
      </c>
      <c r="D804" s="732" t="s">
        <v>643</v>
      </c>
      <c r="E804" s="733">
        <v>50113001</v>
      </c>
      <c r="F804" s="732" t="s">
        <v>667</v>
      </c>
      <c r="G804" s="731" t="s">
        <v>668</v>
      </c>
      <c r="H804" s="731">
        <v>168903</v>
      </c>
      <c r="I804" s="731">
        <v>168903</v>
      </c>
      <c r="J804" s="731" t="s">
        <v>1693</v>
      </c>
      <c r="K804" s="731" t="s">
        <v>1076</v>
      </c>
      <c r="L804" s="734">
        <v>1035.5133333333333</v>
      </c>
      <c r="M804" s="734">
        <v>6</v>
      </c>
      <c r="N804" s="735">
        <v>6213.08</v>
      </c>
    </row>
    <row r="805" spans="1:14" ht="14.45" customHeight="1" x14ac:dyDescent="0.2">
      <c r="A805" s="729" t="s">
        <v>621</v>
      </c>
      <c r="B805" s="730" t="s">
        <v>622</v>
      </c>
      <c r="C805" s="731" t="s">
        <v>642</v>
      </c>
      <c r="D805" s="732" t="s">
        <v>643</v>
      </c>
      <c r="E805" s="733">
        <v>50113001</v>
      </c>
      <c r="F805" s="732" t="s">
        <v>667</v>
      </c>
      <c r="G805" s="731" t="s">
        <v>668</v>
      </c>
      <c r="H805" s="731">
        <v>117926</v>
      </c>
      <c r="I805" s="731">
        <v>201609</v>
      </c>
      <c r="J805" s="731" t="s">
        <v>1388</v>
      </c>
      <c r="K805" s="731" t="s">
        <v>1389</v>
      </c>
      <c r="L805" s="734">
        <v>44.655002377887953</v>
      </c>
      <c r="M805" s="734">
        <v>2</v>
      </c>
      <c r="N805" s="735">
        <v>89.310004755775907</v>
      </c>
    </row>
    <row r="806" spans="1:14" ht="14.45" customHeight="1" x14ac:dyDescent="0.2">
      <c r="A806" s="729" t="s">
        <v>621</v>
      </c>
      <c r="B806" s="730" t="s">
        <v>622</v>
      </c>
      <c r="C806" s="731" t="s">
        <v>642</v>
      </c>
      <c r="D806" s="732" t="s">
        <v>643</v>
      </c>
      <c r="E806" s="733">
        <v>50113001</v>
      </c>
      <c r="F806" s="732" t="s">
        <v>667</v>
      </c>
      <c r="G806" s="731" t="s">
        <v>668</v>
      </c>
      <c r="H806" s="731">
        <v>201608</v>
      </c>
      <c r="I806" s="731">
        <v>201608</v>
      </c>
      <c r="J806" s="731" t="s">
        <v>1388</v>
      </c>
      <c r="K806" s="731" t="s">
        <v>1694</v>
      </c>
      <c r="L806" s="734">
        <v>36.1</v>
      </c>
      <c r="M806" s="734">
        <v>2</v>
      </c>
      <c r="N806" s="735">
        <v>72.2</v>
      </c>
    </row>
    <row r="807" spans="1:14" ht="14.45" customHeight="1" x14ac:dyDescent="0.2">
      <c r="A807" s="729" t="s">
        <v>621</v>
      </c>
      <c r="B807" s="730" t="s">
        <v>622</v>
      </c>
      <c r="C807" s="731" t="s">
        <v>642</v>
      </c>
      <c r="D807" s="732" t="s">
        <v>643</v>
      </c>
      <c r="E807" s="733">
        <v>50113001</v>
      </c>
      <c r="F807" s="732" t="s">
        <v>667</v>
      </c>
      <c r="G807" s="731" t="s">
        <v>673</v>
      </c>
      <c r="H807" s="731">
        <v>228542</v>
      </c>
      <c r="I807" s="731">
        <v>228542</v>
      </c>
      <c r="J807" s="731" t="s">
        <v>1695</v>
      </c>
      <c r="K807" s="731" t="s">
        <v>1696</v>
      </c>
      <c r="L807" s="734">
        <v>168.61</v>
      </c>
      <c r="M807" s="734">
        <v>1</v>
      </c>
      <c r="N807" s="735">
        <v>168.61</v>
      </c>
    </row>
    <row r="808" spans="1:14" ht="14.45" customHeight="1" x14ac:dyDescent="0.2">
      <c r="A808" s="729" t="s">
        <v>621</v>
      </c>
      <c r="B808" s="730" t="s">
        <v>622</v>
      </c>
      <c r="C808" s="731" t="s">
        <v>642</v>
      </c>
      <c r="D808" s="732" t="s">
        <v>643</v>
      </c>
      <c r="E808" s="733">
        <v>50113001</v>
      </c>
      <c r="F808" s="732" t="s">
        <v>667</v>
      </c>
      <c r="G808" s="731" t="s">
        <v>673</v>
      </c>
      <c r="H808" s="731">
        <v>228545</v>
      </c>
      <c r="I808" s="731">
        <v>228545</v>
      </c>
      <c r="J808" s="731" t="s">
        <v>1695</v>
      </c>
      <c r="K808" s="731" t="s">
        <v>1697</v>
      </c>
      <c r="L808" s="734">
        <v>324.63333333333338</v>
      </c>
      <c r="M808" s="734">
        <v>3</v>
      </c>
      <c r="N808" s="735">
        <v>973.90000000000009</v>
      </c>
    </row>
    <row r="809" spans="1:14" ht="14.45" customHeight="1" x14ac:dyDescent="0.2">
      <c r="A809" s="729" t="s">
        <v>621</v>
      </c>
      <c r="B809" s="730" t="s">
        <v>622</v>
      </c>
      <c r="C809" s="731" t="s">
        <v>642</v>
      </c>
      <c r="D809" s="732" t="s">
        <v>643</v>
      </c>
      <c r="E809" s="733">
        <v>50113001</v>
      </c>
      <c r="F809" s="732" t="s">
        <v>667</v>
      </c>
      <c r="G809" s="731" t="s">
        <v>673</v>
      </c>
      <c r="H809" s="731">
        <v>166030</v>
      </c>
      <c r="I809" s="731">
        <v>66030</v>
      </c>
      <c r="J809" s="731" t="s">
        <v>904</v>
      </c>
      <c r="K809" s="731" t="s">
        <v>1392</v>
      </c>
      <c r="L809" s="734">
        <v>29.99</v>
      </c>
      <c r="M809" s="734">
        <v>1</v>
      </c>
      <c r="N809" s="735">
        <v>29.99</v>
      </c>
    </row>
    <row r="810" spans="1:14" ht="14.45" customHeight="1" x14ac:dyDescent="0.2">
      <c r="A810" s="729" t="s">
        <v>621</v>
      </c>
      <c r="B810" s="730" t="s">
        <v>622</v>
      </c>
      <c r="C810" s="731" t="s">
        <v>642</v>
      </c>
      <c r="D810" s="732" t="s">
        <v>643</v>
      </c>
      <c r="E810" s="733">
        <v>50113001</v>
      </c>
      <c r="F810" s="732" t="s">
        <v>667</v>
      </c>
      <c r="G810" s="731" t="s">
        <v>673</v>
      </c>
      <c r="H810" s="731">
        <v>153951</v>
      </c>
      <c r="I810" s="731">
        <v>53951</v>
      </c>
      <c r="J810" s="731" t="s">
        <v>906</v>
      </c>
      <c r="K810" s="731" t="s">
        <v>907</v>
      </c>
      <c r="L810" s="734">
        <v>183.28999999999996</v>
      </c>
      <c r="M810" s="734">
        <v>1</v>
      </c>
      <c r="N810" s="735">
        <v>183.28999999999996</v>
      </c>
    </row>
    <row r="811" spans="1:14" ht="14.45" customHeight="1" x14ac:dyDescent="0.2">
      <c r="A811" s="729" t="s">
        <v>621</v>
      </c>
      <c r="B811" s="730" t="s">
        <v>622</v>
      </c>
      <c r="C811" s="731" t="s">
        <v>642</v>
      </c>
      <c r="D811" s="732" t="s">
        <v>643</v>
      </c>
      <c r="E811" s="733">
        <v>50113001</v>
      </c>
      <c r="F811" s="732" t="s">
        <v>667</v>
      </c>
      <c r="G811" s="731" t="s">
        <v>673</v>
      </c>
      <c r="H811" s="731">
        <v>153950</v>
      </c>
      <c r="I811" s="731">
        <v>53950</v>
      </c>
      <c r="J811" s="731" t="s">
        <v>908</v>
      </c>
      <c r="K811" s="731" t="s">
        <v>909</v>
      </c>
      <c r="L811" s="734">
        <v>91.429999999999978</v>
      </c>
      <c r="M811" s="734">
        <v>2</v>
      </c>
      <c r="N811" s="735">
        <v>182.85999999999996</v>
      </c>
    </row>
    <row r="812" spans="1:14" ht="14.45" customHeight="1" x14ac:dyDescent="0.2">
      <c r="A812" s="729" t="s">
        <v>621</v>
      </c>
      <c r="B812" s="730" t="s">
        <v>622</v>
      </c>
      <c r="C812" s="731" t="s">
        <v>642</v>
      </c>
      <c r="D812" s="732" t="s">
        <v>643</v>
      </c>
      <c r="E812" s="733">
        <v>50113001</v>
      </c>
      <c r="F812" s="732" t="s">
        <v>667</v>
      </c>
      <c r="G812" s="731" t="s">
        <v>673</v>
      </c>
      <c r="H812" s="731">
        <v>233360</v>
      </c>
      <c r="I812" s="731">
        <v>233360</v>
      </c>
      <c r="J812" s="731" t="s">
        <v>910</v>
      </c>
      <c r="K812" s="731" t="s">
        <v>911</v>
      </c>
      <c r="L812" s="734">
        <v>22.089999999999996</v>
      </c>
      <c r="M812" s="734">
        <v>13</v>
      </c>
      <c r="N812" s="735">
        <v>287.16999999999996</v>
      </c>
    </row>
    <row r="813" spans="1:14" ht="14.45" customHeight="1" x14ac:dyDescent="0.2">
      <c r="A813" s="729" t="s">
        <v>621</v>
      </c>
      <c r="B813" s="730" t="s">
        <v>622</v>
      </c>
      <c r="C813" s="731" t="s">
        <v>642</v>
      </c>
      <c r="D813" s="732" t="s">
        <v>643</v>
      </c>
      <c r="E813" s="733">
        <v>50113001</v>
      </c>
      <c r="F813" s="732" t="s">
        <v>667</v>
      </c>
      <c r="G813" s="731" t="s">
        <v>673</v>
      </c>
      <c r="H813" s="731">
        <v>233366</v>
      </c>
      <c r="I813" s="731">
        <v>233366</v>
      </c>
      <c r="J813" s="731" t="s">
        <v>910</v>
      </c>
      <c r="K813" s="731" t="s">
        <v>912</v>
      </c>
      <c r="L813" s="734">
        <v>45.49</v>
      </c>
      <c r="M813" s="734">
        <v>4</v>
      </c>
      <c r="N813" s="735">
        <v>181.96</v>
      </c>
    </row>
    <row r="814" spans="1:14" ht="14.45" customHeight="1" x14ac:dyDescent="0.2">
      <c r="A814" s="729" t="s">
        <v>621</v>
      </c>
      <c r="B814" s="730" t="s">
        <v>622</v>
      </c>
      <c r="C814" s="731" t="s">
        <v>642</v>
      </c>
      <c r="D814" s="732" t="s">
        <v>643</v>
      </c>
      <c r="E814" s="733">
        <v>50113001</v>
      </c>
      <c r="F814" s="732" t="s">
        <v>667</v>
      </c>
      <c r="G814" s="731" t="s">
        <v>673</v>
      </c>
      <c r="H814" s="731">
        <v>149483</v>
      </c>
      <c r="I814" s="731">
        <v>149483</v>
      </c>
      <c r="J814" s="731" t="s">
        <v>915</v>
      </c>
      <c r="K814" s="731" t="s">
        <v>916</v>
      </c>
      <c r="L814" s="734">
        <v>138.94999999999999</v>
      </c>
      <c r="M814" s="734">
        <v>11</v>
      </c>
      <c r="N814" s="735">
        <v>1528.4499999999998</v>
      </c>
    </row>
    <row r="815" spans="1:14" ht="14.45" customHeight="1" x14ac:dyDescent="0.2">
      <c r="A815" s="729" t="s">
        <v>621</v>
      </c>
      <c r="B815" s="730" t="s">
        <v>622</v>
      </c>
      <c r="C815" s="731" t="s">
        <v>642</v>
      </c>
      <c r="D815" s="732" t="s">
        <v>643</v>
      </c>
      <c r="E815" s="733">
        <v>50113001</v>
      </c>
      <c r="F815" s="732" t="s">
        <v>667</v>
      </c>
      <c r="G815" s="731" t="s">
        <v>668</v>
      </c>
      <c r="H815" s="731">
        <v>125919</v>
      </c>
      <c r="I815" s="731">
        <v>25919</v>
      </c>
      <c r="J815" s="731" t="s">
        <v>1698</v>
      </c>
      <c r="K815" s="731" t="s">
        <v>1699</v>
      </c>
      <c r="L815" s="734">
        <v>188.72000000000003</v>
      </c>
      <c r="M815" s="734">
        <v>1</v>
      </c>
      <c r="N815" s="735">
        <v>188.72000000000003</v>
      </c>
    </row>
    <row r="816" spans="1:14" ht="14.45" customHeight="1" x14ac:dyDescent="0.2">
      <c r="A816" s="729" t="s">
        <v>621</v>
      </c>
      <c r="B816" s="730" t="s">
        <v>622</v>
      </c>
      <c r="C816" s="731" t="s">
        <v>642</v>
      </c>
      <c r="D816" s="732" t="s">
        <v>643</v>
      </c>
      <c r="E816" s="733">
        <v>50113006</v>
      </c>
      <c r="F816" s="732" t="s">
        <v>917</v>
      </c>
      <c r="G816" s="731" t="s">
        <v>673</v>
      </c>
      <c r="H816" s="731">
        <v>33833</v>
      </c>
      <c r="I816" s="731">
        <v>33833</v>
      </c>
      <c r="J816" s="731" t="s">
        <v>1404</v>
      </c>
      <c r="K816" s="731" t="s">
        <v>919</v>
      </c>
      <c r="L816" s="734">
        <v>163.81</v>
      </c>
      <c r="M816" s="734">
        <v>2</v>
      </c>
      <c r="N816" s="735">
        <v>327.62</v>
      </c>
    </row>
    <row r="817" spans="1:14" ht="14.45" customHeight="1" x14ac:dyDescent="0.2">
      <c r="A817" s="729" t="s">
        <v>621</v>
      </c>
      <c r="B817" s="730" t="s">
        <v>622</v>
      </c>
      <c r="C817" s="731" t="s">
        <v>642</v>
      </c>
      <c r="D817" s="732" t="s">
        <v>643</v>
      </c>
      <c r="E817" s="733">
        <v>50113006</v>
      </c>
      <c r="F817" s="732" t="s">
        <v>917</v>
      </c>
      <c r="G817" s="731" t="s">
        <v>668</v>
      </c>
      <c r="H817" s="731">
        <v>217087</v>
      </c>
      <c r="I817" s="731">
        <v>217087</v>
      </c>
      <c r="J817" s="731" t="s">
        <v>1700</v>
      </c>
      <c r="K817" s="731" t="s">
        <v>919</v>
      </c>
      <c r="L817" s="734">
        <v>163.81000000000003</v>
      </c>
      <c r="M817" s="734">
        <v>1</v>
      </c>
      <c r="N817" s="735">
        <v>163.81000000000003</v>
      </c>
    </row>
    <row r="818" spans="1:14" ht="14.45" customHeight="1" x14ac:dyDescent="0.2">
      <c r="A818" s="729" t="s">
        <v>621</v>
      </c>
      <c r="B818" s="730" t="s">
        <v>622</v>
      </c>
      <c r="C818" s="731" t="s">
        <v>642</v>
      </c>
      <c r="D818" s="732" t="s">
        <v>643</v>
      </c>
      <c r="E818" s="733">
        <v>50113006</v>
      </c>
      <c r="F818" s="732" t="s">
        <v>917</v>
      </c>
      <c r="G818" s="731" t="s">
        <v>668</v>
      </c>
      <c r="H818" s="731">
        <v>217088</v>
      </c>
      <c r="I818" s="731">
        <v>217088</v>
      </c>
      <c r="J818" s="731" t="s">
        <v>1405</v>
      </c>
      <c r="K818" s="731" t="s">
        <v>919</v>
      </c>
      <c r="L818" s="734">
        <v>163.81</v>
      </c>
      <c r="M818" s="734">
        <v>2</v>
      </c>
      <c r="N818" s="735">
        <v>327.62</v>
      </c>
    </row>
    <row r="819" spans="1:14" ht="14.45" customHeight="1" x14ac:dyDescent="0.2">
      <c r="A819" s="729" t="s">
        <v>621</v>
      </c>
      <c r="B819" s="730" t="s">
        <v>622</v>
      </c>
      <c r="C819" s="731" t="s">
        <v>642</v>
      </c>
      <c r="D819" s="732" t="s">
        <v>643</v>
      </c>
      <c r="E819" s="733">
        <v>50113006</v>
      </c>
      <c r="F819" s="732" t="s">
        <v>917</v>
      </c>
      <c r="G819" s="731" t="s">
        <v>668</v>
      </c>
      <c r="H819" s="731">
        <v>849637</v>
      </c>
      <c r="I819" s="731">
        <v>0</v>
      </c>
      <c r="J819" s="731" t="s">
        <v>1701</v>
      </c>
      <c r="K819" s="731" t="s">
        <v>329</v>
      </c>
      <c r="L819" s="734">
        <v>284.95</v>
      </c>
      <c r="M819" s="734">
        <v>10</v>
      </c>
      <c r="N819" s="735">
        <v>2849.5</v>
      </c>
    </row>
    <row r="820" spans="1:14" ht="14.45" customHeight="1" x14ac:dyDescent="0.2">
      <c r="A820" s="729" t="s">
        <v>621</v>
      </c>
      <c r="B820" s="730" t="s">
        <v>622</v>
      </c>
      <c r="C820" s="731" t="s">
        <v>642</v>
      </c>
      <c r="D820" s="732" t="s">
        <v>643</v>
      </c>
      <c r="E820" s="733">
        <v>50113006</v>
      </c>
      <c r="F820" s="732" t="s">
        <v>917</v>
      </c>
      <c r="G820" s="731" t="s">
        <v>673</v>
      </c>
      <c r="H820" s="731">
        <v>33855</v>
      </c>
      <c r="I820" s="731">
        <v>33855</v>
      </c>
      <c r="J820" s="731" t="s">
        <v>1702</v>
      </c>
      <c r="K820" s="731" t="s">
        <v>1703</v>
      </c>
      <c r="L820" s="734">
        <v>183.15</v>
      </c>
      <c r="M820" s="734">
        <v>2</v>
      </c>
      <c r="N820" s="735">
        <v>366.3</v>
      </c>
    </row>
    <row r="821" spans="1:14" ht="14.45" customHeight="1" x14ac:dyDescent="0.2">
      <c r="A821" s="729" t="s">
        <v>621</v>
      </c>
      <c r="B821" s="730" t="s">
        <v>622</v>
      </c>
      <c r="C821" s="731" t="s">
        <v>642</v>
      </c>
      <c r="D821" s="732" t="s">
        <v>643</v>
      </c>
      <c r="E821" s="733">
        <v>50113006</v>
      </c>
      <c r="F821" s="732" t="s">
        <v>917</v>
      </c>
      <c r="G821" s="731" t="s">
        <v>673</v>
      </c>
      <c r="H821" s="731">
        <v>33898</v>
      </c>
      <c r="I821" s="731">
        <v>33898</v>
      </c>
      <c r="J821" s="731" t="s">
        <v>1704</v>
      </c>
      <c r="K821" s="731" t="s">
        <v>1705</v>
      </c>
      <c r="L821" s="734">
        <v>138.54</v>
      </c>
      <c r="M821" s="734">
        <v>2</v>
      </c>
      <c r="N821" s="735">
        <v>277.08</v>
      </c>
    </row>
    <row r="822" spans="1:14" ht="14.45" customHeight="1" x14ac:dyDescent="0.2">
      <c r="A822" s="729" t="s">
        <v>621</v>
      </c>
      <c r="B822" s="730" t="s">
        <v>622</v>
      </c>
      <c r="C822" s="731" t="s">
        <v>642</v>
      </c>
      <c r="D822" s="732" t="s">
        <v>643</v>
      </c>
      <c r="E822" s="733">
        <v>50113006</v>
      </c>
      <c r="F822" s="732" t="s">
        <v>917</v>
      </c>
      <c r="G822" s="731" t="s">
        <v>673</v>
      </c>
      <c r="H822" s="731">
        <v>33751</v>
      </c>
      <c r="I822" s="731">
        <v>33751</v>
      </c>
      <c r="J822" s="731" t="s">
        <v>924</v>
      </c>
      <c r="K822" s="731" t="s">
        <v>923</v>
      </c>
      <c r="L822" s="734">
        <v>96.55</v>
      </c>
      <c r="M822" s="734">
        <v>6</v>
      </c>
      <c r="N822" s="735">
        <v>579.29999999999995</v>
      </c>
    </row>
    <row r="823" spans="1:14" ht="14.45" customHeight="1" x14ac:dyDescent="0.2">
      <c r="A823" s="729" t="s">
        <v>621</v>
      </c>
      <c r="B823" s="730" t="s">
        <v>622</v>
      </c>
      <c r="C823" s="731" t="s">
        <v>642</v>
      </c>
      <c r="D823" s="732" t="s">
        <v>643</v>
      </c>
      <c r="E823" s="733">
        <v>50113006</v>
      </c>
      <c r="F823" s="732" t="s">
        <v>917</v>
      </c>
      <c r="G823" s="731" t="s">
        <v>673</v>
      </c>
      <c r="H823" s="731">
        <v>33750</v>
      </c>
      <c r="I823" s="731">
        <v>33750</v>
      </c>
      <c r="J823" s="731" t="s">
        <v>1408</v>
      </c>
      <c r="K823" s="731" t="s">
        <v>923</v>
      </c>
      <c r="L823" s="734">
        <v>96.55</v>
      </c>
      <c r="M823" s="734">
        <v>6</v>
      </c>
      <c r="N823" s="735">
        <v>579.29999999999995</v>
      </c>
    </row>
    <row r="824" spans="1:14" ht="14.45" customHeight="1" x14ac:dyDescent="0.2">
      <c r="A824" s="729" t="s">
        <v>621</v>
      </c>
      <c r="B824" s="730" t="s">
        <v>622</v>
      </c>
      <c r="C824" s="731" t="s">
        <v>642</v>
      </c>
      <c r="D824" s="732" t="s">
        <v>643</v>
      </c>
      <c r="E824" s="733">
        <v>50113006</v>
      </c>
      <c r="F824" s="732" t="s">
        <v>917</v>
      </c>
      <c r="G824" s="731" t="s">
        <v>673</v>
      </c>
      <c r="H824" s="731">
        <v>217054</v>
      </c>
      <c r="I824" s="731">
        <v>217054</v>
      </c>
      <c r="J824" s="731" t="s">
        <v>1706</v>
      </c>
      <c r="K824" s="731" t="s">
        <v>1419</v>
      </c>
      <c r="L824" s="734">
        <v>1115.27</v>
      </c>
      <c r="M824" s="734">
        <v>2</v>
      </c>
      <c r="N824" s="735">
        <v>2230.54</v>
      </c>
    </row>
    <row r="825" spans="1:14" ht="14.45" customHeight="1" x14ac:dyDescent="0.2">
      <c r="A825" s="729" t="s">
        <v>621</v>
      </c>
      <c r="B825" s="730" t="s">
        <v>622</v>
      </c>
      <c r="C825" s="731" t="s">
        <v>642</v>
      </c>
      <c r="D825" s="732" t="s">
        <v>643</v>
      </c>
      <c r="E825" s="733">
        <v>50113013</v>
      </c>
      <c r="F825" s="732" t="s">
        <v>927</v>
      </c>
      <c r="G825" s="731" t="s">
        <v>668</v>
      </c>
      <c r="H825" s="731">
        <v>203097</v>
      </c>
      <c r="I825" s="731">
        <v>203097</v>
      </c>
      <c r="J825" s="731" t="s">
        <v>928</v>
      </c>
      <c r="K825" s="731" t="s">
        <v>929</v>
      </c>
      <c r="L825" s="734">
        <v>167.34000184744281</v>
      </c>
      <c r="M825" s="734">
        <v>3</v>
      </c>
      <c r="N825" s="735">
        <v>502.02000554232842</v>
      </c>
    </row>
    <row r="826" spans="1:14" ht="14.45" customHeight="1" x14ac:dyDescent="0.2">
      <c r="A826" s="729" t="s">
        <v>621</v>
      </c>
      <c r="B826" s="730" t="s">
        <v>622</v>
      </c>
      <c r="C826" s="731" t="s">
        <v>642</v>
      </c>
      <c r="D826" s="732" t="s">
        <v>643</v>
      </c>
      <c r="E826" s="733">
        <v>50113013</v>
      </c>
      <c r="F826" s="732" t="s">
        <v>927</v>
      </c>
      <c r="G826" s="731" t="s">
        <v>668</v>
      </c>
      <c r="H826" s="731">
        <v>172972</v>
      </c>
      <c r="I826" s="731">
        <v>72972</v>
      </c>
      <c r="J826" s="731" t="s">
        <v>930</v>
      </c>
      <c r="K826" s="731" t="s">
        <v>931</v>
      </c>
      <c r="L826" s="734">
        <v>205.02523297491038</v>
      </c>
      <c r="M826" s="734">
        <v>167.39999999999998</v>
      </c>
      <c r="N826" s="735">
        <v>34321.223999999995</v>
      </c>
    </row>
    <row r="827" spans="1:14" ht="14.45" customHeight="1" x14ac:dyDescent="0.2">
      <c r="A827" s="729" t="s">
        <v>621</v>
      </c>
      <c r="B827" s="730" t="s">
        <v>622</v>
      </c>
      <c r="C827" s="731" t="s">
        <v>642</v>
      </c>
      <c r="D827" s="732" t="s">
        <v>643</v>
      </c>
      <c r="E827" s="733">
        <v>50113013</v>
      </c>
      <c r="F827" s="732" t="s">
        <v>927</v>
      </c>
      <c r="G827" s="731" t="s">
        <v>673</v>
      </c>
      <c r="H827" s="731">
        <v>105951</v>
      </c>
      <c r="I827" s="731">
        <v>5951</v>
      </c>
      <c r="J827" s="731" t="s">
        <v>932</v>
      </c>
      <c r="K827" s="731" t="s">
        <v>933</v>
      </c>
      <c r="L827" s="734">
        <v>113.75</v>
      </c>
      <c r="M827" s="734">
        <v>9</v>
      </c>
      <c r="N827" s="735">
        <v>1023.75</v>
      </c>
    </row>
    <row r="828" spans="1:14" ht="14.45" customHeight="1" x14ac:dyDescent="0.2">
      <c r="A828" s="729" t="s">
        <v>621</v>
      </c>
      <c r="B828" s="730" t="s">
        <v>622</v>
      </c>
      <c r="C828" s="731" t="s">
        <v>642</v>
      </c>
      <c r="D828" s="732" t="s">
        <v>643</v>
      </c>
      <c r="E828" s="733">
        <v>50113013</v>
      </c>
      <c r="F828" s="732" t="s">
        <v>927</v>
      </c>
      <c r="G828" s="731" t="s">
        <v>668</v>
      </c>
      <c r="H828" s="731">
        <v>183926</v>
      </c>
      <c r="I828" s="731">
        <v>183926</v>
      </c>
      <c r="J828" s="731" t="s">
        <v>934</v>
      </c>
      <c r="K828" s="731" t="s">
        <v>935</v>
      </c>
      <c r="L828" s="734">
        <v>128.80999999999995</v>
      </c>
      <c r="M828" s="734">
        <v>59.600000000000072</v>
      </c>
      <c r="N828" s="735">
        <v>7677.0760000000055</v>
      </c>
    </row>
    <row r="829" spans="1:14" ht="14.45" customHeight="1" x14ac:dyDescent="0.2">
      <c r="A829" s="729" t="s">
        <v>621</v>
      </c>
      <c r="B829" s="730" t="s">
        <v>622</v>
      </c>
      <c r="C829" s="731" t="s">
        <v>642</v>
      </c>
      <c r="D829" s="732" t="s">
        <v>643</v>
      </c>
      <c r="E829" s="733">
        <v>50113013</v>
      </c>
      <c r="F829" s="732" t="s">
        <v>927</v>
      </c>
      <c r="G829" s="731" t="s">
        <v>668</v>
      </c>
      <c r="H829" s="731">
        <v>117171</v>
      </c>
      <c r="I829" s="731">
        <v>17171</v>
      </c>
      <c r="J829" s="731" t="s">
        <v>1424</v>
      </c>
      <c r="K829" s="731" t="s">
        <v>1425</v>
      </c>
      <c r="L829" s="734">
        <v>72.839999999999989</v>
      </c>
      <c r="M829" s="734">
        <v>5</v>
      </c>
      <c r="N829" s="735">
        <v>364.19999999999993</v>
      </c>
    </row>
    <row r="830" spans="1:14" ht="14.45" customHeight="1" x14ac:dyDescent="0.2">
      <c r="A830" s="729" t="s">
        <v>621</v>
      </c>
      <c r="B830" s="730" t="s">
        <v>622</v>
      </c>
      <c r="C830" s="731" t="s">
        <v>642</v>
      </c>
      <c r="D830" s="732" t="s">
        <v>643</v>
      </c>
      <c r="E830" s="733">
        <v>50113013</v>
      </c>
      <c r="F830" s="732" t="s">
        <v>927</v>
      </c>
      <c r="G830" s="731" t="s">
        <v>673</v>
      </c>
      <c r="H830" s="731">
        <v>162180</v>
      </c>
      <c r="I830" s="731">
        <v>162180</v>
      </c>
      <c r="J830" s="731" t="s">
        <v>1707</v>
      </c>
      <c r="K830" s="731" t="s">
        <v>1708</v>
      </c>
      <c r="L830" s="734">
        <v>341</v>
      </c>
      <c r="M830" s="734">
        <v>5</v>
      </c>
      <c r="N830" s="735">
        <v>1705</v>
      </c>
    </row>
    <row r="831" spans="1:14" ht="14.45" customHeight="1" x14ac:dyDescent="0.2">
      <c r="A831" s="729" t="s">
        <v>621</v>
      </c>
      <c r="B831" s="730" t="s">
        <v>622</v>
      </c>
      <c r="C831" s="731" t="s">
        <v>642</v>
      </c>
      <c r="D831" s="732" t="s">
        <v>643</v>
      </c>
      <c r="E831" s="733">
        <v>50113013</v>
      </c>
      <c r="F831" s="732" t="s">
        <v>927</v>
      </c>
      <c r="G831" s="731" t="s">
        <v>673</v>
      </c>
      <c r="H831" s="731">
        <v>162187</v>
      </c>
      <c r="I831" s="731">
        <v>162187</v>
      </c>
      <c r="J831" s="731" t="s">
        <v>1430</v>
      </c>
      <c r="K831" s="731" t="s">
        <v>1431</v>
      </c>
      <c r="L831" s="734">
        <v>671</v>
      </c>
      <c r="M831" s="734">
        <v>2</v>
      </c>
      <c r="N831" s="735">
        <v>1342</v>
      </c>
    </row>
    <row r="832" spans="1:14" ht="14.45" customHeight="1" x14ac:dyDescent="0.2">
      <c r="A832" s="729" t="s">
        <v>621</v>
      </c>
      <c r="B832" s="730" t="s">
        <v>622</v>
      </c>
      <c r="C832" s="731" t="s">
        <v>642</v>
      </c>
      <c r="D832" s="732" t="s">
        <v>643</v>
      </c>
      <c r="E832" s="733">
        <v>50113013</v>
      </c>
      <c r="F832" s="732" t="s">
        <v>927</v>
      </c>
      <c r="G832" s="731" t="s">
        <v>668</v>
      </c>
      <c r="H832" s="731">
        <v>499251</v>
      </c>
      <c r="I832" s="731">
        <v>999999</v>
      </c>
      <c r="J832" s="731" t="s">
        <v>1432</v>
      </c>
      <c r="K832" s="731" t="s">
        <v>1433</v>
      </c>
      <c r="L832" s="734">
        <v>3416.5152999999996</v>
      </c>
      <c r="M832" s="734">
        <v>11</v>
      </c>
      <c r="N832" s="735">
        <v>37581.668299999998</v>
      </c>
    </row>
    <row r="833" spans="1:14" ht="14.45" customHeight="1" x14ac:dyDescent="0.2">
      <c r="A833" s="729" t="s">
        <v>621</v>
      </c>
      <c r="B833" s="730" t="s">
        <v>622</v>
      </c>
      <c r="C833" s="731" t="s">
        <v>642</v>
      </c>
      <c r="D833" s="732" t="s">
        <v>643</v>
      </c>
      <c r="E833" s="733">
        <v>50113013</v>
      </c>
      <c r="F833" s="732" t="s">
        <v>927</v>
      </c>
      <c r="G833" s="731" t="s">
        <v>673</v>
      </c>
      <c r="H833" s="731">
        <v>849655</v>
      </c>
      <c r="I833" s="731">
        <v>129836</v>
      </c>
      <c r="J833" s="731" t="s">
        <v>1709</v>
      </c>
      <c r="K833" s="731" t="s">
        <v>1710</v>
      </c>
      <c r="L833" s="734">
        <v>264</v>
      </c>
      <c r="M833" s="734">
        <v>3</v>
      </c>
      <c r="N833" s="735">
        <v>792</v>
      </c>
    </row>
    <row r="834" spans="1:14" ht="14.45" customHeight="1" x14ac:dyDescent="0.2">
      <c r="A834" s="729" t="s">
        <v>621</v>
      </c>
      <c r="B834" s="730" t="s">
        <v>622</v>
      </c>
      <c r="C834" s="731" t="s">
        <v>642</v>
      </c>
      <c r="D834" s="732" t="s">
        <v>643</v>
      </c>
      <c r="E834" s="733">
        <v>50113013</v>
      </c>
      <c r="F834" s="732" t="s">
        <v>927</v>
      </c>
      <c r="G834" s="731" t="s">
        <v>668</v>
      </c>
      <c r="H834" s="731">
        <v>207280</v>
      </c>
      <c r="I834" s="731">
        <v>207280</v>
      </c>
      <c r="J834" s="731" t="s">
        <v>1443</v>
      </c>
      <c r="K834" s="731" t="s">
        <v>1444</v>
      </c>
      <c r="L834" s="734">
        <v>129.81999999999996</v>
      </c>
      <c r="M834" s="734">
        <v>2</v>
      </c>
      <c r="N834" s="735">
        <v>259.63999999999993</v>
      </c>
    </row>
    <row r="835" spans="1:14" ht="14.45" customHeight="1" x14ac:dyDescent="0.2">
      <c r="A835" s="729" t="s">
        <v>621</v>
      </c>
      <c r="B835" s="730" t="s">
        <v>622</v>
      </c>
      <c r="C835" s="731" t="s">
        <v>642</v>
      </c>
      <c r="D835" s="732" t="s">
        <v>643</v>
      </c>
      <c r="E835" s="733">
        <v>50113013</v>
      </c>
      <c r="F835" s="732" t="s">
        <v>927</v>
      </c>
      <c r="G835" s="731" t="s">
        <v>668</v>
      </c>
      <c r="H835" s="731">
        <v>847476</v>
      </c>
      <c r="I835" s="731">
        <v>112782</v>
      </c>
      <c r="J835" s="731" t="s">
        <v>1711</v>
      </c>
      <c r="K835" s="731" t="s">
        <v>1712</v>
      </c>
      <c r="L835" s="734">
        <v>728.75</v>
      </c>
      <c r="M835" s="734">
        <v>0.75</v>
      </c>
      <c r="N835" s="735">
        <v>546.5625</v>
      </c>
    </row>
    <row r="836" spans="1:14" ht="14.45" customHeight="1" x14ac:dyDescent="0.2">
      <c r="A836" s="729" t="s">
        <v>621</v>
      </c>
      <c r="B836" s="730" t="s">
        <v>622</v>
      </c>
      <c r="C836" s="731" t="s">
        <v>642</v>
      </c>
      <c r="D836" s="732" t="s">
        <v>643</v>
      </c>
      <c r="E836" s="733">
        <v>50113013</v>
      </c>
      <c r="F836" s="732" t="s">
        <v>927</v>
      </c>
      <c r="G836" s="731" t="s">
        <v>668</v>
      </c>
      <c r="H836" s="731">
        <v>96414</v>
      </c>
      <c r="I836" s="731">
        <v>96414</v>
      </c>
      <c r="J836" s="731" t="s">
        <v>1713</v>
      </c>
      <c r="K836" s="731" t="s">
        <v>1714</v>
      </c>
      <c r="L836" s="734">
        <v>59.2</v>
      </c>
      <c r="M836" s="734">
        <v>1</v>
      </c>
      <c r="N836" s="735">
        <v>59.2</v>
      </c>
    </row>
    <row r="837" spans="1:14" ht="14.45" customHeight="1" x14ac:dyDescent="0.2">
      <c r="A837" s="729" t="s">
        <v>621</v>
      </c>
      <c r="B837" s="730" t="s">
        <v>622</v>
      </c>
      <c r="C837" s="731" t="s">
        <v>642</v>
      </c>
      <c r="D837" s="732" t="s">
        <v>643</v>
      </c>
      <c r="E837" s="733">
        <v>50113013</v>
      </c>
      <c r="F837" s="732" t="s">
        <v>927</v>
      </c>
      <c r="G837" s="731" t="s">
        <v>673</v>
      </c>
      <c r="H837" s="731">
        <v>216704</v>
      </c>
      <c r="I837" s="731">
        <v>216704</v>
      </c>
      <c r="J837" s="731" t="s">
        <v>1715</v>
      </c>
      <c r="K837" s="731" t="s">
        <v>1716</v>
      </c>
      <c r="L837" s="734">
        <v>1111</v>
      </c>
      <c r="M837" s="734">
        <v>1</v>
      </c>
      <c r="N837" s="735">
        <v>1111</v>
      </c>
    </row>
    <row r="838" spans="1:14" ht="14.45" customHeight="1" x14ac:dyDescent="0.2">
      <c r="A838" s="729" t="s">
        <v>621</v>
      </c>
      <c r="B838" s="730" t="s">
        <v>622</v>
      </c>
      <c r="C838" s="731" t="s">
        <v>642</v>
      </c>
      <c r="D838" s="732" t="s">
        <v>643</v>
      </c>
      <c r="E838" s="733">
        <v>50113013</v>
      </c>
      <c r="F838" s="732" t="s">
        <v>927</v>
      </c>
      <c r="G838" s="731" t="s">
        <v>295</v>
      </c>
      <c r="H838" s="731">
        <v>134595</v>
      </c>
      <c r="I838" s="731">
        <v>134595</v>
      </c>
      <c r="J838" s="731" t="s">
        <v>1445</v>
      </c>
      <c r="K838" s="731" t="s">
        <v>1446</v>
      </c>
      <c r="L838" s="734">
        <v>416.78</v>
      </c>
      <c r="M838" s="734">
        <v>4</v>
      </c>
      <c r="N838" s="735">
        <v>1667.12</v>
      </c>
    </row>
    <row r="839" spans="1:14" ht="14.45" customHeight="1" x14ac:dyDescent="0.2">
      <c r="A839" s="729" t="s">
        <v>621</v>
      </c>
      <c r="B839" s="730" t="s">
        <v>622</v>
      </c>
      <c r="C839" s="731" t="s">
        <v>642</v>
      </c>
      <c r="D839" s="732" t="s">
        <v>643</v>
      </c>
      <c r="E839" s="733">
        <v>50113013</v>
      </c>
      <c r="F839" s="732" t="s">
        <v>927</v>
      </c>
      <c r="G839" s="731" t="s">
        <v>673</v>
      </c>
      <c r="H839" s="731">
        <v>173748</v>
      </c>
      <c r="I839" s="731">
        <v>173748</v>
      </c>
      <c r="J839" s="731" t="s">
        <v>1447</v>
      </c>
      <c r="K839" s="731" t="s">
        <v>1717</v>
      </c>
      <c r="L839" s="734">
        <v>494.42999999999995</v>
      </c>
      <c r="M839" s="734">
        <v>2</v>
      </c>
      <c r="N839" s="735">
        <v>988.8599999999999</v>
      </c>
    </row>
    <row r="840" spans="1:14" ht="14.45" customHeight="1" x14ac:dyDescent="0.2">
      <c r="A840" s="729" t="s">
        <v>621</v>
      </c>
      <c r="B840" s="730" t="s">
        <v>622</v>
      </c>
      <c r="C840" s="731" t="s">
        <v>642</v>
      </c>
      <c r="D840" s="732" t="s">
        <v>643</v>
      </c>
      <c r="E840" s="733">
        <v>50113013</v>
      </c>
      <c r="F840" s="732" t="s">
        <v>927</v>
      </c>
      <c r="G840" s="731" t="s">
        <v>673</v>
      </c>
      <c r="H840" s="731">
        <v>173750</v>
      </c>
      <c r="I840" s="731">
        <v>173750</v>
      </c>
      <c r="J840" s="731" t="s">
        <v>1447</v>
      </c>
      <c r="K840" s="731" t="s">
        <v>1448</v>
      </c>
      <c r="L840" s="734">
        <v>713.92000000000007</v>
      </c>
      <c r="M840" s="734">
        <v>16</v>
      </c>
      <c r="N840" s="735">
        <v>11422.720000000001</v>
      </c>
    </row>
    <row r="841" spans="1:14" ht="14.45" customHeight="1" x14ac:dyDescent="0.2">
      <c r="A841" s="729" t="s">
        <v>621</v>
      </c>
      <c r="B841" s="730" t="s">
        <v>622</v>
      </c>
      <c r="C841" s="731" t="s">
        <v>642</v>
      </c>
      <c r="D841" s="732" t="s">
        <v>643</v>
      </c>
      <c r="E841" s="733">
        <v>50113013</v>
      </c>
      <c r="F841" s="732" t="s">
        <v>927</v>
      </c>
      <c r="G841" s="731" t="s">
        <v>673</v>
      </c>
      <c r="H841" s="731">
        <v>242332</v>
      </c>
      <c r="I841" s="731">
        <v>242332</v>
      </c>
      <c r="J841" s="731" t="s">
        <v>1449</v>
      </c>
      <c r="K841" s="731" t="s">
        <v>1452</v>
      </c>
      <c r="L841" s="734">
        <v>376.92</v>
      </c>
      <c r="M841" s="734">
        <v>1</v>
      </c>
      <c r="N841" s="735">
        <v>376.92</v>
      </c>
    </row>
    <row r="842" spans="1:14" ht="14.45" customHeight="1" x14ac:dyDescent="0.2">
      <c r="A842" s="729" t="s">
        <v>621</v>
      </c>
      <c r="B842" s="730" t="s">
        <v>622</v>
      </c>
      <c r="C842" s="731" t="s">
        <v>642</v>
      </c>
      <c r="D842" s="732" t="s">
        <v>643</v>
      </c>
      <c r="E842" s="733">
        <v>50113013</v>
      </c>
      <c r="F842" s="732" t="s">
        <v>927</v>
      </c>
      <c r="G842" s="731" t="s">
        <v>329</v>
      </c>
      <c r="H842" s="731">
        <v>113453</v>
      </c>
      <c r="I842" s="731">
        <v>113453</v>
      </c>
      <c r="J842" s="731" t="s">
        <v>1459</v>
      </c>
      <c r="K842" s="731" t="s">
        <v>1460</v>
      </c>
      <c r="L842" s="734">
        <v>748</v>
      </c>
      <c r="M842" s="734">
        <v>8.5</v>
      </c>
      <c r="N842" s="735">
        <v>6358</v>
      </c>
    </row>
    <row r="843" spans="1:14" ht="14.45" customHeight="1" x14ac:dyDescent="0.2">
      <c r="A843" s="729" t="s">
        <v>621</v>
      </c>
      <c r="B843" s="730" t="s">
        <v>622</v>
      </c>
      <c r="C843" s="731" t="s">
        <v>642</v>
      </c>
      <c r="D843" s="732" t="s">
        <v>643</v>
      </c>
      <c r="E843" s="733">
        <v>50113013</v>
      </c>
      <c r="F843" s="732" t="s">
        <v>927</v>
      </c>
      <c r="G843" s="731" t="s">
        <v>673</v>
      </c>
      <c r="H843" s="731">
        <v>173857</v>
      </c>
      <c r="I843" s="731">
        <v>173857</v>
      </c>
      <c r="J843" s="731" t="s">
        <v>1461</v>
      </c>
      <c r="K843" s="731" t="s">
        <v>1462</v>
      </c>
      <c r="L843" s="734">
        <v>893.7</v>
      </c>
      <c r="M843" s="734">
        <v>2</v>
      </c>
      <c r="N843" s="735">
        <v>1787.4</v>
      </c>
    </row>
    <row r="844" spans="1:14" ht="14.45" customHeight="1" x14ac:dyDescent="0.2">
      <c r="A844" s="729" t="s">
        <v>621</v>
      </c>
      <c r="B844" s="730" t="s">
        <v>622</v>
      </c>
      <c r="C844" s="731" t="s">
        <v>642</v>
      </c>
      <c r="D844" s="732" t="s">
        <v>643</v>
      </c>
      <c r="E844" s="733">
        <v>50113013</v>
      </c>
      <c r="F844" s="732" t="s">
        <v>927</v>
      </c>
      <c r="G844" s="731" t="s">
        <v>668</v>
      </c>
      <c r="H844" s="731">
        <v>146640</v>
      </c>
      <c r="I844" s="731">
        <v>46640</v>
      </c>
      <c r="J844" s="731" t="s">
        <v>1718</v>
      </c>
      <c r="K844" s="731" t="s">
        <v>1719</v>
      </c>
      <c r="L844" s="734">
        <v>172.23</v>
      </c>
      <c r="M844" s="734">
        <v>2</v>
      </c>
      <c r="N844" s="735">
        <v>344.46</v>
      </c>
    </row>
    <row r="845" spans="1:14" ht="14.45" customHeight="1" x14ac:dyDescent="0.2">
      <c r="A845" s="729" t="s">
        <v>621</v>
      </c>
      <c r="B845" s="730" t="s">
        <v>622</v>
      </c>
      <c r="C845" s="731" t="s">
        <v>642</v>
      </c>
      <c r="D845" s="732" t="s">
        <v>643</v>
      </c>
      <c r="E845" s="733">
        <v>50113013</v>
      </c>
      <c r="F845" s="732" t="s">
        <v>927</v>
      </c>
      <c r="G845" s="731" t="s">
        <v>673</v>
      </c>
      <c r="H845" s="731">
        <v>206563</v>
      </c>
      <c r="I845" s="731">
        <v>206563</v>
      </c>
      <c r="J845" s="731" t="s">
        <v>1463</v>
      </c>
      <c r="K845" s="731" t="s">
        <v>1464</v>
      </c>
      <c r="L845" s="734">
        <v>20.481999999999999</v>
      </c>
      <c r="M845" s="734">
        <v>150</v>
      </c>
      <c r="N845" s="735">
        <v>3072.2999999999997</v>
      </c>
    </row>
    <row r="846" spans="1:14" ht="14.45" customHeight="1" x14ac:dyDescent="0.2">
      <c r="A846" s="729" t="s">
        <v>621</v>
      </c>
      <c r="B846" s="730" t="s">
        <v>622</v>
      </c>
      <c r="C846" s="731" t="s">
        <v>642</v>
      </c>
      <c r="D846" s="732" t="s">
        <v>643</v>
      </c>
      <c r="E846" s="733">
        <v>50113013</v>
      </c>
      <c r="F846" s="732" t="s">
        <v>927</v>
      </c>
      <c r="G846" s="731" t="s">
        <v>673</v>
      </c>
      <c r="H846" s="731">
        <v>166269</v>
      </c>
      <c r="I846" s="731">
        <v>166269</v>
      </c>
      <c r="J846" s="731" t="s">
        <v>1469</v>
      </c>
      <c r="K846" s="731" t="s">
        <v>1470</v>
      </c>
      <c r="L846" s="734">
        <v>52.88000000000001</v>
      </c>
      <c r="M846" s="734">
        <v>20</v>
      </c>
      <c r="N846" s="735">
        <v>1057.6000000000001</v>
      </c>
    </row>
    <row r="847" spans="1:14" ht="14.45" customHeight="1" x14ac:dyDescent="0.2">
      <c r="A847" s="729" t="s">
        <v>621</v>
      </c>
      <c r="B847" s="730" t="s">
        <v>622</v>
      </c>
      <c r="C847" s="731" t="s">
        <v>642</v>
      </c>
      <c r="D847" s="732" t="s">
        <v>643</v>
      </c>
      <c r="E847" s="733">
        <v>50113014</v>
      </c>
      <c r="F847" s="732" t="s">
        <v>1473</v>
      </c>
      <c r="G847" s="731" t="s">
        <v>668</v>
      </c>
      <c r="H847" s="731">
        <v>176150</v>
      </c>
      <c r="I847" s="731">
        <v>76150</v>
      </c>
      <c r="J847" s="731" t="s">
        <v>1720</v>
      </c>
      <c r="K847" s="731" t="s">
        <v>1721</v>
      </c>
      <c r="L847" s="734">
        <v>89.13</v>
      </c>
      <c r="M847" s="734">
        <v>2</v>
      </c>
      <c r="N847" s="735">
        <v>178.26</v>
      </c>
    </row>
    <row r="848" spans="1:14" ht="14.45" customHeight="1" x14ac:dyDescent="0.2">
      <c r="A848" s="729" t="s">
        <v>621</v>
      </c>
      <c r="B848" s="730" t="s">
        <v>622</v>
      </c>
      <c r="C848" s="731" t="s">
        <v>642</v>
      </c>
      <c r="D848" s="732" t="s">
        <v>643</v>
      </c>
      <c r="E848" s="733">
        <v>50113014</v>
      </c>
      <c r="F848" s="732" t="s">
        <v>1473</v>
      </c>
      <c r="G848" s="731" t="s">
        <v>668</v>
      </c>
      <c r="H848" s="731">
        <v>176152</v>
      </c>
      <c r="I848" s="731">
        <v>76152</v>
      </c>
      <c r="J848" s="731" t="s">
        <v>1722</v>
      </c>
      <c r="K848" s="731" t="s">
        <v>1723</v>
      </c>
      <c r="L848" s="734">
        <v>134.32</v>
      </c>
      <c r="M848" s="734">
        <v>1</v>
      </c>
      <c r="N848" s="735">
        <v>134.32</v>
      </c>
    </row>
    <row r="849" spans="1:14" ht="14.45" customHeight="1" x14ac:dyDescent="0.2">
      <c r="A849" s="729" t="s">
        <v>621</v>
      </c>
      <c r="B849" s="730" t="s">
        <v>622</v>
      </c>
      <c r="C849" s="731" t="s">
        <v>642</v>
      </c>
      <c r="D849" s="732" t="s">
        <v>643</v>
      </c>
      <c r="E849" s="733">
        <v>50113014</v>
      </c>
      <c r="F849" s="732" t="s">
        <v>1473</v>
      </c>
      <c r="G849" s="731" t="s">
        <v>673</v>
      </c>
      <c r="H849" s="731">
        <v>164401</v>
      </c>
      <c r="I849" s="731">
        <v>164401</v>
      </c>
      <c r="J849" s="731" t="s">
        <v>1476</v>
      </c>
      <c r="K849" s="731" t="s">
        <v>1477</v>
      </c>
      <c r="L849" s="734">
        <v>319</v>
      </c>
      <c r="M849" s="734">
        <v>6</v>
      </c>
      <c r="N849" s="735">
        <v>1914</v>
      </c>
    </row>
    <row r="850" spans="1:14" ht="14.45" customHeight="1" x14ac:dyDescent="0.2">
      <c r="A850" s="729" t="s">
        <v>621</v>
      </c>
      <c r="B850" s="730" t="s">
        <v>622</v>
      </c>
      <c r="C850" s="731" t="s">
        <v>646</v>
      </c>
      <c r="D850" s="732" t="s">
        <v>647</v>
      </c>
      <c r="E850" s="733">
        <v>50113001</v>
      </c>
      <c r="F850" s="732" t="s">
        <v>667</v>
      </c>
      <c r="G850" s="731" t="s">
        <v>668</v>
      </c>
      <c r="H850" s="731">
        <v>847132</v>
      </c>
      <c r="I850" s="731">
        <v>137238</v>
      </c>
      <c r="J850" s="731" t="s">
        <v>1480</v>
      </c>
      <c r="K850" s="731" t="s">
        <v>1481</v>
      </c>
      <c r="L850" s="734">
        <v>622.97</v>
      </c>
      <c r="M850" s="734">
        <v>3</v>
      </c>
      <c r="N850" s="735">
        <v>1868.91</v>
      </c>
    </row>
    <row r="851" spans="1:14" ht="14.45" customHeight="1" x14ac:dyDescent="0.2">
      <c r="A851" s="729" t="s">
        <v>621</v>
      </c>
      <c r="B851" s="730" t="s">
        <v>622</v>
      </c>
      <c r="C851" s="731" t="s">
        <v>646</v>
      </c>
      <c r="D851" s="732" t="s">
        <v>647</v>
      </c>
      <c r="E851" s="733">
        <v>50113001</v>
      </c>
      <c r="F851" s="732" t="s">
        <v>667</v>
      </c>
      <c r="G851" s="731" t="s">
        <v>668</v>
      </c>
      <c r="H851" s="731">
        <v>100362</v>
      </c>
      <c r="I851" s="731">
        <v>362</v>
      </c>
      <c r="J851" s="731" t="s">
        <v>678</v>
      </c>
      <c r="K851" s="731" t="s">
        <v>679</v>
      </c>
      <c r="L851" s="734">
        <v>72.86</v>
      </c>
      <c r="M851" s="734">
        <v>1</v>
      </c>
      <c r="N851" s="735">
        <v>72.86</v>
      </c>
    </row>
    <row r="852" spans="1:14" ht="14.45" customHeight="1" x14ac:dyDescent="0.2">
      <c r="A852" s="729" t="s">
        <v>621</v>
      </c>
      <c r="B852" s="730" t="s">
        <v>622</v>
      </c>
      <c r="C852" s="731" t="s">
        <v>646</v>
      </c>
      <c r="D852" s="732" t="s">
        <v>647</v>
      </c>
      <c r="E852" s="733">
        <v>50113001</v>
      </c>
      <c r="F852" s="732" t="s">
        <v>667</v>
      </c>
      <c r="G852" s="731" t="s">
        <v>673</v>
      </c>
      <c r="H852" s="731">
        <v>231691</v>
      </c>
      <c r="I852" s="731">
        <v>231691</v>
      </c>
      <c r="J852" s="731" t="s">
        <v>1521</v>
      </c>
      <c r="K852" s="731" t="s">
        <v>1522</v>
      </c>
      <c r="L852" s="734">
        <v>101.64</v>
      </c>
      <c r="M852" s="734">
        <v>1</v>
      </c>
      <c r="N852" s="735">
        <v>101.64</v>
      </c>
    </row>
    <row r="853" spans="1:14" ht="14.45" customHeight="1" x14ac:dyDescent="0.2">
      <c r="A853" s="729" t="s">
        <v>621</v>
      </c>
      <c r="B853" s="730" t="s">
        <v>622</v>
      </c>
      <c r="C853" s="731" t="s">
        <v>646</v>
      </c>
      <c r="D853" s="732" t="s">
        <v>647</v>
      </c>
      <c r="E853" s="733">
        <v>50113001</v>
      </c>
      <c r="F853" s="732" t="s">
        <v>667</v>
      </c>
      <c r="G853" s="731" t="s">
        <v>668</v>
      </c>
      <c r="H853" s="731">
        <v>230417</v>
      </c>
      <c r="I853" s="731">
        <v>230417</v>
      </c>
      <c r="J853" s="731" t="s">
        <v>1022</v>
      </c>
      <c r="K853" s="731" t="s">
        <v>1023</v>
      </c>
      <c r="L853" s="734">
        <v>54.13</v>
      </c>
      <c r="M853" s="734">
        <v>1</v>
      </c>
      <c r="N853" s="735">
        <v>54.13</v>
      </c>
    </row>
    <row r="854" spans="1:14" ht="14.45" customHeight="1" x14ac:dyDescent="0.2">
      <c r="A854" s="729" t="s">
        <v>621</v>
      </c>
      <c r="B854" s="730" t="s">
        <v>622</v>
      </c>
      <c r="C854" s="731" t="s">
        <v>646</v>
      </c>
      <c r="D854" s="732" t="s">
        <v>647</v>
      </c>
      <c r="E854" s="733">
        <v>50113001</v>
      </c>
      <c r="F854" s="732" t="s">
        <v>667</v>
      </c>
      <c r="G854" s="731" t="s">
        <v>673</v>
      </c>
      <c r="H854" s="731">
        <v>214427</v>
      </c>
      <c r="I854" s="731">
        <v>214427</v>
      </c>
      <c r="J854" s="731" t="s">
        <v>1038</v>
      </c>
      <c r="K854" s="731" t="s">
        <v>1039</v>
      </c>
      <c r="L854" s="734">
        <v>16.57</v>
      </c>
      <c r="M854" s="734">
        <v>3</v>
      </c>
      <c r="N854" s="735">
        <v>49.71</v>
      </c>
    </row>
    <row r="855" spans="1:14" ht="14.45" customHeight="1" x14ac:dyDescent="0.2">
      <c r="A855" s="729" t="s">
        <v>621</v>
      </c>
      <c r="B855" s="730" t="s">
        <v>622</v>
      </c>
      <c r="C855" s="731" t="s">
        <v>646</v>
      </c>
      <c r="D855" s="732" t="s">
        <v>647</v>
      </c>
      <c r="E855" s="733">
        <v>50113001</v>
      </c>
      <c r="F855" s="732" t="s">
        <v>667</v>
      </c>
      <c r="G855" s="731" t="s">
        <v>668</v>
      </c>
      <c r="H855" s="731">
        <v>184090</v>
      </c>
      <c r="I855" s="731">
        <v>84090</v>
      </c>
      <c r="J855" s="731" t="s">
        <v>1060</v>
      </c>
      <c r="K855" s="731" t="s">
        <v>1061</v>
      </c>
      <c r="L855" s="734">
        <v>60.14</v>
      </c>
      <c r="M855" s="734">
        <v>1</v>
      </c>
      <c r="N855" s="735">
        <v>60.14</v>
      </c>
    </row>
    <row r="856" spans="1:14" ht="14.45" customHeight="1" x14ac:dyDescent="0.2">
      <c r="A856" s="729" t="s">
        <v>621</v>
      </c>
      <c r="B856" s="730" t="s">
        <v>622</v>
      </c>
      <c r="C856" s="731" t="s">
        <v>646</v>
      </c>
      <c r="D856" s="732" t="s">
        <v>647</v>
      </c>
      <c r="E856" s="733">
        <v>50113001</v>
      </c>
      <c r="F856" s="732" t="s">
        <v>667</v>
      </c>
      <c r="G856" s="731" t="s">
        <v>668</v>
      </c>
      <c r="H856" s="731">
        <v>103542</v>
      </c>
      <c r="I856" s="731">
        <v>3542</v>
      </c>
      <c r="J856" s="731" t="s">
        <v>1546</v>
      </c>
      <c r="K856" s="731" t="s">
        <v>1246</v>
      </c>
      <c r="L856" s="734">
        <v>35.289999999999985</v>
      </c>
      <c r="M856" s="734">
        <v>1</v>
      </c>
      <c r="N856" s="735">
        <v>35.289999999999985</v>
      </c>
    </row>
    <row r="857" spans="1:14" ht="14.45" customHeight="1" x14ac:dyDescent="0.2">
      <c r="A857" s="729" t="s">
        <v>621</v>
      </c>
      <c r="B857" s="730" t="s">
        <v>622</v>
      </c>
      <c r="C857" s="731" t="s">
        <v>646</v>
      </c>
      <c r="D857" s="732" t="s">
        <v>647</v>
      </c>
      <c r="E857" s="733">
        <v>50113001</v>
      </c>
      <c r="F857" s="732" t="s">
        <v>667</v>
      </c>
      <c r="G857" s="731" t="s">
        <v>668</v>
      </c>
      <c r="H857" s="731">
        <v>846599</v>
      </c>
      <c r="I857" s="731">
        <v>107754</v>
      </c>
      <c r="J857" s="731" t="s">
        <v>718</v>
      </c>
      <c r="K857" s="731" t="s">
        <v>329</v>
      </c>
      <c r="L857" s="734">
        <v>131.11000000000001</v>
      </c>
      <c r="M857" s="734">
        <v>1</v>
      </c>
      <c r="N857" s="735">
        <v>131.11000000000001</v>
      </c>
    </row>
    <row r="858" spans="1:14" ht="14.45" customHeight="1" x14ac:dyDescent="0.2">
      <c r="A858" s="729" t="s">
        <v>621</v>
      </c>
      <c r="B858" s="730" t="s">
        <v>622</v>
      </c>
      <c r="C858" s="731" t="s">
        <v>646</v>
      </c>
      <c r="D858" s="732" t="s">
        <v>647</v>
      </c>
      <c r="E858" s="733">
        <v>50113001</v>
      </c>
      <c r="F858" s="732" t="s">
        <v>667</v>
      </c>
      <c r="G858" s="731" t="s">
        <v>668</v>
      </c>
      <c r="H858" s="731">
        <v>158425</v>
      </c>
      <c r="I858" s="731">
        <v>58425</v>
      </c>
      <c r="J858" s="731" t="s">
        <v>1724</v>
      </c>
      <c r="K858" s="731" t="s">
        <v>1725</v>
      </c>
      <c r="L858" s="734">
        <v>47.679999999999993</v>
      </c>
      <c r="M858" s="734">
        <v>2</v>
      </c>
      <c r="N858" s="735">
        <v>95.359999999999985</v>
      </c>
    </row>
    <row r="859" spans="1:14" ht="14.45" customHeight="1" x14ac:dyDescent="0.2">
      <c r="A859" s="729" t="s">
        <v>621</v>
      </c>
      <c r="B859" s="730" t="s">
        <v>622</v>
      </c>
      <c r="C859" s="731" t="s">
        <v>646</v>
      </c>
      <c r="D859" s="732" t="s">
        <v>647</v>
      </c>
      <c r="E859" s="733">
        <v>50113001</v>
      </c>
      <c r="F859" s="732" t="s">
        <v>667</v>
      </c>
      <c r="G859" s="731" t="s">
        <v>668</v>
      </c>
      <c r="H859" s="731">
        <v>159976</v>
      </c>
      <c r="I859" s="731">
        <v>59976</v>
      </c>
      <c r="J859" s="731" t="s">
        <v>1726</v>
      </c>
      <c r="K859" s="731" t="s">
        <v>1727</v>
      </c>
      <c r="L859" s="734">
        <v>65.11</v>
      </c>
      <c r="M859" s="734">
        <v>1</v>
      </c>
      <c r="N859" s="735">
        <v>65.11</v>
      </c>
    </row>
    <row r="860" spans="1:14" ht="14.45" customHeight="1" x14ac:dyDescent="0.2">
      <c r="A860" s="729" t="s">
        <v>621</v>
      </c>
      <c r="B860" s="730" t="s">
        <v>622</v>
      </c>
      <c r="C860" s="731" t="s">
        <v>646</v>
      </c>
      <c r="D860" s="732" t="s">
        <v>647</v>
      </c>
      <c r="E860" s="733">
        <v>50113001</v>
      </c>
      <c r="F860" s="732" t="s">
        <v>667</v>
      </c>
      <c r="G860" s="731" t="s">
        <v>673</v>
      </c>
      <c r="H860" s="731">
        <v>213485</v>
      </c>
      <c r="I860" s="731">
        <v>213485</v>
      </c>
      <c r="J860" s="731" t="s">
        <v>740</v>
      </c>
      <c r="K860" s="731" t="s">
        <v>744</v>
      </c>
      <c r="L860" s="734">
        <v>721.16000000000008</v>
      </c>
      <c r="M860" s="734">
        <v>1</v>
      </c>
      <c r="N860" s="735">
        <v>721.16000000000008</v>
      </c>
    </row>
    <row r="861" spans="1:14" ht="14.45" customHeight="1" x14ac:dyDescent="0.2">
      <c r="A861" s="729" t="s">
        <v>621</v>
      </c>
      <c r="B861" s="730" t="s">
        <v>622</v>
      </c>
      <c r="C861" s="731" t="s">
        <v>646</v>
      </c>
      <c r="D861" s="732" t="s">
        <v>647</v>
      </c>
      <c r="E861" s="733">
        <v>50113001</v>
      </c>
      <c r="F861" s="732" t="s">
        <v>667</v>
      </c>
      <c r="G861" s="731" t="s">
        <v>668</v>
      </c>
      <c r="H861" s="731">
        <v>183274</v>
      </c>
      <c r="I861" s="731">
        <v>83275</v>
      </c>
      <c r="J861" s="731" t="s">
        <v>1728</v>
      </c>
      <c r="K861" s="731" t="s">
        <v>1729</v>
      </c>
      <c r="L861" s="734">
        <v>1377.53</v>
      </c>
      <c r="M861" s="734">
        <v>1</v>
      </c>
      <c r="N861" s="735">
        <v>1377.53</v>
      </c>
    </row>
    <row r="862" spans="1:14" ht="14.45" customHeight="1" x14ac:dyDescent="0.2">
      <c r="A862" s="729" t="s">
        <v>621</v>
      </c>
      <c r="B862" s="730" t="s">
        <v>622</v>
      </c>
      <c r="C862" s="731" t="s">
        <v>646</v>
      </c>
      <c r="D862" s="732" t="s">
        <v>647</v>
      </c>
      <c r="E862" s="733">
        <v>50113001</v>
      </c>
      <c r="F862" s="732" t="s">
        <v>667</v>
      </c>
      <c r="G862" s="731" t="s">
        <v>668</v>
      </c>
      <c r="H862" s="731">
        <v>501403</v>
      </c>
      <c r="I862" s="731">
        <v>83276</v>
      </c>
      <c r="J862" s="731" t="s">
        <v>1728</v>
      </c>
      <c r="K862" s="731" t="s">
        <v>1730</v>
      </c>
      <c r="L862" s="734">
        <v>1377.53</v>
      </c>
      <c r="M862" s="734">
        <v>1</v>
      </c>
      <c r="N862" s="735">
        <v>1377.53</v>
      </c>
    </row>
    <row r="863" spans="1:14" ht="14.45" customHeight="1" x14ac:dyDescent="0.2">
      <c r="A863" s="729" t="s">
        <v>621</v>
      </c>
      <c r="B863" s="730" t="s">
        <v>622</v>
      </c>
      <c r="C863" s="731" t="s">
        <v>646</v>
      </c>
      <c r="D863" s="732" t="s">
        <v>647</v>
      </c>
      <c r="E863" s="733">
        <v>50113001</v>
      </c>
      <c r="F863" s="732" t="s">
        <v>667</v>
      </c>
      <c r="G863" s="731" t="s">
        <v>668</v>
      </c>
      <c r="H863" s="731">
        <v>47244</v>
      </c>
      <c r="I863" s="731">
        <v>47244</v>
      </c>
      <c r="J863" s="731" t="s">
        <v>752</v>
      </c>
      <c r="K863" s="731" t="s">
        <v>751</v>
      </c>
      <c r="L863" s="734">
        <v>143</v>
      </c>
      <c r="M863" s="734">
        <v>1</v>
      </c>
      <c r="N863" s="735">
        <v>143</v>
      </c>
    </row>
    <row r="864" spans="1:14" ht="14.45" customHeight="1" x14ac:dyDescent="0.2">
      <c r="A864" s="729" t="s">
        <v>621</v>
      </c>
      <c r="B864" s="730" t="s">
        <v>622</v>
      </c>
      <c r="C864" s="731" t="s">
        <v>646</v>
      </c>
      <c r="D864" s="732" t="s">
        <v>647</v>
      </c>
      <c r="E864" s="733">
        <v>50113001</v>
      </c>
      <c r="F864" s="732" t="s">
        <v>667</v>
      </c>
      <c r="G864" s="731" t="s">
        <v>668</v>
      </c>
      <c r="H864" s="731">
        <v>51383</v>
      </c>
      <c r="I864" s="731">
        <v>51383</v>
      </c>
      <c r="J864" s="731" t="s">
        <v>761</v>
      </c>
      <c r="K864" s="731" t="s">
        <v>764</v>
      </c>
      <c r="L864" s="734">
        <v>93.5</v>
      </c>
      <c r="M864" s="734">
        <v>1</v>
      </c>
      <c r="N864" s="735">
        <v>93.5</v>
      </c>
    </row>
    <row r="865" spans="1:14" ht="14.45" customHeight="1" x14ac:dyDescent="0.2">
      <c r="A865" s="729" t="s">
        <v>621</v>
      </c>
      <c r="B865" s="730" t="s">
        <v>622</v>
      </c>
      <c r="C865" s="731" t="s">
        <v>646</v>
      </c>
      <c r="D865" s="732" t="s">
        <v>647</v>
      </c>
      <c r="E865" s="733">
        <v>50113001</v>
      </c>
      <c r="F865" s="732" t="s">
        <v>667</v>
      </c>
      <c r="G865" s="731" t="s">
        <v>668</v>
      </c>
      <c r="H865" s="731">
        <v>51366</v>
      </c>
      <c r="I865" s="731">
        <v>51366</v>
      </c>
      <c r="J865" s="731" t="s">
        <v>761</v>
      </c>
      <c r="K865" s="731" t="s">
        <v>762</v>
      </c>
      <c r="L865" s="734">
        <v>171.60000000000002</v>
      </c>
      <c r="M865" s="734">
        <v>3</v>
      </c>
      <c r="N865" s="735">
        <v>514.80000000000007</v>
      </c>
    </row>
    <row r="866" spans="1:14" ht="14.45" customHeight="1" x14ac:dyDescent="0.2">
      <c r="A866" s="729" t="s">
        <v>621</v>
      </c>
      <c r="B866" s="730" t="s">
        <v>622</v>
      </c>
      <c r="C866" s="731" t="s">
        <v>646</v>
      </c>
      <c r="D866" s="732" t="s">
        <v>647</v>
      </c>
      <c r="E866" s="733">
        <v>50113001</v>
      </c>
      <c r="F866" s="732" t="s">
        <v>667</v>
      </c>
      <c r="G866" s="731" t="s">
        <v>668</v>
      </c>
      <c r="H866" s="731">
        <v>218186</v>
      </c>
      <c r="I866" s="731">
        <v>218186</v>
      </c>
      <c r="J866" s="731" t="s">
        <v>1584</v>
      </c>
      <c r="K866" s="731" t="s">
        <v>1585</v>
      </c>
      <c r="L866" s="734">
        <v>172.57</v>
      </c>
      <c r="M866" s="734">
        <v>1</v>
      </c>
      <c r="N866" s="735">
        <v>172.57</v>
      </c>
    </row>
    <row r="867" spans="1:14" ht="14.45" customHeight="1" x14ac:dyDescent="0.2">
      <c r="A867" s="729" t="s">
        <v>621</v>
      </c>
      <c r="B867" s="730" t="s">
        <v>622</v>
      </c>
      <c r="C867" s="731" t="s">
        <v>646</v>
      </c>
      <c r="D867" s="732" t="s">
        <v>647</v>
      </c>
      <c r="E867" s="733">
        <v>50113001</v>
      </c>
      <c r="F867" s="732" t="s">
        <v>667</v>
      </c>
      <c r="G867" s="731" t="s">
        <v>668</v>
      </c>
      <c r="H867" s="731">
        <v>930444</v>
      </c>
      <c r="I867" s="731">
        <v>0</v>
      </c>
      <c r="J867" s="731" t="s">
        <v>791</v>
      </c>
      <c r="K867" s="731" t="s">
        <v>329</v>
      </c>
      <c r="L867" s="734">
        <v>50.846431140093713</v>
      </c>
      <c r="M867" s="734">
        <v>28</v>
      </c>
      <c r="N867" s="735">
        <v>1423.7000719226239</v>
      </c>
    </row>
    <row r="868" spans="1:14" ht="14.45" customHeight="1" x14ac:dyDescent="0.2">
      <c r="A868" s="729" t="s">
        <v>621</v>
      </c>
      <c r="B868" s="730" t="s">
        <v>622</v>
      </c>
      <c r="C868" s="731" t="s">
        <v>646</v>
      </c>
      <c r="D868" s="732" t="s">
        <v>647</v>
      </c>
      <c r="E868" s="733">
        <v>50113001</v>
      </c>
      <c r="F868" s="732" t="s">
        <v>667</v>
      </c>
      <c r="G868" s="731" t="s">
        <v>668</v>
      </c>
      <c r="H868" s="731">
        <v>921566</v>
      </c>
      <c r="I868" s="731">
        <v>0</v>
      </c>
      <c r="J868" s="731" t="s">
        <v>1731</v>
      </c>
      <c r="K868" s="731" t="s">
        <v>329</v>
      </c>
      <c r="L868" s="734">
        <v>344.29996625936406</v>
      </c>
      <c r="M868" s="734">
        <v>1</v>
      </c>
      <c r="N868" s="735">
        <v>344.29996625936406</v>
      </c>
    </row>
    <row r="869" spans="1:14" ht="14.45" customHeight="1" x14ac:dyDescent="0.2">
      <c r="A869" s="729" t="s">
        <v>621</v>
      </c>
      <c r="B869" s="730" t="s">
        <v>622</v>
      </c>
      <c r="C869" s="731" t="s">
        <v>646</v>
      </c>
      <c r="D869" s="732" t="s">
        <v>647</v>
      </c>
      <c r="E869" s="733">
        <v>50113001</v>
      </c>
      <c r="F869" s="732" t="s">
        <v>667</v>
      </c>
      <c r="G869" s="731" t="s">
        <v>668</v>
      </c>
      <c r="H869" s="731">
        <v>921403</v>
      </c>
      <c r="I869" s="731">
        <v>0</v>
      </c>
      <c r="J869" s="731" t="s">
        <v>1732</v>
      </c>
      <c r="K869" s="731" t="s">
        <v>329</v>
      </c>
      <c r="L869" s="734">
        <v>54.138803524278011</v>
      </c>
      <c r="M869" s="734">
        <v>2</v>
      </c>
      <c r="N869" s="735">
        <v>108.27760704855602</v>
      </c>
    </row>
    <row r="870" spans="1:14" ht="14.45" customHeight="1" x14ac:dyDescent="0.2">
      <c r="A870" s="729" t="s">
        <v>621</v>
      </c>
      <c r="B870" s="730" t="s">
        <v>622</v>
      </c>
      <c r="C870" s="731" t="s">
        <v>646</v>
      </c>
      <c r="D870" s="732" t="s">
        <v>647</v>
      </c>
      <c r="E870" s="733">
        <v>50113001</v>
      </c>
      <c r="F870" s="732" t="s">
        <v>667</v>
      </c>
      <c r="G870" s="731" t="s">
        <v>668</v>
      </c>
      <c r="H870" s="731">
        <v>188217</v>
      </c>
      <c r="I870" s="731">
        <v>88217</v>
      </c>
      <c r="J870" s="731" t="s">
        <v>802</v>
      </c>
      <c r="K870" s="731" t="s">
        <v>803</v>
      </c>
      <c r="L870" s="734">
        <v>126.40999999999993</v>
      </c>
      <c r="M870" s="734">
        <v>2</v>
      </c>
      <c r="N870" s="735">
        <v>252.81999999999985</v>
      </c>
    </row>
    <row r="871" spans="1:14" ht="14.45" customHeight="1" x14ac:dyDescent="0.2">
      <c r="A871" s="729" t="s">
        <v>621</v>
      </c>
      <c r="B871" s="730" t="s">
        <v>622</v>
      </c>
      <c r="C871" s="731" t="s">
        <v>646</v>
      </c>
      <c r="D871" s="732" t="s">
        <v>647</v>
      </c>
      <c r="E871" s="733">
        <v>50113001</v>
      </c>
      <c r="F871" s="732" t="s">
        <v>667</v>
      </c>
      <c r="G871" s="731" t="s">
        <v>668</v>
      </c>
      <c r="H871" s="731">
        <v>203092</v>
      </c>
      <c r="I871" s="731">
        <v>203092</v>
      </c>
      <c r="J871" s="731" t="s">
        <v>1733</v>
      </c>
      <c r="K871" s="731" t="s">
        <v>1734</v>
      </c>
      <c r="L871" s="734">
        <v>150.34</v>
      </c>
      <c r="M871" s="734">
        <v>1</v>
      </c>
      <c r="N871" s="735">
        <v>150.34</v>
      </c>
    </row>
    <row r="872" spans="1:14" ht="14.45" customHeight="1" x14ac:dyDescent="0.2">
      <c r="A872" s="729" t="s">
        <v>621</v>
      </c>
      <c r="B872" s="730" t="s">
        <v>622</v>
      </c>
      <c r="C872" s="731" t="s">
        <v>646</v>
      </c>
      <c r="D872" s="732" t="s">
        <v>647</v>
      </c>
      <c r="E872" s="733">
        <v>50113001</v>
      </c>
      <c r="F872" s="732" t="s">
        <v>667</v>
      </c>
      <c r="G872" s="731" t="s">
        <v>668</v>
      </c>
      <c r="H872" s="731">
        <v>196635</v>
      </c>
      <c r="I872" s="731">
        <v>96635</v>
      </c>
      <c r="J872" s="731" t="s">
        <v>818</v>
      </c>
      <c r="K872" s="731" t="s">
        <v>819</v>
      </c>
      <c r="L872" s="734">
        <v>111.45999999999995</v>
      </c>
      <c r="M872" s="734">
        <v>1</v>
      </c>
      <c r="N872" s="735">
        <v>111.45999999999995</v>
      </c>
    </row>
    <row r="873" spans="1:14" ht="14.45" customHeight="1" x14ac:dyDescent="0.2">
      <c r="A873" s="729" t="s">
        <v>621</v>
      </c>
      <c r="B873" s="730" t="s">
        <v>622</v>
      </c>
      <c r="C873" s="731" t="s">
        <v>646</v>
      </c>
      <c r="D873" s="732" t="s">
        <v>647</v>
      </c>
      <c r="E873" s="733">
        <v>50113001</v>
      </c>
      <c r="F873" s="732" t="s">
        <v>667</v>
      </c>
      <c r="G873" s="731" t="s">
        <v>668</v>
      </c>
      <c r="H873" s="731">
        <v>987685</v>
      </c>
      <c r="I873" s="731">
        <v>0</v>
      </c>
      <c r="J873" s="731" t="s">
        <v>1735</v>
      </c>
      <c r="K873" s="731" t="s">
        <v>329</v>
      </c>
      <c r="L873" s="734">
        <v>119.17</v>
      </c>
      <c r="M873" s="734">
        <v>1</v>
      </c>
      <c r="N873" s="735">
        <v>119.17</v>
      </c>
    </row>
    <row r="874" spans="1:14" ht="14.45" customHeight="1" x14ac:dyDescent="0.2">
      <c r="A874" s="729" t="s">
        <v>621</v>
      </c>
      <c r="B874" s="730" t="s">
        <v>622</v>
      </c>
      <c r="C874" s="731" t="s">
        <v>646</v>
      </c>
      <c r="D874" s="732" t="s">
        <v>647</v>
      </c>
      <c r="E874" s="733">
        <v>50113001</v>
      </c>
      <c r="F874" s="732" t="s">
        <v>667</v>
      </c>
      <c r="G874" s="731" t="s">
        <v>668</v>
      </c>
      <c r="H874" s="731">
        <v>102684</v>
      </c>
      <c r="I874" s="731">
        <v>2684</v>
      </c>
      <c r="J874" s="731" t="s">
        <v>1215</v>
      </c>
      <c r="K874" s="731" t="s">
        <v>1216</v>
      </c>
      <c r="L874" s="734">
        <v>124.55444444444441</v>
      </c>
      <c r="M874" s="734">
        <v>18</v>
      </c>
      <c r="N874" s="735">
        <v>2241.9799999999996</v>
      </c>
    </row>
    <row r="875" spans="1:14" ht="14.45" customHeight="1" x14ac:dyDescent="0.2">
      <c r="A875" s="729" t="s">
        <v>621</v>
      </c>
      <c r="B875" s="730" t="s">
        <v>622</v>
      </c>
      <c r="C875" s="731" t="s">
        <v>646</v>
      </c>
      <c r="D875" s="732" t="s">
        <v>647</v>
      </c>
      <c r="E875" s="733">
        <v>50113001</v>
      </c>
      <c r="F875" s="732" t="s">
        <v>667</v>
      </c>
      <c r="G875" s="731" t="s">
        <v>673</v>
      </c>
      <c r="H875" s="731">
        <v>186656</v>
      </c>
      <c r="I875" s="731">
        <v>86656</v>
      </c>
      <c r="J875" s="731" t="s">
        <v>1736</v>
      </c>
      <c r="K875" s="731" t="s">
        <v>1339</v>
      </c>
      <c r="L875" s="734">
        <v>29.339999999999996</v>
      </c>
      <c r="M875" s="734">
        <v>1</v>
      </c>
      <c r="N875" s="735">
        <v>29.339999999999996</v>
      </c>
    </row>
    <row r="876" spans="1:14" ht="14.45" customHeight="1" x14ac:dyDescent="0.2">
      <c r="A876" s="729" t="s">
        <v>621</v>
      </c>
      <c r="B876" s="730" t="s">
        <v>622</v>
      </c>
      <c r="C876" s="731" t="s">
        <v>646</v>
      </c>
      <c r="D876" s="732" t="s">
        <v>647</v>
      </c>
      <c r="E876" s="733">
        <v>50113001</v>
      </c>
      <c r="F876" s="732" t="s">
        <v>667</v>
      </c>
      <c r="G876" s="731" t="s">
        <v>668</v>
      </c>
      <c r="H876" s="731">
        <v>104307</v>
      </c>
      <c r="I876" s="731">
        <v>4307</v>
      </c>
      <c r="J876" s="731" t="s">
        <v>835</v>
      </c>
      <c r="K876" s="731" t="s">
        <v>836</v>
      </c>
      <c r="L876" s="734">
        <v>350.76999999999987</v>
      </c>
      <c r="M876" s="734">
        <v>1</v>
      </c>
      <c r="N876" s="735">
        <v>350.76999999999987</v>
      </c>
    </row>
    <row r="877" spans="1:14" ht="14.45" customHeight="1" x14ac:dyDescent="0.2">
      <c r="A877" s="729" t="s">
        <v>621</v>
      </c>
      <c r="B877" s="730" t="s">
        <v>622</v>
      </c>
      <c r="C877" s="731" t="s">
        <v>646</v>
      </c>
      <c r="D877" s="732" t="s">
        <v>647</v>
      </c>
      <c r="E877" s="733">
        <v>50113001</v>
      </c>
      <c r="F877" s="732" t="s">
        <v>667</v>
      </c>
      <c r="G877" s="731" t="s">
        <v>668</v>
      </c>
      <c r="H877" s="731">
        <v>207962</v>
      </c>
      <c r="I877" s="731">
        <v>207962</v>
      </c>
      <c r="J877" s="731" t="s">
        <v>1737</v>
      </c>
      <c r="K877" s="731" t="s">
        <v>1738</v>
      </c>
      <c r="L877" s="734">
        <v>32.57</v>
      </c>
      <c r="M877" s="734">
        <v>2</v>
      </c>
      <c r="N877" s="735">
        <v>65.14</v>
      </c>
    </row>
    <row r="878" spans="1:14" ht="14.45" customHeight="1" x14ac:dyDescent="0.2">
      <c r="A878" s="729" t="s">
        <v>621</v>
      </c>
      <c r="B878" s="730" t="s">
        <v>622</v>
      </c>
      <c r="C878" s="731" t="s">
        <v>646</v>
      </c>
      <c r="D878" s="732" t="s">
        <v>647</v>
      </c>
      <c r="E878" s="733">
        <v>50113001</v>
      </c>
      <c r="F878" s="732" t="s">
        <v>667</v>
      </c>
      <c r="G878" s="731" t="s">
        <v>673</v>
      </c>
      <c r="H878" s="731">
        <v>107981</v>
      </c>
      <c r="I878" s="731">
        <v>7981</v>
      </c>
      <c r="J878" s="731" t="s">
        <v>1254</v>
      </c>
      <c r="K878" s="731" t="s">
        <v>1257</v>
      </c>
      <c r="L878" s="734">
        <v>41.88000000000001</v>
      </c>
      <c r="M878" s="734">
        <v>2</v>
      </c>
      <c r="N878" s="735">
        <v>83.760000000000019</v>
      </c>
    </row>
    <row r="879" spans="1:14" ht="14.45" customHeight="1" x14ac:dyDescent="0.2">
      <c r="A879" s="729" t="s">
        <v>621</v>
      </c>
      <c r="B879" s="730" t="s">
        <v>622</v>
      </c>
      <c r="C879" s="731" t="s">
        <v>646</v>
      </c>
      <c r="D879" s="732" t="s">
        <v>647</v>
      </c>
      <c r="E879" s="733">
        <v>50113001</v>
      </c>
      <c r="F879" s="732" t="s">
        <v>667</v>
      </c>
      <c r="G879" s="731" t="s">
        <v>673</v>
      </c>
      <c r="H879" s="731">
        <v>155823</v>
      </c>
      <c r="I879" s="731">
        <v>55823</v>
      </c>
      <c r="J879" s="731" t="s">
        <v>1254</v>
      </c>
      <c r="K879" s="731" t="s">
        <v>1255</v>
      </c>
      <c r="L879" s="734">
        <v>33.010999999999996</v>
      </c>
      <c r="M879" s="734">
        <v>9</v>
      </c>
      <c r="N879" s="735">
        <v>297.09899999999999</v>
      </c>
    </row>
    <row r="880" spans="1:14" ht="14.45" customHeight="1" x14ac:dyDescent="0.2">
      <c r="A880" s="729" t="s">
        <v>621</v>
      </c>
      <c r="B880" s="730" t="s">
        <v>622</v>
      </c>
      <c r="C880" s="731" t="s">
        <v>646</v>
      </c>
      <c r="D880" s="732" t="s">
        <v>647</v>
      </c>
      <c r="E880" s="733">
        <v>50113001</v>
      </c>
      <c r="F880" s="732" t="s">
        <v>667</v>
      </c>
      <c r="G880" s="731" t="s">
        <v>668</v>
      </c>
      <c r="H880" s="731">
        <v>127634</v>
      </c>
      <c r="I880" s="731">
        <v>27634</v>
      </c>
      <c r="J880" s="731" t="s">
        <v>1739</v>
      </c>
      <c r="K880" s="731" t="s">
        <v>1740</v>
      </c>
      <c r="L880" s="734">
        <v>1678.375</v>
      </c>
      <c r="M880" s="734">
        <v>2</v>
      </c>
      <c r="N880" s="735">
        <v>3356.75</v>
      </c>
    </row>
    <row r="881" spans="1:14" ht="14.45" customHeight="1" x14ac:dyDescent="0.2">
      <c r="A881" s="729" t="s">
        <v>621</v>
      </c>
      <c r="B881" s="730" t="s">
        <v>622</v>
      </c>
      <c r="C881" s="731" t="s">
        <v>646</v>
      </c>
      <c r="D881" s="732" t="s">
        <v>647</v>
      </c>
      <c r="E881" s="733">
        <v>50113001</v>
      </c>
      <c r="F881" s="732" t="s">
        <v>667</v>
      </c>
      <c r="G881" s="731" t="s">
        <v>673</v>
      </c>
      <c r="H881" s="731">
        <v>150309</v>
      </c>
      <c r="I881" s="731">
        <v>50309</v>
      </c>
      <c r="J881" s="731" t="s">
        <v>1366</v>
      </c>
      <c r="K881" s="731" t="s">
        <v>861</v>
      </c>
      <c r="L881" s="734">
        <v>20.32</v>
      </c>
      <c r="M881" s="734">
        <v>1</v>
      </c>
      <c r="N881" s="735">
        <v>20.32</v>
      </c>
    </row>
    <row r="882" spans="1:14" ht="14.45" customHeight="1" x14ac:dyDescent="0.2">
      <c r="A882" s="729" t="s">
        <v>621</v>
      </c>
      <c r="B882" s="730" t="s">
        <v>622</v>
      </c>
      <c r="C882" s="731" t="s">
        <v>646</v>
      </c>
      <c r="D882" s="732" t="s">
        <v>647</v>
      </c>
      <c r="E882" s="733">
        <v>50113001</v>
      </c>
      <c r="F882" s="732" t="s">
        <v>667</v>
      </c>
      <c r="G882" s="731" t="s">
        <v>673</v>
      </c>
      <c r="H882" s="731">
        <v>995002</v>
      </c>
      <c r="I882" s="731">
        <v>132559</v>
      </c>
      <c r="J882" s="731" t="s">
        <v>896</v>
      </c>
      <c r="K882" s="731" t="s">
        <v>897</v>
      </c>
      <c r="L882" s="734">
        <v>80.069999999999993</v>
      </c>
      <c r="M882" s="734">
        <v>1</v>
      </c>
      <c r="N882" s="735">
        <v>80.069999999999993</v>
      </c>
    </row>
    <row r="883" spans="1:14" ht="14.45" customHeight="1" x14ac:dyDescent="0.2">
      <c r="A883" s="729" t="s">
        <v>621</v>
      </c>
      <c r="B883" s="730" t="s">
        <v>622</v>
      </c>
      <c r="C883" s="731" t="s">
        <v>646</v>
      </c>
      <c r="D883" s="732" t="s">
        <v>647</v>
      </c>
      <c r="E883" s="733">
        <v>50113017</v>
      </c>
      <c r="F883" s="732" t="s">
        <v>1741</v>
      </c>
      <c r="G883" s="731" t="s">
        <v>668</v>
      </c>
      <c r="H883" s="731">
        <v>194756</v>
      </c>
      <c r="I883" s="731">
        <v>194756</v>
      </c>
      <c r="J883" s="731" t="s">
        <v>1742</v>
      </c>
      <c r="K883" s="731" t="s">
        <v>861</v>
      </c>
      <c r="L883" s="734">
        <v>63952.900135996555</v>
      </c>
      <c r="M883" s="734">
        <v>6</v>
      </c>
      <c r="N883" s="735">
        <v>383717.40081597934</v>
      </c>
    </row>
    <row r="884" spans="1:14" ht="14.45" customHeight="1" x14ac:dyDescent="0.2">
      <c r="A884" s="729" t="s">
        <v>621</v>
      </c>
      <c r="B884" s="730" t="s">
        <v>622</v>
      </c>
      <c r="C884" s="731" t="s">
        <v>649</v>
      </c>
      <c r="D884" s="732" t="s">
        <v>650</v>
      </c>
      <c r="E884" s="733">
        <v>50113001</v>
      </c>
      <c r="F884" s="732" t="s">
        <v>667</v>
      </c>
      <c r="G884" s="731" t="s">
        <v>668</v>
      </c>
      <c r="H884" s="731">
        <v>846758</v>
      </c>
      <c r="I884" s="731">
        <v>103387</v>
      </c>
      <c r="J884" s="731" t="s">
        <v>945</v>
      </c>
      <c r="K884" s="731" t="s">
        <v>946</v>
      </c>
      <c r="L884" s="734">
        <v>81.391945037045446</v>
      </c>
      <c r="M884" s="734">
        <v>180</v>
      </c>
      <c r="N884" s="735">
        <v>14650.550106668179</v>
      </c>
    </row>
    <row r="885" spans="1:14" ht="14.45" customHeight="1" x14ac:dyDescent="0.2">
      <c r="A885" s="729" t="s">
        <v>621</v>
      </c>
      <c r="B885" s="730" t="s">
        <v>622</v>
      </c>
      <c r="C885" s="731" t="s">
        <v>649</v>
      </c>
      <c r="D885" s="732" t="s">
        <v>650</v>
      </c>
      <c r="E885" s="733">
        <v>50113001</v>
      </c>
      <c r="F885" s="732" t="s">
        <v>667</v>
      </c>
      <c r="G885" s="731" t="s">
        <v>668</v>
      </c>
      <c r="H885" s="731">
        <v>501927</v>
      </c>
      <c r="I885" s="731">
        <v>172774</v>
      </c>
      <c r="J885" s="731" t="s">
        <v>947</v>
      </c>
      <c r="K885" s="731" t="s">
        <v>948</v>
      </c>
      <c r="L885" s="734">
        <v>302.38127272727274</v>
      </c>
      <c r="M885" s="734">
        <v>55</v>
      </c>
      <c r="N885" s="735">
        <v>16630.97</v>
      </c>
    </row>
    <row r="886" spans="1:14" ht="14.45" customHeight="1" x14ac:dyDescent="0.2">
      <c r="A886" s="729" t="s">
        <v>621</v>
      </c>
      <c r="B886" s="730" t="s">
        <v>622</v>
      </c>
      <c r="C886" s="731" t="s">
        <v>649</v>
      </c>
      <c r="D886" s="732" t="s">
        <v>650</v>
      </c>
      <c r="E886" s="733">
        <v>50113001</v>
      </c>
      <c r="F886" s="732" t="s">
        <v>667</v>
      </c>
      <c r="G886" s="731" t="s">
        <v>329</v>
      </c>
      <c r="H886" s="731">
        <v>172775</v>
      </c>
      <c r="I886" s="731">
        <v>172775</v>
      </c>
      <c r="J886" s="731" t="s">
        <v>947</v>
      </c>
      <c r="K886" s="731" t="s">
        <v>1743</v>
      </c>
      <c r="L886" s="734">
        <v>541.35799999999995</v>
      </c>
      <c r="M886" s="734">
        <v>5</v>
      </c>
      <c r="N886" s="735">
        <v>2706.79</v>
      </c>
    </row>
    <row r="887" spans="1:14" ht="14.45" customHeight="1" x14ac:dyDescent="0.2">
      <c r="A887" s="729" t="s">
        <v>621</v>
      </c>
      <c r="B887" s="730" t="s">
        <v>622</v>
      </c>
      <c r="C887" s="731" t="s">
        <v>649</v>
      </c>
      <c r="D887" s="732" t="s">
        <v>650</v>
      </c>
      <c r="E887" s="733">
        <v>50113001</v>
      </c>
      <c r="F887" s="732" t="s">
        <v>667</v>
      </c>
      <c r="G887" s="731" t="s">
        <v>668</v>
      </c>
      <c r="H887" s="731">
        <v>176064</v>
      </c>
      <c r="I887" s="731">
        <v>76064</v>
      </c>
      <c r="J887" s="731" t="s">
        <v>949</v>
      </c>
      <c r="K887" s="731" t="s">
        <v>950</v>
      </c>
      <c r="L887" s="734">
        <v>83.84999999999998</v>
      </c>
      <c r="M887" s="734">
        <v>1</v>
      </c>
      <c r="N887" s="735">
        <v>83.84999999999998</v>
      </c>
    </row>
    <row r="888" spans="1:14" ht="14.45" customHeight="1" x14ac:dyDescent="0.2">
      <c r="A888" s="729" t="s">
        <v>621</v>
      </c>
      <c r="B888" s="730" t="s">
        <v>622</v>
      </c>
      <c r="C888" s="731" t="s">
        <v>649</v>
      </c>
      <c r="D888" s="732" t="s">
        <v>650</v>
      </c>
      <c r="E888" s="733">
        <v>50113001</v>
      </c>
      <c r="F888" s="732" t="s">
        <v>667</v>
      </c>
      <c r="G888" s="731" t="s">
        <v>668</v>
      </c>
      <c r="H888" s="731">
        <v>197323</v>
      </c>
      <c r="I888" s="731">
        <v>197323</v>
      </c>
      <c r="J888" s="731" t="s">
        <v>1744</v>
      </c>
      <c r="K888" s="731" t="s">
        <v>1745</v>
      </c>
      <c r="L888" s="734">
        <v>1333.6400000000003</v>
      </c>
      <c r="M888" s="734">
        <v>1</v>
      </c>
      <c r="N888" s="735">
        <v>1333.6400000000003</v>
      </c>
    </row>
    <row r="889" spans="1:14" ht="14.45" customHeight="1" x14ac:dyDescent="0.2">
      <c r="A889" s="729" t="s">
        <v>621</v>
      </c>
      <c r="B889" s="730" t="s">
        <v>622</v>
      </c>
      <c r="C889" s="731" t="s">
        <v>649</v>
      </c>
      <c r="D889" s="732" t="s">
        <v>650</v>
      </c>
      <c r="E889" s="733">
        <v>50113001</v>
      </c>
      <c r="F889" s="732" t="s">
        <v>667</v>
      </c>
      <c r="G889" s="731" t="s">
        <v>668</v>
      </c>
      <c r="H889" s="731">
        <v>847132</v>
      </c>
      <c r="I889" s="731">
        <v>137238</v>
      </c>
      <c r="J889" s="731" t="s">
        <v>1480</v>
      </c>
      <c r="K889" s="731" t="s">
        <v>1481</v>
      </c>
      <c r="L889" s="734">
        <v>622.97</v>
      </c>
      <c r="M889" s="734">
        <v>4</v>
      </c>
      <c r="N889" s="735">
        <v>2491.88</v>
      </c>
    </row>
    <row r="890" spans="1:14" ht="14.45" customHeight="1" x14ac:dyDescent="0.2">
      <c r="A890" s="729" t="s">
        <v>621</v>
      </c>
      <c r="B890" s="730" t="s">
        <v>622</v>
      </c>
      <c r="C890" s="731" t="s">
        <v>649</v>
      </c>
      <c r="D890" s="732" t="s">
        <v>650</v>
      </c>
      <c r="E890" s="733">
        <v>50113001</v>
      </c>
      <c r="F890" s="732" t="s">
        <v>667</v>
      </c>
      <c r="G890" s="731" t="s">
        <v>673</v>
      </c>
      <c r="H890" s="731">
        <v>115378</v>
      </c>
      <c r="I890" s="731">
        <v>15378</v>
      </c>
      <c r="J890" s="731" t="s">
        <v>954</v>
      </c>
      <c r="K890" s="731" t="s">
        <v>956</v>
      </c>
      <c r="L890" s="734">
        <v>21.110000000000003</v>
      </c>
      <c r="M890" s="734">
        <v>1</v>
      </c>
      <c r="N890" s="735">
        <v>21.110000000000003</v>
      </c>
    </row>
    <row r="891" spans="1:14" ht="14.45" customHeight="1" x14ac:dyDescent="0.2">
      <c r="A891" s="729" t="s">
        <v>621</v>
      </c>
      <c r="B891" s="730" t="s">
        <v>622</v>
      </c>
      <c r="C891" s="731" t="s">
        <v>649</v>
      </c>
      <c r="D891" s="732" t="s">
        <v>650</v>
      </c>
      <c r="E891" s="733">
        <v>50113001</v>
      </c>
      <c r="F891" s="732" t="s">
        <v>667</v>
      </c>
      <c r="G891" s="731" t="s">
        <v>668</v>
      </c>
      <c r="H891" s="731">
        <v>121887</v>
      </c>
      <c r="I891" s="731">
        <v>21887</v>
      </c>
      <c r="J891" s="731" t="s">
        <v>957</v>
      </c>
      <c r="K891" s="731" t="s">
        <v>958</v>
      </c>
      <c r="L891" s="734">
        <v>45.20000000000001</v>
      </c>
      <c r="M891" s="734">
        <v>1</v>
      </c>
      <c r="N891" s="735">
        <v>45.20000000000001</v>
      </c>
    </row>
    <row r="892" spans="1:14" ht="14.45" customHeight="1" x14ac:dyDescent="0.2">
      <c r="A892" s="729" t="s">
        <v>621</v>
      </c>
      <c r="B892" s="730" t="s">
        <v>622</v>
      </c>
      <c r="C892" s="731" t="s">
        <v>649</v>
      </c>
      <c r="D892" s="732" t="s">
        <v>650</v>
      </c>
      <c r="E892" s="733">
        <v>50113001</v>
      </c>
      <c r="F892" s="732" t="s">
        <v>667</v>
      </c>
      <c r="G892" s="731" t="s">
        <v>668</v>
      </c>
      <c r="H892" s="731">
        <v>176954</v>
      </c>
      <c r="I892" s="731">
        <v>176954</v>
      </c>
      <c r="J892" s="731" t="s">
        <v>682</v>
      </c>
      <c r="K892" s="731" t="s">
        <v>683</v>
      </c>
      <c r="L892" s="734">
        <v>94.3</v>
      </c>
      <c r="M892" s="734">
        <v>1</v>
      </c>
      <c r="N892" s="735">
        <v>94.3</v>
      </c>
    </row>
    <row r="893" spans="1:14" ht="14.45" customHeight="1" x14ac:dyDescent="0.2">
      <c r="A893" s="729" t="s">
        <v>621</v>
      </c>
      <c r="B893" s="730" t="s">
        <v>622</v>
      </c>
      <c r="C893" s="731" t="s">
        <v>649</v>
      </c>
      <c r="D893" s="732" t="s">
        <v>650</v>
      </c>
      <c r="E893" s="733">
        <v>50113001</v>
      </c>
      <c r="F893" s="732" t="s">
        <v>667</v>
      </c>
      <c r="G893" s="731" t="s">
        <v>668</v>
      </c>
      <c r="H893" s="731">
        <v>167547</v>
      </c>
      <c r="I893" s="731">
        <v>67547</v>
      </c>
      <c r="J893" s="731" t="s">
        <v>959</v>
      </c>
      <c r="K893" s="731" t="s">
        <v>960</v>
      </c>
      <c r="L893" s="734">
        <v>47.08</v>
      </c>
      <c r="M893" s="734">
        <v>1</v>
      </c>
      <c r="N893" s="735">
        <v>47.08</v>
      </c>
    </row>
    <row r="894" spans="1:14" ht="14.45" customHeight="1" x14ac:dyDescent="0.2">
      <c r="A894" s="729" t="s">
        <v>621</v>
      </c>
      <c r="B894" s="730" t="s">
        <v>622</v>
      </c>
      <c r="C894" s="731" t="s">
        <v>649</v>
      </c>
      <c r="D894" s="732" t="s">
        <v>650</v>
      </c>
      <c r="E894" s="733">
        <v>50113001</v>
      </c>
      <c r="F894" s="732" t="s">
        <v>667</v>
      </c>
      <c r="G894" s="731" t="s">
        <v>673</v>
      </c>
      <c r="H894" s="731">
        <v>127272</v>
      </c>
      <c r="I894" s="731">
        <v>127272</v>
      </c>
      <c r="J894" s="731" t="s">
        <v>961</v>
      </c>
      <c r="K894" s="731" t="s">
        <v>963</v>
      </c>
      <c r="L894" s="734">
        <v>48.54</v>
      </c>
      <c r="M894" s="734">
        <v>2</v>
      </c>
      <c r="N894" s="735">
        <v>97.08</v>
      </c>
    </row>
    <row r="895" spans="1:14" ht="14.45" customHeight="1" x14ac:dyDescent="0.2">
      <c r="A895" s="729" t="s">
        <v>621</v>
      </c>
      <c r="B895" s="730" t="s">
        <v>622</v>
      </c>
      <c r="C895" s="731" t="s">
        <v>649</v>
      </c>
      <c r="D895" s="732" t="s">
        <v>650</v>
      </c>
      <c r="E895" s="733">
        <v>50113001</v>
      </c>
      <c r="F895" s="732" t="s">
        <v>667</v>
      </c>
      <c r="G895" s="731" t="s">
        <v>668</v>
      </c>
      <c r="H895" s="731">
        <v>200400</v>
      </c>
      <c r="I895" s="731">
        <v>200400</v>
      </c>
      <c r="J895" s="731" t="s">
        <v>1486</v>
      </c>
      <c r="K895" s="731" t="s">
        <v>1487</v>
      </c>
      <c r="L895" s="734">
        <v>146.91999999999999</v>
      </c>
      <c r="M895" s="734">
        <v>1</v>
      </c>
      <c r="N895" s="735">
        <v>146.91999999999999</v>
      </c>
    </row>
    <row r="896" spans="1:14" ht="14.45" customHeight="1" x14ac:dyDescent="0.2">
      <c r="A896" s="729" t="s">
        <v>621</v>
      </c>
      <c r="B896" s="730" t="s">
        <v>622</v>
      </c>
      <c r="C896" s="731" t="s">
        <v>649</v>
      </c>
      <c r="D896" s="732" t="s">
        <v>650</v>
      </c>
      <c r="E896" s="733">
        <v>50113001</v>
      </c>
      <c r="F896" s="732" t="s">
        <v>667</v>
      </c>
      <c r="G896" s="731" t="s">
        <v>668</v>
      </c>
      <c r="H896" s="731">
        <v>92305</v>
      </c>
      <c r="I896" s="731">
        <v>92305</v>
      </c>
      <c r="J896" s="731" t="s">
        <v>1746</v>
      </c>
      <c r="K896" s="731" t="s">
        <v>1747</v>
      </c>
      <c r="L896" s="734">
        <v>4999.5</v>
      </c>
      <c r="M896" s="734">
        <v>3</v>
      </c>
      <c r="N896" s="735">
        <v>14998.5</v>
      </c>
    </row>
    <row r="897" spans="1:14" ht="14.45" customHeight="1" x14ac:dyDescent="0.2">
      <c r="A897" s="729" t="s">
        <v>621</v>
      </c>
      <c r="B897" s="730" t="s">
        <v>622</v>
      </c>
      <c r="C897" s="731" t="s">
        <v>649</v>
      </c>
      <c r="D897" s="732" t="s">
        <v>650</v>
      </c>
      <c r="E897" s="733">
        <v>50113001</v>
      </c>
      <c r="F897" s="732" t="s">
        <v>667</v>
      </c>
      <c r="G897" s="731" t="s">
        <v>668</v>
      </c>
      <c r="H897" s="731">
        <v>223855</v>
      </c>
      <c r="I897" s="731">
        <v>223855</v>
      </c>
      <c r="J897" s="731" t="s">
        <v>1488</v>
      </c>
      <c r="K897" s="731" t="s">
        <v>1489</v>
      </c>
      <c r="L897" s="734">
        <v>165</v>
      </c>
      <c r="M897" s="734">
        <v>26</v>
      </c>
      <c r="N897" s="735">
        <v>4290</v>
      </c>
    </row>
    <row r="898" spans="1:14" ht="14.45" customHeight="1" x14ac:dyDescent="0.2">
      <c r="A898" s="729" t="s">
        <v>621</v>
      </c>
      <c r="B898" s="730" t="s">
        <v>622</v>
      </c>
      <c r="C898" s="731" t="s">
        <v>649</v>
      </c>
      <c r="D898" s="732" t="s">
        <v>650</v>
      </c>
      <c r="E898" s="733">
        <v>50113001</v>
      </c>
      <c r="F898" s="732" t="s">
        <v>667</v>
      </c>
      <c r="G898" s="731" t="s">
        <v>668</v>
      </c>
      <c r="H898" s="731">
        <v>173314</v>
      </c>
      <c r="I898" s="731">
        <v>173314</v>
      </c>
      <c r="J898" s="731" t="s">
        <v>1748</v>
      </c>
      <c r="K898" s="731" t="s">
        <v>1749</v>
      </c>
      <c r="L898" s="734">
        <v>207.57</v>
      </c>
      <c r="M898" s="734">
        <v>11</v>
      </c>
      <c r="N898" s="735">
        <v>2283.27</v>
      </c>
    </row>
    <row r="899" spans="1:14" ht="14.45" customHeight="1" x14ac:dyDescent="0.2">
      <c r="A899" s="729" t="s">
        <v>621</v>
      </c>
      <c r="B899" s="730" t="s">
        <v>622</v>
      </c>
      <c r="C899" s="731" t="s">
        <v>649</v>
      </c>
      <c r="D899" s="732" t="s">
        <v>650</v>
      </c>
      <c r="E899" s="733">
        <v>50113001</v>
      </c>
      <c r="F899" s="732" t="s">
        <v>667</v>
      </c>
      <c r="G899" s="731" t="s">
        <v>668</v>
      </c>
      <c r="H899" s="731">
        <v>10561</v>
      </c>
      <c r="I899" s="731">
        <v>10561</v>
      </c>
      <c r="J899" s="731" t="s">
        <v>977</v>
      </c>
      <c r="K899" s="731" t="s">
        <v>1750</v>
      </c>
      <c r="L899" s="734">
        <v>250.80000000000007</v>
      </c>
      <c r="M899" s="734">
        <v>3</v>
      </c>
      <c r="N899" s="735">
        <v>752.4000000000002</v>
      </c>
    </row>
    <row r="900" spans="1:14" ht="14.45" customHeight="1" x14ac:dyDescent="0.2">
      <c r="A900" s="729" t="s">
        <v>621</v>
      </c>
      <c r="B900" s="730" t="s">
        <v>622</v>
      </c>
      <c r="C900" s="731" t="s">
        <v>649</v>
      </c>
      <c r="D900" s="732" t="s">
        <v>650</v>
      </c>
      <c r="E900" s="733">
        <v>50113001</v>
      </c>
      <c r="F900" s="732" t="s">
        <v>667</v>
      </c>
      <c r="G900" s="731" t="s">
        <v>668</v>
      </c>
      <c r="H900" s="731">
        <v>110555</v>
      </c>
      <c r="I900" s="731">
        <v>10555</v>
      </c>
      <c r="J900" s="731" t="s">
        <v>977</v>
      </c>
      <c r="K900" s="731" t="s">
        <v>978</v>
      </c>
      <c r="L900" s="734">
        <v>254.98000000000002</v>
      </c>
      <c r="M900" s="734">
        <v>4</v>
      </c>
      <c r="N900" s="735">
        <v>1019.9200000000001</v>
      </c>
    </row>
    <row r="901" spans="1:14" ht="14.45" customHeight="1" x14ac:dyDescent="0.2">
      <c r="A901" s="729" t="s">
        <v>621</v>
      </c>
      <c r="B901" s="730" t="s">
        <v>622</v>
      </c>
      <c r="C901" s="731" t="s">
        <v>649</v>
      </c>
      <c r="D901" s="732" t="s">
        <v>650</v>
      </c>
      <c r="E901" s="733">
        <v>50113001</v>
      </c>
      <c r="F901" s="732" t="s">
        <v>667</v>
      </c>
      <c r="G901" s="731" t="s">
        <v>668</v>
      </c>
      <c r="H901" s="731">
        <v>173315</v>
      </c>
      <c r="I901" s="731">
        <v>173315</v>
      </c>
      <c r="J901" s="731" t="s">
        <v>1491</v>
      </c>
      <c r="K901" s="731" t="s">
        <v>1493</v>
      </c>
      <c r="L901" s="734">
        <v>448.36</v>
      </c>
      <c r="M901" s="734">
        <v>4</v>
      </c>
      <c r="N901" s="735">
        <v>1793.44</v>
      </c>
    </row>
    <row r="902" spans="1:14" ht="14.45" customHeight="1" x14ac:dyDescent="0.2">
      <c r="A902" s="729" t="s">
        <v>621</v>
      </c>
      <c r="B902" s="730" t="s">
        <v>622</v>
      </c>
      <c r="C902" s="731" t="s">
        <v>649</v>
      </c>
      <c r="D902" s="732" t="s">
        <v>650</v>
      </c>
      <c r="E902" s="733">
        <v>50113001</v>
      </c>
      <c r="F902" s="732" t="s">
        <v>667</v>
      </c>
      <c r="G902" s="731" t="s">
        <v>668</v>
      </c>
      <c r="H902" s="731">
        <v>173321</v>
      </c>
      <c r="I902" s="731">
        <v>173321</v>
      </c>
      <c r="J902" s="731" t="s">
        <v>1751</v>
      </c>
      <c r="K902" s="731" t="s">
        <v>1752</v>
      </c>
      <c r="L902" s="734">
        <v>605.44000000000005</v>
      </c>
      <c r="M902" s="734">
        <v>3</v>
      </c>
      <c r="N902" s="735">
        <v>1816.3200000000002</v>
      </c>
    </row>
    <row r="903" spans="1:14" ht="14.45" customHeight="1" x14ac:dyDescent="0.2">
      <c r="A903" s="729" t="s">
        <v>621</v>
      </c>
      <c r="B903" s="730" t="s">
        <v>622</v>
      </c>
      <c r="C903" s="731" t="s">
        <v>649</v>
      </c>
      <c r="D903" s="732" t="s">
        <v>650</v>
      </c>
      <c r="E903" s="733">
        <v>50113001</v>
      </c>
      <c r="F903" s="732" t="s">
        <v>667</v>
      </c>
      <c r="G903" s="731" t="s">
        <v>668</v>
      </c>
      <c r="H903" s="731">
        <v>173319</v>
      </c>
      <c r="I903" s="731">
        <v>173319</v>
      </c>
      <c r="J903" s="731" t="s">
        <v>1753</v>
      </c>
      <c r="K903" s="731" t="s">
        <v>1754</v>
      </c>
      <c r="L903" s="734">
        <v>419.54</v>
      </c>
      <c r="M903" s="734">
        <v>1</v>
      </c>
      <c r="N903" s="735">
        <v>419.54</v>
      </c>
    </row>
    <row r="904" spans="1:14" ht="14.45" customHeight="1" x14ac:dyDescent="0.2">
      <c r="A904" s="729" t="s">
        <v>621</v>
      </c>
      <c r="B904" s="730" t="s">
        <v>622</v>
      </c>
      <c r="C904" s="731" t="s">
        <v>649</v>
      </c>
      <c r="D904" s="732" t="s">
        <v>650</v>
      </c>
      <c r="E904" s="733">
        <v>50113001</v>
      </c>
      <c r="F904" s="732" t="s">
        <v>667</v>
      </c>
      <c r="G904" s="731" t="s">
        <v>668</v>
      </c>
      <c r="H904" s="731">
        <v>173390</v>
      </c>
      <c r="I904" s="731">
        <v>173390</v>
      </c>
      <c r="J904" s="731" t="s">
        <v>1494</v>
      </c>
      <c r="K904" s="731" t="s">
        <v>1495</v>
      </c>
      <c r="L904" s="734">
        <v>411.95</v>
      </c>
      <c r="M904" s="734">
        <v>1</v>
      </c>
      <c r="N904" s="735">
        <v>411.95</v>
      </c>
    </row>
    <row r="905" spans="1:14" ht="14.45" customHeight="1" x14ac:dyDescent="0.2">
      <c r="A905" s="729" t="s">
        <v>621</v>
      </c>
      <c r="B905" s="730" t="s">
        <v>622</v>
      </c>
      <c r="C905" s="731" t="s">
        <v>649</v>
      </c>
      <c r="D905" s="732" t="s">
        <v>650</v>
      </c>
      <c r="E905" s="733">
        <v>50113001</v>
      </c>
      <c r="F905" s="732" t="s">
        <v>667</v>
      </c>
      <c r="G905" s="731" t="s">
        <v>668</v>
      </c>
      <c r="H905" s="731">
        <v>112895</v>
      </c>
      <c r="I905" s="731">
        <v>12895</v>
      </c>
      <c r="J905" s="731" t="s">
        <v>1508</v>
      </c>
      <c r="K905" s="731" t="s">
        <v>1755</v>
      </c>
      <c r="L905" s="734">
        <v>106.45999999999997</v>
      </c>
      <c r="M905" s="734">
        <v>2</v>
      </c>
      <c r="N905" s="735">
        <v>212.91999999999993</v>
      </c>
    </row>
    <row r="906" spans="1:14" ht="14.45" customHeight="1" x14ac:dyDescent="0.2">
      <c r="A906" s="729" t="s">
        <v>621</v>
      </c>
      <c r="B906" s="730" t="s">
        <v>622</v>
      </c>
      <c r="C906" s="731" t="s">
        <v>649</v>
      </c>
      <c r="D906" s="732" t="s">
        <v>650</v>
      </c>
      <c r="E906" s="733">
        <v>50113001</v>
      </c>
      <c r="F906" s="732" t="s">
        <v>667</v>
      </c>
      <c r="G906" s="731" t="s">
        <v>668</v>
      </c>
      <c r="H906" s="731">
        <v>173305</v>
      </c>
      <c r="I906" s="731">
        <v>173305</v>
      </c>
      <c r="J906" s="731" t="s">
        <v>1756</v>
      </c>
      <c r="K906" s="731" t="s">
        <v>1757</v>
      </c>
      <c r="L906" s="734">
        <v>301.30999999999995</v>
      </c>
      <c r="M906" s="734">
        <v>1</v>
      </c>
      <c r="N906" s="735">
        <v>301.30999999999995</v>
      </c>
    </row>
    <row r="907" spans="1:14" ht="14.45" customHeight="1" x14ac:dyDescent="0.2">
      <c r="A907" s="729" t="s">
        <v>621</v>
      </c>
      <c r="B907" s="730" t="s">
        <v>622</v>
      </c>
      <c r="C907" s="731" t="s">
        <v>649</v>
      </c>
      <c r="D907" s="732" t="s">
        <v>650</v>
      </c>
      <c r="E907" s="733">
        <v>50113001</v>
      </c>
      <c r="F907" s="732" t="s">
        <v>667</v>
      </c>
      <c r="G907" s="731" t="s">
        <v>668</v>
      </c>
      <c r="H907" s="731">
        <v>176496</v>
      </c>
      <c r="I907" s="731">
        <v>76496</v>
      </c>
      <c r="J907" s="731" t="s">
        <v>688</v>
      </c>
      <c r="K907" s="731" t="s">
        <v>689</v>
      </c>
      <c r="L907" s="734">
        <v>125.42999999999998</v>
      </c>
      <c r="M907" s="734">
        <v>285</v>
      </c>
      <c r="N907" s="735">
        <v>35747.549999999996</v>
      </c>
    </row>
    <row r="908" spans="1:14" ht="14.45" customHeight="1" x14ac:dyDescent="0.2">
      <c r="A908" s="729" t="s">
        <v>621</v>
      </c>
      <c r="B908" s="730" t="s">
        <v>622</v>
      </c>
      <c r="C908" s="731" t="s">
        <v>649</v>
      </c>
      <c r="D908" s="732" t="s">
        <v>650</v>
      </c>
      <c r="E908" s="733">
        <v>50113001</v>
      </c>
      <c r="F908" s="732" t="s">
        <v>667</v>
      </c>
      <c r="G908" s="731" t="s">
        <v>668</v>
      </c>
      <c r="H908" s="731">
        <v>102679</v>
      </c>
      <c r="I908" s="731">
        <v>2679</v>
      </c>
      <c r="J908" s="731" t="s">
        <v>985</v>
      </c>
      <c r="K908" s="731" t="s">
        <v>986</v>
      </c>
      <c r="L908" s="734">
        <v>164.48</v>
      </c>
      <c r="M908" s="734">
        <v>6</v>
      </c>
      <c r="N908" s="735">
        <v>986.87999999999988</v>
      </c>
    </row>
    <row r="909" spans="1:14" ht="14.45" customHeight="1" x14ac:dyDescent="0.2">
      <c r="A909" s="729" t="s">
        <v>621</v>
      </c>
      <c r="B909" s="730" t="s">
        <v>622</v>
      </c>
      <c r="C909" s="731" t="s">
        <v>649</v>
      </c>
      <c r="D909" s="732" t="s">
        <v>650</v>
      </c>
      <c r="E909" s="733">
        <v>50113001</v>
      </c>
      <c r="F909" s="732" t="s">
        <v>667</v>
      </c>
      <c r="G909" s="731" t="s">
        <v>668</v>
      </c>
      <c r="H909" s="731">
        <v>203323</v>
      </c>
      <c r="I909" s="731">
        <v>203323</v>
      </c>
      <c r="J909" s="731" t="s">
        <v>1515</v>
      </c>
      <c r="K909" s="731" t="s">
        <v>1758</v>
      </c>
      <c r="L909" s="734">
        <v>269.30333333333328</v>
      </c>
      <c r="M909" s="734">
        <v>3</v>
      </c>
      <c r="N909" s="735">
        <v>807.90999999999985</v>
      </c>
    </row>
    <row r="910" spans="1:14" ht="14.45" customHeight="1" x14ac:dyDescent="0.2">
      <c r="A910" s="729" t="s">
        <v>621</v>
      </c>
      <c r="B910" s="730" t="s">
        <v>622</v>
      </c>
      <c r="C910" s="731" t="s">
        <v>649</v>
      </c>
      <c r="D910" s="732" t="s">
        <v>650</v>
      </c>
      <c r="E910" s="733">
        <v>50113001</v>
      </c>
      <c r="F910" s="732" t="s">
        <v>667</v>
      </c>
      <c r="G910" s="731" t="s">
        <v>668</v>
      </c>
      <c r="H910" s="731">
        <v>162316</v>
      </c>
      <c r="I910" s="731">
        <v>62316</v>
      </c>
      <c r="J910" s="731" t="s">
        <v>1759</v>
      </c>
      <c r="K910" s="731" t="s">
        <v>1760</v>
      </c>
      <c r="L910" s="734">
        <v>160.13</v>
      </c>
      <c r="M910" s="734">
        <v>1</v>
      </c>
      <c r="N910" s="735">
        <v>160.13</v>
      </c>
    </row>
    <row r="911" spans="1:14" ht="14.45" customHeight="1" x14ac:dyDescent="0.2">
      <c r="A911" s="729" t="s">
        <v>621</v>
      </c>
      <c r="B911" s="730" t="s">
        <v>622</v>
      </c>
      <c r="C911" s="731" t="s">
        <v>649</v>
      </c>
      <c r="D911" s="732" t="s">
        <v>650</v>
      </c>
      <c r="E911" s="733">
        <v>50113001</v>
      </c>
      <c r="F911" s="732" t="s">
        <v>667</v>
      </c>
      <c r="G911" s="731" t="s">
        <v>673</v>
      </c>
      <c r="H911" s="731">
        <v>231703</v>
      </c>
      <c r="I911" s="731">
        <v>231703</v>
      </c>
      <c r="J911" s="731" t="s">
        <v>1518</v>
      </c>
      <c r="K911" s="731" t="s">
        <v>1519</v>
      </c>
      <c r="L911" s="734">
        <v>88.340000000000018</v>
      </c>
      <c r="M911" s="734">
        <v>7</v>
      </c>
      <c r="N911" s="735">
        <v>618.38000000000011</v>
      </c>
    </row>
    <row r="912" spans="1:14" ht="14.45" customHeight="1" x14ac:dyDescent="0.2">
      <c r="A912" s="729" t="s">
        <v>621</v>
      </c>
      <c r="B912" s="730" t="s">
        <v>622</v>
      </c>
      <c r="C912" s="731" t="s">
        <v>649</v>
      </c>
      <c r="D912" s="732" t="s">
        <v>650</v>
      </c>
      <c r="E912" s="733">
        <v>50113001</v>
      </c>
      <c r="F912" s="732" t="s">
        <v>667</v>
      </c>
      <c r="G912" s="731" t="s">
        <v>668</v>
      </c>
      <c r="H912" s="731">
        <v>991568</v>
      </c>
      <c r="I912" s="731">
        <v>0</v>
      </c>
      <c r="J912" s="731" t="s">
        <v>997</v>
      </c>
      <c r="K912" s="731" t="s">
        <v>329</v>
      </c>
      <c r="L912" s="734">
        <v>242.82000000000002</v>
      </c>
      <c r="M912" s="734">
        <v>6</v>
      </c>
      <c r="N912" s="735">
        <v>1456.92</v>
      </c>
    </row>
    <row r="913" spans="1:14" ht="14.45" customHeight="1" x14ac:dyDescent="0.2">
      <c r="A913" s="729" t="s">
        <v>621</v>
      </c>
      <c r="B913" s="730" t="s">
        <v>622</v>
      </c>
      <c r="C913" s="731" t="s">
        <v>649</v>
      </c>
      <c r="D913" s="732" t="s">
        <v>650</v>
      </c>
      <c r="E913" s="733">
        <v>50113001</v>
      </c>
      <c r="F913" s="732" t="s">
        <v>667</v>
      </c>
      <c r="G913" s="731" t="s">
        <v>673</v>
      </c>
      <c r="H913" s="731">
        <v>233579</v>
      </c>
      <c r="I913" s="731">
        <v>233579</v>
      </c>
      <c r="J913" s="731" t="s">
        <v>695</v>
      </c>
      <c r="K913" s="731" t="s">
        <v>696</v>
      </c>
      <c r="L913" s="734">
        <v>26.11000000000001</v>
      </c>
      <c r="M913" s="734">
        <v>1</v>
      </c>
      <c r="N913" s="735">
        <v>26.11000000000001</v>
      </c>
    </row>
    <row r="914" spans="1:14" ht="14.45" customHeight="1" x14ac:dyDescent="0.2">
      <c r="A914" s="729" t="s">
        <v>621</v>
      </c>
      <c r="B914" s="730" t="s">
        <v>622</v>
      </c>
      <c r="C914" s="731" t="s">
        <v>649</v>
      </c>
      <c r="D914" s="732" t="s">
        <v>650</v>
      </c>
      <c r="E914" s="733">
        <v>50113001</v>
      </c>
      <c r="F914" s="732" t="s">
        <v>667</v>
      </c>
      <c r="G914" s="731" t="s">
        <v>668</v>
      </c>
      <c r="H914" s="731">
        <v>232999</v>
      </c>
      <c r="I914" s="731">
        <v>232999</v>
      </c>
      <c r="J914" s="731" t="s">
        <v>1761</v>
      </c>
      <c r="K914" s="731" t="s">
        <v>1762</v>
      </c>
      <c r="L914" s="734">
        <v>91.469999999999985</v>
      </c>
      <c r="M914" s="734">
        <v>3</v>
      </c>
      <c r="N914" s="735">
        <v>274.40999999999997</v>
      </c>
    </row>
    <row r="915" spans="1:14" ht="14.45" customHeight="1" x14ac:dyDescent="0.2">
      <c r="A915" s="729" t="s">
        <v>621</v>
      </c>
      <c r="B915" s="730" t="s">
        <v>622</v>
      </c>
      <c r="C915" s="731" t="s">
        <v>649</v>
      </c>
      <c r="D915" s="732" t="s">
        <v>650</v>
      </c>
      <c r="E915" s="733">
        <v>50113001</v>
      </c>
      <c r="F915" s="732" t="s">
        <v>667</v>
      </c>
      <c r="G915" s="731" t="s">
        <v>668</v>
      </c>
      <c r="H915" s="731">
        <v>199466</v>
      </c>
      <c r="I915" s="731">
        <v>199466</v>
      </c>
      <c r="J915" s="731" t="s">
        <v>1008</v>
      </c>
      <c r="K915" s="731" t="s">
        <v>1009</v>
      </c>
      <c r="L915" s="734">
        <v>112.38</v>
      </c>
      <c r="M915" s="734">
        <v>2</v>
      </c>
      <c r="N915" s="735">
        <v>224.76</v>
      </c>
    </row>
    <row r="916" spans="1:14" ht="14.45" customHeight="1" x14ac:dyDescent="0.2">
      <c r="A916" s="729" t="s">
        <v>621</v>
      </c>
      <c r="B916" s="730" t="s">
        <v>622</v>
      </c>
      <c r="C916" s="731" t="s">
        <v>649</v>
      </c>
      <c r="D916" s="732" t="s">
        <v>650</v>
      </c>
      <c r="E916" s="733">
        <v>50113001</v>
      </c>
      <c r="F916" s="732" t="s">
        <v>667</v>
      </c>
      <c r="G916" s="731" t="s">
        <v>668</v>
      </c>
      <c r="H916" s="731">
        <v>149317</v>
      </c>
      <c r="I916" s="731">
        <v>49317</v>
      </c>
      <c r="J916" s="731" t="s">
        <v>1763</v>
      </c>
      <c r="K916" s="731" t="s">
        <v>1764</v>
      </c>
      <c r="L916" s="734">
        <v>299.00200000000001</v>
      </c>
      <c r="M916" s="734">
        <v>3</v>
      </c>
      <c r="N916" s="735">
        <v>897.00600000000009</v>
      </c>
    </row>
    <row r="917" spans="1:14" ht="14.45" customHeight="1" x14ac:dyDescent="0.2">
      <c r="A917" s="729" t="s">
        <v>621</v>
      </c>
      <c r="B917" s="730" t="s">
        <v>622</v>
      </c>
      <c r="C917" s="731" t="s">
        <v>649</v>
      </c>
      <c r="D917" s="732" t="s">
        <v>650</v>
      </c>
      <c r="E917" s="733">
        <v>50113001</v>
      </c>
      <c r="F917" s="732" t="s">
        <v>667</v>
      </c>
      <c r="G917" s="731" t="s">
        <v>668</v>
      </c>
      <c r="H917" s="731">
        <v>100409</v>
      </c>
      <c r="I917" s="731">
        <v>409</v>
      </c>
      <c r="J917" s="731" t="s">
        <v>1012</v>
      </c>
      <c r="K917" s="731" t="s">
        <v>1013</v>
      </c>
      <c r="L917" s="734">
        <v>79.670000000000016</v>
      </c>
      <c r="M917" s="734">
        <v>290</v>
      </c>
      <c r="N917" s="735">
        <v>23104.300000000003</v>
      </c>
    </row>
    <row r="918" spans="1:14" ht="14.45" customHeight="1" x14ac:dyDescent="0.2">
      <c r="A918" s="729" t="s">
        <v>621</v>
      </c>
      <c r="B918" s="730" t="s">
        <v>622</v>
      </c>
      <c r="C918" s="731" t="s">
        <v>649</v>
      </c>
      <c r="D918" s="732" t="s">
        <v>650</v>
      </c>
      <c r="E918" s="733">
        <v>50113001</v>
      </c>
      <c r="F918" s="732" t="s">
        <v>667</v>
      </c>
      <c r="G918" s="731" t="s">
        <v>668</v>
      </c>
      <c r="H918" s="731">
        <v>137275</v>
      </c>
      <c r="I918" s="731">
        <v>137275</v>
      </c>
      <c r="J918" s="731" t="s">
        <v>1014</v>
      </c>
      <c r="K918" s="731" t="s">
        <v>1015</v>
      </c>
      <c r="L918" s="734">
        <v>1054.6500264443177</v>
      </c>
      <c r="M918" s="734">
        <v>3</v>
      </c>
      <c r="N918" s="735">
        <v>3163.950079332953</v>
      </c>
    </row>
    <row r="919" spans="1:14" ht="14.45" customHeight="1" x14ac:dyDescent="0.2">
      <c r="A919" s="729" t="s">
        <v>621</v>
      </c>
      <c r="B919" s="730" t="s">
        <v>622</v>
      </c>
      <c r="C919" s="731" t="s">
        <v>649</v>
      </c>
      <c r="D919" s="732" t="s">
        <v>650</v>
      </c>
      <c r="E919" s="733">
        <v>50113001</v>
      </c>
      <c r="F919" s="732" t="s">
        <v>667</v>
      </c>
      <c r="G919" s="731" t="s">
        <v>668</v>
      </c>
      <c r="H919" s="731">
        <v>223815</v>
      </c>
      <c r="I919" s="731">
        <v>223815</v>
      </c>
      <c r="J919" s="731" t="s">
        <v>1765</v>
      </c>
      <c r="K919" s="731" t="s">
        <v>1766</v>
      </c>
      <c r="L919" s="734">
        <v>6230.62</v>
      </c>
      <c r="M919" s="734">
        <v>10</v>
      </c>
      <c r="N919" s="735">
        <v>62306.2</v>
      </c>
    </row>
    <row r="920" spans="1:14" ht="14.45" customHeight="1" x14ac:dyDescent="0.2">
      <c r="A920" s="729" t="s">
        <v>621</v>
      </c>
      <c r="B920" s="730" t="s">
        <v>622</v>
      </c>
      <c r="C920" s="731" t="s">
        <v>649</v>
      </c>
      <c r="D920" s="732" t="s">
        <v>650</v>
      </c>
      <c r="E920" s="733">
        <v>50113001</v>
      </c>
      <c r="F920" s="732" t="s">
        <v>667</v>
      </c>
      <c r="G920" s="731" t="s">
        <v>668</v>
      </c>
      <c r="H920" s="731">
        <v>850078</v>
      </c>
      <c r="I920" s="731">
        <v>102608</v>
      </c>
      <c r="J920" s="731" t="s">
        <v>1767</v>
      </c>
      <c r="K920" s="731" t="s">
        <v>1768</v>
      </c>
      <c r="L920" s="734">
        <v>43.77</v>
      </c>
      <c r="M920" s="734">
        <v>1</v>
      </c>
      <c r="N920" s="735">
        <v>43.77</v>
      </c>
    </row>
    <row r="921" spans="1:14" ht="14.45" customHeight="1" x14ac:dyDescent="0.2">
      <c r="A921" s="729" t="s">
        <v>621</v>
      </c>
      <c r="B921" s="730" t="s">
        <v>622</v>
      </c>
      <c r="C921" s="731" t="s">
        <v>649</v>
      </c>
      <c r="D921" s="732" t="s">
        <v>650</v>
      </c>
      <c r="E921" s="733">
        <v>50113001</v>
      </c>
      <c r="F921" s="732" t="s">
        <v>667</v>
      </c>
      <c r="G921" s="731" t="s">
        <v>668</v>
      </c>
      <c r="H921" s="731">
        <v>849990</v>
      </c>
      <c r="I921" s="731">
        <v>102596</v>
      </c>
      <c r="J921" s="731" t="s">
        <v>1016</v>
      </c>
      <c r="K921" s="731" t="s">
        <v>1528</v>
      </c>
      <c r="L921" s="734">
        <v>24.719999999999995</v>
      </c>
      <c r="M921" s="734">
        <v>2</v>
      </c>
      <c r="N921" s="735">
        <v>49.439999999999991</v>
      </c>
    </row>
    <row r="922" spans="1:14" ht="14.45" customHeight="1" x14ac:dyDescent="0.2">
      <c r="A922" s="729" t="s">
        <v>621</v>
      </c>
      <c r="B922" s="730" t="s">
        <v>622</v>
      </c>
      <c r="C922" s="731" t="s">
        <v>649</v>
      </c>
      <c r="D922" s="732" t="s">
        <v>650</v>
      </c>
      <c r="E922" s="733">
        <v>50113001</v>
      </c>
      <c r="F922" s="732" t="s">
        <v>667</v>
      </c>
      <c r="G922" s="731" t="s">
        <v>668</v>
      </c>
      <c r="H922" s="731">
        <v>230053</v>
      </c>
      <c r="I922" s="731">
        <v>230053</v>
      </c>
      <c r="J922" s="731" t="s">
        <v>1769</v>
      </c>
      <c r="K922" s="731" t="s">
        <v>1770</v>
      </c>
      <c r="L922" s="734">
        <v>126.34</v>
      </c>
      <c r="M922" s="734">
        <v>8</v>
      </c>
      <c r="N922" s="735">
        <v>1010.72</v>
      </c>
    </row>
    <row r="923" spans="1:14" ht="14.45" customHeight="1" x14ac:dyDescent="0.2">
      <c r="A923" s="729" t="s">
        <v>621</v>
      </c>
      <c r="B923" s="730" t="s">
        <v>622</v>
      </c>
      <c r="C923" s="731" t="s">
        <v>649</v>
      </c>
      <c r="D923" s="732" t="s">
        <v>650</v>
      </c>
      <c r="E923" s="733">
        <v>50113001</v>
      </c>
      <c r="F923" s="732" t="s">
        <v>667</v>
      </c>
      <c r="G923" s="731" t="s">
        <v>668</v>
      </c>
      <c r="H923" s="731">
        <v>230052</v>
      </c>
      <c r="I923" s="731">
        <v>230052</v>
      </c>
      <c r="J923" s="731" t="s">
        <v>1771</v>
      </c>
      <c r="K923" s="731" t="s">
        <v>1772</v>
      </c>
      <c r="L923" s="734">
        <v>89.159999999999982</v>
      </c>
      <c r="M923" s="734">
        <v>9</v>
      </c>
      <c r="N923" s="735">
        <v>802.43999999999983</v>
      </c>
    </row>
    <row r="924" spans="1:14" ht="14.45" customHeight="1" x14ac:dyDescent="0.2">
      <c r="A924" s="729" t="s">
        <v>621</v>
      </c>
      <c r="B924" s="730" t="s">
        <v>622</v>
      </c>
      <c r="C924" s="731" t="s">
        <v>649</v>
      </c>
      <c r="D924" s="732" t="s">
        <v>650</v>
      </c>
      <c r="E924" s="733">
        <v>50113001</v>
      </c>
      <c r="F924" s="732" t="s">
        <v>667</v>
      </c>
      <c r="G924" s="731" t="s">
        <v>668</v>
      </c>
      <c r="H924" s="731">
        <v>230496</v>
      </c>
      <c r="I924" s="731">
        <v>230496</v>
      </c>
      <c r="J924" s="731" t="s">
        <v>1773</v>
      </c>
      <c r="K924" s="731" t="s">
        <v>329</v>
      </c>
      <c r="L924" s="734">
        <v>104.06833333333334</v>
      </c>
      <c r="M924" s="734">
        <v>6</v>
      </c>
      <c r="N924" s="735">
        <v>624.41000000000008</v>
      </c>
    </row>
    <row r="925" spans="1:14" ht="14.45" customHeight="1" x14ac:dyDescent="0.2">
      <c r="A925" s="729" t="s">
        <v>621</v>
      </c>
      <c r="B925" s="730" t="s">
        <v>622</v>
      </c>
      <c r="C925" s="731" t="s">
        <v>649</v>
      </c>
      <c r="D925" s="732" t="s">
        <v>650</v>
      </c>
      <c r="E925" s="733">
        <v>50113001</v>
      </c>
      <c r="F925" s="732" t="s">
        <v>667</v>
      </c>
      <c r="G925" s="731" t="s">
        <v>668</v>
      </c>
      <c r="H925" s="731">
        <v>207939</v>
      </c>
      <c r="I925" s="731">
        <v>207939</v>
      </c>
      <c r="J925" s="731" t="s">
        <v>1028</v>
      </c>
      <c r="K925" s="731" t="s">
        <v>1029</v>
      </c>
      <c r="L925" s="734">
        <v>60.840000000000011</v>
      </c>
      <c r="M925" s="734">
        <v>1</v>
      </c>
      <c r="N925" s="735">
        <v>60.840000000000011</v>
      </c>
    </row>
    <row r="926" spans="1:14" ht="14.45" customHeight="1" x14ac:dyDescent="0.2">
      <c r="A926" s="729" t="s">
        <v>621</v>
      </c>
      <c r="B926" s="730" t="s">
        <v>622</v>
      </c>
      <c r="C926" s="731" t="s">
        <v>649</v>
      </c>
      <c r="D926" s="732" t="s">
        <v>650</v>
      </c>
      <c r="E926" s="733">
        <v>50113001</v>
      </c>
      <c r="F926" s="732" t="s">
        <v>667</v>
      </c>
      <c r="G926" s="731" t="s">
        <v>668</v>
      </c>
      <c r="H926" s="731">
        <v>207940</v>
      </c>
      <c r="I926" s="731">
        <v>207940</v>
      </c>
      <c r="J926" s="731" t="s">
        <v>1030</v>
      </c>
      <c r="K926" s="731" t="s">
        <v>1031</v>
      </c>
      <c r="L926" s="734">
        <v>72.44</v>
      </c>
      <c r="M926" s="734">
        <v>2</v>
      </c>
      <c r="N926" s="735">
        <v>144.88</v>
      </c>
    </row>
    <row r="927" spans="1:14" ht="14.45" customHeight="1" x14ac:dyDescent="0.2">
      <c r="A927" s="729" t="s">
        <v>621</v>
      </c>
      <c r="B927" s="730" t="s">
        <v>622</v>
      </c>
      <c r="C927" s="731" t="s">
        <v>649</v>
      </c>
      <c r="D927" s="732" t="s">
        <v>650</v>
      </c>
      <c r="E927" s="733">
        <v>50113001</v>
      </c>
      <c r="F927" s="732" t="s">
        <v>667</v>
      </c>
      <c r="G927" s="731" t="s">
        <v>668</v>
      </c>
      <c r="H927" s="731">
        <v>214526</v>
      </c>
      <c r="I927" s="731">
        <v>214526</v>
      </c>
      <c r="J927" s="731" t="s">
        <v>1033</v>
      </c>
      <c r="K927" s="731" t="s">
        <v>1034</v>
      </c>
      <c r="L927" s="734">
        <v>85.669999999999987</v>
      </c>
      <c r="M927" s="734">
        <v>1</v>
      </c>
      <c r="N927" s="735">
        <v>85.669999999999987</v>
      </c>
    </row>
    <row r="928" spans="1:14" ht="14.45" customHeight="1" x14ac:dyDescent="0.2">
      <c r="A928" s="729" t="s">
        <v>621</v>
      </c>
      <c r="B928" s="730" t="s">
        <v>622</v>
      </c>
      <c r="C928" s="731" t="s">
        <v>649</v>
      </c>
      <c r="D928" s="732" t="s">
        <v>650</v>
      </c>
      <c r="E928" s="733">
        <v>50113001</v>
      </c>
      <c r="F928" s="732" t="s">
        <v>667</v>
      </c>
      <c r="G928" s="731" t="s">
        <v>673</v>
      </c>
      <c r="H928" s="731">
        <v>214435</v>
      </c>
      <c r="I928" s="731">
        <v>214435</v>
      </c>
      <c r="J928" s="731" t="s">
        <v>1035</v>
      </c>
      <c r="K928" s="731" t="s">
        <v>1036</v>
      </c>
      <c r="L928" s="734">
        <v>42.849999999999994</v>
      </c>
      <c r="M928" s="734">
        <v>2</v>
      </c>
      <c r="N928" s="735">
        <v>85.699999999999989</v>
      </c>
    </row>
    <row r="929" spans="1:14" ht="14.45" customHeight="1" x14ac:dyDescent="0.2">
      <c r="A929" s="729" t="s">
        <v>621</v>
      </c>
      <c r="B929" s="730" t="s">
        <v>622</v>
      </c>
      <c r="C929" s="731" t="s">
        <v>649</v>
      </c>
      <c r="D929" s="732" t="s">
        <v>650</v>
      </c>
      <c r="E929" s="733">
        <v>50113001</v>
      </c>
      <c r="F929" s="732" t="s">
        <v>667</v>
      </c>
      <c r="G929" s="731" t="s">
        <v>673</v>
      </c>
      <c r="H929" s="731">
        <v>214427</v>
      </c>
      <c r="I929" s="731">
        <v>214427</v>
      </c>
      <c r="J929" s="731" t="s">
        <v>1038</v>
      </c>
      <c r="K929" s="731" t="s">
        <v>1039</v>
      </c>
      <c r="L929" s="734">
        <v>16.560042165538782</v>
      </c>
      <c r="M929" s="734">
        <v>1921</v>
      </c>
      <c r="N929" s="735">
        <v>31811.841</v>
      </c>
    </row>
    <row r="930" spans="1:14" ht="14.45" customHeight="1" x14ac:dyDescent="0.2">
      <c r="A930" s="729" t="s">
        <v>621</v>
      </c>
      <c r="B930" s="730" t="s">
        <v>622</v>
      </c>
      <c r="C930" s="731" t="s">
        <v>649</v>
      </c>
      <c r="D930" s="732" t="s">
        <v>650</v>
      </c>
      <c r="E930" s="733">
        <v>50113001</v>
      </c>
      <c r="F930" s="732" t="s">
        <v>667</v>
      </c>
      <c r="G930" s="731" t="s">
        <v>668</v>
      </c>
      <c r="H930" s="731">
        <v>213255</v>
      </c>
      <c r="I930" s="731">
        <v>213255</v>
      </c>
      <c r="J930" s="731" t="s">
        <v>705</v>
      </c>
      <c r="K930" s="731" t="s">
        <v>706</v>
      </c>
      <c r="L930" s="734">
        <v>125.60999999999999</v>
      </c>
      <c r="M930" s="734">
        <v>1</v>
      </c>
      <c r="N930" s="735">
        <v>125.60999999999999</v>
      </c>
    </row>
    <row r="931" spans="1:14" ht="14.45" customHeight="1" x14ac:dyDescent="0.2">
      <c r="A931" s="729" t="s">
        <v>621</v>
      </c>
      <c r="B931" s="730" t="s">
        <v>622</v>
      </c>
      <c r="C931" s="731" t="s">
        <v>649</v>
      </c>
      <c r="D931" s="732" t="s">
        <v>650</v>
      </c>
      <c r="E931" s="733">
        <v>50113001</v>
      </c>
      <c r="F931" s="732" t="s">
        <v>667</v>
      </c>
      <c r="G931" s="731" t="s">
        <v>673</v>
      </c>
      <c r="H931" s="731">
        <v>241308</v>
      </c>
      <c r="I931" s="731">
        <v>241308</v>
      </c>
      <c r="J931" s="731" t="s">
        <v>1774</v>
      </c>
      <c r="K931" s="731" t="s">
        <v>1775</v>
      </c>
      <c r="L931" s="734">
        <v>546.65999999999985</v>
      </c>
      <c r="M931" s="734">
        <v>20</v>
      </c>
      <c r="N931" s="735">
        <v>10933.199999999997</v>
      </c>
    </row>
    <row r="932" spans="1:14" ht="14.45" customHeight="1" x14ac:dyDescent="0.2">
      <c r="A932" s="729" t="s">
        <v>621</v>
      </c>
      <c r="B932" s="730" t="s">
        <v>622</v>
      </c>
      <c r="C932" s="731" t="s">
        <v>649</v>
      </c>
      <c r="D932" s="732" t="s">
        <v>650</v>
      </c>
      <c r="E932" s="733">
        <v>50113001</v>
      </c>
      <c r="F932" s="732" t="s">
        <v>667</v>
      </c>
      <c r="G932" s="731" t="s">
        <v>668</v>
      </c>
      <c r="H932" s="731">
        <v>193105</v>
      </c>
      <c r="I932" s="731">
        <v>93105</v>
      </c>
      <c r="J932" s="731" t="s">
        <v>1050</v>
      </c>
      <c r="K932" s="731" t="s">
        <v>1051</v>
      </c>
      <c r="L932" s="734">
        <v>204.81470588235297</v>
      </c>
      <c r="M932" s="734">
        <v>17</v>
      </c>
      <c r="N932" s="735">
        <v>3481.8500000000004</v>
      </c>
    </row>
    <row r="933" spans="1:14" ht="14.45" customHeight="1" x14ac:dyDescent="0.2">
      <c r="A933" s="729" t="s">
        <v>621</v>
      </c>
      <c r="B933" s="730" t="s">
        <v>622</v>
      </c>
      <c r="C933" s="731" t="s">
        <v>649</v>
      </c>
      <c r="D933" s="732" t="s">
        <v>650</v>
      </c>
      <c r="E933" s="733">
        <v>50113001</v>
      </c>
      <c r="F933" s="732" t="s">
        <v>667</v>
      </c>
      <c r="G933" s="731" t="s">
        <v>668</v>
      </c>
      <c r="H933" s="731">
        <v>201992</v>
      </c>
      <c r="I933" s="731">
        <v>201992</v>
      </c>
      <c r="J933" s="731" t="s">
        <v>1057</v>
      </c>
      <c r="K933" s="731" t="s">
        <v>1776</v>
      </c>
      <c r="L933" s="734">
        <v>552.80999999999983</v>
      </c>
      <c r="M933" s="734">
        <v>1</v>
      </c>
      <c r="N933" s="735">
        <v>552.80999999999983</v>
      </c>
    </row>
    <row r="934" spans="1:14" ht="14.45" customHeight="1" x14ac:dyDescent="0.2">
      <c r="A934" s="729" t="s">
        <v>621</v>
      </c>
      <c r="B934" s="730" t="s">
        <v>622</v>
      </c>
      <c r="C934" s="731" t="s">
        <v>649</v>
      </c>
      <c r="D934" s="732" t="s">
        <v>650</v>
      </c>
      <c r="E934" s="733">
        <v>50113001</v>
      </c>
      <c r="F934" s="732" t="s">
        <v>667</v>
      </c>
      <c r="G934" s="731" t="s">
        <v>668</v>
      </c>
      <c r="H934" s="731">
        <v>184090</v>
      </c>
      <c r="I934" s="731">
        <v>84090</v>
      </c>
      <c r="J934" s="731" t="s">
        <v>1060</v>
      </c>
      <c r="K934" s="731" t="s">
        <v>1061</v>
      </c>
      <c r="L934" s="734">
        <v>59.833488372093029</v>
      </c>
      <c r="M934" s="734">
        <v>43</v>
      </c>
      <c r="N934" s="735">
        <v>2572.84</v>
      </c>
    </row>
    <row r="935" spans="1:14" ht="14.45" customHeight="1" x14ac:dyDescent="0.2">
      <c r="A935" s="729" t="s">
        <v>621</v>
      </c>
      <c r="B935" s="730" t="s">
        <v>622</v>
      </c>
      <c r="C935" s="731" t="s">
        <v>649</v>
      </c>
      <c r="D935" s="732" t="s">
        <v>650</v>
      </c>
      <c r="E935" s="733">
        <v>50113001</v>
      </c>
      <c r="F935" s="732" t="s">
        <v>667</v>
      </c>
      <c r="G935" s="731" t="s">
        <v>673</v>
      </c>
      <c r="H935" s="731">
        <v>136755</v>
      </c>
      <c r="I935" s="731">
        <v>136755</v>
      </c>
      <c r="J935" s="731" t="s">
        <v>1777</v>
      </c>
      <c r="K935" s="731" t="s">
        <v>1778</v>
      </c>
      <c r="L935" s="734">
        <v>4238.01</v>
      </c>
      <c r="M935" s="734">
        <v>1</v>
      </c>
      <c r="N935" s="735">
        <v>4238.01</v>
      </c>
    </row>
    <row r="936" spans="1:14" ht="14.45" customHeight="1" x14ac:dyDescent="0.2">
      <c r="A936" s="729" t="s">
        <v>621</v>
      </c>
      <c r="B936" s="730" t="s">
        <v>622</v>
      </c>
      <c r="C936" s="731" t="s">
        <v>649</v>
      </c>
      <c r="D936" s="732" t="s">
        <v>650</v>
      </c>
      <c r="E936" s="733">
        <v>50113001</v>
      </c>
      <c r="F936" s="732" t="s">
        <v>667</v>
      </c>
      <c r="G936" s="731" t="s">
        <v>668</v>
      </c>
      <c r="H936" s="731">
        <v>230423</v>
      </c>
      <c r="I936" s="731">
        <v>230423</v>
      </c>
      <c r="J936" s="731" t="s">
        <v>709</v>
      </c>
      <c r="K936" s="731" t="s">
        <v>710</v>
      </c>
      <c r="L936" s="734">
        <v>39.51</v>
      </c>
      <c r="M936" s="734">
        <v>2</v>
      </c>
      <c r="N936" s="735">
        <v>79.02</v>
      </c>
    </row>
    <row r="937" spans="1:14" ht="14.45" customHeight="1" x14ac:dyDescent="0.2">
      <c r="A937" s="729" t="s">
        <v>621</v>
      </c>
      <c r="B937" s="730" t="s">
        <v>622</v>
      </c>
      <c r="C937" s="731" t="s">
        <v>649</v>
      </c>
      <c r="D937" s="732" t="s">
        <v>650</v>
      </c>
      <c r="E937" s="733">
        <v>50113001</v>
      </c>
      <c r="F937" s="732" t="s">
        <v>667</v>
      </c>
      <c r="G937" s="731" t="s">
        <v>668</v>
      </c>
      <c r="H937" s="731">
        <v>189024</v>
      </c>
      <c r="I937" s="731">
        <v>89024</v>
      </c>
      <c r="J937" s="731" t="s">
        <v>1779</v>
      </c>
      <c r="K937" s="731" t="s">
        <v>1780</v>
      </c>
      <c r="L937" s="734">
        <v>17.47</v>
      </c>
      <c r="M937" s="734">
        <v>1</v>
      </c>
      <c r="N937" s="735">
        <v>17.47</v>
      </c>
    </row>
    <row r="938" spans="1:14" ht="14.45" customHeight="1" x14ac:dyDescent="0.2">
      <c r="A938" s="729" t="s">
        <v>621</v>
      </c>
      <c r="B938" s="730" t="s">
        <v>622</v>
      </c>
      <c r="C938" s="731" t="s">
        <v>649</v>
      </c>
      <c r="D938" s="732" t="s">
        <v>650</v>
      </c>
      <c r="E938" s="733">
        <v>50113001</v>
      </c>
      <c r="F938" s="732" t="s">
        <v>667</v>
      </c>
      <c r="G938" s="731" t="s">
        <v>668</v>
      </c>
      <c r="H938" s="731">
        <v>183318</v>
      </c>
      <c r="I938" s="731">
        <v>83318</v>
      </c>
      <c r="J938" s="731" t="s">
        <v>1066</v>
      </c>
      <c r="K938" s="731" t="s">
        <v>1067</v>
      </c>
      <c r="L938" s="734">
        <v>31.77</v>
      </c>
      <c r="M938" s="734">
        <v>2</v>
      </c>
      <c r="N938" s="735">
        <v>63.54</v>
      </c>
    </row>
    <row r="939" spans="1:14" ht="14.45" customHeight="1" x14ac:dyDescent="0.2">
      <c r="A939" s="729" t="s">
        <v>621</v>
      </c>
      <c r="B939" s="730" t="s">
        <v>622</v>
      </c>
      <c r="C939" s="731" t="s">
        <v>649</v>
      </c>
      <c r="D939" s="732" t="s">
        <v>650</v>
      </c>
      <c r="E939" s="733">
        <v>50113001</v>
      </c>
      <c r="F939" s="732" t="s">
        <v>667</v>
      </c>
      <c r="G939" s="731" t="s">
        <v>668</v>
      </c>
      <c r="H939" s="731">
        <v>103542</v>
      </c>
      <c r="I939" s="731">
        <v>3542</v>
      </c>
      <c r="J939" s="731" t="s">
        <v>1546</v>
      </c>
      <c r="K939" s="731" t="s">
        <v>1246</v>
      </c>
      <c r="L939" s="734">
        <v>35.289999999999985</v>
      </c>
      <c r="M939" s="734">
        <v>1</v>
      </c>
      <c r="N939" s="735">
        <v>35.289999999999985</v>
      </c>
    </row>
    <row r="940" spans="1:14" ht="14.45" customHeight="1" x14ac:dyDescent="0.2">
      <c r="A940" s="729" t="s">
        <v>621</v>
      </c>
      <c r="B940" s="730" t="s">
        <v>622</v>
      </c>
      <c r="C940" s="731" t="s">
        <v>649</v>
      </c>
      <c r="D940" s="732" t="s">
        <v>650</v>
      </c>
      <c r="E940" s="733">
        <v>50113001</v>
      </c>
      <c r="F940" s="732" t="s">
        <v>667</v>
      </c>
      <c r="G940" s="731" t="s">
        <v>668</v>
      </c>
      <c r="H940" s="731">
        <v>844831</v>
      </c>
      <c r="I940" s="731">
        <v>9999999</v>
      </c>
      <c r="J940" s="731" t="s">
        <v>1547</v>
      </c>
      <c r="K940" s="731" t="s">
        <v>1548</v>
      </c>
      <c r="L940" s="734">
        <v>2920.01</v>
      </c>
      <c r="M940" s="734">
        <v>1</v>
      </c>
      <c r="N940" s="735">
        <v>2920.01</v>
      </c>
    </row>
    <row r="941" spans="1:14" ht="14.45" customHeight="1" x14ac:dyDescent="0.2">
      <c r="A941" s="729" t="s">
        <v>621</v>
      </c>
      <c r="B941" s="730" t="s">
        <v>622</v>
      </c>
      <c r="C941" s="731" t="s">
        <v>649</v>
      </c>
      <c r="D941" s="732" t="s">
        <v>650</v>
      </c>
      <c r="E941" s="733">
        <v>50113001</v>
      </c>
      <c r="F941" s="732" t="s">
        <v>667</v>
      </c>
      <c r="G941" s="731" t="s">
        <v>668</v>
      </c>
      <c r="H941" s="731">
        <v>846599</v>
      </c>
      <c r="I941" s="731">
        <v>107754</v>
      </c>
      <c r="J941" s="731" t="s">
        <v>718</v>
      </c>
      <c r="K941" s="731" t="s">
        <v>329</v>
      </c>
      <c r="L941" s="734">
        <v>131.11000000000004</v>
      </c>
      <c r="M941" s="734">
        <v>20</v>
      </c>
      <c r="N941" s="735">
        <v>2622.2000000000007</v>
      </c>
    </row>
    <row r="942" spans="1:14" ht="14.45" customHeight="1" x14ac:dyDescent="0.2">
      <c r="A942" s="729" t="s">
        <v>621</v>
      </c>
      <c r="B942" s="730" t="s">
        <v>622</v>
      </c>
      <c r="C942" s="731" t="s">
        <v>649</v>
      </c>
      <c r="D942" s="732" t="s">
        <v>650</v>
      </c>
      <c r="E942" s="733">
        <v>50113001</v>
      </c>
      <c r="F942" s="732" t="s">
        <v>667</v>
      </c>
      <c r="G942" s="731" t="s">
        <v>668</v>
      </c>
      <c r="H942" s="731">
        <v>101328</v>
      </c>
      <c r="I942" s="731">
        <v>1328</v>
      </c>
      <c r="J942" s="731" t="s">
        <v>1781</v>
      </c>
      <c r="K942" s="731" t="s">
        <v>1123</v>
      </c>
      <c r="L942" s="734">
        <v>126.64</v>
      </c>
      <c r="M942" s="734">
        <v>1</v>
      </c>
      <c r="N942" s="735">
        <v>126.64</v>
      </c>
    </row>
    <row r="943" spans="1:14" ht="14.45" customHeight="1" x14ac:dyDescent="0.2">
      <c r="A943" s="729" t="s">
        <v>621</v>
      </c>
      <c r="B943" s="730" t="s">
        <v>622</v>
      </c>
      <c r="C943" s="731" t="s">
        <v>649</v>
      </c>
      <c r="D943" s="732" t="s">
        <v>650</v>
      </c>
      <c r="E943" s="733">
        <v>50113001</v>
      </c>
      <c r="F943" s="732" t="s">
        <v>667</v>
      </c>
      <c r="G943" s="731" t="s">
        <v>668</v>
      </c>
      <c r="H943" s="731">
        <v>185656</v>
      </c>
      <c r="I943" s="731">
        <v>85656</v>
      </c>
      <c r="J943" s="731" t="s">
        <v>719</v>
      </c>
      <c r="K943" s="731" t="s">
        <v>720</v>
      </c>
      <c r="L943" s="734">
        <v>69.22</v>
      </c>
      <c r="M943" s="734">
        <v>1</v>
      </c>
      <c r="N943" s="735">
        <v>69.22</v>
      </c>
    </row>
    <row r="944" spans="1:14" ht="14.45" customHeight="1" x14ac:dyDescent="0.2">
      <c r="A944" s="729" t="s">
        <v>621</v>
      </c>
      <c r="B944" s="730" t="s">
        <v>622</v>
      </c>
      <c r="C944" s="731" t="s">
        <v>649</v>
      </c>
      <c r="D944" s="732" t="s">
        <v>650</v>
      </c>
      <c r="E944" s="733">
        <v>50113001</v>
      </c>
      <c r="F944" s="732" t="s">
        <v>667</v>
      </c>
      <c r="G944" s="731" t="s">
        <v>668</v>
      </c>
      <c r="H944" s="731">
        <v>226525</v>
      </c>
      <c r="I944" s="731">
        <v>226525</v>
      </c>
      <c r="J944" s="731" t="s">
        <v>1073</v>
      </c>
      <c r="K944" s="731" t="s">
        <v>1074</v>
      </c>
      <c r="L944" s="734">
        <v>132.35499999999996</v>
      </c>
      <c r="M944" s="734">
        <v>4</v>
      </c>
      <c r="N944" s="735">
        <v>529.41999999999985</v>
      </c>
    </row>
    <row r="945" spans="1:14" ht="14.45" customHeight="1" x14ac:dyDescent="0.2">
      <c r="A945" s="729" t="s">
        <v>621</v>
      </c>
      <c r="B945" s="730" t="s">
        <v>622</v>
      </c>
      <c r="C945" s="731" t="s">
        <v>649</v>
      </c>
      <c r="D945" s="732" t="s">
        <v>650</v>
      </c>
      <c r="E945" s="733">
        <v>50113001</v>
      </c>
      <c r="F945" s="732" t="s">
        <v>667</v>
      </c>
      <c r="G945" s="731" t="s">
        <v>668</v>
      </c>
      <c r="H945" s="731">
        <v>54150</v>
      </c>
      <c r="I945" s="731">
        <v>54150</v>
      </c>
      <c r="J945" s="731" t="s">
        <v>1559</v>
      </c>
      <c r="K945" s="731" t="s">
        <v>1560</v>
      </c>
      <c r="L945" s="734">
        <v>98.809999999999945</v>
      </c>
      <c r="M945" s="734">
        <v>1</v>
      </c>
      <c r="N945" s="735">
        <v>98.809999999999945</v>
      </c>
    </row>
    <row r="946" spans="1:14" ht="14.45" customHeight="1" x14ac:dyDescent="0.2">
      <c r="A946" s="729" t="s">
        <v>621</v>
      </c>
      <c r="B946" s="730" t="s">
        <v>622</v>
      </c>
      <c r="C946" s="731" t="s">
        <v>649</v>
      </c>
      <c r="D946" s="732" t="s">
        <v>650</v>
      </c>
      <c r="E946" s="733">
        <v>50113001</v>
      </c>
      <c r="F946" s="732" t="s">
        <v>667</v>
      </c>
      <c r="G946" s="731" t="s">
        <v>673</v>
      </c>
      <c r="H946" s="731">
        <v>193741</v>
      </c>
      <c r="I946" s="731">
        <v>193741</v>
      </c>
      <c r="J946" s="731" t="s">
        <v>1561</v>
      </c>
      <c r="K946" s="731" t="s">
        <v>1782</v>
      </c>
      <c r="L946" s="734">
        <v>2223.86</v>
      </c>
      <c r="M946" s="734">
        <v>1</v>
      </c>
      <c r="N946" s="735">
        <v>2223.86</v>
      </c>
    </row>
    <row r="947" spans="1:14" ht="14.45" customHeight="1" x14ac:dyDescent="0.2">
      <c r="A947" s="729" t="s">
        <v>621</v>
      </c>
      <c r="B947" s="730" t="s">
        <v>622</v>
      </c>
      <c r="C947" s="731" t="s">
        <v>649</v>
      </c>
      <c r="D947" s="732" t="s">
        <v>650</v>
      </c>
      <c r="E947" s="733">
        <v>50113001</v>
      </c>
      <c r="F947" s="732" t="s">
        <v>667</v>
      </c>
      <c r="G947" s="731" t="s">
        <v>668</v>
      </c>
      <c r="H947" s="731">
        <v>162597</v>
      </c>
      <c r="I947" s="731">
        <v>62597</v>
      </c>
      <c r="J947" s="731" t="s">
        <v>1783</v>
      </c>
      <c r="K947" s="731" t="s">
        <v>1784</v>
      </c>
      <c r="L947" s="734">
        <v>169.31</v>
      </c>
      <c r="M947" s="734">
        <v>1</v>
      </c>
      <c r="N947" s="735">
        <v>169.31</v>
      </c>
    </row>
    <row r="948" spans="1:14" ht="14.45" customHeight="1" x14ac:dyDescent="0.2">
      <c r="A948" s="729" t="s">
        <v>621</v>
      </c>
      <c r="B948" s="730" t="s">
        <v>622</v>
      </c>
      <c r="C948" s="731" t="s">
        <v>649</v>
      </c>
      <c r="D948" s="732" t="s">
        <v>650</v>
      </c>
      <c r="E948" s="733">
        <v>50113001</v>
      </c>
      <c r="F948" s="732" t="s">
        <v>667</v>
      </c>
      <c r="G948" s="731" t="s">
        <v>668</v>
      </c>
      <c r="H948" s="731">
        <v>225510</v>
      </c>
      <c r="I948" s="731">
        <v>225510</v>
      </c>
      <c r="J948" s="731" t="s">
        <v>730</v>
      </c>
      <c r="K948" s="731" t="s">
        <v>731</v>
      </c>
      <c r="L948" s="734">
        <v>64.72</v>
      </c>
      <c r="M948" s="734">
        <v>1</v>
      </c>
      <c r="N948" s="735">
        <v>64.72</v>
      </c>
    </row>
    <row r="949" spans="1:14" ht="14.45" customHeight="1" x14ac:dyDescent="0.2">
      <c r="A949" s="729" t="s">
        <v>621</v>
      </c>
      <c r="B949" s="730" t="s">
        <v>622</v>
      </c>
      <c r="C949" s="731" t="s">
        <v>649</v>
      </c>
      <c r="D949" s="732" t="s">
        <v>650</v>
      </c>
      <c r="E949" s="733">
        <v>50113001</v>
      </c>
      <c r="F949" s="732" t="s">
        <v>667</v>
      </c>
      <c r="G949" s="731" t="s">
        <v>673</v>
      </c>
      <c r="H949" s="731">
        <v>243134</v>
      </c>
      <c r="I949" s="731">
        <v>243134</v>
      </c>
      <c r="J949" s="731" t="s">
        <v>1785</v>
      </c>
      <c r="K949" s="731" t="s">
        <v>1786</v>
      </c>
      <c r="L949" s="734">
        <v>92.089999999999975</v>
      </c>
      <c r="M949" s="734">
        <v>3</v>
      </c>
      <c r="N949" s="735">
        <v>276.26999999999992</v>
      </c>
    </row>
    <row r="950" spans="1:14" ht="14.45" customHeight="1" x14ac:dyDescent="0.2">
      <c r="A950" s="729" t="s">
        <v>621</v>
      </c>
      <c r="B950" s="730" t="s">
        <v>622</v>
      </c>
      <c r="C950" s="731" t="s">
        <v>649</v>
      </c>
      <c r="D950" s="732" t="s">
        <v>650</v>
      </c>
      <c r="E950" s="733">
        <v>50113001</v>
      </c>
      <c r="F950" s="732" t="s">
        <v>667</v>
      </c>
      <c r="G950" s="731" t="s">
        <v>329</v>
      </c>
      <c r="H950" s="731">
        <v>243210</v>
      </c>
      <c r="I950" s="731">
        <v>243210</v>
      </c>
      <c r="J950" s="731" t="s">
        <v>1787</v>
      </c>
      <c r="K950" s="731" t="s">
        <v>1116</v>
      </c>
      <c r="L950" s="734">
        <v>291.28000000000003</v>
      </c>
      <c r="M950" s="734">
        <v>1</v>
      </c>
      <c r="N950" s="735">
        <v>291.28000000000003</v>
      </c>
    </row>
    <row r="951" spans="1:14" ht="14.45" customHeight="1" x14ac:dyDescent="0.2">
      <c r="A951" s="729" t="s">
        <v>621</v>
      </c>
      <c r="B951" s="730" t="s">
        <v>622</v>
      </c>
      <c r="C951" s="731" t="s">
        <v>649</v>
      </c>
      <c r="D951" s="732" t="s">
        <v>650</v>
      </c>
      <c r="E951" s="733">
        <v>50113001</v>
      </c>
      <c r="F951" s="732" t="s">
        <v>667</v>
      </c>
      <c r="G951" s="731" t="s">
        <v>673</v>
      </c>
      <c r="H951" s="731">
        <v>213477</v>
      </c>
      <c r="I951" s="731">
        <v>213477</v>
      </c>
      <c r="J951" s="731" t="s">
        <v>738</v>
      </c>
      <c r="K951" s="731" t="s">
        <v>739</v>
      </c>
      <c r="L951" s="734">
        <v>3299.89</v>
      </c>
      <c r="M951" s="734">
        <v>15</v>
      </c>
      <c r="N951" s="735">
        <v>49498.35</v>
      </c>
    </row>
    <row r="952" spans="1:14" ht="14.45" customHeight="1" x14ac:dyDescent="0.2">
      <c r="A952" s="729" t="s">
        <v>621</v>
      </c>
      <c r="B952" s="730" t="s">
        <v>622</v>
      </c>
      <c r="C952" s="731" t="s">
        <v>649</v>
      </c>
      <c r="D952" s="732" t="s">
        <v>650</v>
      </c>
      <c r="E952" s="733">
        <v>50113001</v>
      </c>
      <c r="F952" s="732" t="s">
        <v>667</v>
      </c>
      <c r="G952" s="731" t="s">
        <v>673</v>
      </c>
      <c r="H952" s="731">
        <v>213487</v>
      </c>
      <c r="I952" s="731">
        <v>213487</v>
      </c>
      <c r="J952" s="731" t="s">
        <v>740</v>
      </c>
      <c r="K952" s="731" t="s">
        <v>1119</v>
      </c>
      <c r="L952" s="734">
        <v>290.62000000000006</v>
      </c>
      <c r="M952" s="734">
        <v>43</v>
      </c>
      <c r="N952" s="735">
        <v>12496.660000000002</v>
      </c>
    </row>
    <row r="953" spans="1:14" ht="14.45" customHeight="1" x14ac:dyDescent="0.2">
      <c r="A953" s="729" t="s">
        <v>621</v>
      </c>
      <c r="B953" s="730" t="s">
        <v>622</v>
      </c>
      <c r="C953" s="731" t="s">
        <v>649</v>
      </c>
      <c r="D953" s="732" t="s">
        <v>650</v>
      </c>
      <c r="E953" s="733">
        <v>50113001</v>
      </c>
      <c r="F953" s="732" t="s">
        <v>667</v>
      </c>
      <c r="G953" s="731" t="s">
        <v>673</v>
      </c>
      <c r="H953" s="731">
        <v>213485</v>
      </c>
      <c r="I953" s="731">
        <v>213485</v>
      </c>
      <c r="J953" s="731" t="s">
        <v>740</v>
      </c>
      <c r="K953" s="731" t="s">
        <v>744</v>
      </c>
      <c r="L953" s="734">
        <v>721.16000000000008</v>
      </c>
      <c r="M953" s="734">
        <v>51</v>
      </c>
      <c r="N953" s="735">
        <v>36779.160000000003</v>
      </c>
    </row>
    <row r="954" spans="1:14" ht="14.45" customHeight="1" x14ac:dyDescent="0.2">
      <c r="A954" s="729" t="s">
        <v>621</v>
      </c>
      <c r="B954" s="730" t="s">
        <v>622</v>
      </c>
      <c r="C954" s="731" t="s">
        <v>649</v>
      </c>
      <c r="D954" s="732" t="s">
        <v>650</v>
      </c>
      <c r="E954" s="733">
        <v>50113001</v>
      </c>
      <c r="F954" s="732" t="s">
        <v>667</v>
      </c>
      <c r="G954" s="731" t="s">
        <v>673</v>
      </c>
      <c r="H954" s="731">
        <v>213494</v>
      </c>
      <c r="I954" s="731">
        <v>213494</v>
      </c>
      <c r="J954" s="731" t="s">
        <v>740</v>
      </c>
      <c r="K954" s="731" t="s">
        <v>741</v>
      </c>
      <c r="L954" s="734">
        <v>408.87000000000012</v>
      </c>
      <c r="M954" s="734">
        <v>45</v>
      </c>
      <c r="N954" s="735">
        <v>18399.150000000005</v>
      </c>
    </row>
    <row r="955" spans="1:14" ht="14.45" customHeight="1" x14ac:dyDescent="0.2">
      <c r="A955" s="729" t="s">
        <v>621</v>
      </c>
      <c r="B955" s="730" t="s">
        <v>622</v>
      </c>
      <c r="C955" s="731" t="s">
        <v>649</v>
      </c>
      <c r="D955" s="732" t="s">
        <v>650</v>
      </c>
      <c r="E955" s="733">
        <v>50113001</v>
      </c>
      <c r="F955" s="732" t="s">
        <v>667</v>
      </c>
      <c r="G955" s="731" t="s">
        <v>673</v>
      </c>
      <c r="H955" s="731">
        <v>213489</v>
      </c>
      <c r="I955" s="731">
        <v>213489</v>
      </c>
      <c r="J955" s="731" t="s">
        <v>740</v>
      </c>
      <c r="K955" s="731" t="s">
        <v>743</v>
      </c>
      <c r="L955" s="734">
        <v>624.25</v>
      </c>
      <c r="M955" s="734">
        <v>34</v>
      </c>
      <c r="N955" s="735">
        <v>21224.5</v>
      </c>
    </row>
    <row r="956" spans="1:14" ht="14.45" customHeight="1" x14ac:dyDescent="0.2">
      <c r="A956" s="729" t="s">
        <v>621</v>
      </c>
      <c r="B956" s="730" t="s">
        <v>622</v>
      </c>
      <c r="C956" s="731" t="s">
        <v>649</v>
      </c>
      <c r="D956" s="732" t="s">
        <v>650</v>
      </c>
      <c r="E956" s="733">
        <v>50113001</v>
      </c>
      <c r="F956" s="732" t="s">
        <v>667</v>
      </c>
      <c r="G956" s="731" t="s">
        <v>673</v>
      </c>
      <c r="H956" s="731">
        <v>213490</v>
      </c>
      <c r="I956" s="731">
        <v>213490</v>
      </c>
      <c r="J956" s="731" t="s">
        <v>740</v>
      </c>
      <c r="K956" s="731" t="s">
        <v>742</v>
      </c>
      <c r="L956" s="734">
        <v>913.54999999999973</v>
      </c>
      <c r="M956" s="734">
        <v>15</v>
      </c>
      <c r="N956" s="735">
        <v>13703.249999999996</v>
      </c>
    </row>
    <row r="957" spans="1:14" ht="14.45" customHeight="1" x14ac:dyDescent="0.2">
      <c r="A957" s="729" t="s">
        <v>621</v>
      </c>
      <c r="B957" s="730" t="s">
        <v>622</v>
      </c>
      <c r="C957" s="731" t="s">
        <v>649</v>
      </c>
      <c r="D957" s="732" t="s">
        <v>650</v>
      </c>
      <c r="E957" s="733">
        <v>50113001</v>
      </c>
      <c r="F957" s="732" t="s">
        <v>667</v>
      </c>
      <c r="G957" s="731" t="s">
        <v>673</v>
      </c>
      <c r="H957" s="731">
        <v>213480</v>
      </c>
      <c r="I957" s="731">
        <v>213480</v>
      </c>
      <c r="J957" s="731" t="s">
        <v>745</v>
      </c>
      <c r="K957" s="731" t="s">
        <v>743</v>
      </c>
      <c r="L957" s="734">
        <v>1106.1600000000001</v>
      </c>
      <c r="M957" s="734">
        <v>15</v>
      </c>
      <c r="N957" s="735">
        <v>16592.400000000001</v>
      </c>
    </row>
    <row r="958" spans="1:14" ht="14.45" customHeight="1" x14ac:dyDescent="0.2">
      <c r="A958" s="729" t="s">
        <v>621</v>
      </c>
      <c r="B958" s="730" t="s">
        <v>622</v>
      </c>
      <c r="C958" s="731" t="s">
        <v>649</v>
      </c>
      <c r="D958" s="732" t="s">
        <v>650</v>
      </c>
      <c r="E958" s="733">
        <v>50113001</v>
      </c>
      <c r="F958" s="732" t="s">
        <v>667</v>
      </c>
      <c r="G958" s="731" t="s">
        <v>673</v>
      </c>
      <c r="H958" s="731">
        <v>156811</v>
      </c>
      <c r="I958" s="731">
        <v>56811</v>
      </c>
      <c r="J958" s="731" t="s">
        <v>1122</v>
      </c>
      <c r="K958" s="731" t="s">
        <v>1123</v>
      </c>
      <c r="L958" s="734">
        <v>151.24</v>
      </c>
      <c r="M958" s="734">
        <v>1</v>
      </c>
      <c r="N958" s="735">
        <v>151.24</v>
      </c>
    </row>
    <row r="959" spans="1:14" ht="14.45" customHeight="1" x14ac:dyDescent="0.2">
      <c r="A959" s="729" t="s">
        <v>621</v>
      </c>
      <c r="B959" s="730" t="s">
        <v>622</v>
      </c>
      <c r="C959" s="731" t="s">
        <v>649</v>
      </c>
      <c r="D959" s="732" t="s">
        <v>650</v>
      </c>
      <c r="E959" s="733">
        <v>50113001</v>
      </c>
      <c r="F959" s="732" t="s">
        <v>667</v>
      </c>
      <c r="G959" s="731" t="s">
        <v>673</v>
      </c>
      <c r="H959" s="731">
        <v>156805</v>
      </c>
      <c r="I959" s="731">
        <v>56805</v>
      </c>
      <c r="J959" s="731" t="s">
        <v>1124</v>
      </c>
      <c r="K959" s="731" t="s">
        <v>1126</v>
      </c>
      <c r="L959" s="734">
        <v>58.390000000000015</v>
      </c>
      <c r="M959" s="734">
        <v>2</v>
      </c>
      <c r="N959" s="735">
        <v>116.78000000000003</v>
      </c>
    </row>
    <row r="960" spans="1:14" ht="14.45" customHeight="1" x14ac:dyDescent="0.2">
      <c r="A960" s="729" t="s">
        <v>621</v>
      </c>
      <c r="B960" s="730" t="s">
        <v>622</v>
      </c>
      <c r="C960" s="731" t="s">
        <v>649</v>
      </c>
      <c r="D960" s="732" t="s">
        <v>650</v>
      </c>
      <c r="E960" s="733">
        <v>50113001</v>
      </c>
      <c r="F960" s="732" t="s">
        <v>667</v>
      </c>
      <c r="G960" s="731" t="s">
        <v>668</v>
      </c>
      <c r="H960" s="731">
        <v>243407</v>
      </c>
      <c r="I960" s="731">
        <v>243407</v>
      </c>
      <c r="J960" s="731" t="s">
        <v>1127</v>
      </c>
      <c r="K960" s="731" t="s">
        <v>1128</v>
      </c>
      <c r="L960" s="734">
        <v>246.76999920428983</v>
      </c>
      <c r="M960" s="734">
        <v>58</v>
      </c>
      <c r="N960" s="735">
        <v>14312.65995384881</v>
      </c>
    </row>
    <row r="961" spans="1:14" ht="14.45" customHeight="1" x14ac:dyDescent="0.2">
      <c r="A961" s="729" t="s">
        <v>621</v>
      </c>
      <c r="B961" s="730" t="s">
        <v>622</v>
      </c>
      <c r="C961" s="731" t="s">
        <v>649</v>
      </c>
      <c r="D961" s="732" t="s">
        <v>650</v>
      </c>
      <c r="E961" s="733">
        <v>50113001</v>
      </c>
      <c r="F961" s="732" t="s">
        <v>667</v>
      </c>
      <c r="G961" s="731" t="s">
        <v>668</v>
      </c>
      <c r="H961" s="731">
        <v>221744</v>
      </c>
      <c r="I961" s="731">
        <v>221744</v>
      </c>
      <c r="J961" s="731" t="s">
        <v>748</v>
      </c>
      <c r="K961" s="731" t="s">
        <v>749</v>
      </c>
      <c r="L961" s="734">
        <v>33</v>
      </c>
      <c r="M961" s="734">
        <v>61</v>
      </c>
      <c r="N961" s="735">
        <v>2013</v>
      </c>
    </row>
    <row r="962" spans="1:14" ht="14.45" customHeight="1" x14ac:dyDescent="0.2">
      <c r="A962" s="729" t="s">
        <v>621</v>
      </c>
      <c r="B962" s="730" t="s">
        <v>622</v>
      </c>
      <c r="C962" s="731" t="s">
        <v>649</v>
      </c>
      <c r="D962" s="732" t="s">
        <v>650</v>
      </c>
      <c r="E962" s="733">
        <v>50113001</v>
      </c>
      <c r="F962" s="732" t="s">
        <v>667</v>
      </c>
      <c r="G962" s="731" t="s">
        <v>668</v>
      </c>
      <c r="H962" s="731">
        <v>31915</v>
      </c>
      <c r="I962" s="731">
        <v>31915</v>
      </c>
      <c r="J962" s="731" t="s">
        <v>750</v>
      </c>
      <c r="K962" s="731" t="s">
        <v>751</v>
      </c>
      <c r="L962" s="734">
        <v>173.69000000000003</v>
      </c>
      <c r="M962" s="734">
        <v>13</v>
      </c>
      <c r="N962" s="735">
        <v>2257.9700000000003</v>
      </c>
    </row>
    <row r="963" spans="1:14" ht="14.45" customHeight="1" x14ac:dyDescent="0.2">
      <c r="A963" s="729" t="s">
        <v>621</v>
      </c>
      <c r="B963" s="730" t="s">
        <v>622</v>
      </c>
      <c r="C963" s="731" t="s">
        <v>649</v>
      </c>
      <c r="D963" s="732" t="s">
        <v>650</v>
      </c>
      <c r="E963" s="733">
        <v>50113001</v>
      </c>
      <c r="F963" s="732" t="s">
        <v>667</v>
      </c>
      <c r="G963" s="731" t="s">
        <v>668</v>
      </c>
      <c r="H963" s="731">
        <v>47706</v>
      </c>
      <c r="I963" s="731">
        <v>47706</v>
      </c>
      <c r="J963" s="731" t="s">
        <v>1131</v>
      </c>
      <c r="K963" s="731" t="s">
        <v>1132</v>
      </c>
      <c r="L963" s="734">
        <v>288.52999999999992</v>
      </c>
      <c r="M963" s="734">
        <v>1</v>
      </c>
      <c r="N963" s="735">
        <v>288.52999999999992</v>
      </c>
    </row>
    <row r="964" spans="1:14" ht="14.45" customHeight="1" x14ac:dyDescent="0.2">
      <c r="A964" s="729" t="s">
        <v>621</v>
      </c>
      <c r="B964" s="730" t="s">
        <v>622</v>
      </c>
      <c r="C964" s="731" t="s">
        <v>649</v>
      </c>
      <c r="D964" s="732" t="s">
        <v>650</v>
      </c>
      <c r="E964" s="733">
        <v>50113001</v>
      </c>
      <c r="F964" s="732" t="s">
        <v>667</v>
      </c>
      <c r="G964" s="731" t="s">
        <v>668</v>
      </c>
      <c r="H964" s="731">
        <v>207769</v>
      </c>
      <c r="I964" s="731">
        <v>207769</v>
      </c>
      <c r="J964" s="731" t="s">
        <v>1568</v>
      </c>
      <c r="K964" s="731" t="s">
        <v>1569</v>
      </c>
      <c r="L964" s="734">
        <v>158.66</v>
      </c>
      <c r="M964" s="734">
        <v>2</v>
      </c>
      <c r="N964" s="735">
        <v>317.32</v>
      </c>
    </row>
    <row r="965" spans="1:14" ht="14.45" customHeight="1" x14ac:dyDescent="0.2">
      <c r="A965" s="729" t="s">
        <v>621</v>
      </c>
      <c r="B965" s="730" t="s">
        <v>622</v>
      </c>
      <c r="C965" s="731" t="s">
        <v>649</v>
      </c>
      <c r="D965" s="732" t="s">
        <v>650</v>
      </c>
      <c r="E965" s="733">
        <v>50113001</v>
      </c>
      <c r="F965" s="732" t="s">
        <v>667</v>
      </c>
      <c r="G965" s="731" t="s">
        <v>668</v>
      </c>
      <c r="H965" s="731">
        <v>207771</v>
      </c>
      <c r="I965" s="731">
        <v>207771</v>
      </c>
      <c r="J965" s="731" t="s">
        <v>1568</v>
      </c>
      <c r="K965" s="731" t="s">
        <v>1788</v>
      </c>
      <c r="L965" s="734">
        <v>365.97000000000008</v>
      </c>
      <c r="M965" s="734">
        <v>1</v>
      </c>
      <c r="N965" s="735">
        <v>365.97000000000008</v>
      </c>
    </row>
    <row r="966" spans="1:14" ht="14.45" customHeight="1" x14ac:dyDescent="0.2">
      <c r="A966" s="729" t="s">
        <v>621</v>
      </c>
      <c r="B966" s="730" t="s">
        <v>622</v>
      </c>
      <c r="C966" s="731" t="s">
        <v>649</v>
      </c>
      <c r="D966" s="732" t="s">
        <v>650</v>
      </c>
      <c r="E966" s="733">
        <v>50113001</v>
      </c>
      <c r="F966" s="732" t="s">
        <v>667</v>
      </c>
      <c r="G966" s="731" t="s">
        <v>668</v>
      </c>
      <c r="H966" s="731">
        <v>47256</v>
      </c>
      <c r="I966" s="731">
        <v>47256</v>
      </c>
      <c r="J966" s="731" t="s">
        <v>752</v>
      </c>
      <c r="K966" s="731" t="s">
        <v>1789</v>
      </c>
      <c r="L966" s="734">
        <v>222.2</v>
      </c>
      <c r="M966" s="734">
        <v>16</v>
      </c>
      <c r="N966" s="735">
        <v>3555.2</v>
      </c>
    </row>
    <row r="967" spans="1:14" ht="14.45" customHeight="1" x14ac:dyDescent="0.2">
      <c r="A967" s="729" t="s">
        <v>621</v>
      </c>
      <c r="B967" s="730" t="s">
        <v>622</v>
      </c>
      <c r="C967" s="731" t="s">
        <v>649</v>
      </c>
      <c r="D967" s="732" t="s">
        <v>650</v>
      </c>
      <c r="E967" s="733">
        <v>50113001</v>
      </c>
      <c r="F967" s="732" t="s">
        <v>667</v>
      </c>
      <c r="G967" s="731" t="s">
        <v>668</v>
      </c>
      <c r="H967" s="731">
        <v>47249</v>
      </c>
      <c r="I967" s="731">
        <v>47249</v>
      </c>
      <c r="J967" s="731" t="s">
        <v>752</v>
      </c>
      <c r="K967" s="731" t="s">
        <v>753</v>
      </c>
      <c r="L967" s="734">
        <v>126.5</v>
      </c>
      <c r="M967" s="734">
        <v>12</v>
      </c>
      <c r="N967" s="735">
        <v>1518</v>
      </c>
    </row>
    <row r="968" spans="1:14" ht="14.45" customHeight="1" x14ac:dyDescent="0.2">
      <c r="A968" s="729" t="s">
        <v>621</v>
      </c>
      <c r="B968" s="730" t="s">
        <v>622</v>
      </c>
      <c r="C968" s="731" t="s">
        <v>649</v>
      </c>
      <c r="D968" s="732" t="s">
        <v>650</v>
      </c>
      <c r="E968" s="733">
        <v>50113001</v>
      </c>
      <c r="F968" s="732" t="s">
        <v>667</v>
      </c>
      <c r="G968" s="731" t="s">
        <v>668</v>
      </c>
      <c r="H968" s="731">
        <v>47244</v>
      </c>
      <c r="I968" s="731">
        <v>47244</v>
      </c>
      <c r="J968" s="731" t="s">
        <v>752</v>
      </c>
      <c r="K968" s="731" t="s">
        <v>751</v>
      </c>
      <c r="L968" s="734">
        <v>143</v>
      </c>
      <c r="M968" s="734">
        <v>31</v>
      </c>
      <c r="N968" s="735">
        <v>4433</v>
      </c>
    </row>
    <row r="969" spans="1:14" ht="14.45" customHeight="1" x14ac:dyDescent="0.2">
      <c r="A969" s="729" t="s">
        <v>621</v>
      </c>
      <c r="B969" s="730" t="s">
        <v>622</v>
      </c>
      <c r="C969" s="731" t="s">
        <v>649</v>
      </c>
      <c r="D969" s="732" t="s">
        <v>650</v>
      </c>
      <c r="E969" s="733">
        <v>50113001</v>
      </c>
      <c r="F969" s="732" t="s">
        <v>667</v>
      </c>
      <c r="G969" s="731" t="s">
        <v>668</v>
      </c>
      <c r="H969" s="731">
        <v>848335</v>
      </c>
      <c r="I969" s="731">
        <v>155782</v>
      </c>
      <c r="J969" s="731" t="s">
        <v>1570</v>
      </c>
      <c r="K969" s="731" t="s">
        <v>1790</v>
      </c>
      <c r="L969" s="734">
        <v>54.840000000000018</v>
      </c>
      <c r="M969" s="734">
        <v>1</v>
      </c>
      <c r="N969" s="735">
        <v>54.840000000000018</v>
      </c>
    </row>
    <row r="970" spans="1:14" ht="14.45" customHeight="1" x14ac:dyDescent="0.2">
      <c r="A970" s="729" t="s">
        <v>621</v>
      </c>
      <c r="B970" s="730" t="s">
        <v>622</v>
      </c>
      <c r="C970" s="731" t="s">
        <v>649</v>
      </c>
      <c r="D970" s="732" t="s">
        <v>650</v>
      </c>
      <c r="E970" s="733">
        <v>50113001</v>
      </c>
      <c r="F970" s="732" t="s">
        <v>667</v>
      </c>
      <c r="G970" s="731" t="s">
        <v>668</v>
      </c>
      <c r="H970" s="731">
        <v>194234</v>
      </c>
      <c r="I970" s="731">
        <v>94234</v>
      </c>
      <c r="J970" s="731" t="s">
        <v>1791</v>
      </c>
      <c r="K970" s="731" t="s">
        <v>1792</v>
      </c>
      <c r="L970" s="734">
        <v>121.64</v>
      </c>
      <c r="M970" s="734">
        <v>1</v>
      </c>
      <c r="N970" s="735">
        <v>121.64</v>
      </c>
    </row>
    <row r="971" spans="1:14" ht="14.45" customHeight="1" x14ac:dyDescent="0.2">
      <c r="A971" s="729" t="s">
        <v>621</v>
      </c>
      <c r="B971" s="730" t="s">
        <v>622</v>
      </c>
      <c r="C971" s="731" t="s">
        <v>649</v>
      </c>
      <c r="D971" s="732" t="s">
        <v>650</v>
      </c>
      <c r="E971" s="733">
        <v>50113001</v>
      </c>
      <c r="F971" s="732" t="s">
        <v>667</v>
      </c>
      <c r="G971" s="731" t="s">
        <v>668</v>
      </c>
      <c r="H971" s="731">
        <v>102537</v>
      </c>
      <c r="I971" s="731">
        <v>2537</v>
      </c>
      <c r="J971" s="731" t="s">
        <v>1137</v>
      </c>
      <c r="K971" s="731" t="s">
        <v>1140</v>
      </c>
      <c r="L971" s="734">
        <v>34.79999999999999</v>
      </c>
      <c r="M971" s="734">
        <v>1</v>
      </c>
      <c r="N971" s="735">
        <v>34.79999999999999</v>
      </c>
    </row>
    <row r="972" spans="1:14" ht="14.45" customHeight="1" x14ac:dyDescent="0.2">
      <c r="A972" s="729" t="s">
        <v>621</v>
      </c>
      <c r="B972" s="730" t="s">
        <v>622</v>
      </c>
      <c r="C972" s="731" t="s">
        <v>649</v>
      </c>
      <c r="D972" s="732" t="s">
        <v>650</v>
      </c>
      <c r="E972" s="733">
        <v>50113001</v>
      </c>
      <c r="F972" s="732" t="s">
        <v>667</v>
      </c>
      <c r="G972" s="731" t="s">
        <v>668</v>
      </c>
      <c r="H972" s="731">
        <v>102538</v>
      </c>
      <c r="I972" s="731">
        <v>2538</v>
      </c>
      <c r="J972" s="731" t="s">
        <v>1137</v>
      </c>
      <c r="K972" s="731" t="s">
        <v>1139</v>
      </c>
      <c r="L972" s="734">
        <v>50.050000000000011</v>
      </c>
      <c r="M972" s="734">
        <v>3</v>
      </c>
      <c r="N972" s="735">
        <v>150.15000000000003</v>
      </c>
    </row>
    <row r="973" spans="1:14" ht="14.45" customHeight="1" x14ac:dyDescent="0.2">
      <c r="A973" s="729" t="s">
        <v>621</v>
      </c>
      <c r="B973" s="730" t="s">
        <v>622</v>
      </c>
      <c r="C973" s="731" t="s">
        <v>649</v>
      </c>
      <c r="D973" s="732" t="s">
        <v>650</v>
      </c>
      <c r="E973" s="733">
        <v>50113001</v>
      </c>
      <c r="F973" s="732" t="s">
        <v>667</v>
      </c>
      <c r="G973" s="731" t="s">
        <v>668</v>
      </c>
      <c r="H973" s="731">
        <v>125366</v>
      </c>
      <c r="I973" s="731">
        <v>25366</v>
      </c>
      <c r="J973" s="731" t="s">
        <v>754</v>
      </c>
      <c r="K973" s="731" t="s">
        <v>755</v>
      </c>
      <c r="L973" s="734">
        <v>65.419999999999959</v>
      </c>
      <c r="M973" s="734">
        <v>1</v>
      </c>
      <c r="N973" s="735">
        <v>65.419999999999959</v>
      </c>
    </row>
    <row r="974" spans="1:14" ht="14.45" customHeight="1" x14ac:dyDescent="0.2">
      <c r="A974" s="729" t="s">
        <v>621</v>
      </c>
      <c r="B974" s="730" t="s">
        <v>622</v>
      </c>
      <c r="C974" s="731" t="s">
        <v>649</v>
      </c>
      <c r="D974" s="732" t="s">
        <v>650</v>
      </c>
      <c r="E974" s="733">
        <v>50113001</v>
      </c>
      <c r="F974" s="732" t="s">
        <v>667</v>
      </c>
      <c r="G974" s="731" t="s">
        <v>668</v>
      </c>
      <c r="H974" s="731">
        <v>109139</v>
      </c>
      <c r="I974" s="731">
        <v>176129</v>
      </c>
      <c r="J974" s="731" t="s">
        <v>1141</v>
      </c>
      <c r="K974" s="731" t="s">
        <v>1142</v>
      </c>
      <c r="L974" s="734">
        <v>639.13999999999987</v>
      </c>
      <c r="M974" s="734">
        <v>1</v>
      </c>
      <c r="N974" s="735">
        <v>639.13999999999987</v>
      </c>
    </row>
    <row r="975" spans="1:14" ht="14.45" customHeight="1" x14ac:dyDescent="0.2">
      <c r="A975" s="729" t="s">
        <v>621</v>
      </c>
      <c r="B975" s="730" t="s">
        <v>622</v>
      </c>
      <c r="C975" s="731" t="s">
        <v>649</v>
      </c>
      <c r="D975" s="732" t="s">
        <v>650</v>
      </c>
      <c r="E975" s="733">
        <v>50113001</v>
      </c>
      <c r="F975" s="732" t="s">
        <v>667</v>
      </c>
      <c r="G975" s="731" t="s">
        <v>668</v>
      </c>
      <c r="H975" s="731">
        <v>193746</v>
      </c>
      <c r="I975" s="731">
        <v>93746</v>
      </c>
      <c r="J975" s="731" t="s">
        <v>1793</v>
      </c>
      <c r="K975" s="731" t="s">
        <v>1794</v>
      </c>
      <c r="L975" s="734">
        <v>525.09999419916096</v>
      </c>
      <c r="M975" s="734">
        <v>4</v>
      </c>
      <c r="N975" s="735">
        <v>2100.3999767966438</v>
      </c>
    </row>
    <row r="976" spans="1:14" ht="14.45" customHeight="1" x14ac:dyDescent="0.2">
      <c r="A976" s="729" t="s">
        <v>621</v>
      </c>
      <c r="B976" s="730" t="s">
        <v>622</v>
      </c>
      <c r="C976" s="731" t="s">
        <v>649</v>
      </c>
      <c r="D976" s="732" t="s">
        <v>650</v>
      </c>
      <c r="E976" s="733">
        <v>50113001</v>
      </c>
      <c r="F976" s="732" t="s">
        <v>667</v>
      </c>
      <c r="G976" s="731" t="s">
        <v>668</v>
      </c>
      <c r="H976" s="731">
        <v>214355</v>
      </c>
      <c r="I976" s="731">
        <v>214355</v>
      </c>
      <c r="J976" s="731" t="s">
        <v>1146</v>
      </c>
      <c r="K976" s="731" t="s">
        <v>1147</v>
      </c>
      <c r="L976" s="734">
        <v>277.89999999999998</v>
      </c>
      <c r="M976" s="734">
        <v>44</v>
      </c>
      <c r="N976" s="735">
        <v>12227.599999999999</v>
      </c>
    </row>
    <row r="977" spans="1:14" ht="14.45" customHeight="1" x14ac:dyDescent="0.2">
      <c r="A977" s="729" t="s">
        <v>621</v>
      </c>
      <c r="B977" s="730" t="s">
        <v>622</v>
      </c>
      <c r="C977" s="731" t="s">
        <v>649</v>
      </c>
      <c r="D977" s="732" t="s">
        <v>650</v>
      </c>
      <c r="E977" s="733">
        <v>50113001</v>
      </c>
      <c r="F977" s="732" t="s">
        <v>667</v>
      </c>
      <c r="G977" s="731" t="s">
        <v>668</v>
      </c>
      <c r="H977" s="731">
        <v>216572</v>
      </c>
      <c r="I977" s="731">
        <v>216572</v>
      </c>
      <c r="J977" s="731" t="s">
        <v>1151</v>
      </c>
      <c r="K977" s="731" t="s">
        <v>1152</v>
      </c>
      <c r="L977" s="734">
        <v>43.860489410275669</v>
      </c>
      <c r="M977" s="734">
        <v>450</v>
      </c>
      <c r="N977" s="735">
        <v>19737.220234624052</v>
      </c>
    </row>
    <row r="978" spans="1:14" ht="14.45" customHeight="1" x14ac:dyDescent="0.2">
      <c r="A978" s="729" t="s">
        <v>621</v>
      </c>
      <c r="B978" s="730" t="s">
        <v>622</v>
      </c>
      <c r="C978" s="731" t="s">
        <v>649</v>
      </c>
      <c r="D978" s="732" t="s">
        <v>650</v>
      </c>
      <c r="E978" s="733">
        <v>50113001</v>
      </c>
      <c r="F978" s="732" t="s">
        <v>667</v>
      </c>
      <c r="G978" s="731" t="s">
        <v>668</v>
      </c>
      <c r="H978" s="731">
        <v>223200</v>
      </c>
      <c r="I978" s="731">
        <v>223200</v>
      </c>
      <c r="J978" s="731" t="s">
        <v>759</v>
      </c>
      <c r="K978" s="731" t="s">
        <v>760</v>
      </c>
      <c r="L978" s="734">
        <v>139.00666622150484</v>
      </c>
      <c r="M978" s="734">
        <v>3</v>
      </c>
      <c r="N978" s="735">
        <v>417.0199986645145</v>
      </c>
    </row>
    <row r="979" spans="1:14" ht="14.45" customHeight="1" x14ac:dyDescent="0.2">
      <c r="A979" s="729" t="s">
        <v>621</v>
      </c>
      <c r="B979" s="730" t="s">
        <v>622</v>
      </c>
      <c r="C979" s="731" t="s">
        <v>649</v>
      </c>
      <c r="D979" s="732" t="s">
        <v>650</v>
      </c>
      <c r="E979" s="733">
        <v>50113001</v>
      </c>
      <c r="F979" s="732" t="s">
        <v>667</v>
      </c>
      <c r="G979" s="731" t="s">
        <v>668</v>
      </c>
      <c r="H979" s="731">
        <v>845766</v>
      </c>
      <c r="I979" s="731">
        <v>0</v>
      </c>
      <c r="J979" s="731" t="s">
        <v>1795</v>
      </c>
      <c r="K979" s="731" t="s">
        <v>329</v>
      </c>
      <c r="L979" s="734">
        <v>240.53000000000003</v>
      </c>
      <c r="M979" s="734">
        <v>5</v>
      </c>
      <c r="N979" s="735">
        <v>1202.6500000000001</v>
      </c>
    </row>
    <row r="980" spans="1:14" ht="14.45" customHeight="1" x14ac:dyDescent="0.2">
      <c r="A980" s="729" t="s">
        <v>621</v>
      </c>
      <c r="B980" s="730" t="s">
        <v>622</v>
      </c>
      <c r="C980" s="731" t="s">
        <v>649</v>
      </c>
      <c r="D980" s="732" t="s">
        <v>650</v>
      </c>
      <c r="E980" s="733">
        <v>50113001</v>
      </c>
      <c r="F980" s="732" t="s">
        <v>667</v>
      </c>
      <c r="G980" s="731" t="s">
        <v>668</v>
      </c>
      <c r="H980" s="731">
        <v>847630</v>
      </c>
      <c r="I980" s="731">
        <v>0</v>
      </c>
      <c r="J980" s="731" t="s">
        <v>1796</v>
      </c>
      <c r="K980" s="731" t="s">
        <v>329</v>
      </c>
      <c r="L980" s="734">
        <v>251.40000000000006</v>
      </c>
      <c r="M980" s="734">
        <v>1</v>
      </c>
      <c r="N980" s="735">
        <v>251.40000000000006</v>
      </c>
    </row>
    <row r="981" spans="1:14" ht="14.45" customHeight="1" x14ac:dyDescent="0.2">
      <c r="A981" s="729" t="s">
        <v>621</v>
      </c>
      <c r="B981" s="730" t="s">
        <v>622</v>
      </c>
      <c r="C981" s="731" t="s">
        <v>649</v>
      </c>
      <c r="D981" s="732" t="s">
        <v>650</v>
      </c>
      <c r="E981" s="733">
        <v>50113001</v>
      </c>
      <c r="F981" s="732" t="s">
        <v>667</v>
      </c>
      <c r="G981" s="731" t="s">
        <v>668</v>
      </c>
      <c r="H981" s="731">
        <v>51366</v>
      </c>
      <c r="I981" s="731">
        <v>51366</v>
      </c>
      <c r="J981" s="731" t="s">
        <v>761</v>
      </c>
      <c r="K981" s="731" t="s">
        <v>762</v>
      </c>
      <c r="L981" s="734">
        <v>171.6</v>
      </c>
      <c r="M981" s="734">
        <v>215</v>
      </c>
      <c r="N981" s="735">
        <v>36894</v>
      </c>
    </row>
    <row r="982" spans="1:14" ht="14.45" customHeight="1" x14ac:dyDescent="0.2">
      <c r="A982" s="729" t="s">
        <v>621</v>
      </c>
      <c r="B982" s="730" t="s">
        <v>622</v>
      </c>
      <c r="C982" s="731" t="s">
        <v>649</v>
      </c>
      <c r="D982" s="732" t="s">
        <v>650</v>
      </c>
      <c r="E982" s="733">
        <v>50113001</v>
      </c>
      <c r="F982" s="732" t="s">
        <v>667</v>
      </c>
      <c r="G982" s="731" t="s">
        <v>668</v>
      </c>
      <c r="H982" s="731">
        <v>51384</v>
      </c>
      <c r="I982" s="731">
        <v>51384</v>
      </c>
      <c r="J982" s="731" t="s">
        <v>761</v>
      </c>
      <c r="K982" s="731" t="s">
        <v>1797</v>
      </c>
      <c r="L982" s="734">
        <v>192.5</v>
      </c>
      <c r="M982" s="734">
        <v>6</v>
      </c>
      <c r="N982" s="735">
        <v>1155</v>
      </c>
    </row>
    <row r="983" spans="1:14" ht="14.45" customHeight="1" x14ac:dyDescent="0.2">
      <c r="A983" s="729" t="s">
        <v>621</v>
      </c>
      <c r="B983" s="730" t="s">
        <v>622</v>
      </c>
      <c r="C983" s="731" t="s">
        <v>649</v>
      </c>
      <c r="D983" s="732" t="s">
        <v>650</v>
      </c>
      <c r="E983" s="733">
        <v>50113001</v>
      </c>
      <c r="F983" s="732" t="s">
        <v>667</v>
      </c>
      <c r="G983" s="731" t="s">
        <v>668</v>
      </c>
      <c r="H983" s="731">
        <v>51367</v>
      </c>
      <c r="I983" s="731">
        <v>51367</v>
      </c>
      <c r="J983" s="731" t="s">
        <v>761</v>
      </c>
      <c r="K983" s="731" t="s">
        <v>763</v>
      </c>
      <c r="L983" s="734">
        <v>92.95</v>
      </c>
      <c r="M983" s="734">
        <v>165</v>
      </c>
      <c r="N983" s="735">
        <v>15336.75</v>
      </c>
    </row>
    <row r="984" spans="1:14" ht="14.45" customHeight="1" x14ac:dyDescent="0.2">
      <c r="A984" s="729" t="s">
        <v>621</v>
      </c>
      <c r="B984" s="730" t="s">
        <v>622</v>
      </c>
      <c r="C984" s="731" t="s">
        <v>649</v>
      </c>
      <c r="D984" s="732" t="s">
        <v>650</v>
      </c>
      <c r="E984" s="733">
        <v>50113001</v>
      </c>
      <c r="F984" s="732" t="s">
        <v>667</v>
      </c>
      <c r="G984" s="731" t="s">
        <v>668</v>
      </c>
      <c r="H984" s="731">
        <v>51383</v>
      </c>
      <c r="I984" s="731">
        <v>51383</v>
      </c>
      <c r="J984" s="731" t="s">
        <v>761</v>
      </c>
      <c r="K984" s="731" t="s">
        <v>764</v>
      </c>
      <c r="L984" s="734">
        <v>93.5</v>
      </c>
      <c r="M984" s="734">
        <v>75</v>
      </c>
      <c r="N984" s="735">
        <v>7012.5</v>
      </c>
    </row>
    <row r="985" spans="1:14" ht="14.45" customHeight="1" x14ac:dyDescent="0.2">
      <c r="A985" s="729" t="s">
        <v>621</v>
      </c>
      <c r="B985" s="730" t="s">
        <v>622</v>
      </c>
      <c r="C985" s="731" t="s">
        <v>649</v>
      </c>
      <c r="D985" s="732" t="s">
        <v>650</v>
      </c>
      <c r="E985" s="733">
        <v>50113001</v>
      </c>
      <c r="F985" s="732" t="s">
        <v>667</v>
      </c>
      <c r="G985" s="731" t="s">
        <v>668</v>
      </c>
      <c r="H985" s="731">
        <v>176754</v>
      </c>
      <c r="I985" s="731">
        <v>176754</v>
      </c>
      <c r="J985" s="731" t="s">
        <v>761</v>
      </c>
      <c r="K985" s="731" t="s">
        <v>1798</v>
      </c>
      <c r="L985" s="734">
        <v>238.18336540165592</v>
      </c>
      <c r="M985" s="734">
        <v>18</v>
      </c>
      <c r="N985" s="735">
        <v>4287.3005772298065</v>
      </c>
    </row>
    <row r="986" spans="1:14" ht="14.45" customHeight="1" x14ac:dyDescent="0.2">
      <c r="A986" s="729" t="s">
        <v>621</v>
      </c>
      <c r="B986" s="730" t="s">
        <v>622</v>
      </c>
      <c r="C986" s="731" t="s">
        <v>649</v>
      </c>
      <c r="D986" s="732" t="s">
        <v>650</v>
      </c>
      <c r="E986" s="733">
        <v>50113001</v>
      </c>
      <c r="F986" s="732" t="s">
        <v>667</v>
      </c>
      <c r="G986" s="731" t="s">
        <v>668</v>
      </c>
      <c r="H986" s="731">
        <v>229792</v>
      </c>
      <c r="I986" s="731">
        <v>229792</v>
      </c>
      <c r="J986" s="731" t="s">
        <v>1799</v>
      </c>
      <c r="K986" s="731" t="s">
        <v>1800</v>
      </c>
      <c r="L986" s="734">
        <v>81.77</v>
      </c>
      <c r="M986" s="734">
        <v>2</v>
      </c>
      <c r="N986" s="735">
        <v>163.54</v>
      </c>
    </row>
    <row r="987" spans="1:14" ht="14.45" customHeight="1" x14ac:dyDescent="0.2">
      <c r="A987" s="729" t="s">
        <v>621</v>
      </c>
      <c r="B987" s="730" t="s">
        <v>622</v>
      </c>
      <c r="C987" s="731" t="s">
        <v>649</v>
      </c>
      <c r="D987" s="732" t="s">
        <v>650</v>
      </c>
      <c r="E987" s="733">
        <v>50113001</v>
      </c>
      <c r="F987" s="732" t="s">
        <v>667</v>
      </c>
      <c r="G987" s="731" t="s">
        <v>668</v>
      </c>
      <c r="H987" s="731">
        <v>224964</v>
      </c>
      <c r="I987" s="731">
        <v>224964</v>
      </c>
      <c r="J987" s="731" t="s">
        <v>1155</v>
      </c>
      <c r="K987" s="731" t="s">
        <v>1156</v>
      </c>
      <c r="L987" s="734">
        <v>107.75000000000001</v>
      </c>
      <c r="M987" s="734">
        <v>3</v>
      </c>
      <c r="N987" s="735">
        <v>323.25000000000006</v>
      </c>
    </row>
    <row r="988" spans="1:14" ht="14.45" customHeight="1" x14ac:dyDescent="0.2">
      <c r="A988" s="729" t="s">
        <v>621</v>
      </c>
      <c r="B988" s="730" t="s">
        <v>622</v>
      </c>
      <c r="C988" s="731" t="s">
        <v>649</v>
      </c>
      <c r="D988" s="732" t="s">
        <v>650</v>
      </c>
      <c r="E988" s="733">
        <v>50113001</v>
      </c>
      <c r="F988" s="732" t="s">
        <v>667</v>
      </c>
      <c r="G988" s="731" t="s">
        <v>329</v>
      </c>
      <c r="H988" s="731">
        <v>227475</v>
      </c>
      <c r="I988" s="731">
        <v>227475</v>
      </c>
      <c r="J988" s="731" t="s">
        <v>1801</v>
      </c>
      <c r="K988" s="731" t="s">
        <v>1802</v>
      </c>
      <c r="L988" s="734">
        <v>1287.1799999999998</v>
      </c>
      <c r="M988" s="734">
        <v>2</v>
      </c>
      <c r="N988" s="735">
        <v>2574.3599999999997</v>
      </c>
    </row>
    <row r="989" spans="1:14" ht="14.45" customHeight="1" x14ac:dyDescent="0.2">
      <c r="A989" s="729" t="s">
        <v>621</v>
      </c>
      <c r="B989" s="730" t="s">
        <v>622</v>
      </c>
      <c r="C989" s="731" t="s">
        <v>649</v>
      </c>
      <c r="D989" s="732" t="s">
        <v>650</v>
      </c>
      <c r="E989" s="733">
        <v>50113001</v>
      </c>
      <c r="F989" s="732" t="s">
        <v>667</v>
      </c>
      <c r="G989" s="731" t="s">
        <v>673</v>
      </c>
      <c r="H989" s="731">
        <v>125744</v>
      </c>
      <c r="I989" s="731">
        <v>25744</v>
      </c>
      <c r="J989" s="731" t="s">
        <v>1803</v>
      </c>
      <c r="K989" s="731" t="s">
        <v>1804</v>
      </c>
      <c r="L989" s="734">
        <v>1510.1799999999996</v>
      </c>
      <c r="M989" s="734">
        <v>3</v>
      </c>
      <c r="N989" s="735">
        <v>4530.5399999999991</v>
      </c>
    </row>
    <row r="990" spans="1:14" ht="14.45" customHeight="1" x14ac:dyDescent="0.2">
      <c r="A990" s="729" t="s">
        <v>621</v>
      </c>
      <c r="B990" s="730" t="s">
        <v>622</v>
      </c>
      <c r="C990" s="731" t="s">
        <v>649</v>
      </c>
      <c r="D990" s="732" t="s">
        <v>650</v>
      </c>
      <c r="E990" s="733">
        <v>50113001</v>
      </c>
      <c r="F990" s="732" t="s">
        <v>667</v>
      </c>
      <c r="G990" s="731" t="s">
        <v>668</v>
      </c>
      <c r="H990" s="731">
        <v>502059</v>
      </c>
      <c r="I990" s="731">
        <v>0</v>
      </c>
      <c r="J990" s="731" t="s">
        <v>1805</v>
      </c>
      <c r="K990" s="731" t="s">
        <v>1806</v>
      </c>
      <c r="L990" s="734">
        <v>254.09999999999997</v>
      </c>
      <c r="M990" s="734">
        <v>104</v>
      </c>
      <c r="N990" s="735">
        <v>26426.399999999998</v>
      </c>
    </row>
    <row r="991" spans="1:14" ht="14.45" customHeight="1" x14ac:dyDescent="0.2">
      <c r="A991" s="729" t="s">
        <v>621</v>
      </c>
      <c r="B991" s="730" t="s">
        <v>622</v>
      </c>
      <c r="C991" s="731" t="s">
        <v>649</v>
      </c>
      <c r="D991" s="732" t="s">
        <v>650</v>
      </c>
      <c r="E991" s="733">
        <v>50113001</v>
      </c>
      <c r="F991" s="732" t="s">
        <v>667</v>
      </c>
      <c r="G991" s="731" t="s">
        <v>668</v>
      </c>
      <c r="H991" s="731">
        <v>498359</v>
      </c>
      <c r="I991" s="731">
        <v>0</v>
      </c>
      <c r="J991" s="731" t="s">
        <v>1807</v>
      </c>
      <c r="K991" s="731" t="s">
        <v>1808</v>
      </c>
      <c r="L991" s="734">
        <v>331.2</v>
      </c>
      <c r="M991" s="734">
        <v>210</v>
      </c>
      <c r="N991" s="735">
        <v>69552</v>
      </c>
    </row>
    <row r="992" spans="1:14" ht="14.45" customHeight="1" x14ac:dyDescent="0.2">
      <c r="A992" s="729" t="s">
        <v>621</v>
      </c>
      <c r="B992" s="730" t="s">
        <v>622</v>
      </c>
      <c r="C992" s="731" t="s">
        <v>649</v>
      </c>
      <c r="D992" s="732" t="s">
        <v>650</v>
      </c>
      <c r="E992" s="733">
        <v>50113001</v>
      </c>
      <c r="F992" s="732" t="s">
        <v>667</v>
      </c>
      <c r="G992" s="731" t="s">
        <v>668</v>
      </c>
      <c r="H992" s="731">
        <v>500899</v>
      </c>
      <c r="I992" s="731">
        <v>0</v>
      </c>
      <c r="J992" s="731" t="s">
        <v>1809</v>
      </c>
      <c r="K992" s="731" t="s">
        <v>1810</v>
      </c>
      <c r="L992" s="734">
        <v>331.2</v>
      </c>
      <c r="M992" s="734">
        <v>660</v>
      </c>
      <c r="N992" s="735">
        <v>218592</v>
      </c>
    </row>
    <row r="993" spans="1:14" ht="14.45" customHeight="1" x14ac:dyDescent="0.2">
      <c r="A993" s="729" t="s">
        <v>621</v>
      </c>
      <c r="B993" s="730" t="s">
        <v>622</v>
      </c>
      <c r="C993" s="731" t="s">
        <v>649</v>
      </c>
      <c r="D993" s="732" t="s">
        <v>650</v>
      </c>
      <c r="E993" s="733">
        <v>50113001</v>
      </c>
      <c r="F993" s="732" t="s">
        <v>667</v>
      </c>
      <c r="G993" s="731" t="s">
        <v>668</v>
      </c>
      <c r="H993" s="731">
        <v>499276</v>
      </c>
      <c r="I993" s="731">
        <v>0</v>
      </c>
      <c r="J993" s="731" t="s">
        <v>1811</v>
      </c>
      <c r="K993" s="731" t="s">
        <v>1806</v>
      </c>
      <c r="L993" s="734">
        <v>434.1989473684211</v>
      </c>
      <c r="M993" s="734">
        <v>152</v>
      </c>
      <c r="N993" s="735">
        <v>65998.240000000005</v>
      </c>
    </row>
    <row r="994" spans="1:14" ht="14.45" customHeight="1" x14ac:dyDescent="0.2">
      <c r="A994" s="729" t="s">
        <v>621</v>
      </c>
      <c r="B994" s="730" t="s">
        <v>622</v>
      </c>
      <c r="C994" s="731" t="s">
        <v>649</v>
      </c>
      <c r="D994" s="732" t="s">
        <v>650</v>
      </c>
      <c r="E994" s="733">
        <v>50113001</v>
      </c>
      <c r="F994" s="732" t="s">
        <v>667</v>
      </c>
      <c r="G994" s="731" t="s">
        <v>668</v>
      </c>
      <c r="H994" s="731">
        <v>398077</v>
      </c>
      <c r="I994" s="731">
        <v>0</v>
      </c>
      <c r="J994" s="731" t="s">
        <v>1812</v>
      </c>
      <c r="K994" s="731" t="s">
        <v>1813</v>
      </c>
      <c r="L994" s="734">
        <v>42.55</v>
      </c>
      <c r="M994" s="734">
        <v>80</v>
      </c>
      <c r="N994" s="735">
        <v>3404</v>
      </c>
    </row>
    <row r="995" spans="1:14" ht="14.45" customHeight="1" x14ac:dyDescent="0.2">
      <c r="A995" s="729" t="s">
        <v>621</v>
      </c>
      <c r="B995" s="730" t="s">
        <v>622</v>
      </c>
      <c r="C995" s="731" t="s">
        <v>649</v>
      </c>
      <c r="D995" s="732" t="s">
        <v>650</v>
      </c>
      <c r="E995" s="733">
        <v>50113001</v>
      </c>
      <c r="F995" s="732" t="s">
        <v>667</v>
      </c>
      <c r="G995" s="731" t="s">
        <v>668</v>
      </c>
      <c r="H995" s="731">
        <v>134824</v>
      </c>
      <c r="I995" s="731">
        <v>134824</v>
      </c>
      <c r="J995" s="731" t="s">
        <v>783</v>
      </c>
      <c r="K995" s="731" t="s">
        <v>784</v>
      </c>
      <c r="L995" s="734">
        <v>326.46999999999991</v>
      </c>
      <c r="M995" s="734">
        <v>80</v>
      </c>
      <c r="N995" s="735">
        <v>26117.599999999995</v>
      </c>
    </row>
    <row r="996" spans="1:14" ht="14.45" customHeight="1" x14ac:dyDescent="0.2">
      <c r="A996" s="729" t="s">
        <v>621</v>
      </c>
      <c r="B996" s="730" t="s">
        <v>622</v>
      </c>
      <c r="C996" s="731" t="s">
        <v>649</v>
      </c>
      <c r="D996" s="732" t="s">
        <v>650</v>
      </c>
      <c r="E996" s="733">
        <v>50113001</v>
      </c>
      <c r="F996" s="732" t="s">
        <v>667</v>
      </c>
      <c r="G996" s="731" t="s">
        <v>668</v>
      </c>
      <c r="H996" s="731">
        <v>250742</v>
      </c>
      <c r="I996" s="731">
        <v>250742</v>
      </c>
      <c r="J996" s="731" t="s">
        <v>1586</v>
      </c>
      <c r="K996" s="731" t="s">
        <v>1587</v>
      </c>
      <c r="L996" s="734">
        <v>535.91</v>
      </c>
      <c r="M996" s="734">
        <v>30</v>
      </c>
      <c r="N996" s="735">
        <v>16077.3</v>
      </c>
    </row>
    <row r="997" spans="1:14" ht="14.45" customHeight="1" x14ac:dyDescent="0.2">
      <c r="A997" s="729" t="s">
        <v>621</v>
      </c>
      <c r="B997" s="730" t="s">
        <v>622</v>
      </c>
      <c r="C997" s="731" t="s">
        <v>649</v>
      </c>
      <c r="D997" s="732" t="s">
        <v>650</v>
      </c>
      <c r="E997" s="733">
        <v>50113001</v>
      </c>
      <c r="F997" s="732" t="s">
        <v>667</v>
      </c>
      <c r="G997" s="731" t="s">
        <v>673</v>
      </c>
      <c r="H997" s="731">
        <v>844716</v>
      </c>
      <c r="I997" s="731">
        <v>107676</v>
      </c>
      <c r="J997" s="731" t="s">
        <v>1161</v>
      </c>
      <c r="K997" s="731" t="s">
        <v>1163</v>
      </c>
      <c r="L997" s="734">
        <v>361.22999999999996</v>
      </c>
      <c r="M997" s="734">
        <v>8</v>
      </c>
      <c r="N997" s="735">
        <v>2889.8399999999997</v>
      </c>
    </row>
    <row r="998" spans="1:14" ht="14.45" customHeight="1" x14ac:dyDescent="0.2">
      <c r="A998" s="729" t="s">
        <v>621</v>
      </c>
      <c r="B998" s="730" t="s">
        <v>622</v>
      </c>
      <c r="C998" s="731" t="s">
        <v>649</v>
      </c>
      <c r="D998" s="732" t="s">
        <v>650</v>
      </c>
      <c r="E998" s="733">
        <v>50113001</v>
      </c>
      <c r="F998" s="732" t="s">
        <v>667</v>
      </c>
      <c r="G998" s="731" t="s">
        <v>673</v>
      </c>
      <c r="H998" s="731">
        <v>162748</v>
      </c>
      <c r="I998" s="731">
        <v>162748</v>
      </c>
      <c r="J998" s="731" t="s">
        <v>1161</v>
      </c>
      <c r="K998" s="731" t="s">
        <v>1162</v>
      </c>
      <c r="L998" s="734">
        <v>753.9</v>
      </c>
      <c r="M998" s="734">
        <v>1</v>
      </c>
      <c r="N998" s="735">
        <v>753.9</v>
      </c>
    </row>
    <row r="999" spans="1:14" ht="14.45" customHeight="1" x14ac:dyDescent="0.2">
      <c r="A999" s="729" t="s">
        <v>621</v>
      </c>
      <c r="B999" s="730" t="s">
        <v>622</v>
      </c>
      <c r="C999" s="731" t="s">
        <v>649</v>
      </c>
      <c r="D999" s="732" t="s">
        <v>650</v>
      </c>
      <c r="E999" s="733">
        <v>50113001</v>
      </c>
      <c r="F999" s="732" t="s">
        <v>667</v>
      </c>
      <c r="G999" s="731" t="s">
        <v>668</v>
      </c>
      <c r="H999" s="731">
        <v>502387</v>
      </c>
      <c r="I999" s="731">
        <v>999999</v>
      </c>
      <c r="J999" s="731" t="s">
        <v>1814</v>
      </c>
      <c r="K999" s="731" t="s">
        <v>1163</v>
      </c>
      <c r="L999" s="734">
        <v>506</v>
      </c>
      <c r="M999" s="734">
        <v>3</v>
      </c>
      <c r="N999" s="735">
        <v>1518</v>
      </c>
    </row>
    <row r="1000" spans="1:14" ht="14.45" customHeight="1" x14ac:dyDescent="0.2">
      <c r="A1000" s="729" t="s">
        <v>621</v>
      </c>
      <c r="B1000" s="730" t="s">
        <v>622</v>
      </c>
      <c r="C1000" s="731" t="s">
        <v>649</v>
      </c>
      <c r="D1000" s="732" t="s">
        <v>650</v>
      </c>
      <c r="E1000" s="733">
        <v>50113001</v>
      </c>
      <c r="F1000" s="732" t="s">
        <v>667</v>
      </c>
      <c r="G1000" s="731" t="s">
        <v>668</v>
      </c>
      <c r="H1000" s="731">
        <v>847767</v>
      </c>
      <c r="I1000" s="731">
        <v>500140</v>
      </c>
      <c r="J1000" s="731" t="s">
        <v>1815</v>
      </c>
      <c r="K1000" s="731" t="s">
        <v>1816</v>
      </c>
      <c r="L1000" s="734">
        <v>699.01</v>
      </c>
      <c r="M1000" s="734">
        <v>1</v>
      </c>
      <c r="N1000" s="735">
        <v>699.01</v>
      </c>
    </row>
    <row r="1001" spans="1:14" ht="14.45" customHeight="1" x14ac:dyDescent="0.2">
      <c r="A1001" s="729" t="s">
        <v>621</v>
      </c>
      <c r="B1001" s="730" t="s">
        <v>622</v>
      </c>
      <c r="C1001" s="731" t="s">
        <v>649</v>
      </c>
      <c r="D1001" s="732" t="s">
        <v>650</v>
      </c>
      <c r="E1001" s="733">
        <v>50113001</v>
      </c>
      <c r="F1001" s="732" t="s">
        <v>667</v>
      </c>
      <c r="G1001" s="731" t="s">
        <v>668</v>
      </c>
      <c r="H1001" s="731">
        <v>849714</v>
      </c>
      <c r="I1001" s="731">
        <v>500133</v>
      </c>
      <c r="J1001" s="731" t="s">
        <v>1817</v>
      </c>
      <c r="K1001" s="731" t="s">
        <v>1818</v>
      </c>
      <c r="L1001" s="734">
        <v>609.29</v>
      </c>
      <c r="M1001" s="734">
        <v>1</v>
      </c>
      <c r="N1001" s="735">
        <v>609.29</v>
      </c>
    </row>
    <row r="1002" spans="1:14" ht="14.45" customHeight="1" x14ac:dyDescent="0.2">
      <c r="A1002" s="729" t="s">
        <v>621</v>
      </c>
      <c r="B1002" s="730" t="s">
        <v>622</v>
      </c>
      <c r="C1002" s="731" t="s">
        <v>649</v>
      </c>
      <c r="D1002" s="732" t="s">
        <v>650</v>
      </c>
      <c r="E1002" s="733">
        <v>50113001</v>
      </c>
      <c r="F1002" s="732" t="s">
        <v>667</v>
      </c>
      <c r="G1002" s="731" t="s">
        <v>668</v>
      </c>
      <c r="H1002" s="731">
        <v>848725</v>
      </c>
      <c r="I1002" s="731">
        <v>107677</v>
      </c>
      <c r="J1002" s="731" t="s">
        <v>1175</v>
      </c>
      <c r="K1002" s="731" t="s">
        <v>1589</v>
      </c>
      <c r="L1002" s="734">
        <v>382.10999999999996</v>
      </c>
      <c r="M1002" s="734">
        <v>13</v>
      </c>
      <c r="N1002" s="735">
        <v>4967.4299999999994</v>
      </c>
    </row>
    <row r="1003" spans="1:14" ht="14.45" customHeight="1" x14ac:dyDescent="0.2">
      <c r="A1003" s="729" t="s">
        <v>621</v>
      </c>
      <c r="B1003" s="730" t="s">
        <v>622</v>
      </c>
      <c r="C1003" s="731" t="s">
        <v>649</v>
      </c>
      <c r="D1003" s="732" t="s">
        <v>650</v>
      </c>
      <c r="E1003" s="733">
        <v>50113001</v>
      </c>
      <c r="F1003" s="732" t="s">
        <v>667</v>
      </c>
      <c r="G1003" s="731" t="s">
        <v>668</v>
      </c>
      <c r="H1003" s="731">
        <v>845697</v>
      </c>
      <c r="I1003" s="731">
        <v>200935</v>
      </c>
      <c r="J1003" s="731" t="s">
        <v>787</v>
      </c>
      <c r="K1003" s="731" t="s">
        <v>788</v>
      </c>
      <c r="L1003" s="734">
        <v>44.789999999999992</v>
      </c>
      <c r="M1003" s="734">
        <v>9</v>
      </c>
      <c r="N1003" s="735">
        <v>403.10999999999996</v>
      </c>
    </row>
    <row r="1004" spans="1:14" ht="14.45" customHeight="1" x14ac:dyDescent="0.2">
      <c r="A1004" s="729" t="s">
        <v>621</v>
      </c>
      <c r="B1004" s="730" t="s">
        <v>622</v>
      </c>
      <c r="C1004" s="731" t="s">
        <v>649</v>
      </c>
      <c r="D1004" s="732" t="s">
        <v>650</v>
      </c>
      <c r="E1004" s="733">
        <v>50113001</v>
      </c>
      <c r="F1004" s="732" t="s">
        <v>667</v>
      </c>
      <c r="G1004" s="731" t="s">
        <v>673</v>
      </c>
      <c r="H1004" s="731">
        <v>169623</v>
      </c>
      <c r="I1004" s="731">
        <v>169623</v>
      </c>
      <c r="J1004" s="731" t="s">
        <v>1180</v>
      </c>
      <c r="K1004" s="731" t="s">
        <v>861</v>
      </c>
      <c r="L1004" s="734">
        <v>33.11</v>
      </c>
      <c r="M1004" s="734">
        <v>1</v>
      </c>
      <c r="N1004" s="735">
        <v>33.11</v>
      </c>
    </row>
    <row r="1005" spans="1:14" ht="14.45" customHeight="1" x14ac:dyDescent="0.2">
      <c r="A1005" s="729" t="s">
        <v>621</v>
      </c>
      <c r="B1005" s="730" t="s">
        <v>622</v>
      </c>
      <c r="C1005" s="731" t="s">
        <v>649</v>
      </c>
      <c r="D1005" s="732" t="s">
        <v>650</v>
      </c>
      <c r="E1005" s="733">
        <v>50113001</v>
      </c>
      <c r="F1005" s="732" t="s">
        <v>667</v>
      </c>
      <c r="G1005" s="731" t="s">
        <v>673</v>
      </c>
      <c r="H1005" s="731">
        <v>169654</v>
      </c>
      <c r="I1005" s="731">
        <v>169654</v>
      </c>
      <c r="J1005" s="731" t="s">
        <v>1819</v>
      </c>
      <c r="K1005" s="731" t="s">
        <v>1368</v>
      </c>
      <c r="L1005" s="734">
        <v>50.29</v>
      </c>
      <c r="M1005" s="734">
        <v>1</v>
      </c>
      <c r="N1005" s="735">
        <v>50.29</v>
      </c>
    </row>
    <row r="1006" spans="1:14" ht="14.45" customHeight="1" x14ac:dyDescent="0.2">
      <c r="A1006" s="729" t="s">
        <v>621</v>
      </c>
      <c r="B1006" s="730" t="s">
        <v>622</v>
      </c>
      <c r="C1006" s="731" t="s">
        <v>649</v>
      </c>
      <c r="D1006" s="732" t="s">
        <v>650</v>
      </c>
      <c r="E1006" s="733">
        <v>50113001</v>
      </c>
      <c r="F1006" s="732" t="s">
        <v>667</v>
      </c>
      <c r="G1006" s="731" t="s">
        <v>668</v>
      </c>
      <c r="H1006" s="731">
        <v>29938</v>
      </c>
      <c r="I1006" s="731">
        <v>29938</v>
      </c>
      <c r="J1006" s="731" t="s">
        <v>1820</v>
      </c>
      <c r="K1006" s="731" t="s">
        <v>1821</v>
      </c>
      <c r="L1006" s="734">
        <v>2057.2799999999997</v>
      </c>
      <c r="M1006" s="734">
        <v>6</v>
      </c>
      <c r="N1006" s="735">
        <v>12343.679999999998</v>
      </c>
    </row>
    <row r="1007" spans="1:14" ht="14.45" customHeight="1" x14ac:dyDescent="0.2">
      <c r="A1007" s="729" t="s">
        <v>621</v>
      </c>
      <c r="B1007" s="730" t="s">
        <v>622</v>
      </c>
      <c r="C1007" s="731" t="s">
        <v>649</v>
      </c>
      <c r="D1007" s="732" t="s">
        <v>650</v>
      </c>
      <c r="E1007" s="733">
        <v>50113001</v>
      </c>
      <c r="F1007" s="732" t="s">
        <v>667</v>
      </c>
      <c r="G1007" s="731" t="s">
        <v>668</v>
      </c>
      <c r="H1007" s="731">
        <v>930444</v>
      </c>
      <c r="I1007" s="731">
        <v>0</v>
      </c>
      <c r="J1007" s="731" t="s">
        <v>791</v>
      </c>
      <c r="K1007" s="731" t="s">
        <v>329</v>
      </c>
      <c r="L1007" s="734">
        <v>49.803844355518279</v>
      </c>
      <c r="M1007" s="734">
        <v>26</v>
      </c>
      <c r="N1007" s="735">
        <v>1294.8999532434752</v>
      </c>
    </row>
    <row r="1008" spans="1:14" ht="14.45" customHeight="1" x14ac:dyDescent="0.2">
      <c r="A1008" s="729" t="s">
        <v>621</v>
      </c>
      <c r="B1008" s="730" t="s">
        <v>622</v>
      </c>
      <c r="C1008" s="731" t="s">
        <v>649</v>
      </c>
      <c r="D1008" s="732" t="s">
        <v>650</v>
      </c>
      <c r="E1008" s="733">
        <v>50113001</v>
      </c>
      <c r="F1008" s="732" t="s">
        <v>667</v>
      </c>
      <c r="G1008" s="731" t="s">
        <v>668</v>
      </c>
      <c r="H1008" s="731">
        <v>500326</v>
      </c>
      <c r="I1008" s="731">
        <v>1000</v>
      </c>
      <c r="J1008" s="731" t="s">
        <v>1822</v>
      </c>
      <c r="K1008" s="731" t="s">
        <v>329</v>
      </c>
      <c r="L1008" s="734">
        <v>169.67947515562417</v>
      </c>
      <c r="M1008" s="734">
        <v>1</v>
      </c>
      <c r="N1008" s="735">
        <v>169.67947515562417</v>
      </c>
    </row>
    <row r="1009" spans="1:14" ht="14.45" customHeight="1" x14ac:dyDescent="0.2">
      <c r="A1009" s="729" t="s">
        <v>621</v>
      </c>
      <c r="B1009" s="730" t="s">
        <v>622</v>
      </c>
      <c r="C1009" s="731" t="s">
        <v>649</v>
      </c>
      <c r="D1009" s="732" t="s">
        <v>650</v>
      </c>
      <c r="E1009" s="733">
        <v>50113001</v>
      </c>
      <c r="F1009" s="732" t="s">
        <v>667</v>
      </c>
      <c r="G1009" s="731" t="s">
        <v>668</v>
      </c>
      <c r="H1009" s="731">
        <v>502429</v>
      </c>
      <c r="I1009" s="731">
        <v>0</v>
      </c>
      <c r="J1009" s="731" t="s">
        <v>1183</v>
      </c>
      <c r="K1009" s="731" t="s">
        <v>329</v>
      </c>
      <c r="L1009" s="734">
        <v>600.61570643769153</v>
      </c>
      <c r="M1009" s="734">
        <v>6</v>
      </c>
      <c r="N1009" s="735">
        <v>3603.6942386261494</v>
      </c>
    </row>
    <row r="1010" spans="1:14" ht="14.45" customHeight="1" x14ac:dyDescent="0.2">
      <c r="A1010" s="729" t="s">
        <v>621</v>
      </c>
      <c r="B1010" s="730" t="s">
        <v>622</v>
      </c>
      <c r="C1010" s="731" t="s">
        <v>649</v>
      </c>
      <c r="D1010" s="732" t="s">
        <v>650</v>
      </c>
      <c r="E1010" s="733">
        <v>50113001</v>
      </c>
      <c r="F1010" s="732" t="s">
        <v>667</v>
      </c>
      <c r="G1010" s="731" t="s">
        <v>668</v>
      </c>
      <c r="H1010" s="731">
        <v>900514</v>
      </c>
      <c r="I1010" s="731">
        <v>0</v>
      </c>
      <c r="J1010" s="731" t="s">
        <v>1823</v>
      </c>
      <c r="K1010" s="731" t="s">
        <v>329</v>
      </c>
      <c r="L1010" s="734">
        <v>74.468772024104808</v>
      </c>
      <c r="M1010" s="734">
        <v>2</v>
      </c>
      <c r="N1010" s="735">
        <v>148.93754404820962</v>
      </c>
    </row>
    <row r="1011" spans="1:14" ht="14.45" customHeight="1" x14ac:dyDescent="0.2">
      <c r="A1011" s="729" t="s">
        <v>621</v>
      </c>
      <c r="B1011" s="730" t="s">
        <v>622</v>
      </c>
      <c r="C1011" s="731" t="s">
        <v>649</v>
      </c>
      <c r="D1011" s="732" t="s">
        <v>650</v>
      </c>
      <c r="E1011" s="733">
        <v>50113001</v>
      </c>
      <c r="F1011" s="732" t="s">
        <v>667</v>
      </c>
      <c r="G1011" s="731" t="s">
        <v>668</v>
      </c>
      <c r="H1011" s="731">
        <v>920056</v>
      </c>
      <c r="I1011" s="731">
        <v>0</v>
      </c>
      <c r="J1011" s="731" t="s">
        <v>1592</v>
      </c>
      <c r="K1011" s="731" t="s">
        <v>329</v>
      </c>
      <c r="L1011" s="734">
        <v>797.32778966829153</v>
      </c>
      <c r="M1011" s="734">
        <v>8</v>
      </c>
      <c r="N1011" s="735">
        <v>6378.6223173463322</v>
      </c>
    </row>
    <row r="1012" spans="1:14" ht="14.45" customHeight="1" x14ac:dyDescent="0.2">
      <c r="A1012" s="729" t="s">
        <v>621</v>
      </c>
      <c r="B1012" s="730" t="s">
        <v>622</v>
      </c>
      <c r="C1012" s="731" t="s">
        <v>649</v>
      </c>
      <c r="D1012" s="732" t="s">
        <v>650</v>
      </c>
      <c r="E1012" s="733">
        <v>50113001</v>
      </c>
      <c r="F1012" s="732" t="s">
        <v>667</v>
      </c>
      <c r="G1012" s="731" t="s">
        <v>668</v>
      </c>
      <c r="H1012" s="731">
        <v>930670</v>
      </c>
      <c r="I1012" s="731">
        <v>0</v>
      </c>
      <c r="J1012" s="731" t="s">
        <v>1824</v>
      </c>
      <c r="K1012" s="731" t="s">
        <v>1825</v>
      </c>
      <c r="L1012" s="734">
        <v>135.18362028616818</v>
      </c>
      <c r="M1012" s="734">
        <v>25</v>
      </c>
      <c r="N1012" s="735">
        <v>3379.5905071542047</v>
      </c>
    </row>
    <row r="1013" spans="1:14" ht="14.45" customHeight="1" x14ac:dyDescent="0.2">
      <c r="A1013" s="729" t="s">
        <v>621</v>
      </c>
      <c r="B1013" s="730" t="s">
        <v>622</v>
      </c>
      <c r="C1013" s="731" t="s">
        <v>649</v>
      </c>
      <c r="D1013" s="732" t="s">
        <v>650</v>
      </c>
      <c r="E1013" s="733">
        <v>50113001</v>
      </c>
      <c r="F1013" s="732" t="s">
        <v>667</v>
      </c>
      <c r="G1013" s="731" t="s">
        <v>668</v>
      </c>
      <c r="H1013" s="731">
        <v>498367</v>
      </c>
      <c r="I1013" s="731">
        <v>0</v>
      </c>
      <c r="J1013" s="731" t="s">
        <v>792</v>
      </c>
      <c r="K1013" s="731" t="s">
        <v>329</v>
      </c>
      <c r="L1013" s="734">
        <v>200.47352769998545</v>
      </c>
      <c r="M1013" s="734">
        <v>20</v>
      </c>
      <c r="N1013" s="735">
        <v>4009.470553999709</v>
      </c>
    </row>
    <row r="1014" spans="1:14" ht="14.45" customHeight="1" x14ac:dyDescent="0.2">
      <c r="A1014" s="729" t="s">
        <v>621</v>
      </c>
      <c r="B1014" s="730" t="s">
        <v>622</v>
      </c>
      <c r="C1014" s="731" t="s">
        <v>649</v>
      </c>
      <c r="D1014" s="732" t="s">
        <v>650</v>
      </c>
      <c r="E1014" s="733">
        <v>50113001</v>
      </c>
      <c r="F1014" s="732" t="s">
        <v>667</v>
      </c>
      <c r="G1014" s="731" t="s">
        <v>668</v>
      </c>
      <c r="H1014" s="731">
        <v>500269</v>
      </c>
      <c r="I1014" s="731">
        <v>0</v>
      </c>
      <c r="J1014" s="731" t="s">
        <v>1826</v>
      </c>
      <c r="K1014" s="731" t="s">
        <v>329</v>
      </c>
      <c r="L1014" s="734">
        <v>153.53268431134131</v>
      </c>
      <c r="M1014" s="734">
        <v>1</v>
      </c>
      <c r="N1014" s="735">
        <v>153.53268431134131</v>
      </c>
    </row>
    <row r="1015" spans="1:14" ht="14.45" customHeight="1" x14ac:dyDescent="0.2">
      <c r="A1015" s="729" t="s">
        <v>621</v>
      </c>
      <c r="B1015" s="730" t="s">
        <v>622</v>
      </c>
      <c r="C1015" s="731" t="s">
        <v>649</v>
      </c>
      <c r="D1015" s="732" t="s">
        <v>650</v>
      </c>
      <c r="E1015" s="733">
        <v>50113001</v>
      </c>
      <c r="F1015" s="732" t="s">
        <v>667</v>
      </c>
      <c r="G1015" s="731" t="s">
        <v>668</v>
      </c>
      <c r="H1015" s="731">
        <v>921230</v>
      </c>
      <c r="I1015" s="731">
        <v>0</v>
      </c>
      <c r="J1015" s="731" t="s">
        <v>1598</v>
      </c>
      <c r="K1015" s="731" t="s">
        <v>329</v>
      </c>
      <c r="L1015" s="734">
        <v>46.952896639401146</v>
      </c>
      <c r="M1015" s="734">
        <v>20</v>
      </c>
      <c r="N1015" s="735">
        <v>939.05793278802287</v>
      </c>
    </row>
    <row r="1016" spans="1:14" ht="14.45" customHeight="1" x14ac:dyDescent="0.2">
      <c r="A1016" s="729" t="s">
        <v>621</v>
      </c>
      <c r="B1016" s="730" t="s">
        <v>622</v>
      </c>
      <c r="C1016" s="731" t="s">
        <v>649</v>
      </c>
      <c r="D1016" s="732" t="s">
        <v>650</v>
      </c>
      <c r="E1016" s="733">
        <v>50113001</v>
      </c>
      <c r="F1016" s="732" t="s">
        <v>667</v>
      </c>
      <c r="G1016" s="731" t="s">
        <v>668</v>
      </c>
      <c r="H1016" s="731">
        <v>188217</v>
      </c>
      <c r="I1016" s="731">
        <v>88217</v>
      </c>
      <c r="J1016" s="731" t="s">
        <v>802</v>
      </c>
      <c r="K1016" s="731" t="s">
        <v>803</v>
      </c>
      <c r="L1016" s="734">
        <v>126.05</v>
      </c>
      <c r="M1016" s="734">
        <v>3</v>
      </c>
      <c r="N1016" s="735">
        <v>378.15</v>
      </c>
    </row>
    <row r="1017" spans="1:14" ht="14.45" customHeight="1" x14ac:dyDescent="0.2">
      <c r="A1017" s="729" t="s">
        <v>621</v>
      </c>
      <c r="B1017" s="730" t="s">
        <v>622</v>
      </c>
      <c r="C1017" s="731" t="s">
        <v>649</v>
      </c>
      <c r="D1017" s="732" t="s">
        <v>650</v>
      </c>
      <c r="E1017" s="733">
        <v>50113001</v>
      </c>
      <c r="F1017" s="732" t="s">
        <v>667</v>
      </c>
      <c r="G1017" s="731" t="s">
        <v>668</v>
      </c>
      <c r="H1017" s="731">
        <v>188219</v>
      </c>
      <c r="I1017" s="731">
        <v>88219</v>
      </c>
      <c r="J1017" s="731" t="s">
        <v>804</v>
      </c>
      <c r="K1017" s="731" t="s">
        <v>805</v>
      </c>
      <c r="L1017" s="734">
        <v>141.27999999999997</v>
      </c>
      <c r="M1017" s="734">
        <v>3</v>
      </c>
      <c r="N1017" s="735">
        <v>423.83999999999992</v>
      </c>
    </row>
    <row r="1018" spans="1:14" ht="14.45" customHeight="1" x14ac:dyDescent="0.2">
      <c r="A1018" s="729" t="s">
        <v>621</v>
      </c>
      <c r="B1018" s="730" t="s">
        <v>622</v>
      </c>
      <c r="C1018" s="731" t="s">
        <v>649</v>
      </c>
      <c r="D1018" s="732" t="s">
        <v>650</v>
      </c>
      <c r="E1018" s="733">
        <v>50113001</v>
      </c>
      <c r="F1018" s="732" t="s">
        <v>667</v>
      </c>
      <c r="G1018" s="731" t="s">
        <v>668</v>
      </c>
      <c r="H1018" s="731">
        <v>192853</v>
      </c>
      <c r="I1018" s="731">
        <v>192853</v>
      </c>
      <c r="J1018" s="731" t="s">
        <v>816</v>
      </c>
      <c r="K1018" s="731" t="s">
        <v>817</v>
      </c>
      <c r="L1018" s="734">
        <v>106.9</v>
      </c>
      <c r="M1018" s="734">
        <v>2</v>
      </c>
      <c r="N1018" s="735">
        <v>213.8</v>
      </c>
    </row>
    <row r="1019" spans="1:14" ht="14.45" customHeight="1" x14ac:dyDescent="0.2">
      <c r="A1019" s="729" t="s">
        <v>621</v>
      </c>
      <c r="B1019" s="730" t="s">
        <v>622</v>
      </c>
      <c r="C1019" s="731" t="s">
        <v>649</v>
      </c>
      <c r="D1019" s="732" t="s">
        <v>650</v>
      </c>
      <c r="E1019" s="733">
        <v>50113001</v>
      </c>
      <c r="F1019" s="732" t="s">
        <v>667</v>
      </c>
      <c r="G1019" s="731" t="s">
        <v>673</v>
      </c>
      <c r="H1019" s="731">
        <v>844554</v>
      </c>
      <c r="I1019" s="731">
        <v>114065</v>
      </c>
      <c r="J1019" s="731" t="s">
        <v>1203</v>
      </c>
      <c r="K1019" s="731" t="s">
        <v>1204</v>
      </c>
      <c r="L1019" s="734">
        <v>18.21</v>
      </c>
      <c r="M1019" s="734">
        <v>1</v>
      </c>
      <c r="N1019" s="735">
        <v>18.21</v>
      </c>
    </row>
    <row r="1020" spans="1:14" ht="14.45" customHeight="1" x14ac:dyDescent="0.2">
      <c r="A1020" s="729" t="s">
        <v>621</v>
      </c>
      <c r="B1020" s="730" t="s">
        <v>622</v>
      </c>
      <c r="C1020" s="731" t="s">
        <v>649</v>
      </c>
      <c r="D1020" s="732" t="s">
        <v>650</v>
      </c>
      <c r="E1020" s="733">
        <v>50113001</v>
      </c>
      <c r="F1020" s="732" t="s">
        <v>667</v>
      </c>
      <c r="G1020" s="731" t="s">
        <v>673</v>
      </c>
      <c r="H1020" s="731">
        <v>115316</v>
      </c>
      <c r="I1020" s="731">
        <v>15316</v>
      </c>
      <c r="J1020" s="731" t="s">
        <v>1205</v>
      </c>
      <c r="K1020" s="731" t="s">
        <v>886</v>
      </c>
      <c r="L1020" s="734">
        <v>19.090000000000003</v>
      </c>
      <c r="M1020" s="734">
        <v>1</v>
      </c>
      <c r="N1020" s="735">
        <v>19.090000000000003</v>
      </c>
    </row>
    <row r="1021" spans="1:14" ht="14.45" customHeight="1" x14ac:dyDescent="0.2">
      <c r="A1021" s="729" t="s">
        <v>621</v>
      </c>
      <c r="B1021" s="730" t="s">
        <v>622</v>
      </c>
      <c r="C1021" s="731" t="s">
        <v>649</v>
      </c>
      <c r="D1021" s="732" t="s">
        <v>650</v>
      </c>
      <c r="E1021" s="733">
        <v>50113001</v>
      </c>
      <c r="F1021" s="732" t="s">
        <v>667</v>
      </c>
      <c r="G1021" s="731" t="s">
        <v>668</v>
      </c>
      <c r="H1021" s="731">
        <v>117992</v>
      </c>
      <c r="I1021" s="731">
        <v>17992</v>
      </c>
      <c r="J1021" s="731" t="s">
        <v>820</v>
      </c>
      <c r="K1021" s="731" t="s">
        <v>821</v>
      </c>
      <c r="L1021" s="734">
        <v>96.369999999999976</v>
      </c>
      <c r="M1021" s="734">
        <v>2</v>
      </c>
      <c r="N1021" s="735">
        <v>192.73999999999995</v>
      </c>
    </row>
    <row r="1022" spans="1:14" ht="14.45" customHeight="1" x14ac:dyDescent="0.2">
      <c r="A1022" s="729" t="s">
        <v>621</v>
      </c>
      <c r="B1022" s="730" t="s">
        <v>622</v>
      </c>
      <c r="C1022" s="731" t="s">
        <v>649</v>
      </c>
      <c r="D1022" s="732" t="s">
        <v>650</v>
      </c>
      <c r="E1022" s="733">
        <v>50113001</v>
      </c>
      <c r="F1022" s="732" t="s">
        <v>667</v>
      </c>
      <c r="G1022" s="731" t="s">
        <v>668</v>
      </c>
      <c r="H1022" s="731">
        <v>231541</v>
      </c>
      <c r="I1022" s="731">
        <v>231541</v>
      </c>
      <c r="J1022" s="731" t="s">
        <v>1210</v>
      </c>
      <c r="K1022" s="731" t="s">
        <v>1212</v>
      </c>
      <c r="L1022" s="734">
        <v>80.690000000000012</v>
      </c>
      <c r="M1022" s="734">
        <v>5</v>
      </c>
      <c r="N1022" s="735">
        <v>403.45000000000005</v>
      </c>
    </row>
    <row r="1023" spans="1:14" ht="14.45" customHeight="1" x14ac:dyDescent="0.2">
      <c r="A1023" s="729" t="s">
        <v>621</v>
      </c>
      <c r="B1023" s="730" t="s">
        <v>622</v>
      </c>
      <c r="C1023" s="731" t="s">
        <v>649</v>
      </c>
      <c r="D1023" s="732" t="s">
        <v>650</v>
      </c>
      <c r="E1023" s="733">
        <v>50113001</v>
      </c>
      <c r="F1023" s="732" t="s">
        <v>667</v>
      </c>
      <c r="G1023" s="731" t="s">
        <v>668</v>
      </c>
      <c r="H1023" s="731">
        <v>231544</v>
      </c>
      <c r="I1023" s="731">
        <v>231544</v>
      </c>
      <c r="J1023" s="731" t="s">
        <v>1210</v>
      </c>
      <c r="K1023" s="731" t="s">
        <v>1211</v>
      </c>
      <c r="L1023" s="734">
        <v>80.690000000000012</v>
      </c>
      <c r="M1023" s="734">
        <v>5</v>
      </c>
      <c r="N1023" s="735">
        <v>403.45000000000005</v>
      </c>
    </row>
    <row r="1024" spans="1:14" ht="14.45" customHeight="1" x14ac:dyDescent="0.2">
      <c r="A1024" s="729" t="s">
        <v>621</v>
      </c>
      <c r="B1024" s="730" t="s">
        <v>622</v>
      </c>
      <c r="C1024" s="731" t="s">
        <v>649</v>
      </c>
      <c r="D1024" s="732" t="s">
        <v>650</v>
      </c>
      <c r="E1024" s="733">
        <v>50113001</v>
      </c>
      <c r="F1024" s="732" t="s">
        <v>667</v>
      </c>
      <c r="G1024" s="731" t="s">
        <v>668</v>
      </c>
      <c r="H1024" s="731">
        <v>237329</v>
      </c>
      <c r="I1024" s="731">
        <v>237329</v>
      </c>
      <c r="J1024" s="731" t="s">
        <v>1827</v>
      </c>
      <c r="K1024" s="731" t="s">
        <v>1013</v>
      </c>
      <c r="L1024" s="734">
        <v>93.92</v>
      </c>
      <c r="M1024" s="734">
        <v>3</v>
      </c>
      <c r="N1024" s="735">
        <v>281.76</v>
      </c>
    </row>
    <row r="1025" spans="1:14" ht="14.45" customHeight="1" x14ac:dyDescent="0.2">
      <c r="A1025" s="729" t="s">
        <v>621</v>
      </c>
      <c r="B1025" s="730" t="s">
        <v>622</v>
      </c>
      <c r="C1025" s="731" t="s">
        <v>649</v>
      </c>
      <c r="D1025" s="732" t="s">
        <v>650</v>
      </c>
      <c r="E1025" s="733">
        <v>50113001</v>
      </c>
      <c r="F1025" s="732" t="s">
        <v>667</v>
      </c>
      <c r="G1025" s="731" t="s">
        <v>668</v>
      </c>
      <c r="H1025" s="731">
        <v>234736</v>
      </c>
      <c r="I1025" s="731">
        <v>234736</v>
      </c>
      <c r="J1025" s="731" t="s">
        <v>822</v>
      </c>
      <c r="K1025" s="731" t="s">
        <v>823</v>
      </c>
      <c r="L1025" s="734">
        <v>120.53999999999999</v>
      </c>
      <c r="M1025" s="734">
        <v>2</v>
      </c>
      <c r="N1025" s="735">
        <v>241.07999999999998</v>
      </c>
    </row>
    <row r="1026" spans="1:14" ht="14.45" customHeight="1" x14ac:dyDescent="0.2">
      <c r="A1026" s="729" t="s">
        <v>621</v>
      </c>
      <c r="B1026" s="730" t="s">
        <v>622</v>
      </c>
      <c r="C1026" s="731" t="s">
        <v>649</v>
      </c>
      <c r="D1026" s="732" t="s">
        <v>650</v>
      </c>
      <c r="E1026" s="733">
        <v>50113001</v>
      </c>
      <c r="F1026" s="732" t="s">
        <v>667</v>
      </c>
      <c r="G1026" s="731" t="s">
        <v>673</v>
      </c>
      <c r="H1026" s="731">
        <v>140373</v>
      </c>
      <c r="I1026" s="731">
        <v>40373</v>
      </c>
      <c r="J1026" s="731" t="s">
        <v>1828</v>
      </c>
      <c r="K1026" s="731" t="s">
        <v>1829</v>
      </c>
      <c r="L1026" s="734">
        <v>180.41</v>
      </c>
      <c r="M1026" s="734">
        <v>1</v>
      </c>
      <c r="N1026" s="735">
        <v>180.41</v>
      </c>
    </row>
    <row r="1027" spans="1:14" ht="14.45" customHeight="1" x14ac:dyDescent="0.2">
      <c r="A1027" s="729" t="s">
        <v>621</v>
      </c>
      <c r="B1027" s="730" t="s">
        <v>622</v>
      </c>
      <c r="C1027" s="731" t="s">
        <v>649</v>
      </c>
      <c r="D1027" s="732" t="s">
        <v>650</v>
      </c>
      <c r="E1027" s="733">
        <v>50113001</v>
      </c>
      <c r="F1027" s="732" t="s">
        <v>667</v>
      </c>
      <c r="G1027" s="731" t="s">
        <v>668</v>
      </c>
      <c r="H1027" s="731">
        <v>207527</v>
      </c>
      <c r="I1027" s="731">
        <v>207527</v>
      </c>
      <c r="J1027" s="731" t="s">
        <v>1213</v>
      </c>
      <c r="K1027" s="731" t="s">
        <v>1214</v>
      </c>
      <c r="L1027" s="734">
        <v>61.63000000000001</v>
      </c>
      <c r="M1027" s="734">
        <v>1</v>
      </c>
      <c r="N1027" s="735">
        <v>61.63000000000001</v>
      </c>
    </row>
    <row r="1028" spans="1:14" ht="14.45" customHeight="1" x14ac:dyDescent="0.2">
      <c r="A1028" s="729" t="s">
        <v>621</v>
      </c>
      <c r="B1028" s="730" t="s">
        <v>622</v>
      </c>
      <c r="C1028" s="731" t="s">
        <v>649</v>
      </c>
      <c r="D1028" s="732" t="s">
        <v>650</v>
      </c>
      <c r="E1028" s="733">
        <v>50113001</v>
      </c>
      <c r="F1028" s="732" t="s">
        <v>667</v>
      </c>
      <c r="G1028" s="731" t="s">
        <v>668</v>
      </c>
      <c r="H1028" s="731">
        <v>102684</v>
      </c>
      <c r="I1028" s="731">
        <v>2684</v>
      </c>
      <c r="J1028" s="731" t="s">
        <v>1215</v>
      </c>
      <c r="K1028" s="731" t="s">
        <v>1216</v>
      </c>
      <c r="L1028" s="734">
        <v>130.7272222222222</v>
      </c>
      <c r="M1028" s="734">
        <v>36</v>
      </c>
      <c r="N1028" s="735">
        <v>4706.1799999999994</v>
      </c>
    </row>
    <row r="1029" spans="1:14" ht="14.45" customHeight="1" x14ac:dyDescent="0.2">
      <c r="A1029" s="729" t="s">
        <v>621</v>
      </c>
      <c r="B1029" s="730" t="s">
        <v>622</v>
      </c>
      <c r="C1029" s="731" t="s">
        <v>649</v>
      </c>
      <c r="D1029" s="732" t="s">
        <v>650</v>
      </c>
      <c r="E1029" s="733">
        <v>50113001</v>
      </c>
      <c r="F1029" s="732" t="s">
        <v>667</v>
      </c>
      <c r="G1029" s="731" t="s">
        <v>673</v>
      </c>
      <c r="H1029" s="731">
        <v>239963</v>
      </c>
      <c r="I1029" s="731">
        <v>239963</v>
      </c>
      <c r="J1029" s="731" t="s">
        <v>1611</v>
      </c>
      <c r="K1029" s="731" t="s">
        <v>1612</v>
      </c>
      <c r="L1029" s="734">
        <v>155.52000000000001</v>
      </c>
      <c r="M1029" s="734">
        <v>3</v>
      </c>
      <c r="N1029" s="735">
        <v>466.56000000000006</v>
      </c>
    </row>
    <row r="1030" spans="1:14" ht="14.45" customHeight="1" x14ac:dyDescent="0.2">
      <c r="A1030" s="729" t="s">
        <v>621</v>
      </c>
      <c r="B1030" s="730" t="s">
        <v>622</v>
      </c>
      <c r="C1030" s="731" t="s">
        <v>649</v>
      </c>
      <c r="D1030" s="732" t="s">
        <v>650</v>
      </c>
      <c r="E1030" s="733">
        <v>50113001</v>
      </c>
      <c r="F1030" s="732" t="s">
        <v>667</v>
      </c>
      <c r="G1030" s="731" t="s">
        <v>673</v>
      </c>
      <c r="H1030" s="731">
        <v>239967</v>
      </c>
      <c r="I1030" s="731">
        <v>239967</v>
      </c>
      <c r="J1030" s="731" t="s">
        <v>1613</v>
      </c>
      <c r="K1030" s="731" t="s">
        <v>1830</v>
      </c>
      <c r="L1030" s="734">
        <v>280.23</v>
      </c>
      <c r="M1030" s="734">
        <v>12</v>
      </c>
      <c r="N1030" s="735">
        <v>3362.76</v>
      </c>
    </row>
    <row r="1031" spans="1:14" ht="14.45" customHeight="1" x14ac:dyDescent="0.2">
      <c r="A1031" s="729" t="s">
        <v>621</v>
      </c>
      <c r="B1031" s="730" t="s">
        <v>622</v>
      </c>
      <c r="C1031" s="731" t="s">
        <v>649</v>
      </c>
      <c r="D1031" s="732" t="s">
        <v>650</v>
      </c>
      <c r="E1031" s="733">
        <v>50113001</v>
      </c>
      <c r="F1031" s="732" t="s">
        <v>667</v>
      </c>
      <c r="G1031" s="731" t="s">
        <v>673</v>
      </c>
      <c r="H1031" s="731">
        <v>239964</v>
      </c>
      <c r="I1031" s="731">
        <v>239964</v>
      </c>
      <c r="J1031" s="731" t="s">
        <v>1613</v>
      </c>
      <c r="K1031" s="731" t="s">
        <v>1614</v>
      </c>
      <c r="L1031" s="734">
        <v>83.644132256196272</v>
      </c>
      <c r="M1031" s="734">
        <v>416</v>
      </c>
      <c r="N1031" s="735">
        <v>34795.959018577647</v>
      </c>
    </row>
    <row r="1032" spans="1:14" ht="14.45" customHeight="1" x14ac:dyDescent="0.2">
      <c r="A1032" s="729" t="s">
        <v>621</v>
      </c>
      <c r="B1032" s="730" t="s">
        <v>622</v>
      </c>
      <c r="C1032" s="731" t="s">
        <v>649</v>
      </c>
      <c r="D1032" s="732" t="s">
        <v>650</v>
      </c>
      <c r="E1032" s="733">
        <v>50113001</v>
      </c>
      <c r="F1032" s="732" t="s">
        <v>667</v>
      </c>
      <c r="G1032" s="731" t="s">
        <v>329</v>
      </c>
      <c r="H1032" s="731">
        <v>224481</v>
      </c>
      <c r="I1032" s="731">
        <v>224481</v>
      </c>
      <c r="J1032" s="731" t="s">
        <v>1831</v>
      </c>
      <c r="K1032" s="731" t="s">
        <v>1832</v>
      </c>
      <c r="L1032" s="734">
        <v>256.5717874396135</v>
      </c>
      <c r="M1032" s="734">
        <v>207</v>
      </c>
      <c r="N1032" s="735">
        <v>53110.36</v>
      </c>
    </row>
    <row r="1033" spans="1:14" ht="14.45" customHeight="1" x14ac:dyDescent="0.2">
      <c r="A1033" s="729" t="s">
        <v>621</v>
      </c>
      <c r="B1033" s="730" t="s">
        <v>622</v>
      </c>
      <c r="C1033" s="731" t="s">
        <v>649</v>
      </c>
      <c r="D1033" s="732" t="s">
        <v>650</v>
      </c>
      <c r="E1033" s="733">
        <v>50113001</v>
      </c>
      <c r="F1033" s="732" t="s">
        <v>667</v>
      </c>
      <c r="G1033" s="731" t="s">
        <v>668</v>
      </c>
      <c r="H1033" s="731">
        <v>218110</v>
      </c>
      <c r="I1033" s="731">
        <v>218110</v>
      </c>
      <c r="J1033" s="731" t="s">
        <v>1616</v>
      </c>
      <c r="K1033" s="731" t="s">
        <v>1617</v>
      </c>
      <c r="L1033" s="734">
        <v>174.33</v>
      </c>
      <c r="M1033" s="734">
        <v>1</v>
      </c>
      <c r="N1033" s="735">
        <v>174.33</v>
      </c>
    </row>
    <row r="1034" spans="1:14" ht="14.45" customHeight="1" x14ac:dyDescent="0.2">
      <c r="A1034" s="729" t="s">
        <v>621</v>
      </c>
      <c r="B1034" s="730" t="s">
        <v>622</v>
      </c>
      <c r="C1034" s="731" t="s">
        <v>649</v>
      </c>
      <c r="D1034" s="732" t="s">
        <v>650</v>
      </c>
      <c r="E1034" s="733">
        <v>50113001</v>
      </c>
      <c r="F1034" s="732" t="s">
        <v>667</v>
      </c>
      <c r="G1034" s="731" t="s">
        <v>668</v>
      </c>
      <c r="H1034" s="731">
        <v>246472</v>
      </c>
      <c r="I1034" s="731">
        <v>246472</v>
      </c>
      <c r="J1034" s="731" t="s">
        <v>1231</v>
      </c>
      <c r="K1034" s="731" t="s">
        <v>1232</v>
      </c>
      <c r="L1034" s="734">
        <v>192.73</v>
      </c>
      <c r="M1034" s="734">
        <v>1</v>
      </c>
      <c r="N1034" s="735">
        <v>192.73</v>
      </c>
    </row>
    <row r="1035" spans="1:14" ht="14.45" customHeight="1" x14ac:dyDescent="0.2">
      <c r="A1035" s="729" t="s">
        <v>621</v>
      </c>
      <c r="B1035" s="730" t="s">
        <v>622</v>
      </c>
      <c r="C1035" s="731" t="s">
        <v>649</v>
      </c>
      <c r="D1035" s="732" t="s">
        <v>650</v>
      </c>
      <c r="E1035" s="733">
        <v>50113001</v>
      </c>
      <c r="F1035" s="732" t="s">
        <v>667</v>
      </c>
      <c r="G1035" s="731" t="s">
        <v>668</v>
      </c>
      <c r="H1035" s="731">
        <v>101125</v>
      </c>
      <c r="I1035" s="731">
        <v>1125</v>
      </c>
      <c r="J1035" s="731" t="s">
        <v>1239</v>
      </c>
      <c r="K1035" s="731" t="s">
        <v>1240</v>
      </c>
      <c r="L1035" s="734">
        <v>77.279999999999987</v>
      </c>
      <c r="M1035" s="734">
        <v>21</v>
      </c>
      <c r="N1035" s="735">
        <v>1622.8799999999997</v>
      </c>
    </row>
    <row r="1036" spans="1:14" ht="14.45" customHeight="1" x14ac:dyDescent="0.2">
      <c r="A1036" s="729" t="s">
        <v>621</v>
      </c>
      <c r="B1036" s="730" t="s">
        <v>622</v>
      </c>
      <c r="C1036" s="731" t="s">
        <v>649</v>
      </c>
      <c r="D1036" s="732" t="s">
        <v>650</v>
      </c>
      <c r="E1036" s="733">
        <v>50113001</v>
      </c>
      <c r="F1036" s="732" t="s">
        <v>667</v>
      </c>
      <c r="G1036" s="731" t="s">
        <v>673</v>
      </c>
      <c r="H1036" s="731">
        <v>16913</v>
      </c>
      <c r="I1036" s="731">
        <v>16913</v>
      </c>
      <c r="J1036" s="731" t="s">
        <v>1833</v>
      </c>
      <c r="K1036" s="731" t="s">
        <v>1834</v>
      </c>
      <c r="L1036" s="734">
        <v>51.83</v>
      </c>
      <c r="M1036" s="734">
        <v>1</v>
      </c>
      <c r="N1036" s="735">
        <v>51.83</v>
      </c>
    </row>
    <row r="1037" spans="1:14" ht="14.45" customHeight="1" x14ac:dyDescent="0.2">
      <c r="A1037" s="729" t="s">
        <v>621</v>
      </c>
      <c r="B1037" s="730" t="s">
        <v>622</v>
      </c>
      <c r="C1037" s="731" t="s">
        <v>649</v>
      </c>
      <c r="D1037" s="732" t="s">
        <v>650</v>
      </c>
      <c r="E1037" s="733">
        <v>50113001</v>
      </c>
      <c r="F1037" s="732" t="s">
        <v>667</v>
      </c>
      <c r="G1037" s="731" t="s">
        <v>673</v>
      </c>
      <c r="H1037" s="731">
        <v>116923</v>
      </c>
      <c r="I1037" s="731">
        <v>16923</v>
      </c>
      <c r="J1037" s="731" t="s">
        <v>1835</v>
      </c>
      <c r="K1037" s="731" t="s">
        <v>1836</v>
      </c>
      <c r="L1037" s="734">
        <v>77.739999999999995</v>
      </c>
      <c r="M1037" s="734">
        <v>1</v>
      </c>
      <c r="N1037" s="735">
        <v>77.739999999999995</v>
      </c>
    </row>
    <row r="1038" spans="1:14" ht="14.45" customHeight="1" x14ac:dyDescent="0.2">
      <c r="A1038" s="729" t="s">
        <v>621</v>
      </c>
      <c r="B1038" s="730" t="s">
        <v>622</v>
      </c>
      <c r="C1038" s="731" t="s">
        <v>649</v>
      </c>
      <c r="D1038" s="732" t="s">
        <v>650</v>
      </c>
      <c r="E1038" s="733">
        <v>50113001</v>
      </c>
      <c r="F1038" s="732" t="s">
        <v>667</v>
      </c>
      <c r="G1038" s="731" t="s">
        <v>668</v>
      </c>
      <c r="H1038" s="731">
        <v>223159</v>
      </c>
      <c r="I1038" s="731">
        <v>223159</v>
      </c>
      <c r="J1038" s="731" t="s">
        <v>829</v>
      </c>
      <c r="K1038" s="731" t="s">
        <v>830</v>
      </c>
      <c r="L1038" s="734">
        <v>74.28</v>
      </c>
      <c r="M1038" s="734">
        <v>103</v>
      </c>
      <c r="N1038" s="735">
        <v>7650.84</v>
      </c>
    </row>
    <row r="1039" spans="1:14" ht="14.45" customHeight="1" x14ac:dyDescent="0.2">
      <c r="A1039" s="729" t="s">
        <v>621</v>
      </c>
      <c r="B1039" s="730" t="s">
        <v>622</v>
      </c>
      <c r="C1039" s="731" t="s">
        <v>649</v>
      </c>
      <c r="D1039" s="732" t="s">
        <v>650</v>
      </c>
      <c r="E1039" s="733">
        <v>50113001</v>
      </c>
      <c r="F1039" s="732" t="s">
        <v>667</v>
      </c>
      <c r="G1039" s="731" t="s">
        <v>673</v>
      </c>
      <c r="H1039" s="731">
        <v>184398</v>
      </c>
      <c r="I1039" s="731">
        <v>84398</v>
      </c>
      <c r="J1039" s="731" t="s">
        <v>1249</v>
      </c>
      <c r="K1039" s="731" t="s">
        <v>1250</v>
      </c>
      <c r="L1039" s="734">
        <v>114.03000000000003</v>
      </c>
      <c r="M1039" s="734">
        <v>1</v>
      </c>
      <c r="N1039" s="735">
        <v>114.03000000000003</v>
      </c>
    </row>
    <row r="1040" spans="1:14" ht="14.45" customHeight="1" x14ac:dyDescent="0.2">
      <c r="A1040" s="729" t="s">
        <v>621</v>
      </c>
      <c r="B1040" s="730" t="s">
        <v>622</v>
      </c>
      <c r="C1040" s="731" t="s">
        <v>649</v>
      </c>
      <c r="D1040" s="732" t="s">
        <v>650</v>
      </c>
      <c r="E1040" s="733">
        <v>50113001</v>
      </c>
      <c r="F1040" s="732" t="s">
        <v>667</v>
      </c>
      <c r="G1040" s="731" t="s">
        <v>668</v>
      </c>
      <c r="H1040" s="731">
        <v>849596</v>
      </c>
      <c r="I1040" s="731">
        <v>163877</v>
      </c>
      <c r="J1040" s="731" t="s">
        <v>1837</v>
      </c>
      <c r="K1040" s="731" t="s">
        <v>1838</v>
      </c>
      <c r="L1040" s="734">
        <v>84.250000000000014</v>
      </c>
      <c r="M1040" s="734">
        <v>1</v>
      </c>
      <c r="N1040" s="735">
        <v>84.250000000000014</v>
      </c>
    </row>
    <row r="1041" spans="1:14" ht="14.45" customHeight="1" x14ac:dyDescent="0.2">
      <c r="A1041" s="729" t="s">
        <v>621</v>
      </c>
      <c r="B1041" s="730" t="s">
        <v>622</v>
      </c>
      <c r="C1041" s="731" t="s">
        <v>649</v>
      </c>
      <c r="D1041" s="732" t="s">
        <v>650</v>
      </c>
      <c r="E1041" s="733">
        <v>50113001</v>
      </c>
      <c r="F1041" s="732" t="s">
        <v>667</v>
      </c>
      <c r="G1041" s="731" t="s">
        <v>668</v>
      </c>
      <c r="H1041" s="731">
        <v>117187</v>
      </c>
      <c r="I1041" s="731">
        <v>17187</v>
      </c>
      <c r="J1041" s="731" t="s">
        <v>833</v>
      </c>
      <c r="K1041" s="731" t="s">
        <v>834</v>
      </c>
      <c r="L1041" s="734">
        <v>88.969999999999985</v>
      </c>
      <c r="M1041" s="734">
        <v>5</v>
      </c>
      <c r="N1041" s="735">
        <v>444.84999999999991</v>
      </c>
    </row>
    <row r="1042" spans="1:14" ht="14.45" customHeight="1" x14ac:dyDescent="0.2">
      <c r="A1042" s="729" t="s">
        <v>621</v>
      </c>
      <c r="B1042" s="730" t="s">
        <v>622</v>
      </c>
      <c r="C1042" s="731" t="s">
        <v>649</v>
      </c>
      <c r="D1042" s="732" t="s">
        <v>650</v>
      </c>
      <c r="E1042" s="733">
        <v>50113001</v>
      </c>
      <c r="F1042" s="732" t="s">
        <v>667</v>
      </c>
      <c r="G1042" s="731" t="s">
        <v>668</v>
      </c>
      <c r="H1042" s="731">
        <v>224732</v>
      </c>
      <c r="I1042" s="731">
        <v>224732</v>
      </c>
      <c r="J1042" s="731" t="s">
        <v>1839</v>
      </c>
      <c r="K1042" s="731" t="s">
        <v>1840</v>
      </c>
      <c r="L1042" s="734">
        <v>832.65</v>
      </c>
      <c r="M1042" s="734">
        <v>1</v>
      </c>
      <c r="N1042" s="735">
        <v>832.65</v>
      </c>
    </row>
    <row r="1043" spans="1:14" ht="14.45" customHeight="1" x14ac:dyDescent="0.2">
      <c r="A1043" s="729" t="s">
        <v>621</v>
      </c>
      <c r="B1043" s="730" t="s">
        <v>622</v>
      </c>
      <c r="C1043" s="731" t="s">
        <v>649</v>
      </c>
      <c r="D1043" s="732" t="s">
        <v>650</v>
      </c>
      <c r="E1043" s="733">
        <v>50113001</v>
      </c>
      <c r="F1043" s="732" t="s">
        <v>667</v>
      </c>
      <c r="G1043" s="731" t="s">
        <v>668</v>
      </c>
      <c r="H1043" s="731">
        <v>83538</v>
      </c>
      <c r="I1043" s="731">
        <v>83538</v>
      </c>
      <c r="J1043" s="731" t="s">
        <v>1628</v>
      </c>
      <c r="K1043" s="731" t="s">
        <v>1629</v>
      </c>
      <c r="L1043" s="734">
        <v>163.87213235294121</v>
      </c>
      <c r="M1043" s="734">
        <v>272</v>
      </c>
      <c r="N1043" s="735">
        <v>44573.220000000008</v>
      </c>
    </row>
    <row r="1044" spans="1:14" ht="14.45" customHeight="1" x14ac:dyDescent="0.2">
      <c r="A1044" s="729" t="s">
        <v>621</v>
      </c>
      <c r="B1044" s="730" t="s">
        <v>622</v>
      </c>
      <c r="C1044" s="731" t="s">
        <v>649</v>
      </c>
      <c r="D1044" s="732" t="s">
        <v>650</v>
      </c>
      <c r="E1044" s="733">
        <v>50113001</v>
      </c>
      <c r="F1044" s="732" t="s">
        <v>667</v>
      </c>
      <c r="G1044" s="731" t="s">
        <v>668</v>
      </c>
      <c r="H1044" s="731">
        <v>104307</v>
      </c>
      <c r="I1044" s="731">
        <v>4307</v>
      </c>
      <c r="J1044" s="731" t="s">
        <v>835</v>
      </c>
      <c r="K1044" s="731" t="s">
        <v>836</v>
      </c>
      <c r="L1044" s="734">
        <v>352.13538461538462</v>
      </c>
      <c r="M1044" s="734">
        <v>13</v>
      </c>
      <c r="N1044" s="735">
        <v>4577.76</v>
      </c>
    </row>
    <row r="1045" spans="1:14" ht="14.45" customHeight="1" x14ac:dyDescent="0.2">
      <c r="A1045" s="729" t="s">
        <v>621</v>
      </c>
      <c r="B1045" s="730" t="s">
        <v>622</v>
      </c>
      <c r="C1045" s="731" t="s">
        <v>649</v>
      </c>
      <c r="D1045" s="732" t="s">
        <v>650</v>
      </c>
      <c r="E1045" s="733">
        <v>50113001</v>
      </c>
      <c r="F1045" s="732" t="s">
        <v>667</v>
      </c>
      <c r="G1045" s="731" t="s">
        <v>673</v>
      </c>
      <c r="H1045" s="731">
        <v>216900</v>
      </c>
      <c r="I1045" s="731">
        <v>216900</v>
      </c>
      <c r="J1045" s="731" t="s">
        <v>837</v>
      </c>
      <c r="K1045" s="731" t="s">
        <v>838</v>
      </c>
      <c r="L1045" s="734">
        <v>670.2353333333333</v>
      </c>
      <c r="M1045" s="734">
        <v>300</v>
      </c>
      <c r="N1045" s="735">
        <v>201070.6</v>
      </c>
    </row>
    <row r="1046" spans="1:14" ht="14.45" customHeight="1" x14ac:dyDescent="0.2">
      <c r="A1046" s="729" t="s">
        <v>621</v>
      </c>
      <c r="B1046" s="730" t="s">
        <v>622</v>
      </c>
      <c r="C1046" s="731" t="s">
        <v>649</v>
      </c>
      <c r="D1046" s="732" t="s">
        <v>650</v>
      </c>
      <c r="E1046" s="733">
        <v>50113001</v>
      </c>
      <c r="F1046" s="732" t="s">
        <v>667</v>
      </c>
      <c r="G1046" s="731" t="s">
        <v>673</v>
      </c>
      <c r="H1046" s="731">
        <v>155823</v>
      </c>
      <c r="I1046" s="731">
        <v>55823</v>
      </c>
      <c r="J1046" s="731" t="s">
        <v>1254</v>
      </c>
      <c r="K1046" s="731" t="s">
        <v>1255</v>
      </c>
      <c r="L1046" s="734">
        <v>33.011000000000003</v>
      </c>
      <c r="M1046" s="734">
        <v>4</v>
      </c>
      <c r="N1046" s="735">
        <v>132.04400000000001</v>
      </c>
    </row>
    <row r="1047" spans="1:14" ht="14.45" customHeight="1" x14ac:dyDescent="0.2">
      <c r="A1047" s="729" t="s">
        <v>621</v>
      </c>
      <c r="B1047" s="730" t="s">
        <v>622</v>
      </c>
      <c r="C1047" s="731" t="s">
        <v>649</v>
      </c>
      <c r="D1047" s="732" t="s">
        <v>650</v>
      </c>
      <c r="E1047" s="733">
        <v>50113001</v>
      </c>
      <c r="F1047" s="732" t="s">
        <v>667</v>
      </c>
      <c r="G1047" s="731" t="s">
        <v>673</v>
      </c>
      <c r="H1047" s="731">
        <v>107981</v>
      </c>
      <c r="I1047" s="731">
        <v>7981</v>
      </c>
      <c r="J1047" s="731" t="s">
        <v>1254</v>
      </c>
      <c r="K1047" s="731" t="s">
        <v>1257</v>
      </c>
      <c r="L1047" s="734">
        <v>41.88</v>
      </c>
      <c r="M1047" s="734">
        <v>17</v>
      </c>
      <c r="N1047" s="735">
        <v>711.96</v>
      </c>
    </row>
    <row r="1048" spans="1:14" ht="14.45" customHeight="1" x14ac:dyDescent="0.2">
      <c r="A1048" s="729" t="s">
        <v>621</v>
      </c>
      <c r="B1048" s="730" t="s">
        <v>622</v>
      </c>
      <c r="C1048" s="731" t="s">
        <v>649</v>
      </c>
      <c r="D1048" s="732" t="s">
        <v>650</v>
      </c>
      <c r="E1048" s="733">
        <v>50113001</v>
      </c>
      <c r="F1048" s="732" t="s">
        <v>667</v>
      </c>
      <c r="G1048" s="731" t="s">
        <v>668</v>
      </c>
      <c r="H1048" s="731">
        <v>100874</v>
      </c>
      <c r="I1048" s="731">
        <v>874</v>
      </c>
      <c r="J1048" s="731" t="s">
        <v>1268</v>
      </c>
      <c r="K1048" s="731" t="s">
        <v>841</v>
      </c>
      <c r="L1048" s="734">
        <v>92.877790697674413</v>
      </c>
      <c r="M1048" s="734">
        <v>86</v>
      </c>
      <c r="N1048" s="735">
        <v>7987.49</v>
      </c>
    </row>
    <row r="1049" spans="1:14" ht="14.45" customHeight="1" x14ac:dyDescent="0.2">
      <c r="A1049" s="729" t="s">
        <v>621</v>
      </c>
      <c r="B1049" s="730" t="s">
        <v>622</v>
      </c>
      <c r="C1049" s="731" t="s">
        <v>649</v>
      </c>
      <c r="D1049" s="732" t="s">
        <v>650</v>
      </c>
      <c r="E1049" s="733">
        <v>50113001</v>
      </c>
      <c r="F1049" s="732" t="s">
        <v>667</v>
      </c>
      <c r="G1049" s="731" t="s">
        <v>668</v>
      </c>
      <c r="H1049" s="731">
        <v>200863</v>
      </c>
      <c r="I1049" s="731">
        <v>200863</v>
      </c>
      <c r="J1049" s="731" t="s">
        <v>839</v>
      </c>
      <c r="K1049" s="731" t="s">
        <v>840</v>
      </c>
      <c r="L1049" s="734">
        <v>85.258941176470586</v>
      </c>
      <c r="M1049" s="734">
        <v>85</v>
      </c>
      <c r="N1049" s="735">
        <v>7247.01</v>
      </c>
    </row>
    <row r="1050" spans="1:14" ht="14.45" customHeight="1" x14ac:dyDescent="0.2">
      <c r="A1050" s="729" t="s">
        <v>621</v>
      </c>
      <c r="B1050" s="730" t="s">
        <v>622</v>
      </c>
      <c r="C1050" s="731" t="s">
        <v>649</v>
      </c>
      <c r="D1050" s="732" t="s">
        <v>650</v>
      </c>
      <c r="E1050" s="733">
        <v>50113001</v>
      </c>
      <c r="F1050" s="732" t="s">
        <v>667</v>
      </c>
      <c r="G1050" s="731" t="s">
        <v>668</v>
      </c>
      <c r="H1050" s="731">
        <v>224053</v>
      </c>
      <c r="I1050" s="731">
        <v>224053</v>
      </c>
      <c r="J1050" s="731" t="s">
        <v>1269</v>
      </c>
      <c r="K1050" s="731" t="s">
        <v>1270</v>
      </c>
      <c r="L1050" s="734">
        <v>248.15555555555557</v>
      </c>
      <c r="M1050" s="734">
        <v>9</v>
      </c>
      <c r="N1050" s="735">
        <v>2233.4</v>
      </c>
    </row>
    <row r="1051" spans="1:14" ht="14.45" customHeight="1" x14ac:dyDescent="0.2">
      <c r="A1051" s="729" t="s">
        <v>621</v>
      </c>
      <c r="B1051" s="730" t="s">
        <v>622</v>
      </c>
      <c r="C1051" s="731" t="s">
        <v>649</v>
      </c>
      <c r="D1051" s="732" t="s">
        <v>650</v>
      </c>
      <c r="E1051" s="733">
        <v>50113001</v>
      </c>
      <c r="F1051" s="732" t="s">
        <v>667</v>
      </c>
      <c r="G1051" s="731" t="s">
        <v>668</v>
      </c>
      <c r="H1051" s="731">
        <v>100269</v>
      </c>
      <c r="I1051" s="731">
        <v>269</v>
      </c>
      <c r="J1051" s="731" t="s">
        <v>1279</v>
      </c>
      <c r="K1051" s="731" t="s">
        <v>1280</v>
      </c>
      <c r="L1051" s="734">
        <v>50.460000000000015</v>
      </c>
      <c r="M1051" s="734">
        <v>1</v>
      </c>
      <c r="N1051" s="735">
        <v>50.460000000000015</v>
      </c>
    </row>
    <row r="1052" spans="1:14" ht="14.45" customHeight="1" x14ac:dyDescent="0.2">
      <c r="A1052" s="729" t="s">
        <v>621</v>
      </c>
      <c r="B1052" s="730" t="s">
        <v>622</v>
      </c>
      <c r="C1052" s="731" t="s">
        <v>649</v>
      </c>
      <c r="D1052" s="732" t="s">
        <v>650</v>
      </c>
      <c r="E1052" s="733">
        <v>50113001</v>
      </c>
      <c r="F1052" s="732" t="s">
        <v>667</v>
      </c>
      <c r="G1052" s="731" t="s">
        <v>673</v>
      </c>
      <c r="H1052" s="731">
        <v>846980</v>
      </c>
      <c r="I1052" s="731">
        <v>124129</v>
      </c>
      <c r="J1052" s="731" t="s">
        <v>1841</v>
      </c>
      <c r="K1052" s="731" t="s">
        <v>1230</v>
      </c>
      <c r="L1052" s="734">
        <v>254.25</v>
      </c>
      <c r="M1052" s="734">
        <v>1</v>
      </c>
      <c r="N1052" s="735">
        <v>254.25</v>
      </c>
    </row>
    <row r="1053" spans="1:14" ht="14.45" customHeight="1" x14ac:dyDescent="0.2">
      <c r="A1053" s="729" t="s">
        <v>621</v>
      </c>
      <c r="B1053" s="730" t="s">
        <v>622</v>
      </c>
      <c r="C1053" s="731" t="s">
        <v>649</v>
      </c>
      <c r="D1053" s="732" t="s">
        <v>650</v>
      </c>
      <c r="E1053" s="733">
        <v>50113001</v>
      </c>
      <c r="F1053" s="732" t="s">
        <v>667</v>
      </c>
      <c r="G1053" s="731" t="s">
        <v>673</v>
      </c>
      <c r="H1053" s="731">
        <v>846823</v>
      </c>
      <c r="I1053" s="731">
        <v>124101</v>
      </c>
      <c r="J1053" s="731" t="s">
        <v>1842</v>
      </c>
      <c r="K1053" s="731" t="s">
        <v>1230</v>
      </c>
      <c r="L1053" s="734">
        <v>185.26</v>
      </c>
      <c r="M1053" s="734">
        <v>1</v>
      </c>
      <c r="N1053" s="735">
        <v>185.26</v>
      </c>
    </row>
    <row r="1054" spans="1:14" ht="14.45" customHeight="1" x14ac:dyDescent="0.2">
      <c r="A1054" s="729" t="s">
        <v>621</v>
      </c>
      <c r="B1054" s="730" t="s">
        <v>622</v>
      </c>
      <c r="C1054" s="731" t="s">
        <v>649</v>
      </c>
      <c r="D1054" s="732" t="s">
        <v>650</v>
      </c>
      <c r="E1054" s="733">
        <v>50113001</v>
      </c>
      <c r="F1054" s="732" t="s">
        <v>667</v>
      </c>
      <c r="G1054" s="731" t="s">
        <v>673</v>
      </c>
      <c r="H1054" s="731">
        <v>846824</v>
      </c>
      <c r="I1054" s="731">
        <v>124087</v>
      </c>
      <c r="J1054" s="731" t="s">
        <v>1290</v>
      </c>
      <c r="K1054" s="731" t="s">
        <v>1230</v>
      </c>
      <c r="L1054" s="734">
        <v>158.97999999999999</v>
      </c>
      <c r="M1054" s="734">
        <v>1</v>
      </c>
      <c r="N1054" s="735">
        <v>158.97999999999999</v>
      </c>
    </row>
    <row r="1055" spans="1:14" ht="14.45" customHeight="1" x14ac:dyDescent="0.2">
      <c r="A1055" s="729" t="s">
        <v>621</v>
      </c>
      <c r="B1055" s="730" t="s">
        <v>622</v>
      </c>
      <c r="C1055" s="731" t="s">
        <v>649</v>
      </c>
      <c r="D1055" s="732" t="s">
        <v>650</v>
      </c>
      <c r="E1055" s="733">
        <v>50113001</v>
      </c>
      <c r="F1055" s="732" t="s">
        <v>667</v>
      </c>
      <c r="G1055" s="731" t="s">
        <v>673</v>
      </c>
      <c r="H1055" s="731">
        <v>844738</v>
      </c>
      <c r="I1055" s="731">
        <v>101227</v>
      </c>
      <c r="J1055" s="731" t="s">
        <v>1642</v>
      </c>
      <c r="K1055" s="731" t="s">
        <v>861</v>
      </c>
      <c r="L1055" s="734">
        <v>141.28</v>
      </c>
      <c r="M1055" s="734">
        <v>2</v>
      </c>
      <c r="N1055" s="735">
        <v>282.56</v>
      </c>
    </row>
    <row r="1056" spans="1:14" ht="14.45" customHeight="1" x14ac:dyDescent="0.2">
      <c r="A1056" s="729" t="s">
        <v>621</v>
      </c>
      <c r="B1056" s="730" t="s">
        <v>622</v>
      </c>
      <c r="C1056" s="731" t="s">
        <v>649</v>
      </c>
      <c r="D1056" s="732" t="s">
        <v>650</v>
      </c>
      <c r="E1056" s="733">
        <v>50113001</v>
      </c>
      <c r="F1056" s="732" t="s">
        <v>667</v>
      </c>
      <c r="G1056" s="731" t="s">
        <v>673</v>
      </c>
      <c r="H1056" s="731">
        <v>118167</v>
      </c>
      <c r="I1056" s="731">
        <v>18167</v>
      </c>
      <c r="J1056" s="731" t="s">
        <v>854</v>
      </c>
      <c r="K1056" s="731" t="s">
        <v>855</v>
      </c>
      <c r="L1056" s="734">
        <v>65.78</v>
      </c>
      <c r="M1056" s="734">
        <v>713</v>
      </c>
      <c r="N1056" s="735">
        <v>46901.14</v>
      </c>
    </row>
    <row r="1057" spans="1:14" ht="14.45" customHeight="1" x14ac:dyDescent="0.2">
      <c r="A1057" s="729" t="s">
        <v>621</v>
      </c>
      <c r="B1057" s="730" t="s">
        <v>622</v>
      </c>
      <c r="C1057" s="731" t="s">
        <v>649</v>
      </c>
      <c r="D1057" s="732" t="s">
        <v>650</v>
      </c>
      <c r="E1057" s="733">
        <v>50113001</v>
      </c>
      <c r="F1057" s="732" t="s">
        <v>667</v>
      </c>
      <c r="G1057" s="731" t="s">
        <v>673</v>
      </c>
      <c r="H1057" s="731">
        <v>118172</v>
      </c>
      <c r="I1057" s="731">
        <v>18172</v>
      </c>
      <c r="J1057" s="731" t="s">
        <v>854</v>
      </c>
      <c r="K1057" s="731" t="s">
        <v>1643</v>
      </c>
      <c r="L1057" s="734">
        <v>390.5</v>
      </c>
      <c r="M1057" s="734">
        <v>124</v>
      </c>
      <c r="N1057" s="735">
        <v>48422</v>
      </c>
    </row>
    <row r="1058" spans="1:14" ht="14.45" customHeight="1" x14ac:dyDescent="0.2">
      <c r="A1058" s="729" t="s">
        <v>621</v>
      </c>
      <c r="B1058" s="730" t="s">
        <v>622</v>
      </c>
      <c r="C1058" s="731" t="s">
        <v>649</v>
      </c>
      <c r="D1058" s="732" t="s">
        <v>650</v>
      </c>
      <c r="E1058" s="733">
        <v>50113001</v>
      </c>
      <c r="F1058" s="732" t="s">
        <v>667</v>
      </c>
      <c r="G1058" s="731" t="s">
        <v>673</v>
      </c>
      <c r="H1058" s="731">
        <v>118175</v>
      </c>
      <c r="I1058" s="731">
        <v>18175</v>
      </c>
      <c r="J1058" s="731" t="s">
        <v>854</v>
      </c>
      <c r="K1058" s="731" t="s">
        <v>1644</v>
      </c>
      <c r="L1058" s="734">
        <v>627</v>
      </c>
      <c r="M1058" s="734">
        <v>88</v>
      </c>
      <c r="N1058" s="735">
        <v>55176</v>
      </c>
    </row>
    <row r="1059" spans="1:14" ht="14.45" customHeight="1" x14ac:dyDescent="0.2">
      <c r="A1059" s="729" t="s">
        <v>621</v>
      </c>
      <c r="B1059" s="730" t="s">
        <v>622</v>
      </c>
      <c r="C1059" s="731" t="s">
        <v>649</v>
      </c>
      <c r="D1059" s="732" t="s">
        <v>650</v>
      </c>
      <c r="E1059" s="733">
        <v>50113001</v>
      </c>
      <c r="F1059" s="732" t="s">
        <v>667</v>
      </c>
      <c r="G1059" s="731" t="s">
        <v>329</v>
      </c>
      <c r="H1059" s="731">
        <v>233016</v>
      </c>
      <c r="I1059" s="731">
        <v>233016</v>
      </c>
      <c r="J1059" s="731" t="s">
        <v>856</v>
      </c>
      <c r="K1059" s="731" t="s">
        <v>857</v>
      </c>
      <c r="L1059" s="734">
        <v>107.34</v>
      </c>
      <c r="M1059" s="734">
        <v>100</v>
      </c>
      <c r="N1059" s="735">
        <v>10734</v>
      </c>
    </row>
    <row r="1060" spans="1:14" ht="14.45" customHeight="1" x14ac:dyDescent="0.2">
      <c r="A1060" s="729" t="s">
        <v>621</v>
      </c>
      <c r="B1060" s="730" t="s">
        <v>622</v>
      </c>
      <c r="C1060" s="731" t="s">
        <v>649</v>
      </c>
      <c r="D1060" s="732" t="s">
        <v>650</v>
      </c>
      <c r="E1060" s="733">
        <v>50113001</v>
      </c>
      <c r="F1060" s="732" t="s">
        <v>667</v>
      </c>
      <c r="G1060" s="731" t="s">
        <v>668</v>
      </c>
      <c r="H1060" s="731">
        <v>207692</v>
      </c>
      <c r="I1060" s="731">
        <v>207692</v>
      </c>
      <c r="J1060" s="731" t="s">
        <v>1843</v>
      </c>
      <c r="K1060" s="731" t="s">
        <v>1844</v>
      </c>
      <c r="L1060" s="734">
        <v>40.190000000000005</v>
      </c>
      <c r="M1060" s="734">
        <v>4</v>
      </c>
      <c r="N1060" s="735">
        <v>160.76000000000002</v>
      </c>
    </row>
    <row r="1061" spans="1:14" ht="14.45" customHeight="1" x14ac:dyDescent="0.2">
      <c r="A1061" s="729" t="s">
        <v>621</v>
      </c>
      <c r="B1061" s="730" t="s">
        <v>622</v>
      </c>
      <c r="C1061" s="731" t="s">
        <v>649</v>
      </c>
      <c r="D1061" s="732" t="s">
        <v>650</v>
      </c>
      <c r="E1061" s="733">
        <v>50113001</v>
      </c>
      <c r="F1061" s="732" t="s">
        <v>667</v>
      </c>
      <c r="G1061" s="731" t="s">
        <v>329</v>
      </c>
      <c r="H1061" s="731">
        <v>172734</v>
      </c>
      <c r="I1061" s="731">
        <v>172734</v>
      </c>
      <c r="J1061" s="731" t="s">
        <v>1845</v>
      </c>
      <c r="K1061" s="731" t="s">
        <v>1303</v>
      </c>
      <c r="L1061" s="734">
        <v>59.529999999999987</v>
      </c>
      <c r="M1061" s="734">
        <v>1</v>
      </c>
      <c r="N1061" s="735">
        <v>59.529999999999987</v>
      </c>
    </row>
    <row r="1062" spans="1:14" ht="14.45" customHeight="1" x14ac:dyDescent="0.2">
      <c r="A1062" s="729" t="s">
        <v>621</v>
      </c>
      <c r="B1062" s="730" t="s">
        <v>622</v>
      </c>
      <c r="C1062" s="731" t="s">
        <v>649</v>
      </c>
      <c r="D1062" s="732" t="s">
        <v>650</v>
      </c>
      <c r="E1062" s="733">
        <v>50113001</v>
      </c>
      <c r="F1062" s="732" t="s">
        <v>667</v>
      </c>
      <c r="G1062" s="731" t="s">
        <v>673</v>
      </c>
      <c r="H1062" s="731">
        <v>197227</v>
      </c>
      <c r="I1062" s="731">
        <v>197227</v>
      </c>
      <c r="J1062" s="731" t="s">
        <v>1846</v>
      </c>
      <c r="K1062" s="731" t="s">
        <v>1303</v>
      </c>
      <c r="L1062" s="734">
        <v>125.81000000000003</v>
      </c>
      <c r="M1062" s="734">
        <v>1</v>
      </c>
      <c r="N1062" s="735">
        <v>125.81000000000003</v>
      </c>
    </row>
    <row r="1063" spans="1:14" ht="14.45" customHeight="1" x14ac:dyDescent="0.2">
      <c r="A1063" s="729" t="s">
        <v>621</v>
      </c>
      <c r="B1063" s="730" t="s">
        <v>622</v>
      </c>
      <c r="C1063" s="731" t="s">
        <v>649</v>
      </c>
      <c r="D1063" s="732" t="s">
        <v>650</v>
      </c>
      <c r="E1063" s="733">
        <v>50113001</v>
      </c>
      <c r="F1063" s="732" t="s">
        <v>667</v>
      </c>
      <c r="G1063" s="731" t="s">
        <v>668</v>
      </c>
      <c r="H1063" s="731">
        <v>114957</v>
      </c>
      <c r="I1063" s="731">
        <v>14957</v>
      </c>
      <c r="J1063" s="731" t="s">
        <v>1847</v>
      </c>
      <c r="K1063" s="731" t="s">
        <v>1848</v>
      </c>
      <c r="L1063" s="734">
        <v>40.029999999999987</v>
      </c>
      <c r="M1063" s="734">
        <v>1</v>
      </c>
      <c r="N1063" s="735">
        <v>40.029999999999987</v>
      </c>
    </row>
    <row r="1064" spans="1:14" ht="14.45" customHeight="1" x14ac:dyDescent="0.2">
      <c r="A1064" s="729" t="s">
        <v>621</v>
      </c>
      <c r="B1064" s="730" t="s">
        <v>622</v>
      </c>
      <c r="C1064" s="731" t="s">
        <v>649</v>
      </c>
      <c r="D1064" s="732" t="s">
        <v>650</v>
      </c>
      <c r="E1064" s="733">
        <v>50113001</v>
      </c>
      <c r="F1064" s="732" t="s">
        <v>667</v>
      </c>
      <c r="G1064" s="731" t="s">
        <v>673</v>
      </c>
      <c r="H1064" s="731">
        <v>226455</v>
      </c>
      <c r="I1064" s="731">
        <v>226455</v>
      </c>
      <c r="J1064" s="731" t="s">
        <v>1647</v>
      </c>
      <c r="K1064" s="731" t="s">
        <v>1648</v>
      </c>
      <c r="L1064" s="734">
        <v>495.00000054349698</v>
      </c>
      <c r="M1064" s="734">
        <v>404</v>
      </c>
      <c r="N1064" s="735">
        <v>199980.00021957277</v>
      </c>
    </row>
    <row r="1065" spans="1:14" ht="14.45" customHeight="1" x14ac:dyDescent="0.2">
      <c r="A1065" s="729" t="s">
        <v>621</v>
      </c>
      <c r="B1065" s="730" t="s">
        <v>622</v>
      </c>
      <c r="C1065" s="731" t="s">
        <v>649</v>
      </c>
      <c r="D1065" s="732" t="s">
        <v>650</v>
      </c>
      <c r="E1065" s="733">
        <v>50113001</v>
      </c>
      <c r="F1065" s="732" t="s">
        <v>667</v>
      </c>
      <c r="G1065" s="731" t="s">
        <v>668</v>
      </c>
      <c r="H1065" s="731">
        <v>192086</v>
      </c>
      <c r="I1065" s="731">
        <v>92086</v>
      </c>
      <c r="J1065" s="731" t="s">
        <v>1651</v>
      </c>
      <c r="K1065" s="731" t="s">
        <v>1652</v>
      </c>
      <c r="L1065" s="734">
        <v>137.85000000000002</v>
      </c>
      <c r="M1065" s="734">
        <v>1</v>
      </c>
      <c r="N1065" s="735">
        <v>137.85000000000002</v>
      </c>
    </row>
    <row r="1066" spans="1:14" ht="14.45" customHeight="1" x14ac:dyDescent="0.2">
      <c r="A1066" s="729" t="s">
        <v>621</v>
      </c>
      <c r="B1066" s="730" t="s">
        <v>622</v>
      </c>
      <c r="C1066" s="731" t="s">
        <v>649</v>
      </c>
      <c r="D1066" s="732" t="s">
        <v>650</v>
      </c>
      <c r="E1066" s="733">
        <v>50113001</v>
      </c>
      <c r="F1066" s="732" t="s">
        <v>667</v>
      </c>
      <c r="G1066" s="731" t="s">
        <v>668</v>
      </c>
      <c r="H1066" s="731">
        <v>193552</v>
      </c>
      <c r="I1066" s="731">
        <v>193552</v>
      </c>
      <c r="J1066" s="731" t="s">
        <v>1849</v>
      </c>
      <c r="K1066" s="731" t="s">
        <v>1850</v>
      </c>
      <c r="L1066" s="734">
        <v>653.03999999999985</v>
      </c>
      <c r="M1066" s="734">
        <v>1</v>
      </c>
      <c r="N1066" s="735">
        <v>653.03999999999985</v>
      </c>
    </row>
    <row r="1067" spans="1:14" ht="14.45" customHeight="1" x14ac:dyDescent="0.2">
      <c r="A1067" s="729" t="s">
        <v>621</v>
      </c>
      <c r="B1067" s="730" t="s">
        <v>622</v>
      </c>
      <c r="C1067" s="731" t="s">
        <v>649</v>
      </c>
      <c r="D1067" s="732" t="s">
        <v>650</v>
      </c>
      <c r="E1067" s="733">
        <v>50113001</v>
      </c>
      <c r="F1067" s="732" t="s">
        <v>667</v>
      </c>
      <c r="G1067" s="731" t="s">
        <v>673</v>
      </c>
      <c r="H1067" s="731">
        <v>109711</v>
      </c>
      <c r="I1067" s="731">
        <v>9711</v>
      </c>
      <c r="J1067" s="731" t="s">
        <v>1315</v>
      </c>
      <c r="K1067" s="731" t="s">
        <v>1851</v>
      </c>
      <c r="L1067" s="734">
        <v>170.27999999999992</v>
      </c>
      <c r="M1067" s="734">
        <v>10</v>
      </c>
      <c r="N1067" s="735">
        <v>1702.7999999999993</v>
      </c>
    </row>
    <row r="1068" spans="1:14" ht="14.45" customHeight="1" x14ac:dyDescent="0.2">
      <c r="A1068" s="729" t="s">
        <v>621</v>
      </c>
      <c r="B1068" s="730" t="s">
        <v>622</v>
      </c>
      <c r="C1068" s="731" t="s">
        <v>649</v>
      </c>
      <c r="D1068" s="732" t="s">
        <v>650</v>
      </c>
      <c r="E1068" s="733">
        <v>50113001</v>
      </c>
      <c r="F1068" s="732" t="s">
        <v>667</v>
      </c>
      <c r="G1068" s="731" t="s">
        <v>673</v>
      </c>
      <c r="H1068" s="731">
        <v>109709</v>
      </c>
      <c r="I1068" s="731">
        <v>9709</v>
      </c>
      <c r="J1068" s="731" t="s">
        <v>1315</v>
      </c>
      <c r="K1068" s="731" t="s">
        <v>1316</v>
      </c>
      <c r="L1068" s="734">
        <v>64.899999999999977</v>
      </c>
      <c r="M1068" s="734">
        <v>10</v>
      </c>
      <c r="N1068" s="735">
        <v>648.99999999999977</v>
      </c>
    </row>
    <row r="1069" spans="1:14" ht="14.45" customHeight="1" x14ac:dyDescent="0.2">
      <c r="A1069" s="729" t="s">
        <v>621</v>
      </c>
      <c r="B1069" s="730" t="s">
        <v>622</v>
      </c>
      <c r="C1069" s="731" t="s">
        <v>649</v>
      </c>
      <c r="D1069" s="732" t="s">
        <v>650</v>
      </c>
      <c r="E1069" s="733">
        <v>50113001</v>
      </c>
      <c r="F1069" s="732" t="s">
        <v>667</v>
      </c>
      <c r="G1069" s="731" t="s">
        <v>668</v>
      </c>
      <c r="H1069" s="731">
        <v>194852</v>
      </c>
      <c r="I1069" s="731">
        <v>94852</v>
      </c>
      <c r="J1069" s="731" t="s">
        <v>1852</v>
      </c>
      <c r="K1069" s="731" t="s">
        <v>1853</v>
      </c>
      <c r="L1069" s="734">
        <v>1029.3699999999997</v>
      </c>
      <c r="M1069" s="734">
        <v>5</v>
      </c>
      <c r="N1069" s="735">
        <v>5146.8499999999985</v>
      </c>
    </row>
    <row r="1070" spans="1:14" ht="14.45" customHeight="1" x14ac:dyDescent="0.2">
      <c r="A1070" s="729" t="s">
        <v>621</v>
      </c>
      <c r="B1070" s="730" t="s">
        <v>622</v>
      </c>
      <c r="C1070" s="731" t="s">
        <v>649</v>
      </c>
      <c r="D1070" s="732" t="s">
        <v>650</v>
      </c>
      <c r="E1070" s="733">
        <v>50113001</v>
      </c>
      <c r="F1070" s="732" t="s">
        <v>667</v>
      </c>
      <c r="G1070" s="731" t="s">
        <v>673</v>
      </c>
      <c r="H1070" s="731">
        <v>848251</v>
      </c>
      <c r="I1070" s="731">
        <v>122632</v>
      </c>
      <c r="J1070" s="731" t="s">
        <v>871</v>
      </c>
      <c r="K1070" s="731" t="s">
        <v>872</v>
      </c>
      <c r="L1070" s="734">
        <v>97.070000000000007</v>
      </c>
      <c r="M1070" s="734">
        <v>4</v>
      </c>
      <c r="N1070" s="735">
        <v>388.28000000000003</v>
      </c>
    </row>
    <row r="1071" spans="1:14" ht="14.45" customHeight="1" x14ac:dyDescent="0.2">
      <c r="A1071" s="729" t="s">
        <v>621</v>
      </c>
      <c r="B1071" s="730" t="s">
        <v>622</v>
      </c>
      <c r="C1071" s="731" t="s">
        <v>649</v>
      </c>
      <c r="D1071" s="732" t="s">
        <v>650</v>
      </c>
      <c r="E1071" s="733">
        <v>50113001</v>
      </c>
      <c r="F1071" s="732" t="s">
        <v>667</v>
      </c>
      <c r="G1071" s="731" t="s">
        <v>668</v>
      </c>
      <c r="H1071" s="731">
        <v>188850</v>
      </c>
      <c r="I1071" s="731">
        <v>188850</v>
      </c>
      <c r="J1071" s="731" t="s">
        <v>873</v>
      </c>
      <c r="K1071" s="731" t="s">
        <v>874</v>
      </c>
      <c r="L1071" s="734">
        <v>39.219999999999992</v>
      </c>
      <c r="M1071" s="734">
        <v>2</v>
      </c>
      <c r="N1071" s="735">
        <v>78.439999999999984</v>
      </c>
    </row>
    <row r="1072" spans="1:14" ht="14.45" customHeight="1" x14ac:dyDescent="0.2">
      <c r="A1072" s="729" t="s">
        <v>621</v>
      </c>
      <c r="B1072" s="730" t="s">
        <v>622</v>
      </c>
      <c r="C1072" s="731" t="s">
        <v>649</v>
      </c>
      <c r="D1072" s="732" t="s">
        <v>650</v>
      </c>
      <c r="E1072" s="733">
        <v>50113001</v>
      </c>
      <c r="F1072" s="732" t="s">
        <v>667</v>
      </c>
      <c r="G1072" s="731" t="s">
        <v>329</v>
      </c>
      <c r="H1072" s="731">
        <v>241682</v>
      </c>
      <c r="I1072" s="731">
        <v>241682</v>
      </c>
      <c r="J1072" s="731" t="s">
        <v>1854</v>
      </c>
      <c r="K1072" s="731" t="s">
        <v>1855</v>
      </c>
      <c r="L1072" s="734">
        <v>687.13712499999997</v>
      </c>
      <c r="M1072" s="734">
        <v>80</v>
      </c>
      <c r="N1072" s="735">
        <v>54970.97</v>
      </c>
    </row>
    <row r="1073" spans="1:14" ht="14.45" customHeight="1" x14ac:dyDescent="0.2">
      <c r="A1073" s="729" t="s">
        <v>621</v>
      </c>
      <c r="B1073" s="730" t="s">
        <v>622</v>
      </c>
      <c r="C1073" s="731" t="s">
        <v>649</v>
      </c>
      <c r="D1073" s="732" t="s">
        <v>650</v>
      </c>
      <c r="E1073" s="733">
        <v>50113001</v>
      </c>
      <c r="F1073" s="732" t="s">
        <v>667</v>
      </c>
      <c r="G1073" s="731" t="s">
        <v>668</v>
      </c>
      <c r="H1073" s="731">
        <v>230920</v>
      </c>
      <c r="I1073" s="731">
        <v>230920</v>
      </c>
      <c r="J1073" s="731" t="s">
        <v>1662</v>
      </c>
      <c r="K1073" s="731" t="s">
        <v>1663</v>
      </c>
      <c r="L1073" s="734">
        <v>685.34090909090912</v>
      </c>
      <c r="M1073" s="734">
        <v>110</v>
      </c>
      <c r="N1073" s="735">
        <v>75387.5</v>
      </c>
    </row>
    <row r="1074" spans="1:14" ht="14.45" customHeight="1" x14ac:dyDescent="0.2">
      <c r="A1074" s="729" t="s">
        <v>621</v>
      </c>
      <c r="B1074" s="730" t="s">
        <v>622</v>
      </c>
      <c r="C1074" s="731" t="s">
        <v>649</v>
      </c>
      <c r="D1074" s="732" t="s">
        <v>650</v>
      </c>
      <c r="E1074" s="733">
        <v>50113001</v>
      </c>
      <c r="F1074" s="732" t="s">
        <v>667</v>
      </c>
      <c r="G1074" s="731" t="s">
        <v>668</v>
      </c>
      <c r="H1074" s="731">
        <v>244980</v>
      </c>
      <c r="I1074" s="731">
        <v>244980</v>
      </c>
      <c r="J1074" s="731" t="s">
        <v>1325</v>
      </c>
      <c r="K1074" s="731" t="s">
        <v>1326</v>
      </c>
      <c r="L1074" s="734">
        <v>52.6</v>
      </c>
      <c r="M1074" s="734">
        <v>2</v>
      </c>
      <c r="N1074" s="735">
        <v>105.2</v>
      </c>
    </row>
    <row r="1075" spans="1:14" ht="14.45" customHeight="1" x14ac:dyDescent="0.2">
      <c r="A1075" s="729" t="s">
        <v>621</v>
      </c>
      <c r="B1075" s="730" t="s">
        <v>622</v>
      </c>
      <c r="C1075" s="731" t="s">
        <v>649</v>
      </c>
      <c r="D1075" s="732" t="s">
        <v>650</v>
      </c>
      <c r="E1075" s="733">
        <v>50113001</v>
      </c>
      <c r="F1075" s="732" t="s">
        <v>667</v>
      </c>
      <c r="G1075" s="731" t="s">
        <v>668</v>
      </c>
      <c r="H1075" s="731">
        <v>193109</v>
      </c>
      <c r="I1075" s="731">
        <v>93109</v>
      </c>
      <c r="J1075" s="731" t="s">
        <v>1664</v>
      </c>
      <c r="K1075" s="731" t="s">
        <v>717</v>
      </c>
      <c r="L1075" s="734">
        <v>191.15666666666672</v>
      </c>
      <c r="M1075" s="734">
        <v>15</v>
      </c>
      <c r="N1075" s="735">
        <v>2867.3500000000008</v>
      </c>
    </row>
    <row r="1076" spans="1:14" ht="14.45" customHeight="1" x14ac:dyDescent="0.2">
      <c r="A1076" s="729" t="s">
        <v>621</v>
      </c>
      <c r="B1076" s="730" t="s">
        <v>622</v>
      </c>
      <c r="C1076" s="731" t="s">
        <v>649</v>
      </c>
      <c r="D1076" s="732" t="s">
        <v>650</v>
      </c>
      <c r="E1076" s="733">
        <v>50113001</v>
      </c>
      <c r="F1076" s="732" t="s">
        <v>667</v>
      </c>
      <c r="G1076" s="731" t="s">
        <v>668</v>
      </c>
      <c r="H1076" s="731">
        <v>216573</v>
      </c>
      <c r="I1076" s="731">
        <v>216573</v>
      </c>
      <c r="J1076" s="731" t="s">
        <v>875</v>
      </c>
      <c r="K1076" s="731" t="s">
        <v>876</v>
      </c>
      <c r="L1076" s="734">
        <v>67.349999533733083</v>
      </c>
      <c r="M1076" s="734">
        <v>32</v>
      </c>
      <c r="N1076" s="735">
        <v>2155.1999850794587</v>
      </c>
    </row>
    <row r="1077" spans="1:14" ht="14.45" customHeight="1" x14ac:dyDescent="0.2">
      <c r="A1077" s="729" t="s">
        <v>621</v>
      </c>
      <c r="B1077" s="730" t="s">
        <v>622</v>
      </c>
      <c r="C1077" s="731" t="s">
        <v>649</v>
      </c>
      <c r="D1077" s="732" t="s">
        <v>650</v>
      </c>
      <c r="E1077" s="733">
        <v>50113001</v>
      </c>
      <c r="F1077" s="732" t="s">
        <v>667</v>
      </c>
      <c r="G1077" s="731" t="s">
        <v>668</v>
      </c>
      <c r="H1077" s="731">
        <v>100610</v>
      </c>
      <c r="I1077" s="731">
        <v>610</v>
      </c>
      <c r="J1077" s="731" t="s">
        <v>877</v>
      </c>
      <c r="K1077" s="731" t="s">
        <v>878</v>
      </c>
      <c r="L1077" s="734">
        <v>72.420000000000016</v>
      </c>
      <c r="M1077" s="734">
        <v>8</v>
      </c>
      <c r="N1077" s="735">
        <v>579.36000000000013</v>
      </c>
    </row>
    <row r="1078" spans="1:14" ht="14.45" customHeight="1" x14ac:dyDescent="0.2">
      <c r="A1078" s="729" t="s">
        <v>621</v>
      </c>
      <c r="B1078" s="730" t="s">
        <v>622</v>
      </c>
      <c r="C1078" s="731" t="s">
        <v>649</v>
      </c>
      <c r="D1078" s="732" t="s">
        <v>650</v>
      </c>
      <c r="E1078" s="733">
        <v>50113001</v>
      </c>
      <c r="F1078" s="732" t="s">
        <v>667</v>
      </c>
      <c r="G1078" s="731" t="s">
        <v>668</v>
      </c>
      <c r="H1078" s="731">
        <v>100612</v>
      </c>
      <c r="I1078" s="731">
        <v>612</v>
      </c>
      <c r="J1078" s="731" t="s">
        <v>1327</v>
      </c>
      <c r="K1078" s="731" t="s">
        <v>1328</v>
      </c>
      <c r="L1078" s="734">
        <v>67.58</v>
      </c>
      <c r="M1078" s="734">
        <v>38</v>
      </c>
      <c r="N1078" s="735">
        <v>2568.04</v>
      </c>
    </row>
    <row r="1079" spans="1:14" ht="14.45" customHeight="1" x14ac:dyDescent="0.2">
      <c r="A1079" s="729" t="s">
        <v>621</v>
      </c>
      <c r="B1079" s="730" t="s">
        <v>622</v>
      </c>
      <c r="C1079" s="731" t="s">
        <v>649</v>
      </c>
      <c r="D1079" s="732" t="s">
        <v>650</v>
      </c>
      <c r="E1079" s="733">
        <v>50113001</v>
      </c>
      <c r="F1079" s="732" t="s">
        <v>667</v>
      </c>
      <c r="G1079" s="731" t="s">
        <v>668</v>
      </c>
      <c r="H1079" s="731">
        <v>171615</v>
      </c>
      <c r="I1079" s="731">
        <v>171615</v>
      </c>
      <c r="J1079" s="731" t="s">
        <v>1856</v>
      </c>
      <c r="K1079" s="731" t="s">
        <v>1857</v>
      </c>
      <c r="L1079" s="734">
        <v>167.12</v>
      </c>
      <c r="M1079" s="734">
        <v>9</v>
      </c>
      <c r="N1079" s="735">
        <v>1504.0800000000002</v>
      </c>
    </row>
    <row r="1080" spans="1:14" ht="14.45" customHeight="1" x14ac:dyDescent="0.2">
      <c r="A1080" s="729" t="s">
        <v>621</v>
      </c>
      <c r="B1080" s="730" t="s">
        <v>622</v>
      </c>
      <c r="C1080" s="731" t="s">
        <v>649</v>
      </c>
      <c r="D1080" s="732" t="s">
        <v>650</v>
      </c>
      <c r="E1080" s="733">
        <v>50113001</v>
      </c>
      <c r="F1080" s="732" t="s">
        <v>667</v>
      </c>
      <c r="G1080" s="731" t="s">
        <v>668</v>
      </c>
      <c r="H1080" s="731">
        <v>171616</v>
      </c>
      <c r="I1080" s="731">
        <v>171616</v>
      </c>
      <c r="J1080" s="731" t="s">
        <v>1329</v>
      </c>
      <c r="K1080" s="731" t="s">
        <v>1330</v>
      </c>
      <c r="L1080" s="734">
        <v>223.23000000000002</v>
      </c>
      <c r="M1080" s="734">
        <v>57</v>
      </c>
      <c r="N1080" s="735">
        <v>12724.11</v>
      </c>
    </row>
    <row r="1081" spans="1:14" ht="14.45" customHeight="1" x14ac:dyDescent="0.2">
      <c r="A1081" s="729" t="s">
        <v>621</v>
      </c>
      <c r="B1081" s="730" t="s">
        <v>622</v>
      </c>
      <c r="C1081" s="731" t="s">
        <v>649</v>
      </c>
      <c r="D1081" s="732" t="s">
        <v>650</v>
      </c>
      <c r="E1081" s="733">
        <v>50113001</v>
      </c>
      <c r="F1081" s="732" t="s">
        <v>667</v>
      </c>
      <c r="G1081" s="731" t="s">
        <v>668</v>
      </c>
      <c r="H1081" s="731">
        <v>845075</v>
      </c>
      <c r="I1081" s="731">
        <v>125641</v>
      </c>
      <c r="J1081" s="731" t="s">
        <v>1338</v>
      </c>
      <c r="K1081" s="731" t="s">
        <v>1340</v>
      </c>
      <c r="L1081" s="734">
        <v>353.53</v>
      </c>
      <c r="M1081" s="734">
        <v>1</v>
      </c>
      <c r="N1081" s="735">
        <v>353.53</v>
      </c>
    </row>
    <row r="1082" spans="1:14" ht="14.45" customHeight="1" x14ac:dyDescent="0.2">
      <c r="A1082" s="729" t="s">
        <v>621</v>
      </c>
      <c r="B1082" s="730" t="s">
        <v>622</v>
      </c>
      <c r="C1082" s="731" t="s">
        <v>649</v>
      </c>
      <c r="D1082" s="732" t="s">
        <v>650</v>
      </c>
      <c r="E1082" s="733">
        <v>50113001</v>
      </c>
      <c r="F1082" s="732" t="s">
        <v>667</v>
      </c>
      <c r="G1082" s="731" t="s">
        <v>668</v>
      </c>
      <c r="H1082" s="731">
        <v>172034</v>
      </c>
      <c r="I1082" s="731">
        <v>172034</v>
      </c>
      <c r="J1082" s="731" t="s">
        <v>1341</v>
      </c>
      <c r="K1082" s="731" t="s">
        <v>1342</v>
      </c>
      <c r="L1082" s="734">
        <v>23.263333333333332</v>
      </c>
      <c r="M1082" s="734">
        <v>3</v>
      </c>
      <c r="N1082" s="735">
        <v>69.789999999999992</v>
      </c>
    </row>
    <row r="1083" spans="1:14" ht="14.45" customHeight="1" x14ac:dyDescent="0.2">
      <c r="A1083" s="729" t="s">
        <v>621</v>
      </c>
      <c r="B1083" s="730" t="s">
        <v>622</v>
      </c>
      <c r="C1083" s="731" t="s">
        <v>649</v>
      </c>
      <c r="D1083" s="732" t="s">
        <v>650</v>
      </c>
      <c r="E1083" s="733">
        <v>50113001</v>
      </c>
      <c r="F1083" s="732" t="s">
        <v>667</v>
      </c>
      <c r="G1083" s="731" t="s">
        <v>668</v>
      </c>
      <c r="H1083" s="731">
        <v>169727</v>
      </c>
      <c r="I1083" s="731">
        <v>169727</v>
      </c>
      <c r="J1083" s="731" t="s">
        <v>1858</v>
      </c>
      <c r="K1083" s="731" t="s">
        <v>1859</v>
      </c>
      <c r="L1083" s="734">
        <v>46.66</v>
      </c>
      <c r="M1083" s="734">
        <v>1</v>
      </c>
      <c r="N1083" s="735">
        <v>46.66</v>
      </c>
    </row>
    <row r="1084" spans="1:14" ht="14.45" customHeight="1" x14ac:dyDescent="0.2">
      <c r="A1084" s="729" t="s">
        <v>621</v>
      </c>
      <c r="B1084" s="730" t="s">
        <v>622</v>
      </c>
      <c r="C1084" s="731" t="s">
        <v>649</v>
      </c>
      <c r="D1084" s="732" t="s">
        <v>650</v>
      </c>
      <c r="E1084" s="733">
        <v>50113001</v>
      </c>
      <c r="F1084" s="732" t="s">
        <v>667</v>
      </c>
      <c r="G1084" s="731" t="s">
        <v>668</v>
      </c>
      <c r="H1084" s="731">
        <v>188415</v>
      </c>
      <c r="I1084" s="731">
        <v>188415</v>
      </c>
      <c r="J1084" s="731" t="s">
        <v>1665</v>
      </c>
      <c r="K1084" s="731" t="s">
        <v>1666</v>
      </c>
      <c r="L1084" s="734">
        <v>92.569999999999979</v>
      </c>
      <c r="M1084" s="734">
        <v>2</v>
      </c>
      <c r="N1084" s="735">
        <v>185.13999999999996</v>
      </c>
    </row>
    <row r="1085" spans="1:14" ht="14.45" customHeight="1" x14ac:dyDescent="0.2">
      <c r="A1085" s="729" t="s">
        <v>621</v>
      </c>
      <c r="B1085" s="730" t="s">
        <v>622</v>
      </c>
      <c r="C1085" s="731" t="s">
        <v>649</v>
      </c>
      <c r="D1085" s="732" t="s">
        <v>650</v>
      </c>
      <c r="E1085" s="733">
        <v>50113001</v>
      </c>
      <c r="F1085" s="732" t="s">
        <v>667</v>
      </c>
      <c r="G1085" s="731" t="s">
        <v>668</v>
      </c>
      <c r="H1085" s="731">
        <v>161238</v>
      </c>
      <c r="I1085" s="731">
        <v>61238</v>
      </c>
      <c r="J1085" s="731" t="s">
        <v>1860</v>
      </c>
      <c r="K1085" s="731" t="s">
        <v>1861</v>
      </c>
      <c r="L1085" s="734">
        <v>34.060000000000009</v>
      </c>
      <c r="M1085" s="734">
        <v>2</v>
      </c>
      <c r="N1085" s="735">
        <v>68.120000000000019</v>
      </c>
    </row>
    <row r="1086" spans="1:14" ht="14.45" customHeight="1" x14ac:dyDescent="0.2">
      <c r="A1086" s="729" t="s">
        <v>621</v>
      </c>
      <c r="B1086" s="730" t="s">
        <v>622</v>
      </c>
      <c r="C1086" s="731" t="s">
        <v>649</v>
      </c>
      <c r="D1086" s="732" t="s">
        <v>650</v>
      </c>
      <c r="E1086" s="733">
        <v>50113001</v>
      </c>
      <c r="F1086" s="732" t="s">
        <v>667</v>
      </c>
      <c r="G1086" s="731" t="s">
        <v>668</v>
      </c>
      <c r="H1086" s="731">
        <v>100616</v>
      </c>
      <c r="I1086" s="731">
        <v>616</v>
      </c>
      <c r="J1086" s="731" t="s">
        <v>1346</v>
      </c>
      <c r="K1086" s="731" t="s">
        <v>1347</v>
      </c>
      <c r="L1086" s="734">
        <v>122.58500000000001</v>
      </c>
      <c r="M1086" s="734">
        <v>2</v>
      </c>
      <c r="N1086" s="735">
        <v>245.17000000000002</v>
      </c>
    </row>
    <row r="1087" spans="1:14" ht="14.45" customHeight="1" x14ac:dyDescent="0.2">
      <c r="A1087" s="729" t="s">
        <v>621</v>
      </c>
      <c r="B1087" s="730" t="s">
        <v>622</v>
      </c>
      <c r="C1087" s="731" t="s">
        <v>649</v>
      </c>
      <c r="D1087" s="732" t="s">
        <v>650</v>
      </c>
      <c r="E1087" s="733">
        <v>50113001</v>
      </c>
      <c r="F1087" s="732" t="s">
        <v>667</v>
      </c>
      <c r="G1087" s="731" t="s">
        <v>668</v>
      </c>
      <c r="H1087" s="731">
        <v>848632</v>
      </c>
      <c r="I1087" s="731">
        <v>125315</v>
      </c>
      <c r="J1087" s="731" t="s">
        <v>1348</v>
      </c>
      <c r="K1087" s="731" t="s">
        <v>1350</v>
      </c>
      <c r="L1087" s="734">
        <v>58.15</v>
      </c>
      <c r="M1087" s="734">
        <v>20</v>
      </c>
      <c r="N1087" s="735">
        <v>1163</v>
      </c>
    </row>
    <row r="1088" spans="1:14" ht="14.45" customHeight="1" x14ac:dyDescent="0.2">
      <c r="A1088" s="729" t="s">
        <v>621</v>
      </c>
      <c r="B1088" s="730" t="s">
        <v>622</v>
      </c>
      <c r="C1088" s="731" t="s">
        <v>649</v>
      </c>
      <c r="D1088" s="732" t="s">
        <v>650</v>
      </c>
      <c r="E1088" s="733">
        <v>50113001</v>
      </c>
      <c r="F1088" s="732" t="s">
        <v>667</v>
      </c>
      <c r="G1088" s="731" t="s">
        <v>668</v>
      </c>
      <c r="H1088" s="731">
        <v>159398</v>
      </c>
      <c r="I1088" s="731">
        <v>59398</v>
      </c>
      <c r="J1088" s="731" t="s">
        <v>1862</v>
      </c>
      <c r="K1088" s="731" t="s">
        <v>1863</v>
      </c>
      <c r="L1088" s="734">
        <v>267.27000000000004</v>
      </c>
      <c r="M1088" s="734">
        <v>84</v>
      </c>
      <c r="N1088" s="735">
        <v>22450.680000000004</v>
      </c>
    </row>
    <row r="1089" spans="1:14" ht="14.45" customHeight="1" x14ac:dyDescent="0.2">
      <c r="A1089" s="729" t="s">
        <v>621</v>
      </c>
      <c r="B1089" s="730" t="s">
        <v>622</v>
      </c>
      <c r="C1089" s="731" t="s">
        <v>649</v>
      </c>
      <c r="D1089" s="732" t="s">
        <v>650</v>
      </c>
      <c r="E1089" s="733">
        <v>50113001</v>
      </c>
      <c r="F1089" s="732" t="s">
        <v>667</v>
      </c>
      <c r="G1089" s="731" t="s">
        <v>668</v>
      </c>
      <c r="H1089" s="731">
        <v>842253</v>
      </c>
      <c r="I1089" s="731">
        <v>104952</v>
      </c>
      <c r="J1089" s="731" t="s">
        <v>1864</v>
      </c>
      <c r="K1089" s="731" t="s">
        <v>1865</v>
      </c>
      <c r="L1089" s="734">
        <v>701.8</v>
      </c>
      <c r="M1089" s="734">
        <v>1</v>
      </c>
      <c r="N1089" s="735">
        <v>701.8</v>
      </c>
    </row>
    <row r="1090" spans="1:14" ht="14.45" customHeight="1" x14ac:dyDescent="0.2">
      <c r="A1090" s="729" t="s">
        <v>621</v>
      </c>
      <c r="B1090" s="730" t="s">
        <v>622</v>
      </c>
      <c r="C1090" s="731" t="s">
        <v>649</v>
      </c>
      <c r="D1090" s="732" t="s">
        <v>650</v>
      </c>
      <c r="E1090" s="733">
        <v>50113001</v>
      </c>
      <c r="F1090" s="732" t="s">
        <v>667</v>
      </c>
      <c r="G1090" s="731" t="s">
        <v>668</v>
      </c>
      <c r="H1090" s="731">
        <v>190973</v>
      </c>
      <c r="I1090" s="731">
        <v>190973</v>
      </c>
      <c r="J1090" s="731" t="s">
        <v>885</v>
      </c>
      <c r="K1090" s="731" t="s">
        <v>886</v>
      </c>
      <c r="L1090" s="734">
        <v>224.37</v>
      </c>
      <c r="M1090" s="734">
        <v>1</v>
      </c>
      <c r="N1090" s="735">
        <v>224.37</v>
      </c>
    </row>
    <row r="1091" spans="1:14" ht="14.45" customHeight="1" x14ac:dyDescent="0.2">
      <c r="A1091" s="729" t="s">
        <v>621</v>
      </c>
      <c r="B1091" s="730" t="s">
        <v>622</v>
      </c>
      <c r="C1091" s="731" t="s">
        <v>649</v>
      </c>
      <c r="D1091" s="732" t="s">
        <v>650</v>
      </c>
      <c r="E1091" s="733">
        <v>50113001</v>
      </c>
      <c r="F1091" s="732" t="s">
        <v>667</v>
      </c>
      <c r="G1091" s="731" t="s">
        <v>668</v>
      </c>
      <c r="H1091" s="731">
        <v>190968</v>
      </c>
      <c r="I1091" s="731">
        <v>190968</v>
      </c>
      <c r="J1091" s="731" t="s">
        <v>1866</v>
      </c>
      <c r="K1091" s="731" t="s">
        <v>886</v>
      </c>
      <c r="L1091" s="734">
        <v>195.81</v>
      </c>
      <c r="M1091" s="734">
        <v>1</v>
      </c>
      <c r="N1091" s="735">
        <v>195.81</v>
      </c>
    </row>
    <row r="1092" spans="1:14" ht="14.45" customHeight="1" x14ac:dyDescent="0.2">
      <c r="A1092" s="729" t="s">
        <v>621</v>
      </c>
      <c r="B1092" s="730" t="s">
        <v>622</v>
      </c>
      <c r="C1092" s="731" t="s">
        <v>649</v>
      </c>
      <c r="D1092" s="732" t="s">
        <v>650</v>
      </c>
      <c r="E1092" s="733">
        <v>50113001</v>
      </c>
      <c r="F1092" s="732" t="s">
        <v>667</v>
      </c>
      <c r="G1092" s="731" t="s">
        <v>668</v>
      </c>
      <c r="H1092" s="731">
        <v>190963</v>
      </c>
      <c r="I1092" s="731">
        <v>190963</v>
      </c>
      <c r="J1092" s="731" t="s">
        <v>1867</v>
      </c>
      <c r="K1092" s="731" t="s">
        <v>886</v>
      </c>
      <c r="L1092" s="734">
        <v>168.44</v>
      </c>
      <c r="M1092" s="734">
        <v>1</v>
      </c>
      <c r="N1092" s="735">
        <v>168.44</v>
      </c>
    </row>
    <row r="1093" spans="1:14" ht="14.45" customHeight="1" x14ac:dyDescent="0.2">
      <c r="A1093" s="729" t="s">
        <v>621</v>
      </c>
      <c r="B1093" s="730" t="s">
        <v>622</v>
      </c>
      <c r="C1093" s="731" t="s">
        <v>649</v>
      </c>
      <c r="D1093" s="732" t="s">
        <v>650</v>
      </c>
      <c r="E1093" s="733">
        <v>50113001</v>
      </c>
      <c r="F1093" s="732" t="s">
        <v>667</v>
      </c>
      <c r="G1093" s="731" t="s">
        <v>668</v>
      </c>
      <c r="H1093" s="731">
        <v>190958</v>
      </c>
      <c r="I1093" s="731">
        <v>190958</v>
      </c>
      <c r="J1093" s="731" t="s">
        <v>887</v>
      </c>
      <c r="K1093" s="731" t="s">
        <v>886</v>
      </c>
      <c r="L1093" s="734">
        <v>140.72000000000003</v>
      </c>
      <c r="M1093" s="734">
        <v>1</v>
      </c>
      <c r="N1093" s="735">
        <v>140.72000000000003</v>
      </c>
    </row>
    <row r="1094" spans="1:14" ht="14.45" customHeight="1" x14ac:dyDescent="0.2">
      <c r="A1094" s="729" t="s">
        <v>621</v>
      </c>
      <c r="B1094" s="730" t="s">
        <v>622</v>
      </c>
      <c r="C1094" s="731" t="s">
        <v>649</v>
      </c>
      <c r="D1094" s="732" t="s">
        <v>650</v>
      </c>
      <c r="E1094" s="733">
        <v>50113001</v>
      </c>
      <c r="F1094" s="732" t="s">
        <v>667</v>
      </c>
      <c r="G1094" s="731" t="s">
        <v>673</v>
      </c>
      <c r="H1094" s="731">
        <v>56976</v>
      </c>
      <c r="I1094" s="731">
        <v>56976</v>
      </c>
      <c r="J1094" s="731" t="s">
        <v>888</v>
      </c>
      <c r="K1094" s="731" t="s">
        <v>889</v>
      </c>
      <c r="L1094" s="734">
        <v>12.42</v>
      </c>
      <c r="M1094" s="734">
        <v>5</v>
      </c>
      <c r="N1094" s="735">
        <v>62.1</v>
      </c>
    </row>
    <row r="1095" spans="1:14" ht="14.45" customHeight="1" x14ac:dyDescent="0.2">
      <c r="A1095" s="729" t="s">
        <v>621</v>
      </c>
      <c r="B1095" s="730" t="s">
        <v>622</v>
      </c>
      <c r="C1095" s="731" t="s">
        <v>649</v>
      </c>
      <c r="D1095" s="732" t="s">
        <v>650</v>
      </c>
      <c r="E1095" s="733">
        <v>50113001</v>
      </c>
      <c r="F1095" s="732" t="s">
        <v>667</v>
      </c>
      <c r="G1095" s="731" t="s">
        <v>668</v>
      </c>
      <c r="H1095" s="731">
        <v>226792</v>
      </c>
      <c r="I1095" s="731">
        <v>226792</v>
      </c>
      <c r="J1095" s="731" t="s">
        <v>1676</v>
      </c>
      <c r="K1095" s="731" t="s">
        <v>1868</v>
      </c>
      <c r="L1095" s="734">
        <v>496.54000000000013</v>
      </c>
      <c r="M1095" s="734">
        <v>1</v>
      </c>
      <c r="N1095" s="735">
        <v>496.54000000000013</v>
      </c>
    </row>
    <row r="1096" spans="1:14" ht="14.45" customHeight="1" x14ac:dyDescent="0.2">
      <c r="A1096" s="729" t="s">
        <v>621</v>
      </c>
      <c r="B1096" s="730" t="s">
        <v>622</v>
      </c>
      <c r="C1096" s="731" t="s">
        <v>649</v>
      </c>
      <c r="D1096" s="732" t="s">
        <v>650</v>
      </c>
      <c r="E1096" s="733">
        <v>50113001</v>
      </c>
      <c r="F1096" s="732" t="s">
        <v>667</v>
      </c>
      <c r="G1096" s="731" t="s">
        <v>668</v>
      </c>
      <c r="H1096" s="731">
        <v>146444</v>
      </c>
      <c r="I1096" s="731">
        <v>46444</v>
      </c>
      <c r="J1096" s="731" t="s">
        <v>1869</v>
      </c>
      <c r="K1096" s="731" t="s">
        <v>1870</v>
      </c>
      <c r="L1096" s="734">
        <v>250.7</v>
      </c>
      <c r="M1096" s="734">
        <v>1</v>
      </c>
      <c r="N1096" s="735">
        <v>250.7</v>
      </c>
    </row>
    <row r="1097" spans="1:14" ht="14.45" customHeight="1" x14ac:dyDescent="0.2">
      <c r="A1097" s="729" t="s">
        <v>621</v>
      </c>
      <c r="B1097" s="730" t="s">
        <v>622</v>
      </c>
      <c r="C1097" s="731" t="s">
        <v>649</v>
      </c>
      <c r="D1097" s="732" t="s">
        <v>650</v>
      </c>
      <c r="E1097" s="733">
        <v>50113001</v>
      </c>
      <c r="F1097" s="732" t="s">
        <v>667</v>
      </c>
      <c r="G1097" s="731" t="s">
        <v>673</v>
      </c>
      <c r="H1097" s="731">
        <v>150318</v>
      </c>
      <c r="I1097" s="731">
        <v>50318</v>
      </c>
      <c r="J1097" s="731" t="s">
        <v>890</v>
      </c>
      <c r="K1097" s="731" t="s">
        <v>891</v>
      </c>
      <c r="L1097" s="734">
        <v>121.94999932640229</v>
      </c>
      <c r="M1097" s="734">
        <v>2</v>
      </c>
      <c r="N1097" s="735">
        <v>243.89999865280458</v>
      </c>
    </row>
    <row r="1098" spans="1:14" ht="14.45" customHeight="1" x14ac:dyDescent="0.2">
      <c r="A1098" s="729" t="s">
        <v>621</v>
      </c>
      <c r="B1098" s="730" t="s">
        <v>622</v>
      </c>
      <c r="C1098" s="731" t="s">
        <v>649</v>
      </c>
      <c r="D1098" s="732" t="s">
        <v>650</v>
      </c>
      <c r="E1098" s="733">
        <v>50113001</v>
      </c>
      <c r="F1098" s="732" t="s">
        <v>667</v>
      </c>
      <c r="G1098" s="731" t="s">
        <v>668</v>
      </c>
      <c r="H1098" s="731">
        <v>850592</v>
      </c>
      <c r="I1098" s="731">
        <v>148309</v>
      </c>
      <c r="J1098" s="731" t="s">
        <v>1681</v>
      </c>
      <c r="K1098" s="731" t="s">
        <v>1871</v>
      </c>
      <c r="L1098" s="734">
        <v>189.87000000000003</v>
      </c>
      <c r="M1098" s="734">
        <v>2</v>
      </c>
      <c r="N1098" s="735">
        <v>379.74000000000007</v>
      </c>
    </row>
    <row r="1099" spans="1:14" ht="14.45" customHeight="1" x14ac:dyDescent="0.2">
      <c r="A1099" s="729" t="s">
        <v>621</v>
      </c>
      <c r="B1099" s="730" t="s">
        <v>622</v>
      </c>
      <c r="C1099" s="731" t="s">
        <v>649</v>
      </c>
      <c r="D1099" s="732" t="s">
        <v>650</v>
      </c>
      <c r="E1099" s="733">
        <v>50113001</v>
      </c>
      <c r="F1099" s="732" t="s">
        <v>667</v>
      </c>
      <c r="G1099" s="731" t="s">
        <v>668</v>
      </c>
      <c r="H1099" s="731">
        <v>236893</v>
      </c>
      <c r="I1099" s="731">
        <v>236893</v>
      </c>
      <c r="J1099" s="731" t="s">
        <v>1872</v>
      </c>
      <c r="K1099" s="731" t="s">
        <v>1873</v>
      </c>
      <c r="L1099" s="734">
        <v>8404.2799999999988</v>
      </c>
      <c r="M1099" s="734">
        <v>2</v>
      </c>
      <c r="N1099" s="735">
        <v>16808.559999999998</v>
      </c>
    </row>
    <row r="1100" spans="1:14" ht="14.45" customHeight="1" x14ac:dyDescent="0.2">
      <c r="A1100" s="729" t="s">
        <v>621</v>
      </c>
      <c r="B1100" s="730" t="s">
        <v>622</v>
      </c>
      <c r="C1100" s="731" t="s">
        <v>649</v>
      </c>
      <c r="D1100" s="732" t="s">
        <v>650</v>
      </c>
      <c r="E1100" s="733">
        <v>50113001</v>
      </c>
      <c r="F1100" s="732" t="s">
        <v>667</v>
      </c>
      <c r="G1100" s="731" t="s">
        <v>668</v>
      </c>
      <c r="H1100" s="731">
        <v>249656</v>
      </c>
      <c r="I1100" s="731">
        <v>249656</v>
      </c>
      <c r="J1100" s="731" t="s">
        <v>1375</v>
      </c>
      <c r="K1100" s="731" t="s">
        <v>1376</v>
      </c>
      <c r="L1100" s="734">
        <v>9931.6908789813333</v>
      </c>
      <c r="M1100" s="734">
        <v>78</v>
      </c>
      <c r="N1100" s="735">
        <v>774671.888560544</v>
      </c>
    </row>
    <row r="1101" spans="1:14" ht="14.45" customHeight="1" x14ac:dyDescent="0.2">
      <c r="A1101" s="729" t="s">
        <v>621</v>
      </c>
      <c r="B1101" s="730" t="s">
        <v>622</v>
      </c>
      <c r="C1101" s="731" t="s">
        <v>649</v>
      </c>
      <c r="D1101" s="732" t="s">
        <v>650</v>
      </c>
      <c r="E1101" s="733">
        <v>50113001</v>
      </c>
      <c r="F1101" s="732" t="s">
        <v>667</v>
      </c>
      <c r="G1101" s="731" t="s">
        <v>668</v>
      </c>
      <c r="H1101" s="731">
        <v>130434</v>
      </c>
      <c r="I1101" s="731">
        <v>30434</v>
      </c>
      <c r="J1101" s="731" t="s">
        <v>1377</v>
      </c>
      <c r="K1101" s="731" t="s">
        <v>1378</v>
      </c>
      <c r="L1101" s="734">
        <v>199.46</v>
      </c>
      <c r="M1101" s="734">
        <v>1</v>
      </c>
      <c r="N1101" s="735">
        <v>199.46</v>
      </c>
    </row>
    <row r="1102" spans="1:14" ht="14.45" customHeight="1" x14ac:dyDescent="0.2">
      <c r="A1102" s="729" t="s">
        <v>621</v>
      </c>
      <c r="B1102" s="730" t="s">
        <v>622</v>
      </c>
      <c r="C1102" s="731" t="s">
        <v>649</v>
      </c>
      <c r="D1102" s="732" t="s">
        <v>650</v>
      </c>
      <c r="E1102" s="733">
        <v>50113001</v>
      </c>
      <c r="F1102" s="732" t="s">
        <v>667</v>
      </c>
      <c r="G1102" s="731" t="s">
        <v>668</v>
      </c>
      <c r="H1102" s="731">
        <v>146755</v>
      </c>
      <c r="I1102" s="731">
        <v>46755</v>
      </c>
      <c r="J1102" s="731" t="s">
        <v>1688</v>
      </c>
      <c r="K1102" s="731" t="s">
        <v>1689</v>
      </c>
      <c r="L1102" s="734">
        <v>75.499999999999972</v>
      </c>
      <c r="M1102" s="734">
        <v>1</v>
      </c>
      <c r="N1102" s="735">
        <v>75.499999999999972</v>
      </c>
    </row>
    <row r="1103" spans="1:14" ht="14.45" customHeight="1" x14ac:dyDescent="0.2">
      <c r="A1103" s="729" t="s">
        <v>621</v>
      </c>
      <c r="B1103" s="730" t="s">
        <v>622</v>
      </c>
      <c r="C1103" s="731" t="s">
        <v>649</v>
      </c>
      <c r="D1103" s="732" t="s">
        <v>650</v>
      </c>
      <c r="E1103" s="733">
        <v>50113001</v>
      </c>
      <c r="F1103" s="732" t="s">
        <v>667</v>
      </c>
      <c r="G1103" s="731" t="s">
        <v>668</v>
      </c>
      <c r="H1103" s="731">
        <v>191382</v>
      </c>
      <c r="I1103" s="731">
        <v>191382</v>
      </c>
      <c r="J1103" s="731" t="s">
        <v>1874</v>
      </c>
      <c r="K1103" s="731" t="s">
        <v>1875</v>
      </c>
      <c r="L1103" s="734">
        <v>1257.3800000000001</v>
      </c>
      <c r="M1103" s="734">
        <v>1</v>
      </c>
      <c r="N1103" s="735">
        <v>1257.3800000000001</v>
      </c>
    </row>
    <row r="1104" spans="1:14" ht="14.45" customHeight="1" x14ac:dyDescent="0.2">
      <c r="A1104" s="729" t="s">
        <v>621</v>
      </c>
      <c r="B1104" s="730" t="s">
        <v>622</v>
      </c>
      <c r="C1104" s="731" t="s">
        <v>649</v>
      </c>
      <c r="D1104" s="732" t="s">
        <v>650</v>
      </c>
      <c r="E1104" s="733">
        <v>50113001</v>
      </c>
      <c r="F1104" s="732" t="s">
        <v>667</v>
      </c>
      <c r="G1104" s="731" t="s">
        <v>668</v>
      </c>
      <c r="H1104" s="731">
        <v>184785</v>
      </c>
      <c r="I1104" s="731">
        <v>84785</v>
      </c>
      <c r="J1104" s="731" t="s">
        <v>1381</v>
      </c>
      <c r="K1104" s="731" t="s">
        <v>1876</v>
      </c>
      <c r="L1104" s="734">
        <v>192.74000000000009</v>
      </c>
      <c r="M1104" s="734">
        <v>3</v>
      </c>
      <c r="N1104" s="735">
        <v>578.22000000000025</v>
      </c>
    </row>
    <row r="1105" spans="1:14" ht="14.45" customHeight="1" x14ac:dyDescent="0.2">
      <c r="A1105" s="729" t="s">
        <v>621</v>
      </c>
      <c r="B1105" s="730" t="s">
        <v>622</v>
      </c>
      <c r="C1105" s="731" t="s">
        <v>649</v>
      </c>
      <c r="D1105" s="732" t="s">
        <v>650</v>
      </c>
      <c r="E1105" s="733">
        <v>50113001</v>
      </c>
      <c r="F1105" s="732" t="s">
        <v>667</v>
      </c>
      <c r="G1105" s="731" t="s">
        <v>668</v>
      </c>
      <c r="H1105" s="731">
        <v>142595</v>
      </c>
      <c r="I1105" s="731">
        <v>42595</v>
      </c>
      <c r="J1105" s="731" t="s">
        <v>1877</v>
      </c>
      <c r="K1105" s="731" t="s">
        <v>1878</v>
      </c>
      <c r="L1105" s="734">
        <v>638</v>
      </c>
      <c r="M1105" s="734">
        <v>43</v>
      </c>
      <c r="N1105" s="735">
        <v>27434</v>
      </c>
    </row>
    <row r="1106" spans="1:14" ht="14.45" customHeight="1" x14ac:dyDescent="0.2">
      <c r="A1106" s="729" t="s">
        <v>621</v>
      </c>
      <c r="B1106" s="730" t="s">
        <v>622</v>
      </c>
      <c r="C1106" s="731" t="s">
        <v>649</v>
      </c>
      <c r="D1106" s="732" t="s">
        <v>650</v>
      </c>
      <c r="E1106" s="733">
        <v>50113001</v>
      </c>
      <c r="F1106" s="732" t="s">
        <v>667</v>
      </c>
      <c r="G1106" s="731" t="s">
        <v>668</v>
      </c>
      <c r="H1106" s="731">
        <v>100641</v>
      </c>
      <c r="I1106" s="731">
        <v>641</v>
      </c>
      <c r="J1106" s="731" t="s">
        <v>1879</v>
      </c>
      <c r="K1106" s="731" t="s">
        <v>1880</v>
      </c>
      <c r="L1106" s="734">
        <v>31.20999999999999</v>
      </c>
      <c r="M1106" s="734">
        <v>1</v>
      </c>
      <c r="N1106" s="735">
        <v>31.20999999999999</v>
      </c>
    </row>
    <row r="1107" spans="1:14" ht="14.45" customHeight="1" x14ac:dyDescent="0.2">
      <c r="A1107" s="729" t="s">
        <v>621</v>
      </c>
      <c r="B1107" s="730" t="s">
        <v>622</v>
      </c>
      <c r="C1107" s="731" t="s">
        <v>649</v>
      </c>
      <c r="D1107" s="732" t="s">
        <v>650</v>
      </c>
      <c r="E1107" s="733">
        <v>50113001</v>
      </c>
      <c r="F1107" s="732" t="s">
        <v>667</v>
      </c>
      <c r="G1107" s="731" t="s">
        <v>668</v>
      </c>
      <c r="H1107" s="731">
        <v>207721</v>
      </c>
      <c r="I1107" s="731">
        <v>207721</v>
      </c>
      <c r="J1107" s="731" t="s">
        <v>1881</v>
      </c>
      <c r="K1107" s="731" t="s">
        <v>1882</v>
      </c>
      <c r="L1107" s="734">
        <v>308.14999999999998</v>
      </c>
      <c r="M1107" s="734">
        <v>2</v>
      </c>
      <c r="N1107" s="735">
        <v>616.29999999999995</v>
      </c>
    </row>
    <row r="1108" spans="1:14" ht="14.45" customHeight="1" x14ac:dyDescent="0.2">
      <c r="A1108" s="729" t="s">
        <v>621</v>
      </c>
      <c r="B1108" s="730" t="s">
        <v>622</v>
      </c>
      <c r="C1108" s="731" t="s">
        <v>649</v>
      </c>
      <c r="D1108" s="732" t="s">
        <v>650</v>
      </c>
      <c r="E1108" s="733">
        <v>50113001</v>
      </c>
      <c r="F1108" s="732" t="s">
        <v>667</v>
      </c>
      <c r="G1108" s="731" t="s">
        <v>668</v>
      </c>
      <c r="H1108" s="731">
        <v>199826</v>
      </c>
      <c r="I1108" s="731">
        <v>99826</v>
      </c>
      <c r="J1108" s="731" t="s">
        <v>1883</v>
      </c>
      <c r="K1108" s="731" t="s">
        <v>1884</v>
      </c>
      <c r="L1108" s="734">
        <v>236.72</v>
      </c>
      <c r="M1108" s="734">
        <v>50</v>
      </c>
      <c r="N1108" s="735">
        <v>11836</v>
      </c>
    </row>
    <row r="1109" spans="1:14" ht="14.45" customHeight="1" x14ac:dyDescent="0.2">
      <c r="A1109" s="729" t="s">
        <v>621</v>
      </c>
      <c r="B1109" s="730" t="s">
        <v>622</v>
      </c>
      <c r="C1109" s="731" t="s">
        <v>649</v>
      </c>
      <c r="D1109" s="732" t="s">
        <v>650</v>
      </c>
      <c r="E1109" s="733">
        <v>50113001</v>
      </c>
      <c r="F1109" s="732" t="s">
        <v>667</v>
      </c>
      <c r="G1109" s="731" t="s">
        <v>668</v>
      </c>
      <c r="H1109" s="731">
        <v>117926</v>
      </c>
      <c r="I1109" s="731">
        <v>201609</v>
      </c>
      <c r="J1109" s="731" t="s">
        <v>1388</v>
      </c>
      <c r="K1109" s="731" t="s">
        <v>1389</v>
      </c>
      <c r="L1109" s="734">
        <v>44.459999999999994</v>
      </c>
      <c r="M1109" s="734">
        <v>1</v>
      </c>
      <c r="N1109" s="735">
        <v>44.459999999999994</v>
      </c>
    </row>
    <row r="1110" spans="1:14" ht="14.45" customHeight="1" x14ac:dyDescent="0.2">
      <c r="A1110" s="729" t="s">
        <v>621</v>
      </c>
      <c r="B1110" s="730" t="s">
        <v>622</v>
      </c>
      <c r="C1110" s="731" t="s">
        <v>649</v>
      </c>
      <c r="D1110" s="732" t="s">
        <v>650</v>
      </c>
      <c r="E1110" s="733">
        <v>50113001</v>
      </c>
      <c r="F1110" s="732" t="s">
        <v>667</v>
      </c>
      <c r="G1110" s="731" t="s">
        <v>673</v>
      </c>
      <c r="H1110" s="731">
        <v>500566</v>
      </c>
      <c r="I1110" s="731">
        <v>500566</v>
      </c>
      <c r="J1110" s="731" t="s">
        <v>1885</v>
      </c>
      <c r="K1110" s="731" t="s">
        <v>1391</v>
      </c>
      <c r="L1110" s="734">
        <v>576.73</v>
      </c>
      <c r="M1110" s="734">
        <v>1</v>
      </c>
      <c r="N1110" s="735">
        <v>576.73</v>
      </c>
    </row>
    <row r="1111" spans="1:14" ht="14.45" customHeight="1" x14ac:dyDescent="0.2">
      <c r="A1111" s="729" t="s">
        <v>621</v>
      </c>
      <c r="B1111" s="730" t="s">
        <v>622</v>
      </c>
      <c r="C1111" s="731" t="s">
        <v>649</v>
      </c>
      <c r="D1111" s="732" t="s">
        <v>650</v>
      </c>
      <c r="E1111" s="733">
        <v>50113002</v>
      </c>
      <c r="F1111" s="732" t="s">
        <v>1398</v>
      </c>
      <c r="G1111" s="731" t="s">
        <v>668</v>
      </c>
      <c r="H1111" s="731">
        <v>233037</v>
      </c>
      <c r="I1111" s="731">
        <v>233037</v>
      </c>
      <c r="J1111" s="731" t="s">
        <v>1886</v>
      </c>
      <c r="K1111" s="731" t="s">
        <v>1887</v>
      </c>
      <c r="L1111" s="734">
        <v>3463.02</v>
      </c>
      <c r="M1111" s="734">
        <v>1</v>
      </c>
      <c r="N1111" s="735">
        <v>3463.02</v>
      </c>
    </row>
    <row r="1112" spans="1:14" ht="14.45" customHeight="1" x14ac:dyDescent="0.2">
      <c r="A1112" s="729" t="s">
        <v>621</v>
      </c>
      <c r="B1112" s="730" t="s">
        <v>622</v>
      </c>
      <c r="C1112" s="731" t="s">
        <v>649</v>
      </c>
      <c r="D1112" s="732" t="s">
        <v>650</v>
      </c>
      <c r="E1112" s="733">
        <v>50113002</v>
      </c>
      <c r="F1112" s="732" t="s">
        <v>1398</v>
      </c>
      <c r="G1112" s="731" t="s">
        <v>668</v>
      </c>
      <c r="H1112" s="731">
        <v>103513</v>
      </c>
      <c r="I1112" s="731">
        <v>3513</v>
      </c>
      <c r="J1112" s="731" t="s">
        <v>1888</v>
      </c>
      <c r="K1112" s="731" t="s">
        <v>1401</v>
      </c>
      <c r="L1112" s="734">
        <v>1999.9999999999998</v>
      </c>
      <c r="M1112" s="734">
        <v>7</v>
      </c>
      <c r="N1112" s="735">
        <v>13999.999999999998</v>
      </c>
    </row>
    <row r="1113" spans="1:14" ht="14.45" customHeight="1" x14ac:dyDescent="0.2">
      <c r="A1113" s="729" t="s">
        <v>621</v>
      </c>
      <c r="B1113" s="730" t="s">
        <v>622</v>
      </c>
      <c r="C1113" s="731" t="s">
        <v>649</v>
      </c>
      <c r="D1113" s="732" t="s">
        <v>650</v>
      </c>
      <c r="E1113" s="733">
        <v>50113002</v>
      </c>
      <c r="F1113" s="732" t="s">
        <v>1398</v>
      </c>
      <c r="G1113" s="731" t="s">
        <v>668</v>
      </c>
      <c r="H1113" s="731">
        <v>157116</v>
      </c>
      <c r="I1113" s="731">
        <v>157116</v>
      </c>
      <c r="J1113" s="731" t="s">
        <v>1889</v>
      </c>
      <c r="K1113" s="731" t="s">
        <v>1890</v>
      </c>
      <c r="L1113" s="734">
        <v>3630</v>
      </c>
      <c r="M1113" s="734">
        <v>66</v>
      </c>
      <c r="N1113" s="735">
        <v>239580</v>
      </c>
    </row>
    <row r="1114" spans="1:14" ht="14.45" customHeight="1" x14ac:dyDescent="0.2">
      <c r="A1114" s="729" t="s">
        <v>621</v>
      </c>
      <c r="B1114" s="730" t="s">
        <v>622</v>
      </c>
      <c r="C1114" s="731" t="s">
        <v>649</v>
      </c>
      <c r="D1114" s="732" t="s">
        <v>650</v>
      </c>
      <c r="E1114" s="733">
        <v>50113002</v>
      </c>
      <c r="F1114" s="732" t="s">
        <v>1398</v>
      </c>
      <c r="G1114" s="731" t="s">
        <v>668</v>
      </c>
      <c r="H1114" s="731">
        <v>394774</v>
      </c>
      <c r="I1114" s="731">
        <v>157118</v>
      </c>
      <c r="J1114" s="731" t="s">
        <v>1889</v>
      </c>
      <c r="K1114" s="731" t="s">
        <v>1891</v>
      </c>
      <c r="L1114" s="734">
        <v>3115.2000000000007</v>
      </c>
      <c r="M1114" s="734">
        <v>4</v>
      </c>
      <c r="N1114" s="735">
        <v>12460.800000000003</v>
      </c>
    </row>
    <row r="1115" spans="1:14" ht="14.45" customHeight="1" x14ac:dyDescent="0.2">
      <c r="A1115" s="729" t="s">
        <v>621</v>
      </c>
      <c r="B1115" s="730" t="s">
        <v>622</v>
      </c>
      <c r="C1115" s="731" t="s">
        <v>649</v>
      </c>
      <c r="D1115" s="732" t="s">
        <v>650</v>
      </c>
      <c r="E1115" s="733">
        <v>50113006</v>
      </c>
      <c r="F1115" s="732" t="s">
        <v>917</v>
      </c>
      <c r="G1115" s="731" t="s">
        <v>673</v>
      </c>
      <c r="H1115" s="731">
        <v>33833</v>
      </c>
      <c r="I1115" s="731">
        <v>33833</v>
      </c>
      <c r="J1115" s="731" t="s">
        <v>1404</v>
      </c>
      <c r="K1115" s="731" t="s">
        <v>919</v>
      </c>
      <c r="L1115" s="734">
        <v>163.81</v>
      </c>
      <c r="M1115" s="734">
        <v>8</v>
      </c>
      <c r="N1115" s="735">
        <v>1310.48</v>
      </c>
    </row>
    <row r="1116" spans="1:14" ht="14.45" customHeight="1" x14ac:dyDescent="0.2">
      <c r="A1116" s="729" t="s">
        <v>621</v>
      </c>
      <c r="B1116" s="730" t="s">
        <v>622</v>
      </c>
      <c r="C1116" s="731" t="s">
        <v>649</v>
      </c>
      <c r="D1116" s="732" t="s">
        <v>650</v>
      </c>
      <c r="E1116" s="733">
        <v>50113006</v>
      </c>
      <c r="F1116" s="732" t="s">
        <v>917</v>
      </c>
      <c r="G1116" s="731" t="s">
        <v>668</v>
      </c>
      <c r="H1116" s="731">
        <v>217087</v>
      </c>
      <c r="I1116" s="731">
        <v>217087</v>
      </c>
      <c r="J1116" s="731" t="s">
        <v>1700</v>
      </c>
      <c r="K1116" s="731" t="s">
        <v>919</v>
      </c>
      <c r="L1116" s="734">
        <v>163.81</v>
      </c>
      <c r="M1116" s="734">
        <v>5</v>
      </c>
      <c r="N1116" s="735">
        <v>819.05</v>
      </c>
    </row>
    <row r="1117" spans="1:14" ht="14.45" customHeight="1" x14ac:dyDescent="0.2">
      <c r="A1117" s="729" t="s">
        <v>621</v>
      </c>
      <c r="B1117" s="730" t="s">
        <v>622</v>
      </c>
      <c r="C1117" s="731" t="s">
        <v>649</v>
      </c>
      <c r="D1117" s="732" t="s">
        <v>650</v>
      </c>
      <c r="E1117" s="733">
        <v>50113006</v>
      </c>
      <c r="F1117" s="732" t="s">
        <v>917</v>
      </c>
      <c r="G1117" s="731" t="s">
        <v>668</v>
      </c>
      <c r="H1117" s="731">
        <v>217088</v>
      </c>
      <c r="I1117" s="731">
        <v>217088</v>
      </c>
      <c r="J1117" s="731" t="s">
        <v>1405</v>
      </c>
      <c r="K1117" s="731" t="s">
        <v>919</v>
      </c>
      <c r="L1117" s="734">
        <v>163.81000000000003</v>
      </c>
      <c r="M1117" s="734">
        <v>2</v>
      </c>
      <c r="N1117" s="735">
        <v>327.62000000000006</v>
      </c>
    </row>
    <row r="1118" spans="1:14" ht="14.45" customHeight="1" x14ac:dyDescent="0.2">
      <c r="A1118" s="729" t="s">
        <v>621</v>
      </c>
      <c r="B1118" s="730" t="s">
        <v>622</v>
      </c>
      <c r="C1118" s="731" t="s">
        <v>649</v>
      </c>
      <c r="D1118" s="732" t="s">
        <v>650</v>
      </c>
      <c r="E1118" s="733">
        <v>50113006</v>
      </c>
      <c r="F1118" s="732" t="s">
        <v>917</v>
      </c>
      <c r="G1118" s="731" t="s">
        <v>673</v>
      </c>
      <c r="H1118" s="731">
        <v>33742</v>
      </c>
      <c r="I1118" s="731">
        <v>33742</v>
      </c>
      <c r="J1118" s="731" t="s">
        <v>1892</v>
      </c>
      <c r="K1118" s="731" t="s">
        <v>1705</v>
      </c>
      <c r="L1118" s="734">
        <v>111.80999999999997</v>
      </c>
      <c r="M1118" s="734">
        <v>2</v>
      </c>
      <c r="N1118" s="735">
        <v>223.61999999999995</v>
      </c>
    </row>
    <row r="1119" spans="1:14" ht="14.45" customHeight="1" x14ac:dyDescent="0.2">
      <c r="A1119" s="729" t="s">
        <v>621</v>
      </c>
      <c r="B1119" s="730" t="s">
        <v>622</v>
      </c>
      <c r="C1119" s="731" t="s">
        <v>649</v>
      </c>
      <c r="D1119" s="732" t="s">
        <v>650</v>
      </c>
      <c r="E1119" s="733">
        <v>50113006</v>
      </c>
      <c r="F1119" s="732" t="s">
        <v>917</v>
      </c>
      <c r="G1119" s="731" t="s">
        <v>673</v>
      </c>
      <c r="H1119" s="731">
        <v>846764</v>
      </c>
      <c r="I1119" s="731">
        <v>33418</v>
      </c>
      <c r="J1119" s="731" t="s">
        <v>1893</v>
      </c>
      <c r="K1119" s="731" t="s">
        <v>1705</v>
      </c>
      <c r="L1119" s="734">
        <v>138.54</v>
      </c>
      <c r="M1119" s="734">
        <v>2</v>
      </c>
      <c r="N1119" s="735">
        <v>277.08</v>
      </c>
    </row>
    <row r="1120" spans="1:14" ht="14.45" customHeight="1" x14ac:dyDescent="0.2">
      <c r="A1120" s="729" t="s">
        <v>621</v>
      </c>
      <c r="B1120" s="730" t="s">
        <v>622</v>
      </c>
      <c r="C1120" s="731" t="s">
        <v>649</v>
      </c>
      <c r="D1120" s="732" t="s">
        <v>650</v>
      </c>
      <c r="E1120" s="733">
        <v>50113006</v>
      </c>
      <c r="F1120" s="732" t="s">
        <v>917</v>
      </c>
      <c r="G1120" s="731" t="s">
        <v>673</v>
      </c>
      <c r="H1120" s="731">
        <v>846766</v>
      </c>
      <c r="I1120" s="731">
        <v>33420</v>
      </c>
      <c r="J1120" s="731" t="s">
        <v>1894</v>
      </c>
      <c r="K1120" s="731" t="s">
        <v>1705</v>
      </c>
      <c r="L1120" s="734">
        <v>138.53999999999996</v>
      </c>
      <c r="M1120" s="734">
        <v>2</v>
      </c>
      <c r="N1120" s="735">
        <v>277.07999999999993</v>
      </c>
    </row>
    <row r="1121" spans="1:14" ht="14.45" customHeight="1" x14ac:dyDescent="0.2">
      <c r="A1121" s="729" t="s">
        <v>621</v>
      </c>
      <c r="B1121" s="730" t="s">
        <v>622</v>
      </c>
      <c r="C1121" s="731" t="s">
        <v>649</v>
      </c>
      <c r="D1121" s="732" t="s">
        <v>650</v>
      </c>
      <c r="E1121" s="733">
        <v>50113006</v>
      </c>
      <c r="F1121" s="732" t="s">
        <v>917</v>
      </c>
      <c r="G1121" s="731" t="s">
        <v>673</v>
      </c>
      <c r="H1121" s="731">
        <v>33859</v>
      </c>
      <c r="I1121" s="731">
        <v>33859</v>
      </c>
      <c r="J1121" s="731" t="s">
        <v>925</v>
      </c>
      <c r="K1121" s="731" t="s">
        <v>919</v>
      </c>
      <c r="L1121" s="734">
        <v>141.41999999999996</v>
      </c>
      <c r="M1121" s="734">
        <v>5</v>
      </c>
      <c r="N1121" s="735">
        <v>707.0999999999998</v>
      </c>
    </row>
    <row r="1122" spans="1:14" ht="14.45" customHeight="1" x14ac:dyDescent="0.2">
      <c r="A1122" s="729" t="s">
        <v>621</v>
      </c>
      <c r="B1122" s="730" t="s">
        <v>622</v>
      </c>
      <c r="C1122" s="731" t="s">
        <v>649</v>
      </c>
      <c r="D1122" s="732" t="s">
        <v>650</v>
      </c>
      <c r="E1122" s="733">
        <v>50113006</v>
      </c>
      <c r="F1122" s="732" t="s">
        <v>917</v>
      </c>
      <c r="G1122" s="731" t="s">
        <v>673</v>
      </c>
      <c r="H1122" s="731">
        <v>33858</v>
      </c>
      <c r="I1122" s="731">
        <v>33858</v>
      </c>
      <c r="J1122" s="731" t="s">
        <v>926</v>
      </c>
      <c r="K1122" s="731" t="s">
        <v>919</v>
      </c>
      <c r="L1122" s="734">
        <v>141.41999999999999</v>
      </c>
      <c r="M1122" s="734">
        <v>5</v>
      </c>
      <c r="N1122" s="735">
        <v>707.09999999999991</v>
      </c>
    </row>
    <row r="1123" spans="1:14" ht="14.45" customHeight="1" x14ac:dyDescent="0.2">
      <c r="A1123" s="729" t="s">
        <v>621</v>
      </c>
      <c r="B1123" s="730" t="s">
        <v>622</v>
      </c>
      <c r="C1123" s="731" t="s">
        <v>649</v>
      </c>
      <c r="D1123" s="732" t="s">
        <v>650</v>
      </c>
      <c r="E1123" s="733">
        <v>50113006</v>
      </c>
      <c r="F1123" s="732" t="s">
        <v>917</v>
      </c>
      <c r="G1123" s="731" t="s">
        <v>673</v>
      </c>
      <c r="H1123" s="731">
        <v>33850</v>
      </c>
      <c r="I1123" s="731">
        <v>33850</v>
      </c>
      <c r="J1123" s="731" t="s">
        <v>1895</v>
      </c>
      <c r="K1123" s="731" t="s">
        <v>919</v>
      </c>
      <c r="L1123" s="734">
        <v>107.71000000000002</v>
      </c>
      <c r="M1123" s="734">
        <v>2</v>
      </c>
      <c r="N1123" s="735">
        <v>215.42000000000004</v>
      </c>
    </row>
    <row r="1124" spans="1:14" ht="14.45" customHeight="1" x14ac:dyDescent="0.2">
      <c r="A1124" s="729" t="s">
        <v>621</v>
      </c>
      <c r="B1124" s="730" t="s">
        <v>622</v>
      </c>
      <c r="C1124" s="731" t="s">
        <v>649</v>
      </c>
      <c r="D1124" s="732" t="s">
        <v>650</v>
      </c>
      <c r="E1124" s="733">
        <v>50113006</v>
      </c>
      <c r="F1124" s="732" t="s">
        <v>917</v>
      </c>
      <c r="G1124" s="731" t="s">
        <v>673</v>
      </c>
      <c r="H1124" s="731">
        <v>33851</v>
      </c>
      <c r="I1124" s="731">
        <v>33851</v>
      </c>
      <c r="J1124" s="731" t="s">
        <v>1896</v>
      </c>
      <c r="K1124" s="731" t="s">
        <v>919</v>
      </c>
      <c r="L1124" s="734">
        <v>107.71000000000002</v>
      </c>
      <c r="M1124" s="734">
        <v>2</v>
      </c>
      <c r="N1124" s="735">
        <v>215.42000000000004</v>
      </c>
    </row>
    <row r="1125" spans="1:14" ht="14.45" customHeight="1" x14ac:dyDescent="0.2">
      <c r="A1125" s="729" t="s">
        <v>621</v>
      </c>
      <c r="B1125" s="730" t="s">
        <v>622</v>
      </c>
      <c r="C1125" s="731" t="s">
        <v>649</v>
      </c>
      <c r="D1125" s="732" t="s">
        <v>650</v>
      </c>
      <c r="E1125" s="733">
        <v>50113006</v>
      </c>
      <c r="F1125" s="732" t="s">
        <v>917</v>
      </c>
      <c r="G1125" s="731" t="s">
        <v>673</v>
      </c>
      <c r="H1125" s="731">
        <v>33527</v>
      </c>
      <c r="I1125" s="731">
        <v>33527</v>
      </c>
      <c r="J1125" s="731" t="s">
        <v>1706</v>
      </c>
      <c r="K1125" s="731" t="s">
        <v>1897</v>
      </c>
      <c r="L1125" s="734">
        <v>55.57</v>
      </c>
      <c r="M1125" s="734">
        <v>124</v>
      </c>
      <c r="N1125" s="735">
        <v>6890.68</v>
      </c>
    </row>
    <row r="1126" spans="1:14" ht="14.45" customHeight="1" x14ac:dyDescent="0.2">
      <c r="A1126" s="729" t="s">
        <v>621</v>
      </c>
      <c r="B1126" s="730" t="s">
        <v>622</v>
      </c>
      <c r="C1126" s="731" t="s">
        <v>649</v>
      </c>
      <c r="D1126" s="732" t="s">
        <v>650</v>
      </c>
      <c r="E1126" s="733">
        <v>50113006</v>
      </c>
      <c r="F1126" s="732" t="s">
        <v>917</v>
      </c>
      <c r="G1126" s="731" t="s">
        <v>673</v>
      </c>
      <c r="H1126" s="731">
        <v>217054</v>
      </c>
      <c r="I1126" s="731">
        <v>217054</v>
      </c>
      <c r="J1126" s="731" t="s">
        <v>1706</v>
      </c>
      <c r="K1126" s="731" t="s">
        <v>1419</v>
      </c>
      <c r="L1126" s="734">
        <v>1115.2699999999998</v>
      </c>
      <c r="M1126" s="734">
        <v>1</v>
      </c>
      <c r="N1126" s="735">
        <v>1115.2699999999998</v>
      </c>
    </row>
    <row r="1127" spans="1:14" ht="14.45" customHeight="1" x14ac:dyDescent="0.2">
      <c r="A1127" s="729" t="s">
        <v>621</v>
      </c>
      <c r="B1127" s="730" t="s">
        <v>622</v>
      </c>
      <c r="C1127" s="731" t="s">
        <v>649</v>
      </c>
      <c r="D1127" s="732" t="s">
        <v>650</v>
      </c>
      <c r="E1127" s="733">
        <v>50113006</v>
      </c>
      <c r="F1127" s="732" t="s">
        <v>917</v>
      </c>
      <c r="G1127" s="731" t="s">
        <v>673</v>
      </c>
      <c r="H1127" s="731">
        <v>133146</v>
      </c>
      <c r="I1127" s="731">
        <v>33530</v>
      </c>
      <c r="J1127" s="731" t="s">
        <v>1898</v>
      </c>
      <c r="K1127" s="731" t="s">
        <v>1899</v>
      </c>
      <c r="L1127" s="734">
        <v>157.37000000000003</v>
      </c>
      <c r="M1127" s="734">
        <v>244</v>
      </c>
      <c r="N1127" s="735">
        <v>38398.280000000006</v>
      </c>
    </row>
    <row r="1128" spans="1:14" ht="14.45" customHeight="1" x14ac:dyDescent="0.2">
      <c r="A1128" s="729" t="s">
        <v>621</v>
      </c>
      <c r="B1128" s="730" t="s">
        <v>622</v>
      </c>
      <c r="C1128" s="731" t="s">
        <v>649</v>
      </c>
      <c r="D1128" s="732" t="s">
        <v>650</v>
      </c>
      <c r="E1128" s="733">
        <v>50113008</v>
      </c>
      <c r="F1128" s="732" t="s">
        <v>1900</v>
      </c>
      <c r="G1128" s="731"/>
      <c r="H1128" s="731"/>
      <c r="I1128" s="731">
        <v>230459</v>
      </c>
      <c r="J1128" s="731" t="s">
        <v>1901</v>
      </c>
      <c r="K1128" s="731" t="s">
        <v>1902</v>
      </c>
      <c r="L1128" s="734">
        <v>2099.02001953125</v>
      </c>
      <c r="M1128" s="734">
        <v>2</v>
      </c>
      <c r="N1128" s="735">
        <v>4198.0400390625</v>
      </c>
    </row>
    <row r="1129" spans="1:14" ht="14.45" customHeight="1" x14ac:dyDescent="0.2">
      <c r="A1129" s="729" t="s">
        <v>621</v>
      </c>
      <c r="B1129" s="730" t="s">
        <v>622</v>
      </c>
      <c r="C1129" s="731" t="s">
        <v>649</v>
      </c>
      <c r="D1129" s="732" t="s">
        <v>650</v>
      </c>
      <c r="E1129" s="733">
        <v>50113008</v>
      </c>
      <c r="F1129" s="732" t="s">
        <v>1900</v>
      </c>
      <c r="G1129" s="731"/>
      <c r="H1129" s="731"/>
      <c r="I1129" s="731">
        <v>230458</v>
      </c>
      <c r="J1129" s="731" t="s">
        <v>1901</v>
      </c>
      <c r="K1129" s="731" t="s">
        <v>1903</v>
      </c>
      <c r="L1129" s="734">
        <v>1049.510009765625</v>
      </c>
      <c r="M1129" s="734">
        <v>1</v>
      </c>
      <c r="N1129" s="735">
        <v>1049.510009765625</v>
      </c>
    </row>
    <row r="1130" spans="1:14" ht="14.45" customHeight="1" x14ac:dyDescent="0.2">
      <c r="A1130" s="729" t="s">
        <v>621</v>
      </c>
      <c r="B1130" s="730" t="s">
        <v>622</v>
      </c>
      <c r="C1130" s="731" t="s">
        <v>649</v>
      </c>
      <c r="D1130" s="732" t="s">
        <v>650</v>
      </c>
      <c r="E1130" s="733">
        <v>50113008</v>
      </c>
      <c r="F1130" s="732" t="s">
        <v>1900</v>
      </c>
      <c r="G1130" s="731"/>
      <c r="H1130" s="731"/>
      <c r="I1130" s="731">
        <v>29980</v>
      </c>
      <c r="J1130" s="731" t="s">
        <v>1904</v>
      </c>
      <c r="K1130" s="731" t="s">
        <v>1905</v>
      </c>
      <c r="L1130" s="734">
        <v>11517</v>
      </c>
      <c r="M1130" s="734">
        <v>9</v>
      </c>
      <c r="N1130" s="735">
        <v>103653</v>
      </c>
    </row>
    <row r="1131" spans="1:14" ht="14.45" customHeight="1" x14ac:dyDescent="0.2">
      <c r="A1131" s="729" t="s">
        <v>621</v>
      </c>
      <c r="B1131" s="730" t="s">
        <v>622</v>
      </c>
      <c r="C1131" s="731" t="s">
        <v>649</v>
      </c>
      <c r="D1131" s="732" t="s">
        <v>650</v>
      </c>
      <c r="E1131" s="733">
        <v>50113008</v>
      </c>
      <c r="F1131" s="732" t="s">
        <v>1900</v>
      </c>
      <c r="G1131" s="731"/>
      <c r="H1131" s="731"/>
      <c r="I1131" s="731">
        <v>230686</v>
      </c>
      <c r="J1131" s="731" t="s">
        <v>1906</v>
      </c>
      <c r="K1131" s="731" t="s">
        <v>1907</v>
      </c>
      <c r="L1131" s="734">
        <v>8610.7998046875</v>
      </c>
      <c r="M1131" s="734">
        <v>1</v>
      </c>
      <c r="N1131" s="735">
        <v>8610.7998046875</v>
      </c>
    </row>
    <row r="1132" spans="1:14" ht="14.45" customHeight="1" x14ac:dyDescent="0.2">
      <c r="A1132" s="729" t="s">
        <v>621</v>
      </c>
      <c r="B1132" s="730" t="s">
        <v>622</v>
      </c>
      <c r="C1132" s="731" t="s">
        <v>649</v>
      </c>
      <c r="D1132" s="732" t="s">
        <v>650</v>
      </c>
      <c r="E1132" s="733">
        <v>50113011</v>
      </c>
      <c r="F1132" s="732" t="s">
        <v>1908</v>
      </c>
      <c r="G1132" s="731"/>
      <c r="H1132" s="731"/>
      <c r="I1132" s="731">
        <v>158152</v>
      </c>
      <c r="J1132" s="731" t="s">
        <v>1909</v>
      </c>
      <c r="K1132" s="731" t="s">
        <v>1910</v>
      </c>
      <c r="L1132" s="734">
        <v>912.989990234375</v>
      </c>
      <c r="M1132" s="734">
        <v>10</v>
      </c>
      <c r="N1132" s="735">
        <v>9129.89990234375</v>
      </c>
    </row>
    <row r="1133" spans="1:14" ht="14.45" customHeight="1" x14ac:dyDescent="0.2">
      <c r="A1133" s="729" t="s">
        <v>621</v>
      </c>
      <c r="B1133" s="730" t="s">
        <v>622</v>
      </c>
      <c r="C1133" s="731" t="s">
        <v>649</v>
      </c>
      <c r="D1133" s="732" t="s">
        <v>650</v>
      </c>
      <c r="E1133" s="733">
        <v>50113012</v>
      </c>
      <c r="F1133" s="732" t="s">
        <v>1911</v>
      </c>
      <c r="G1133" s="731" t="s">
        <v>668</v>
      </c>
      <c r="H1133" s="731">
        <v>193650</v>
      </c>
      <c r="I1133" s="731">
        <v>93650</v>
      </c>
      <c r="J1133" s="731" t="s">
        <v>1912</v>
      </c>
      <c r="K1133" s="731" t="s">
        <v>1913</v>
      </c>
      <c r="L1133" s="734">
        <v>9818.75</v>
      </c>
      <c r="M1133" s="734">
        <v>4</v>
      </c>
      <c r="N1133" s="735">
        <v>39275</v>
      </c>
    </row>
    <row r="1134" spans="1:14" ht="14.45" customHeight="1" x14ac:dyDescent="0.2">
      <c r="A1134" s="729" t="s">
        <v>621</v>
      </c>
      <c r="B1134" s="730" t="s">
        <v>622</v>
      </c>
      <c r="C1134" s="731" t="s">
        <v>649</v>
      </c>
      <c r="D1134" s="732" t="s">
        <v>650</v>
      </c>
      <c r="E1134" s="733">
        <v>50113013</v>
      </c>
      <c r="F1134" s="732" t="s">
        <v>927</v>
      </c>
      <c r="G1134" s="731" t="s">
        <v>329</v>
      </c>
      <c r="H1134" s="731">
        <v>243369</v>
      </c>
      <c r="I1134" s="731">
        <v>243369</v>
      </c>
      <c r="J1134" s="731" t="s">
        <v>1914</v>
      </c>
      <c r="K1134" s="731" t="s">
        <v>1915</v>
      </c>
      <c r="L1134" s="734">
        <v>544.39</v>
      </c>
      <c r="M1134" s="734">
        <v>7.5</v>
      </c>
      <c r="N1134" s="735">
        <v>4082.9250000000002</v>
      </c>
    </row>
    <row r="1135" spans="1:14" ht="14.45" customHeight="1" x14ac:dyDescent="0.2">
      <c r="A1135" s="729" t="s">
        <v>621</v>
      </c>
      <c r="B1135" s="730" t="s">
        <v>622</v>
      </c>
      <c r="C1135" s="731" t="s">
        <v>649</v>
      </c>
      <c r="D1135" s="732" t="s">
        <v>650</v>
      </c>
      <c r="E1135" s="733">
        <v>50113013</v>
      </c>
      <c r="F1135" s="732" t="s">
        <v>927</v>
      </c>
      <c r="G1135" s="731" t="s">
        <v>668</v>
      </c>
      <c r="H1135" s="731">
        <v>172972</v>
      </c>
      <c r="I1135" s="731">
        <v>72972</v>
      </c>
      <c r="J1135" s="731" t="s">
        <v>930</v>
      </c>
      <c r="K1135" s="731" t="s">
        <v>931</v>
      </c>
      <c r="L1135" s="734">
        <v>203.72</v>
      </c>
      <c r="M1135" s="734">
        <v>7</v>
      </c>
      <c r="N1135" s="735">
        <v>1426.04</v>
      </c>
    </row>
    <row r="1136" spans="1:14" ht="14.45" customHeight="1" x14ac:dyDescent="0.2">
      <c r="A1136" s="729" t="s">
        <v>621</v>
      </c>
      <c r="B1136" s="730" t="s">
        <v>622</v>
      </c>
      <c r="C1136" s="731" t="s">
        <v>649</v>
      </c>
      <c r="D1136" s="732" t="s">
        <v>650</v>
      </c>
      <c r="E1136" s="733">
        <v>50113013</v>
      </c>
      <c r="F1136" s="732" t="s">
        <v>927</v>
      </c>
      <c r="G1136" s="731" t="s">
        <v>673</v>
      </c>
      <c r="H1136" s="731">
        <v>136083</v>
      </c>
      <c r="I1136" s="731">
        <v>136083</v>
      </c>
      <c r="J1136" s="731" t="s">
        <v>1916</v>
      </c>
      <c r="K1136" s="731" t="s">
        <v>1917</v>
      </c>
      <c r="L1136" s="734">
        <v>526.75</v>
      </c>
      <c r="M1136" s="734">
        <v>3</v>
      </c>
      <c r="N1136" s="735">
        <v>1580.25</v>
      </c>
    </row>
    <row r="1137" spans="1:14" ht="14.45" customHeight="1" x14ac:dyDescent="0.2">
      <c r="A1137" s="729" t="s">
        <v>621</v>
      </c>
      <c r="B1137" s="730" t="s">
        <v>622</v>
      </c>
      <c r="C1137" s="731" t="s">
        <v>649</v>
      </c>
      <c r="D1137" s="732" t="s">
        <v>650</v>
      </c>
      <c r="E1137" s="733">
        <v>50113013</v>
      </c>
      <c r="F1137" s="732" t="s">
        <v>927</v>
      </c>
      <c r="G1137" s="731" t="s">
        <v>673</v>
      </c>
      <c r="H1137" s="731">
        <v>164835</v>
      </c>
      <c r="I1137" s="731">
        <v>64835</v>
      </c>
      <c r="J1137" s="731" t="s">
        <v>1918</v>
      </c>
      <c r="K1137" s="731" t="s">
        <v>1919</v>
      </c>
      <c r="L1137" s="734">
        <v>140.03</v>
      </c>
      <c r="M1137" s="734">
        <v>2</v>
      </c>
      <c r="N1137" s="735">
        <v>280.06</v>
      </c>
    </row>
    <row r="1138" spans="1:14" ht="14.45" customHeight="1" x14ac:dyDescent="0.2">
      <c r="A1138" s="729" t="s">
        <v>621</v>
      </c>
      <c r="B1138" s="730" t="s">
        <v>622</v>
      </c>
      <c r="C1138" s="731" t="s">
        <v>649</v>
      </c>
      <c r="D1138" s="732" t="s">
        <v>650</v>
      </c>
      <c r="E1138" s="733">
        <v>50113013</v>
      </c>
      <c r="F1138" s="732" t="s">
        <v>927</v>
      </c>
      <c r="G1138" s="731" t="s">
        <v>668</v>
      </c>
      <c r="H1138" s="731">
        <v>111706</v>
      </c>
      <c r="I1138" s="731">
        <v>11706</v>
      </c>
      <c r="J1138" s="731" t="s">
        <v>1920</v>
      </c>
      <c r="K1138" s="731" t="s">
        <v>1921</v>
      </c>
      <c r="L1138" s="734">
        <v>493.95756161615981</v>
      </c>
      <c r="M1138" s="734">
        <v>33</v>
      </c>
      <c r="N1138" s="735">
        <v>16300.599533333274</v>
      </c>
    </row>
    <row r="1139" spans="1:14" ht="14.45" customHeight="1" x14ac:dyDescent="0.2">
      <c r="A1139" s="729" t="s">
        <v>621</v>
      </c>
      <c r="B1139" s="730" t="s">
        <v>622</v>
      </c>
      <c r="C1139" s="731" t="s">
        <v>649</v>
      </c>
      <c r="D1139" s="732" t="s">
        <v>650</v>
      </c>
      <c r="E1139" s="733">
        <v>50113013</v>
      </c>
      <c r="F1139" s="732" t="s">
        <v>927</v>
      </c>
      <c r="G1139" s="731" t="s">
        <v>668</v>
      </c>
      <c r="H1139" s="731">
        <v>131656</v>
      </c>
      <c r="I1139" s="731">
        <v>131656</v>
      </c>
      <c r="J1139" s="731" t="s">
        <v>1922</v>
      </c>
      <c r="K1139" s="731" t="s">
        <v>1923</v>
      </c>
      <c r="L1139" s="734">
        <v>959.35</v>
      </c>
      <c r="M1139" s="734">
        <v>5.5</v>
      </c>
      <c r="N1139" s="735">
        <v>5276.4250000000002</v>
      </c>
    </row>
    <row r="1140" spans="1:14" ht="14.45" customHeight="1" x14ac:dyDescent="0.2">
      <c r="A1140" s="729" t="s">
        <v>621</v>
      </c>
      <c r="B1140" s="730" t="s">
        <v>622</v>
      </c>
      <c r="C1140" s="731" t="s">
        <v>649</v>
      </c>
      <c r="D1140" s="732" t="s">
        <v>650</v>
      </c>
      <c r="E1140" s="733">
        <v>50113013</v>
      </c>
      <c r="F1140" s="732" t="s">
        <v>927</v>
      </c>
      <c r="G1140" s="731" t="s">
        <v>673</v>
      </c>
      <c r="H1140" s="731">
        <v>162187</v>
      </c>
      <c r="I1140" s="731">
        <v>162187</v>
      </c>
      <c r="J1140" s="731" t="s">
        <v>1430</v>
      </c>
      <c r="K1140" s="731" t="s">
        <v>1431</v>
      </c>
      <c r="L1140" s="734">
        <v>671</v>
      </c>
      <c r="M1140" s="734">
        <v>8</v>
      </c>
      <c r="N1140" s="735">
        <v>5368</v>
      </c>
    </row>
    <row r="1141" spans="1:14" ht="14.45" customHeight="1" x14ac:dyDescent="0.2">
      <c r="A1141" s="729" t="s">
        <v>621</v>
      </c>
      <c r="B1141" s="730" t="s">
        <v>622</v>
      </c>
      <c r="C1141" s="731" t="s">
        <v>649</v>
      </c>
      <c r="D1141" s="732" t="s">
        <v>650</v>
      </c>
      <c r="E1141" s="733">
        <v>50113013</v>
      </c>
      <c r="F1141" s="732" t="s">
        <v>927</v>
      </c>
      <c r="G1141" s="731" t="s">
        <v>668</v>
      </c>
      <c r="H1141" s="731">
        <v>499251</v>
      </c>
      <c r="I1141" s="731">
        <v>999999</v>
      </c>
      <c r="J1141" s="731" t="s">
        <v>1432</v>
      </c>
      <c r="K1141" s="731" t="s">
        <v>1433</v>
      </c>
      <c r="L1141" s="734">
        <v>3416.5153000000018</v>
      </c>
      <c r="M1141" s="734">
        <v>92.7</v>
      </c>
      <c r="N1141" s="735">
        <v>316710.9683100002</v>
      </c>
    </row>
    <row r="1142" spans="1:14" ht="14.45" customHeight="1" x14ac:dyDescent="0.2">
      <c r="A1142" s="729" t="s">
        <v>621</v>
      </c>
      <c r="B1142" s="730" t="s">
        <v>622</v>
      </c>
      <c r="C1142" s="731" t="s">
        <v>649</v>
      </c>
      <c r="D1142" s="732" t="s">
        <v>650</v>
      </c>
      <c r="E1142" s="733">
        <v>50113013</v>
      </c>
      <c r="F1142" s="732" t="s">
        <v>927</v>
      </c>
      <c r="G1142" s="731" t="s">
        <v>673</v>
      </c>
      <c r="H1142" s="731">
        <v>218400</v>
      </c>
      <c r="I1142" s="731">
        <v>218400</v>
      </c>
      <c r="J1142" s="731" t="s">
        <v>1434</v>
      </c>
      <c r="K1142" s="731" t="s">
        <v>1435</v>
      </c>
      <c r="L1142" s="734">
        <v>679.60727272727263</v>
      </c>
      <c r="M1142" s="734">
        <v>22</v>
      </c>
      <c r="N1142" s="735">
        <v>14951.359999999999</v>
      </c>
    </row>
    <row r="1143" spans="1:14" ht="14.45" customHeight="1" x14ac:dyDescent="0.2">
      <c r="A1143" s="729" t="s">
        <v>621</v>
      </c>
      <c r="B1143" s="730" t="s">
        <v>622</v>
      </c>
      <c r="C1143" s="731" t="s">
        <v>649</v>
      </c>
      <c r="D1143" s="732" t="s">
        <v>650</v>
      </c>
      <c r="E1143" s="733">
        <v>50113013</v>
      </c>
      <c r="F1143" s="732" t="s">
        <v>927</v>
      </c>
      <c r="G1143" s="731" t="s">
        <v>668</v>
      </c>
      <c r="H1143" s="731">
        <v>96414</v>
      </c>
      <c r="I1143" s="731">
        <v>96414</v>
      </c>
      <c r="J1143" s="731" t="s">
        <v>1713</v>
      </c>
      <c r="K1143" s="731" t="s">
        <v>1714</v>
      </c>
      <c r="L1143" s="734">
        <v>59.20000000000001</v>
      </c>
      <c r="M1143" s="734">
        <v>3</v>
      </c>
      <c r="N1143" s="735">
        <v>177.60000000000002</v>
      </c>
    </row>
    <row r="1144" spans="1:14" ht="14.45" customHeight="1" x14ac:dyDescent="0.2">
      <c r="A1144" s="729" t="s">
        <v>621</v>
      </c>
      <c r="B1144" s="730" t="s">
        <v>622</v>
      </c>
      <c r="C1144" s="731" t="s">
        <v>649</v>
      </c>
      <c r="D1144" s="732" t="s">
        <v>650</v>
      </c>
      <c r="E1144" s="733">
        <v>50113013</v>
      </c>
      <c r="F1144" s="732" t="s">
        <v>927</v>
      </c>
      <c r="G1144" s="731" t="s">
        <v>673</v>
      </c>
      <c r="H1144" s="731">
        <v>216704</v>
      </c>
      <c r="I1144" s="731">
        <v>216704</v>
      </c>
      <c r="J1144" s="731" t="s">
        <v>1715</v>
      </c>
      <c r="K1144" s="731" t="s">
        <v>1716</v>
      </c>
      <c r="L1144" s="734">
        <v>1111</v>
      </c>
      <c r="M1144" s="734">
        <v>10.4</v>
      </c>
      <c r="N1144" s="735">
        <v>11554.4</v>
      </c>
    </row>
    <row r="1145" spans="1:14" ht="14.45" customHeight="1" x14ac:dyDescent="0.2">
      <c r="A1145" s="729" t="s">
        <v>621</v>
      </c>
      <c r="B1145" s="730" t="s">
        <v>622</v>
      </c>
      <c r="C1145" s="731" t="s">
        <v>649</v>
      </c>
      <c r="D1145" s="732" t="s">
        <v>650</v>
      </c>
      <c r="E1145" s="733">
        <v>50113013</v>
      </c>
      <c r="F1145" s="732" t="s">
        <v>927</v>
      </c>
      <c r="G1145" s="731" t="s">
        <v>668</v>
      </c>
      <c r="H1145" s="731">
        <v>141146</v>
      </c>
      <c r="I1145" s="731">
        <v>41146</v>
      </c>
      <c r="J1145" s="731" t="s">
        <v>1924</v>
      </c>
      <c r="K1145" s="731" t="s">
        <v>1925</v>
      </c>
      <c r="L1145" s="734">
        <v>181.53000000000003</v>
      </c>
      <c r="M1145" s="734">
        <v>1</v>
      </c>
      <c r="N1145" s="735">
        <v>181.53000000000003</v>
      </c>
    </row>
    <row r="1146" spans="1:14" ht="14.45" customHeight="1" x14ac:dyDescent="0.2">
      <c r="A1146" s="729" t="s">
        <v>621</v>
      </c>
      <c r="B1146" s="730" t="s">
        <v>622</v>
      </c>
      <c r="C1146" s="731" t="s">
        <v>649</v>
      </c>
      <c r="D1146" s="732" t="s">
        <v>650</v>
      </c>
      <c r="E1146" s="733">
        <v>50113013</v>
      </c>
      <c r="F1146" s="732" t="s">
        <v>927</v>
      </c>
      <c r="G1146" s="731" t="s">
        <v>295</v>
      </c>
      <c r="H1146" s="731">
        <v>134595</v>
      </c>
      <c r="I1146" s="731">
        <v>134595</v>
      </c>
      <c r="J1146" s="731" t="s">
        <v>1445</v>
      </c>
      <c r="K1146" s="731" t="s">
        <v>1446</v>
      </c>
      <c r="L1146" s="734">
        <v>416.70499999999998</v>
      </c>
      <c r="M1146" s="734">
        <v>4.8</v>
      </c>
      <c r="N1146" s="735">
        <v>2000.184</v>
      </c>
    </row>
    <row r="1147" spans="1:14" ht="14.45" customHeight="1" x14ac:dyDescent="0.2">
      <c r="A1147" s="729" t="s">
        <v>621</v>
      </c>
      <c r="B1147" s="730" t="s">
        <v>622</v>
      </c>
      <c r="C1147" s="731" t="s">
        <v>649</v>
      </c>
      <c r="D1147" s="732" t="s">
        <v>650</v>
      </c>
      <c r="E1147" s="733">
        <v>50113013</v>
      </c>
      <c r="F1147" s="732" t="s">
        <v>927</v>
      </c>
      <c r="G1147" s="731" t="s">
        <v>673</v>
      </c>
      <c r="H1147" s="731">
        <v>173750</v>
      </c>
      <c r="I1147" s="731">
        <v>173750</v>
      </c>
      <c r="J1147" s="731" t="s">
        <v>1447</v>
      </c>
      <c r="K1147" s="731" t="s">
        <v>1448</v>
      </c>
      <c r="L1147" s="734">
        <v>716.03733333333344</v>
      </c>
      <c r="M1147" s="734">
        <v>30</v>
      </c>
      <c r="N1147" s="735">
        <v>21481.120000000003</v>
      </c>
    </row>
    <row r="1148" spans="1:14" ht="14.45" customHeight="1" x14ac:dyDescent="0.2">
      <c r="A1148" s="729" t="s">
        <v>621</v>
      </c>
      <c r="B1148" s="730" t="s">
        <v>622</v>
      </c>
      <c r="C1148" s="731" t="s">
        <v>649</v>
      </c>
      <c r="D1148" s="732" t="s">
        <v>650</v>
      </c>
      <c r="E1148" s="733">
        <v>50113013</v>
      </c>
      <c r="F1148" s="732" t="s">
        <v>927</v>
      </c>
      <c r="G1148" s="731" t="s">
        <v>673</v>
      </c>
      <c r="H1148" s="731">
        <v>173748</v>
      </c>
      <c r="I1148" s="731">
        <v>173748</v>
      </c>
      <c r="J1148" s="731" t="s">
        <v>1447</v>
      </c>
      <c r="K1148" s="731" t="s">
        <v>1717</v>
      </c>
      <c r="L1148" s="734">
        <v>494.43</v>
      </c>
      <c r="M1148" s="734">
        <v>1.5</v>
      </c>
      <c r="N1148" s="735">
        <v>741.64499999999998</v>
      </c>
    </row>
    <row r="1149" spans="1:14" ht="14.45" customHeight="1" x14ac:dyDescent="0.2">
      <c r="A1149" s="729" t="s">
        <v>621</v>
      </c>
      <c r="B1149" s="730" t="s">
        <v>622</v>
      </c>
      <c r="C1149" s="731" t="s">
        <v>649</v>
      </c>
      <c r="D1149" s="732" t="s">
        <v>650</v>
      </c>
      <c r="E1149" s="733">
        <v>50113013</v>
      </c>
      <c r="F1149" s="732" t="s">
        <v>927</v>
      </c>
      <c r="G1149" s="731" t="s">
        <v>329</v>
      </c>
      <c r="H1149" s="731">
        <v>245255</v>
      </c>
      <c r="I1149" s="731">
        <v>245255</v>
      </c>
      <c r="J1149" s="731" t="s">
        <v>1449</v>
      </c>
      <c r="K1149" s="731" t="s">
        <v>1450</v>
      </c>
      <c r="L1149" s="734">
        <v>188.45999999999998</v>
      </c>
      <c r="M1149" s="734">
        <v>35</v>
      </c>
      <c r="N1149" s="735">
        <v>6596.0999999999995</v>
      </c>
    </row>
    <row r="1150" spans="1:14" ht="14.45" customHeight="1" x14ac:dyDescent="0.2">
      <c r="A1150" s="729" t="s">
        <v>621</v>
      </c>
      <c r="B1150" s="730" t="s">
        <v>622</v>
      </c>
      <c r="C1150" s="731" t="s">
        <v>649</v>
      </c>
      <c r="D1150" s="732" t="s">
        <v>650</v>
      </c>
      <c r="E1150" s="733">
        <v>50113013</v>
      </c>
      <c r="F1150" s="732" t="s">
        <v>927</v>
      </c>
      <c r="G1150" s="731" t="s">
        <v>673</v>
      </c>
      <c r="H1150" s="731">
        <v>242332</v>
      </c>
      <c r="I1150" s="731">
        <v>242332</v>
      </c>
      <c r="J1150" s="731" t="s">
        <v>1449</v>
      </c>
      <c r="K1150" s="731" t="s">
        <v>1452</v>
      </c>
      <c r="L1150" s="734">
        <v>376.91999999999996</v>
      </c>
      <c r="M1150" s="734">
        <v>4</v>
      </c>
      <c r="N1150" s="735">
        <v>1507.6799999999998</v>
      </c>
    </row>
    <row r="1151" spans="1:14" ht="14.45" customHeight="1" x14ac:dyDescent="0.2">
      <c r="A1151" s="729" t="s">
        <v>621</v>
      </c>
      <c r="B1151" s="730" t="s">
        <v>622</v>
      </c>
      <c r="C1151" s="731" t="s">
        <v>649</v>
      </c>
      <c r="D1151" s="732" t="s">
        <v>650</v>
      </c>
      <c r="E1151" s="733">
        <v>50113013</v>
      </c>
      <c r="F1151" s="732" t="s">
        <v>927</v>
      </c>
      <c r="G1151" s="731" t="s">
        <v>329</v>
      </c>
      <c r="H1151" s="731">
        <v>232628</v>
      </c>
      <c r="I1151" s="731">
        <v>232628</v>
      </c>
      <c r="J1151" s="731" t="s">
        <v>1926</v>
      </c>
      <c r="K1151" s="731" t="s">
        <v>1927</v>
      </c>
      <c r="L1151" s="734">
        <v>4210.45</v>
      </c>
      <c r="M1151" s="734">
        <v>1</v>
      </c>
      <c r="N1151" s="735">
        <v>4210.45</v>
      </c>
    </row>
    <row r="1152" spans="1:14" ht="14.45" customHeight="1" x14ac:dyDescent="0.2">
      <c r="A1152" s="729" t="s">
        <v>621</v>
      </c>
      <c r="B1152" s="730" t="s">
        <v>622</v>
      </c>
      <c r="C1152" s="731" t="s">
        <v>649</v>
      </c>
      <c r="D1152" s="732" t="s">
        <v>650</v>
      </c>
      <c r="E1152" s="733">
        <v>50113013</v>
      </c>
      <c r="F1152" s="732" t="s">
        <v>927</v>
      </c>
      <c r="G1152" s="731" t="s">
        <v>329</v>
      </c>
      <c r="H1152" s="731">
        <v>113453</v>
      </c>
      <c r="I1152" s="731">
        <v>113453</v>
      </c>
      <c r="J1152" s="731" t="s">
        <v>1459</v>
      </c>
      <c r="K1152" s="731" t="s">
        <v>1460</v>
      </c>
      <c r="L1152" s="734">
        <v>748</v>
      </c>
      <c r="M1152" s="734">
        <v>15.8</v>
      </c>
      <c r="N1152" s="735">
        <v>11818.4</v>
      </c>
    </row>
    <row r="1153" spans="1:14" ht="14.45" customHeight="1" x14ac:dyDescent="0.2">
      <c r="A1153" s="729" t="s">
        <v>621</v>
      </c>
      <c r="B1153" s="730" t="s">
        <v>622</v>
      </c>
      <c r="C1153" s="731" t="s">
        <v>649</v>
      </c>
      <c r="D1153" s="732" t="s">
        <v>650</v>
      </c>
      <c r="E1153" s="733">
        <v>50113013</v>
      </c>
      <c r="F1153" s="732" t="s">
        <v>927</v>
      </c>
      <c r="G1153" s="731" t="s">
        <v>329</v>
      </c>
      <c r="H1153" s="731">
        <v>206567</v>
      </c>
      <c r="I1153" s="731">
        <v>206567</v>
      </c>
      <c r="J1153" s="731" t="s">
        <v>1463</v>
      </c>
      <c r="K1153" s="731" t="s">
        <v>1928</v>
      </c>
      <c r="L1153" s="734">
        <v>482.77</v>
      </c>
      <c r="M1153" s="734">
        <v>3</v>
      </c>
      <c r="N1153" s="735">
        <v>1448.31</v>
      </c>
    </row>
    <row r="1154" spans="1:14" ht="14.45" customHeight="1" x14ac:dyDescent="0.2">
      <c r="A1154" s="729" t="s">
        <v>621</v>
      </c>
      <c r="B1154" s="730" t="s">
        <v>622</v>
      </c>
      <c r="C1154" s="731" t="s">
        <v>649</v>
      </c>
      <c r="D1154" s="732" t="s">
        <v>650</v>
      </c>
      <c r="E1154" s="733">
        <v>50113013</v>
      </c>
      <c r="F1154" s="732" t="s">
        <v>927</v>
      </c>
      <c r="G1154" s="731" t="s">
        <v>673</v>
      </c>
      <c r="H1154" s="731">
        <v>206563</v>
      </c>
      <c r="I1154" s="731">
        <v>206563</v>
      </c>
      <c r="J1154" s="731" t="s">
        <v>1463</v>
      </c>
      <c r="K1154" s="731" t="s">
        <v>1464</v>
      </c>
      <c r="L1154" s="734">
        <v>20.649375000000006</v>
      </c>
      <c r="M1154" s="734">
        <v>2688</v>
      </c>
      <c r="N1154" s="735">
        <v>55505.520000000019</v>
      </c>
    </row>
    <row r="1155" spans="1:14" ht="14.45" customHeight="1" x14ac:dyDescent="0.2">
      <c r="A1155" s="729" t="s">
        <v>621</v>
      </c>
      <c r="B1155" s="730" t="s">
        <v>622</v>
      </c>
      <c r="C1155" s="731" t="s">
        <v>649</v>
      </c>
      <c r="D1155" s="732" t="s">
        <v>650</v>
      </c>
      <c r="E1155" s="733">
        <v>50113013</v>
      </c>
      <c r="F1155" s="732" t="s">
        <v>927</v>
      </c>
      <c r="G1155" s="731" t="s">
        <v>668</v>
      </c>
      <c r="H1155" s="731">
        <v>225174</v>
      </c>
      <c r="I1155" s="731">
        <v>225174</v>
      </c>
      <c r="J1155" s="731" t="s">
        <v>1929</v>
      </c>
      <c r="K1155" s="731" t="s">
        <v>1930</v>
      </c>
      <c r="L1155" s="734">
        <v>42.989999999999988</v>
      </c>
      <c r="M1155" s="734">
        <v>3</v>
      </c>
      <c r="N1155" s="735">
        <v>128.96999999999997</v>
      </c>
    </row>
    <row r="1156" spans="1:14" ht="14.45" customHeight="1" x14ac:dyDescent="0.2">
      <c r="A1156" s="729" t="s">
        <v>621</v>
      </c>
      <c r="B1156" s="730" t="s">
        <v>622</v>
      </c>
      <c r="C1156" s="731" t="s">
        <v>649</v>
      </c>
      <c r="D1156" s="732" t="s">
        <v>650</v>
      </c>
      <c r="E1156" s="733">
        <v>50113013</v>
      </c>
      <c r="F1156" s="732" t="s">
        <v>927</v>
      </c>
      <c r="G1156" s="731" t="s">
        <v>668</v>
      </c>
      <c r="H1156" s="731">
        <v>225175</v>
      </c>
      <c r="I1156" s="731">
        <v>225175</v>
      </c>
      <c r="J1156" s="731" t="s">
        <v>1929</v>
      </c>
      <c r="K1156" s="731" t="s">
        <v>1931</v>
      </c>
      <c r="L1156" s="734">
        <v>45.609999999999992</v>
      </c>
      <c r="M1156" s="734">
        <v>3</v>
      </c>
      <c r="N1156" s="735">
        <v>136.82999999999998</v>
      </c>
    </row>
    <row r="1157" spans="1:14" ht="14.45" customHeight="1" x14ac:dyDescent="0.2">
      <c r="A1157" s="729" t="s">
        <v>621</v>
      </c>
      <c r="B1157" s="730" t="s">
        <v>622</v>
      </c>
      <c r="C1157" s="731" t="s">
        <v>649</v>
      </c>
      <c r="D1157" s="732" t="s">
        <v>650</v>
      </c>
      <c r="E1157" s="733">
        <v>50113013</v>
      </c>
      <c r="F1157" s="732" t="s">
        <v>927</v>
      </c>
      <c r="G1157" s="731" t="s">
        <v>673</v>
      </c>
      <c r="H1157" s="731">
        <v>126127</v>
      </c>
      <c r="I1157" s="731">
        <v>26127</v>
      </c>
      <c r="J1157" s="731" t="s">
        <v>1467</v>
      </c>
      <c r="K1157" s="731" t="s">
        <v>1468</v>
      </c>
      <c r="L1157" s="734">
        <v>2237.7300000000009</v>
      </c>
      <c r="M1157" s="734">
        <v>51</v>
      </c>
      <c r="N1157" s="735">
        <v>114124.23000000004</v>
      </c>
    </row>
    <row r="1158" spans="1:14" ht="14.45" customHeight="1" x14ac:dyDescent="0.2">
      <c r="A1158" s="729" t="s">
        <v>621</v>
      </c>
      <c r="B1158" s="730" t="s">
        <v>622</v>
      </c>
      <c r="C1158" s="731" t="s">
        <v>649</v>
      </c>
      <c r="D1158" s="732" t="s">
        <v>650</v>
      </c>
      <c r="E1158" s="733">
        <v>50113013</v>
      </c>
      <c r="F1158" s="732" t="s">
        <v>927</v>
      </c>
      <c r="G1158" s="731" t="s">
        <v>673</v>
      </c>
      <c r="H1158" s="731">
        <v>166269</v>
      </c>
      <c r="I1158" s="731">
        <v>166269</v>
      </c>
      <c r="J1158" s="731" t="s">
        <v>1469</v>
      </c>
      <c r="K1158" s="731" t="s">
        <v>1470</v>
      </c>
      <c r="L1158" s="734">
        <v>52.88</v>
      </c>
      <c r="M1158" s="734">
        <v>110</v>
      </c>
      <c r="N1158" s="735">
        <v>5816.8</v>
      </c>
    </row>
    <row r="1159" spans="1:14" ht="14.45" customHeight="1" x14ac:dyDescent="0.2">
      <c r="A1159" s="729" t="s">
        <v>621</v>
      </c>
      <c r="B1159" s="730" t="s">
        <v>622</v>
      </c>
      <c r="C1159" s="731" t="s">
        <v>649</v>
      </c>
      <c r="D1159" s="732" t="s">
        <v>650</v>
      </c>
      <c r="E1159" s="733">
        <v>50113013</v>
      </c>
      <c r="F1159" s="732" t="s">
        <v>927</v>
      </c>
      <c r="G1159" s="731" t="s">
        <v>673</v>
      </c>
      <c r="H1159" s="731">
        <v>166265</v>
      </c>
      <c r="I1159" s="731">
        <v>166265</v>
      </c>
      <c r="J1159" s="731" t="s">
        <v>1932</v>
      </c>
      <c r="K1159" s="731" t="s">
        <v>1933</v>
      </c>
      <c r="L1159" s="734">
        <v>33.387959183673466</v>
      </c>
      <c r="M1159" s="734">
        <v>98</v>
      </c>
      <c r="N1159" s="735">
        <v>3272.0199999999995</v>
      </c>
    </row>
    <row r="1160" spans="1:14" ht="14.45" customHeight="1" x14ac:dyDescent="0.2">
      <c r="A1160" s="729" t="s">
        <v>621</v>
      </c>
      <c r="B1160" s="730" t="s">
        <v>622</v>
      </c>
      <c r="C1160" s="731" t="s">
        <v>649</v>
      </c>
      <c r="D1160" s="732" t="s">
        <v>650</v>
      </c>
      <c r="E1160" s="733">
        <v>50113014</v>
      </c>
      <c r="F1160" s="732" t="s">
        <v>1473</v>
      </c>
      <c r="G1160" s="731" t="s">
        <v>673</v>
      </c>
      <c r="H1160" s="731">
        <v>64942</v>
      </c>
      <c r="I1160" s="731">
        <v>64942</v>
      </c>
      <c r="J1160" s="731" t="s">
        <v>1474</v>
      </c>
      <c r="K1160" s="731" t="s">
        <v>1475</v>
      </c>
      <c r="L1160" s="734">
        <v>1132.9100000000003</v>
      </c>
      <c r="M1160" s="734">
        <v>1</v>
      </c>
      <c r="N1160" s="735">
        <v>1132.9100000000003</v>
      </c>
    </row>
    <row r="1161" spans="1:14" ht="14.45" customHeight="1" x14ac:dyDescent="0.2">
      <c r="A1161" s="729" t="s">
        <v>621</v>
      </c>
      <c r="B1161" s="730" t="s">
        <v>622</v>
      </c>
      <c r="C1161" s="731" t="s">
        <v>649</v>
      </c>
      <c r="D1161" s="732" t="s">
        <v>650</v>
      </c>
      <c r="E1161" s="733">
        <v>50113014</v>
      </c>
      <c r="F1161" s="732" t="s">
        <v>1473</v>
      </c>
      <c r="G1161" s="731" t="s">
        <v>673</v>
      </c>
      <c r="H1161" s="731">
        <v>164401</v>
      </c>
      <c r="I1161" s="731">
        <v>164401</v>
      </c>
      <c r="J1161" s="731" t="s">
        <v>1476</v>
      </c>
      <c r="K1161" s="731" t="s">
        <v>1477</v>
      </c>
      <c r="L1161" s="734">
        <v>318.99999105185935</v>
      </c>
      <c r="M1161" s="734">
        <v>23.5</v>
      </c>
      <c r="N1161" s="735">
        <v>7496.499789718695</v>
      </c>
    </row>
    <row r="1162" spans="1:14" ht="14.45" customHeight="1" x14ac:dyDescent="0.2">
      <c r="A1162" s="729" t="s">
        <v>621</v>
      </c>
      <c r="B1162" s="730" t="s">
        <v>622</v>
      </c>
      <c r="C1162" s="731" t="s">
        <v>649</v>
      </c>
      <c r="D1162" s="732" t="s">
        <v>650</v>
      </c>
      <c r="E1162" s="733">
        <v>50113014</v>
      </c>
      <c r="F1162" s="732" t="s">
        <v>1473</v>
      </c>
      <c r="G1162" s="731" t="s">
        <v>673</v>
      </c>
      <c r="H1162" s="731">
        <v>164407</v>
      </c>
      <c r="I1162" s="731">
        <v>164407</v>
      </c>
      <c r="J1162" s="731" t="s">
        <v>1476</v>
      </c>
      <c r="K1162" s="731" t="s">
        <v>1934</v>
      </c>
      <c r="L1162" s="734">
        <v>638</v>
      </c>
      <c r="M1162" s="734">
        <v>14</v>
      </c>
      <c r="N1162" s="735">
        <v>8932</v>
      </c>
    </row>
    <row r="1163" spans="1:14" ht="14.45" customHeight="1" x14ac:dyDescent="0.2">
      <c r="A1163" s="729" t="s">
        <v>621</v>
      </c>
      <c r="B1163" s="730" t="s">
        <v>622</v>
      </c>
      <c r="C1163" s="731" t="s">
        <v>649</v>
      </c>
      <c r="D1163" s="732" t="s">
        <v>650</v>
      </c>
      <c r="E1163" s="733">
        <v>50113014</v>
      </c>
      <c r="F1163" s="732" t="s">
        <v>1473</v>
      </c>
      <c r="G1163" s="731" t="s">
        <v>329</v>
      </c>
      <c r="H1163" s="731">
        <v>129428</v>
      </c>
      <c r="I1163" s="731">
        <v>500720</v>
      </c>
      <c r="J1163" s="731" t="s">
        <v>1935</v>
      </c>
      <c r="K1163" s="731" t="s">
        <v>1936</v>
      </c>
      <c r="L1163" s="734">
        <v>3630</v>
      </c>
      <c r="M1163" s="734">
        <v>20</v>
      </c>
      <c r="N1163" s="735">
        <v>72600</v>
      </c>
    </row>
    <row r="1164" spans="1:14" ht="14.45" customHeight="1" x14ac:dyDescent="0.2">
      <c r="A1164" s="729" t="s">
        <v>621</v>
      </c>
      <c r="B1164" s="730" t="s">
        <v>622</v>
      </c>
      <c r="C1164" s="731" t="s">
        <v>649</v>
      </c>
      <c r="D1164" s="732" t="s">
        <v>650</v>
      </c>
      <c r="E1164" s="733">
        <v>50113014</v>
      </c>
      <c r="F1164" s="732" t="s">
        <v>1473</v>
      </c>
      <c r="G1164" s="731" t="s">
        <v>668</v>
      </c>
      <c r="H1164" s="731">
        <v>126902</v>
      </c>
      <c r="I1164" s="731">
        <v>26902</v>
      </c>
      <c r="J1164" s="731" t="s">
        <v>1937</v>
      </c>
      <c r="K1164" s="731" t="s">
        <v>1938</v>
      </c>
      <c r="L1164" s="734">
        <v>333.90453333333329</v>
      </c>
      <c r="M1164" s="734">
        <v>150</v>
      </c>
      <c r="N1164" s="735">
        <v>50085.679999999993</v>
      </c>
    </row>
    <row r="1165" spans="1:14" ht="14.45" customHeight="1" x14ac:dyDescent="0.2">
      <c r="A1165" s="729" t="s">
        <v>621</v>
      </c>
      <c r="B1165" s="730" t="s">
        <v>622</v>
      </c>
      <c r="C1165" s="731" t="s">
        <v>652</v>
      </c>
      <c r="D1165" s="732" t="s">
        <v>653</v>
      </c>
      <c r="E1165" s="733">
        <v>50113001</v>
      </c>
      <c r="F1165" s="732" t="s">
        <v>667</v>
      </c>
      <c r="G1165" s="731" t="s">
        <v>668</v>
      </c>
      <c r="H1165" s="731">
        <v>184256</v>
      </c>
      <c r="I1165" s="731">
        <v>84256</v>
      </c>
      <c r="J1165" s="731" t="s">
        <v>1939</v>
      </c>
      <c r="K1165" s="731" t="s">
        <v>1429</v>
      </c>
      <c r="L1165" s="734">
        <v>27.62</v>
      </c>
      <c r="M1165" s="734">
        <v>3</v>
      </c>
      <c r="N1165" s="735">
        <v>82.86</v>
      </c>
    </row>
    <row r="1166" spans="1:14" ht="14.45" customHeight="1" x14ac:dyDescent="0.2">
      <c r="A1166" s="729" t="s">
        <v>621</v>
      </c>
      <c r="B1166" s="730" t="s">
        <v>622</v>
      </c>
      <c r="C1166" s="731" t="s">
        <v>652</v>
      </c>
      <c r="D1166" s="732" t="s">
        <v>653</v>
      </c>
      <c r="E1166" s="733">
        <v>50113001</v>
      </c>
      <c r="F1166" s="732" t="s">
        <v>667</v>
      </c>
      <c r="G1166" s="731" t="s">
        <v>668</v>
      </c>
      <c r="H1166" s="731">
        <v>100362</v>
      </c>
      <c r="I1166" s="731">
        <v>362</v>
      </c>
      <c r="J1166" s="731" t="s">
        <v>678</v>
      </c>
      <c r="K1166" s="731" t="s">
        <v>679</v>
      </c>
      <c r="L1166" s="734">
        <v>72.86</v>
      </c>
      <c r="M1166" s="734">
        <v>7</v>
      </c>
      <c r="N1166" s="735">
        <v>510.02</v>
      </c>
    </row>
    <row r="1167" spans="1:14" ht="14.45" customHeight="1" x14ac:dyDescent="0.2">
      <c r="A1167" s="729" t="s">
        <v>621</v>
      </c>
      <c r="B1167" s="730" t="s">
        <v>622</v>
      </c>
      <c r="C1167" s="731" t="s">
        <v>652</v>
      </c>
      <c r="D1167" s="732" t="s">
        <v>653</v>
      </c>
      <c r="E1167" s="733">
        <v>50113001</v>
      </c>
      <c r="F1167" s="732" t="s">
        <v>667</v>
      </c>
      <c r="G1167" s="731" t="s">
        <v>668</v>
      </c>
      <c r="H1167" s="731">
        <v>202701</v>
      </c>
      <c r="I1167" s="731">
        <v>202701</v>
      </c>
      <c r="J1167" s="731" t="s">
        <v>680</v>
      </c>
      <c r="K1167" s="731" t="s">
        <v>681</v>
      </c>
      <c r="L1167" s="734">
        <v>161.55999999999997</v>
      </c>
      <c r="M1167" s="734">
        <v>3</v>
      </c>
      <c r="N1167" s="735">
        <v>484.67999999999995</v>
      </c>
    </row>
    <row r="1168" spans="1:14" ht="14.45" customHeight="1" x14ac:dyDescent="0.2">
      <c r="A1168" s="729" t="s">
        <v>621</v>
      </c>
      <c r="B1168" s="730" t="s">
        <v>622</v>
      </c>
      <c r="C1168" s="731" t="s">
        <v>652</v>
      </c>
      <c r="D1168" s="732" t="s">
        <v>653</v>
      </c>
      <c r="E1168" s="733">
        <v>50113001</v>
      </c>
      <c r="F1168" s="732" t="s">
        <v>667</v>
      </c>
      <c r="G1168" s="731" t="s">
        <v>668</v>
      </c>
      <c r="H1168" s="731">
        <v>173312</v>
      </c>
      <c r="I1168" s="731">
        <v>173312</v>
      </c>
      <c r="J1168" s="731" t="s">
        <v>1748</v>
      </c>
      <c r="K1168" s="731" t="s">
        <v>1940</v>
      </c>
      <c r="L1168" s="734">
        <v>218.79000000000005</v>
      </c>
      <c r="M1168" s="734">
        <v>59</v>
      </c>
      <c r="N1168" s="735">
        <v>12908.610000000002</v>
      </c>
    </row>
    <row r="1169" spans="1:14" ht="14.45" customHeight="1" x14ac:dyDescent="0.2">
      <c r="A1169" s="729" t="s">
        <v>621</v>
      </c>
      <c r="B1169" s="730" t="s">
        <v>622</v>
      </c>
      <c r="C1169" s="731" t="s">
        <v>652</v>
      </c>
      <c r="D1169" s="732" t="s">
        <v>653</v>
      </c>
      <c r="E1169" s="733">
        <v>50113001</v>
      </c>
      <c r="F1169" s="732" t="s">
        <v>667</v>
      </c>
      <c r="G1169" s="731" t="s">
        <v>668</v>
      </c>
      <c r="H1169" s="731">
        <v>243863</v>
      </c>
      <c r="I1169" s="731">
        <v>243863</v>
      </c>
      <c r="J1169" s="731" t="s">
        <v>1504</v>
      </c>
      <c r="K1169" s="731" t="s">
        <v>1505</v>
      </c>
      <c r="L1169" s="734">
        <v>57.530006100329729</v>
      </c>
      <c r="M1169" s="734">
        <v>1</v>
      </c>
      <c r="N1169" s="735">
        <v>57.530006100329729</v>
      </c>
    </row>
    <row r="1170" spans="1:14" ht="14.45" customHeight="1" x14ac:dyDescent="0.2">
      <c r="A1170" s="729" t="s">
        <v>621</v>
      </c>
      <c r="B1170" s="730" t="s">
        <v>622</v>
      </c>
      <c r="C1170" s="731" t="s">
        <v>652</v>
      </c>
      <c r="D1170" s="732" t="s">
        <v>653</v>
      </c>
      <c r="E1170" s="733">
        <v>50113001</v>
      </c>
      <c r="F1170" s="732" t="s">
        <v>667</v>
      </c>
      <c r="G1170" s="731" t="s">
        <v>668</v>
      </c>
      <c r="H1170" s="731">
        <v>112894</v>
      </c>
      <c r="I1170" s="731">
        <v>12894</v>
      </c>
      <c r="J1170" s="731" t="s">
        <v>1508</v>
      </c>
      <c r="K1170" s="731" t="s">
        <v>1509</v>
      </c>
      <c r="L1170" s="734">
        <v>60.51</v>
      </c>
      <c r="M1170" s="734">
        <v>2</v>
      </c>
      <c r="N1170" s="735">
        <v>121.02</v>
      </c>
    </row>
    <row r="1171" spans="1:14" ht="14.45" customHeight="1" x14ac:dyDescent="0.2">
      <c r="A1171" s="729" t="s">
        <v>621</v>
      </c>
      <c r="B1171" s="730" t="s">
        <v>622</v>
      </c>
      <c r="C1171" s="731" t="s">
        <v>652</v>
      </c>
      <c r="D1171" s="732" t="s">
        <v>653</v>
      </c>
      <c r="E1171" s="733">
        <v>50113001</v>
      </c>
      <c r="F1171" s="732" t="s">
        <v>667</v>
      </c>
      <c r="G1171" s="731" t="s">
        <v>668</v>
      </c>
      <c r="H1171" s="731">
        <v>112892</v>
      </c>
      <c r="I1171" s="731">
        <v>12892</v>
      </c>
      <c r="J1171" s="731" t="s">
        <v>1508</v>
      </c>
      <c r="K1171" s="731" t="s">
        <v>1444</v>
      </c>
      <c r="L1171" s="734">
        <v>104.21</v>
      </c>
      <c r="M1171" s="734">
        <v>2</v>
      </c>
      <c r="N1171" s="735">
        <v>208.42</v>
      </c>
    </row>
    <row r="1172" spans="1:14" ht="14.45" customHeight="1" x14ac:dyDescent="0.2">
      <c r="A1172" s="729" t="s">
        <v>621</v>
      </c>
      <c r="B1172" s="730" t="s">
        <v>622</v>
      </c>
      <c r="C1172" s="731" t="s">
        <v>652</v>
      </c>
      <c r="D1172" s="732" t="s">
        <v>653</v>
      </c>
      <c r="E1172" s="733">
        <v>50113001</v>
      </c>
      <c r="F1172" s="732" t="s">
        <v>667</v>
      </c>
      <c r="G1172" s="731" t="s">
        <v>668</v>
      </c>
      <c r="H1172" s="731">
        <v>112895</v>
      </c>
      <c r="I1172" s="731">
        <v>12895</v>
      </c>
      <c r="J1172" s="731" t="s">
        <v>1508</v>
      </c>
      <c r="K1172" s="731" t="s">
        <v>1755</v>
      </c>
      <c r="L1172" s="734">
        <v>106.45999999999998</v>
      </c>
      <c r="M1172" s="734">
        <v>2</v>
      </c>
      <c r="N1172" s="735">
        <v>212.91999999999996</v>
      </c>
    </row>
    <row r="1173" spans="1:14" ht="14.45" customHeight="1" x14ac:dyDescent="0.2">
      <c r="A1173" s="729" t="s">
        <v>621</v>
      </c>
      <c r="B1173" s="730" t="s">
        <v>622</v>
      </c>
      <c r="C1173" s="731" t="s">
        <v>652</v>
      </c>
      <c r="D1173" s="732" t="s">
        <v>653</v>
      </c>
      <c r="E1173" s="733">
        <v>50113001</v>
      </c>
      <c r="F1173" s="732" t="s">
        <v>667</v>
      </c>
      <c r="G1173" s="731" t="s">
        <v>668</v>
      </c>
      <c r="H1173" s="731">
        <v>173305</v>
      </c>
      <c r="I1173" s="731">
        <v>173305</v>
      </c>
      <c r="J1173" s="731" t="s">
        <v>1756</v>
      </c>
      <c r="K1173" s="731" t="s">
        <v>1757</v>
      </c>
      <c r="L1173" s="734">
        <v>301.30999999999995</v>
      </c>
      <c r="M1173" s="734">
        <v>4</v>
      </c>
      <c r="N1173" s="735">
        <v>1205.2399999999998</v>
      </c>
    </row>
    <row r="1174" spans="1:14" ht="14.45" customHeight="1" x14ac:dyDescent="0.2">
      <c r="A1174" s="729" t="s">
        <v>621</v>
      </c>
      <c r="B1174" s="730" t="s">
        <v>622</v>
      </c>
      <c r="C1174" s="731" t="s">
        <v>652</v>
      </c>
      <c r="D1174" s="732" t="s">
        <v>653</v>
      </c>
      <c r="E1174" s="733">
        <v>50113001</v>
      </c>
      <c r="F1174" s="732" t="s">
        <v>667</v>
      </c>
      <c r="G1174" s="731" t="s">
        <v>668</v>
      </c>
      <c r="H1174" s="731">
        <v>162317</v>
      </c>
      <c r="I1174" s="731">
        <v>62317</v>
      </c>
      <c r="J1174" s="731" t="s">
        <v>1759</v>
      </c>
      <c r="K1174" s="731" t="s">
        <v>1941</v>
      </c>
      <c r="L1174" s="734">
        <v>443.1528571428571</v>
      </c>
      <c r="M1174" s="734">
        <v>7</v>
      </c>
      <c r="N1174" s="735">
        <v>3102.0699999999997</v>
      </c>
    </row>
    <row r="1175" spans="1:14" ht="14.45" customHeight="1" x14ac:dyDescent="0.2">
      <c r="A1175" s="729" t="s">
        <v>621</v>
      </c>
      <c r="B1175" s="730" t="s">
        <v>622</v>
      </c>
      <c r="C1175" s="731" t="s">
        <v>652</v>
      </c>
      <c r="D1175" s="732" t="s">
        <v>653</v>
      </c>
      <c r="E1175" s="733">
        <v>50113001</v>
      </c>
      <c r="F1175" s="732" t="s">
        <v>667</v>
      </c>
      <c r="G1175" s="731" t="s">
        <v>668</v>
      </c>
      <c r="H1175" s="731">
        <v>991568</v>
      </c>
      <c r="I1175" s="731">
        <v>0</v>
      </c>
      <c r="J1175" s="731" t="s">
        <v>997</v>
      </c>
      <c r="K1175" s="731" t="s">
        <v>329</v>
      </c>
      <c r="L1175" s="734">
        <v>242.82</v>
      </c>
      <c r="M1175" s="734">
        <v>2</v>
      </c>
      <c r="N1175" s="735">
        <v>485.64</v>
      </c>
    </row>
    <row r="1176" spans="1:14" ht="14.45" customHeight="1" x14ac:dyDescent="0.2">
      <c r="A1176" s="729" t="s">
        <v>621</v>
      </c>
      <c r="B1176" s="730" t="s">
        <v>622</v>
      </c>
      <c r="C1176" s="731" t="s">
        <v>652</v>
      </c>
      <c r="D1176" s="732" t="s">
        <v>653</v>
      </c>
      <c r="E1176" s="733">
        <v>50113001</v>
      </c>
      <c r="F1176" s="732" t="s">
        <v>667</v>
      </c>
      <c r="G1176" s="731" t="s">
        <v>668</v>
      </c>
      <c r="H1176" s="731">
        <v>190991</v>
      </c>
      <c r="I1176" s="731">
        <v>90991</v>
      </c>
      <c r="J1176" s="731" t="s">
        <v>1942</v>
      </c>
      <c r="K1176" s="731" t="s">
        <v>1943</v>
      </c>
      <c r="L1176" s="734">
        <v>48.535000000000004</v>
      </c>
      <c r="M1176" s="734">
        <v>2</v>
      </c>
      <c r="N1176" s="735">
        <v>97.070000000000007</v>
      </c>
    </row>
    <row r="1177" spans="1:14" ht="14.45" customHeight="1" x14ac:dyDescent="0.2">
      <c r="A1177" s="729" t="s">
        <v>621</v>
      </c>
      <c r="B1177" s="730" t="s">
        <v>622</v>
      </c>
      <c r="C1177" s="731" t="s">
        <v>652</v>
      </c>
      <c r="D1177" s="732" t="s">
        <v>653</v>
      </c>
      <c r="E1177" s="733">
        <v>50113001</v>
      </c>
      <c r="F1177" s="732" t="s">
        <v>667</v>
      </c>
      <c r="G1177" s="731" t="s">
        <v>668</v>
      </c>
      <c r="H1177" s="731">
        <v>232999</v>
      </c>
      <c r="I1177" s="731">
        <v>232999</v>
      </c>
      <c r="J1177" s="731" t="s">
        <v>1761</v>
      </c>
      <c r="K1177" s="731" t="s">
        <v>1762</v>
      </c>
      <c r="L1177" s="734">
        <v>91.470000000000013</v>
      </c>
      <c r="M1177" s="734">
        <v>24</v>
      </c>
      <c r="N1177" s="735">
        <v>2195.2800000000002</v>
      </c>
    </row>
    <row r="1178" spans="1:14" ht="14.45" customHeight="1" x14ac:dyDescent="0.2">
      <c r="A1178" s="729" t="s">
        <v>621</v>
      </c>
      <c r="B1178" s="730" t="s">
        <v>622</v>
      </c>
      <c r="C1178" s="731" t="s">
        <v>652</v>
      </c>
      <c r="D1178" s="732" t="s">
        <v>653</v>
      </c>
      <c r="E1178" s="733">
        <v>50113001</v>
      </c>
      <c r="F1178" s="732" t="s">
        <v>667</v>
      </c>
      <c r="G1178" s="731" t="s">
        <v>668</v>
      </c>
      <c r="H1178" s="731">
        <v>149317</v>
      </c>
      <c r="I1178" s="731">
        <v>49317</v>
      </c>
      <c r="J1178" s="731" t="s">
        <v>1763</v>
      </c>
      <c r="K1178" s="731" t="s">
        <v>1764</v>
      </c>
      <c r="L1178" s="734">
        <v>299</v>
      </c>
      <c r="M1178" s="734">
        <v>1</v>
      </c>
      <c r="N1178" s="735">
        <v>299</v>
      </c>
    </row>
    <row r="1179" spans="1:14" ht="14.45" customHeight="1" x14ac:dyDescent="0.2">
      <c r="A1179" s="729" t="s">
        <v>621</v>
      </c>
      <c r="B1179" s="730" t="s">
        <v>622</v>
      </c>
      <c r="C1179" s="731" t="s">
        <v>652</v>
      </c>
      <c r="D1179" s="732" t="s">
        <v>653</v>
      </c>
      <c r="E1179" s="733">
        <v>50113001</v>
      </c>
      <c r="F1179" s="732" t="s">
        <v>667</v>
      </c>
      <c r="G1179" s="731" t="s">
        <v>668</v>
      </c>
      <c r="H1179" s="731">
        <v>207967</v>
      </c>
      <c r="I1179" s="731">
        <v>207967</v>
      </c>
      <c r="J1179" s="731" t="s">
        <v>1020</v>
      </c>
      <c r="K1179" s="731" t="s">
        <v>1944</v>
      </c>
      <c r="L1179" s="734">
        <v>89.169999999999987</v>
      </c>
      <c r="M1179" s="734">
        <v>2</v>
      </c>
      <c r="N1179" s="735">
        <v>178.33999999999997</v>
      </c>
    </row>
    <row r="1180" spans="1:14" ht="14.45" customHeight="1" x14ac:dyDescent="0.2">
      <c r="A1180" s="729" t="s">
        <v>621</v>
      </c>
      <c r="B1180" s="730" t="s">
        <v>622</v>
      </c>
      <c r="C1180" s="731" t="s">
        <v>652</v>
      </c>
      <c r="D1180" s="732" t="s">
        <v>653</v>
      </c>
      <c r="E1180" s="733">
        <v>50113001</v>
      </c>
      <c r="F1180" s="732" t="s">
        <v>667</v>
      </c>
      <c r="G1180" s="731" t="s">
        <v>668</v>
      </c>
      <c r="H1180" s="731">
        <v>230052</v>
      </c>
      <c r="I1180" s="731">
        <v>230052</v>
      </c>
      <c r="J1180" s="731" t="s">
        <v>1771</v>
      </c>
      <c r="K1180" s="731" t="s">
        <v>1772</v>
      </c>
      <c r="L1180" s="734">
        <v>89.555185030788891</v>
      </c>
      <c r="M1180" s="734">
        <v>54</v>
      </c>
      <c r="N1180" s="735">
        <v>4835.9799916625998</v>
      </c>
    </row>
    <row r="1181" spans="1:14" ht="14.45" customHeight="1" x14ac:dyDescent="0.2">
      <c r="A1181" s="729" t="s">
        <v>621</v>
      </c>
      <c r="B1181" s="730" t="s">
        <v>622</v>
      </c>
      <c r="C1181" s="731" t="s">
        <v>652</v>
      </c>
      <c r="D1181" s="732" t="s">
        <v>653</v>
      </c>
      <c r="E1181" s="733">
        <v>50113001</v>
      </c>
      <c r="F1181" s="732" t="s">
        <v>667</v>
      </c>
      <c r="G1181" s="731" t="s">
        <v>668</v>
      </c>
      <c r="H1181" s="731">
        <v>197522</v>
      </c>
      <c r="I1181" s="731">
        <v>97522</v>
      </c>
      <c r="J1181" s="731" t="s">
        <v>1057</v>
      </c>
      <c r="K1181" s="731" t="s">
        <v>1059</v>
      </c>
      <c r="L1181" s="734">
        <v>159.02000000000001</v>
      </c>
      <c r="M1181" s="734">
        <v>2</v>
      </c>
      <c r="N1181" s="735">
        <v>318.04000000000002</v>
      </c>
    </row>
    <row r="1182" spans="1:14" ht="14.45" customHeight="1" x14ac:dyDescent="0.2">
      <c r="A1182" s="729" t="s">
        <v>621</v>
      </c>
      <c r="B1182" s="730" t="s">
        <v>622</v>
      </c>
      <c r="C1182" s="731" t="s">
        <v>652</v>
      </c>
      <c r="D1182" s="732" t="s">
        <v>653</v>
      </c>
      <c r="E1182" s="733">
        <v>50113001</v>
      </c>
      <c r="F1182" s="732" t="s">
        <v>667</v>
      </c>
      <c r="G1182" s="731" t="s">
        <v>668</v>
      </c>
      <c r="H1182" s="731">
        <v>114075</v>
      </c>
      <c r="I1182" s="731">
        <v>14075</v>
      </c>
      <c r="J1182" s="731" t="s">
        <v>1057</v>
      </c>
      <c r="K1182" s="731" t="s">
        <v>1058</v>
      </c>
      <c r="L1182" s="734">
        <v>294.60999999999996</v>
      </c>
      <c r="M1182" s="734">
        <v>3</v>
      </c>
      <c r="N1182" s="735">
        <v>883.82999999999993</v>
      </c>
    </row>
    <row r="1183" spans="1:14" ht="14.45" customHeight="1" x14ac:dyDescent="0.2">
      <c r="A1183" s="729" t="s">
        <v>621</v>
      </c>
      <c r="B1183" s="730" t="s">
        <v>622</v>
      </c>
      <c r="C1183" s="731" t="s">
        <v>652</v>
      </c>
      <c r="D1183" s="732" t="s">
        <v>653</v>
      </c>
      <c r="E1183" s="733">
        <v>50113001</v>
      </c>
      <c r="F1183" s="732" t="s">
        <v>667</v>
      </c>
      <c r="G1183" s="731" t="s">
        <v>668</v>
      </c>
      <c r="H1183" s="731">
        <v>189025</v>
      </c>
      <c r="I1183" s="731">
        <v>89025</v>
      </c>
      <c r="J1183" s="731" t="s">
        <v>1779</v>
      </c>
      <c r="K1183" s="731" t="s">
        <v>1945</v>
      </c>
      <c r="L1183" s="734">
        <v>43.689999999999991</v>
      </c>
      <c r="M1183" s="734">
        <v>1</v>
      </c>
      <c r="N1183" s="735">
        <v>43.689999999999991</v>
      </c>
    </row>
    <row r="1184" spans="1:14" ht="14.45" customHeight="1" x14ac:dyDescent="0.2">
      <c r="A1184" s="729" t="s">
        <v>621</v>
      </c>
      <c r="B1184" s="730" t="s">
        <v>622</v>
      </c>
      <c r="C1184" s="731" t="s">
        <v>652</v>
      </c>
      <c r="D1184" s="732" t="s">
        <v>653</v>
      </c>
      <c r="E1184" s="733">
        <v>50113001</v>
      </c>
      <c r="F1184" s="732" t="s">
        <v>667</v>
      </c>
      <c r="G1184" s="731" t="s">
        <v>668</v>
      </c>
      <c r="H1184" s="731">
        <v>104071</v>
      </c>
      <c r="I1184" s="731">
        <v>4071</v>
      </c>
      <c r="J1184" s="731" t="s">
        <v>716</v>
      </c>
      <c r="K1184" s="731" t="s">
        <v>717</v>
      </c>
      <c r="L1184" s="734">
        <v>224.11</v>
      </c>
      <c r="M1184" s="734">
        <v>1</v>
      </c>
      <c r="N1184" s="735">
        <v>224.11</v>
      </c>
    </row>
    <row r="1185" spans="1:14" ht="14.45" customHeight="1" x14ac:dyDescent="0.2">
      <c r="A1185" s="729" t="s">
        <v>621</v>
      </c>
      <c r="B1185" s="730" t="s">
        <v>622</v>
      </c>
      <c r="C1185" s="731" t="s">
        <v>652</v>
      </c>
      <c r="D1185" s="732" t="s">
        <v>653</v>
      </c>
      <c r="E1185" s="733">
        <v>50113001</v>
      </c>
      <c r="F1185" s="732" t="s">
        <v>667</v>
      </c>
      <c r="G1185" s="731" t="s">
        <v>668</v>
      </c>
      <c r="H1185" s="731">
        <v>845371</v>
      </c>
      <c r="I1185" s="731">
        <v>125167</v>
      </c>
      <c r="J1185" s="731" t="s">
        <v>1946</v>
      </c>
      <c r="K1185" s="731" t="s">
        <v>1947</v>
      </c>
      <c r="L1185" s="734">
        <v>209.11000000000004</v>
      </c>
      <c r="M1185" s="734">
        <v>3</v>
      </c>
      <c r="N1185" s="735">
        <v>627.33000000000015</v>
      </c>
    </row>
    <row r="1186" spans="1:14" ht="14.45" customHeight="1" x14ac:dyDescent="0.2">
      <c r="A1186" s="729" t="s">
        <v>621</v>
      </c>
      <c r="B1186" s="730" t="s">
        <v>622</v>
      </c>
      <c r="C1186" s="731" t="s">
        <v>652</v>
      </c>
      <c r="D1186" s="732" t="s">
        <v>653</v>
      </c>
      <c r="E1186" s="733">
        <v>50113001</v>
      </c>
      <c r="F1186" s="732" t="s">
        <v>667</v>
      </c>
      <c r="G1186" s="731" t="s">
        <v>668</v>
      </c>
      <c r="H1186" s="731">
        <v>185656</v>
      </c>
      <c r="I1186" s="731">
        <v>85656</v>
      </c>
      <c r="J1186" s="731" t="s">
        <v>719</v>
      </c>
      <c r="K1186" s="731" t="s">
        <v>720</v>
      </c>
      <c r="L1186" s="734">
        <v>69.839999999999989</v>
      </c>
      <c r="M1186" s="734">
        <v>2</v>
      </c>
      <c r="N1186" s="735">
        <v>139.67999999999998</v>
      </c>
    </row>
    <row r="1187" spans="1:14" ht="14.45" customHeight="1" x14ac:dyDescent="0.2">
      <c r="A1187" s="729" t="s">
        <v>621</v>
      </c>
      <c r="B1187" s="730" t="s">
        <v>622</v>
      </c>
      <c r="C1187" s="731" t="s">
        <v>652</v>
      </c>
      <c r="D1187" s="732" t="s">
        <v>653</v>
      </c>
      <c r="E1187" s="733">
        <v>50113001</v>
      </c>
      <c r="F1187" s="732" t="s">
        <v>667</v>
      </c>
      <c r="G1187" s="731" t="s">
        <v>668</v>
      </c>
      <c r="H1187" s="731">
        <v>157586</v>
      </c>
      <c r="I1187" s="731">
        <v>57586</v>
      </c>
      <c r="J1187" s="731" t="s">
        <v>1088</v>
      </c>
      <c r="K1187" s="731" t="s">
        <v>1089</v>
      </c>
      <c r="L1187" s="734">
        <v>73.61999999999999</v>
      </c>
      <c r="M1187" s="734">
        <v>2</v>
      </c>
      <c r="N1187" s="735">
        <v>147.23999999999998</v>
      </c>
    </row>
    <row r="1188" spans="1:14" ht="14.45" customHeight="1" x14ac:dyDescent="0.2">
      <c r="A1188" s="729" t="s">
        <v>621</v>
      </c>
      <c r="B1188" s="730" t="s">
        <v>622</v>
      </c>
      <c r="C1188" s="731" t="s">
        <v>652</v>
      </c>
      <c r="D1188" s="732" t="s">
        <v>653</v>
      </c>
      <c r="E1188" s="733">
        <v>50113001</v>
      </c>
      <c r="F1188" s="732" t="s">
        <v>667</v>
      </c>
      <c r="G1188" s="731" t="s">
        <v>668</v>
      </c>
      <c r="H1188" s="731">
        <v>241226</v>
      </c>
      <c r="I1188" s="731">
        <v>241226</v>
      </c>
      <c r="J1188" s="731" t="s">
        <v>732</v>
      </c>
      <c r="K1188" s="731" t="s">
        <v>733</v>
      </c>
      <c r="L1188" s="734">
        <v>82.78</v>
      </c>
      <c r="M1188" s="734">
        <v>4</v>
      </c>
      <c r="N1188" s="735">
        <v>331.12</v>
      </c>
    </row>
    <row r="1189" spans="1:14" ht="14.45" customHeight="1" x14ac:dyDescent="0.2">
      <c r="A1189" s="729" t="s">
        <v>621</v>
      </c>
      <c r="B1189" s="730" t="s">
        <v>622</v>
      </c>
      <c r="C1189" s="731" t="s">
        <v>652</v>
      </c>
      <c r="D1189" s="732" t="s">
        <v>653</v>
      </c>
      <c r="E1189" s="733">
        <v>50113001</v>
      </c>
      <c r="F1189" s="732" t="s">
        <v>667</v>
      </c>
      <c r="G1189" s="731" t="s">
        <v>668</v>
      </c>
      <c r="H1189" s="731">
        <v>116462</v>
      </c>
      <c r="I1189" s="731">
        <v>238146</v>
      </c>
      <c r="J1189" s="731" t="s">
        <v>734</v>
      </c>
      <c r="K1189" s="731" t="s">
        <v>735</v>
      </c>
      <c r="L1189" s="734">
        <v>133.83999999999997</v>
      </c>
      <c r="M1189" s="734">
        <v>10</v>
      </c>
      <c r="N1189" s="735">
        <v>1338.3999999999999</v>
      </c>
    </row>
    <row r="1190" spans="1:14" ht="14.45" customHeight="1" x14ac:dyDescent="0.2">
      <c r="A1190" s="729" t="s">
        <v>621</v>
      </c>
      <c r="B1190" s="730" t="s">
        <v>622</v>
      </c>
      <c r="C1190" s="731" t="s">
        <v>652</v>
      </c>
      <c r="D1190" s="732" t="s">
        <v>653</v>
      </c>
      <c r="E1190" s="733">
        <v>50113001</v>
      </c>
      <c r="F1190" s="732" t="s">
        <v>667</v>
      </c>
      <c r="G1190" s="731" t="s">
        <v>668</v>
      </c>
      <c r="H1190" s="731">
        <v>130101</v>
      </c>
      <c r="I1190" s="731">
        <v>30101</v>
      </c>
      <c r="J1190" s="731" t="s">
        <v>1948</v>
      </c>
      <c r="K1190" s="731" t="s">
        <v>1949</v>
      </c>
      <c r="L1190" s="734">
        <v>46.752249999999989</v>
      </c>
      <c r="M1190" s="734">
        <v>40</v>
      </c>
      <c r="N1190" s="735">
        <v>1870.0899999999997</v>
      </c>
    </row>
    <row r="1191" spans="1:14" ht="14.45" customHeight="1" x14ac:dyDescent="0.2">
      <c r="A1191" s="729" t="s">
        <v>621</v>
      </c>
      <c r="B1191" s="730" t="s">
        <v>622</v>
      </c>
      <c r="C1191" s="731" t="s">
        <v>652</v>
      </c>
      <c r="D1191" s="732" t="s">
        <v>653</v>
      </c>
      <c r="E1191" s="733">
        <v>50113001</v>
      </c>
      <c r="F1191" s="732" t="s">
        <v>667</v>
      </c>
      <c r="G1191" s="731" t="s">
        <v>668</v>
      </c>
      <c r="H1191" s="731">
        <v>215605</v>
      </c>
      <c r="I1191" s="731">
        <v>215605</v>
      </c>
      <c r="J1191" s="731" t="s">
        <v>754</v>
      </c>
      <c r="K1191" s="731" t="s">
        <v>1572</v>
      </c>
      <c r="L1191" s="734">
        <v>20.349999999999998</v>
      </c>
      <c r="M1191" s="734">
        <v>1</v>
      </c>
      <c r="N1191" s="735">
        <v>20.349999999999998</v>
      </c>
    </row>
    <row r="1192" spans="1:14" ht="14.45" customHeight="1" x14ac:dyDescent="0.2">
      <c r="A1192" s="729" t="s">
        <v>621</v>
      </c>
      <c r="B1192" s="730" t="s">
        <v>622</v>
      </c>
      <c r="C1192" s="731" t="s">
        <v>652</v>
      </c>
      <c r="D1192" s="732" t="s">
        <v>653</v>
      </c>
      <c r="E1192" s="733">
        <v>50113001</v>
      </c>
      <c r="F1192" s="732" t="s">
        <v>667</v>
      </c>
      <c r="G1192" s="731" t="s">
        <v>668</v>
      </c>
      <c r="H1192" s="731">
        <v>51383</v>
      </c>
      <c r="I1192" s="731">
        <v>51383</v>
      </c>
      <c r="J1192" s="731" t="s">
        <v>761</v>
      </c>
      <c r="K1192" s="731" t="s">
        <v>764</v>
      </c>
      <c r="L1192" s="734">
        <v>93.5</v>
      </c>
      <c r="M1192" s="734">
        <v>20</v>
      </c>
      <c r="N1192" s="735">
        <v>1870</v>
      </c>
    </row>
    <row r="1193" spans="1:14" ht="14.45" customHeight="1" x14ac:dyDescent="0.2">
      <c r="A1193" s="729" t="s">
        <v>621</v>
      </c>
      <c r="B1193" s="730" t="s">
        <v>622</v>
      </c>
      <c r="C1193" s="731" t="s">
        <v>652</v>
      </c>
      <c r="D1193" s="732" t="s">
        <v>653</v>
      </c>
      <c r="E1193" s="733">
        <v>50113001</v>
      </c>
      <c r="F1193" s="732" t="s">
        <v>667</v>
      </c>
      <c r="G1193" s="731" t="s">
        <v>668</v>
      </c>
      <c r="H1193" s="731">
        <v>51366</v>
      </c>
      <c r="I1193" s="731">
        <v>51366</v>
      </c>
      <c r="J1193" s="731" t="s">
        <v>761</v>
      </c>
      <c r="K1193" s="731" t="s">
        <v>762</v>
      </c>
      <c r="L1193" s="734">
        <v>171.6</v>
      </c>
      <c r="M1193" s="734">
        <v>22</v>
      </c>
      <c r="N1193" s="735">
        <v>3775.2</v>
      </c>
    </row>
    <row r="1194" spans="1:14" ht="14.45" customHeight="1" x14ac:dyDescent="0.2">
      <c r="A1194" s="729" t="s">
        <v>621</v>
      </c>
      <c r="B1194" s="730" t="s">
        <v>622</v>
      </c>
      <c r="C1194" s="731" t="s">
        <v>652</v>
      </c>
      <c r="D1194" s="732" t="s">
        <v>653</v>
      </c>
      <c r="E1194" s="733">
        <v>50113001</v>
      </c>
      <c r="F1194" s="732" t="s">
        <v>667</v>
      </c>
      <c r="G1194" s="731" t="s">
        <v>668</v>
      </c>
      <c r="H1194" s="731">
        <v>202878</v>
      </c>
      <c r="I1194" s="731">
        <v>202878</v>
      </c>
      <c r="J1194" s="731" t="s">
        <v>777</v>
      </c>
      <c r="K1194" s="731" t="s">
        <v>778</v>
      </c>
      <c r="L1194" s="734">
        <v>53.559999999999988</v>
      </c>
      <c r="M1194" s="734">
        <v>2</v>
      </c>
      <c r="N1194" s="735">
        <v>107.11999999999998</v>
      </c>
    </row>
    <row r="1195" spans="1:14" ht="14.45" customHeight="1" x14ac:dyDescent="0.2">
      <c r="A1195" s="729" t="s">
        <v>621</v>
      </c>
      <c r="B1195" s="730" t="s">
        <v>622</v>
      </c>
      <c r="C1195" s="731" t="s">
        <v>652</v>
      </c>
      <c r="D1195" s="732" t="s">
        <v>653</v>
      </c>
      <c r="E1195" s="733">
        <v>50113001</v>
      </c>
      <c r="F1195" s="732" t="s">
        <v>667</v>
      </c>
      <c r="G1195" s="731" t="s">
        <v>668</v>
      </c>
      <c r="H1195" s="731">
        <v>101674</v>
      </c>
      <c r="I1195" s="731">
        <v>1674</v>
      </c>
      <c r="J1195" s="731" t="s">
        <v>1950</v>
      </c>
      <c r="K1195" s="731" t="s">
        <v>329</v>
      </c>
      <c r="L1195" s="734">
        <v>90.42</v>
      </c>
      <c r="M1195" s="734">
        <v>1</v>
      </c>
      <c r="N1195" s="735">
        <v>90.42</v>
      </c>
    </row>
    <row r="1196" spans="1:14" ht="14.45" customHeight="1" x14ac:dyDescent="0.2">
      <c r="A1196" s="729" t="s">
        <v>621</v>
      </c>
      <c r="B1196" s="730" t="s">
        <v>622</v>
      </c>
      <c r="C1196" s="731" t="s">
        <v>652</v>
      </c>
      <c r="D1196" s="732" t="s">
        <v>653</v>
      </c>
      <c r="E1196" s="733">
        <v>50113001</v>
      </c>
      <c r="F1196" s="732" t="s">
        <v>667</v>
      </c>
      <c r="G1196" s="731" t="s">
        <v>668</v>
      </c>
      <c r="H1196" s="731">
        <v>100489</v>
      </c>
      <c r="I1196" s="731">
        <v>489</v>
      </c>
      <c r="J1196" s="731" t="s">
        <v>1177</v>
      </c>
      <c r="K1196" s="731" t="s">
        <v>1179</v>
      </c>
      <c r="L1196" s="734">
        <v>47.14</v>
      </c>
      <c r="M1196" s="734">
        <v>2</v>
      </c>
      <c r="N1196" s="735">
        <v>94.28</v>
      </c>
    </row>
    <row r="1197" spans="1:14" ht="14.45" customHeight="1" x14ac:dyDescent="0.2">
      <c r="A1197" s="729" t="s">
        <v>621</v>
      </c>
      <c r="B1197" s="730" t="s">
        <v>622</v>
      </c>
      <c r="C1197" s="731" t="s">
        <v>652</v>
      </c>
      <c r="D1197" s="732" t="s">
        <v>653</v>
      </c>
      <c r="E1197" s="733">
        <v>50113001</v>
      </c>
      <c r="F1197" s="732" t="s">
        <v>667</v>
      </c>
      <c r="G1197" s="731" t="s">
        <v>668</v>
      </c>
      <c r="H1197" s="731">
        <v>230426</v>
      </c>
      <c r="I1197" s="731">
        <v>230426</v>
      </c>
      <c r="J1197" s="731" t="s">
        <v>1177</v>
      </c>
      <c r="K1197" s="731" t="s">
        <v>1178</v>
      </c>
      <c r="L1197" s="734">
        <v>77.87</v>
      </c>
      <c r="M1197" s="734">
        <v>1</v>
      </c>
      <c r="N1197" s="735">
        <v>77.87</v>
      </c>
    </row>
    <row r="1198" spans="1:14" ht="14.45" customHeight="1" x14ac:dyDescent="0.2">
      <c r="A1198" s="729" t="s">
        <v>621</v>
      </c>
      <c r="B1198" s="730" t="s">
        <v>622</v>
      </c>
      <c r="C1198" s="731" t="s">
        <v>652</v>
      </c>
      <c r="D1198" s="732" t="s">
        <v>653</v>
      </c>
      <c r="E1198" s="733">
        <v>50113001</v>
      </c>
      <c r="F1198" s="732" t="s">
        <v>667</v>
      </c>
      <c r="G1198" s="731" t="s">
        <v>668</v>
      </c>
      <c r="H1198" s="731">
        <v>158746</v>
      </c>
      <c r="I1198" s="731">
        <v>58746</v>
      </c>
      <c r="J1198" s="731" t="s">
        <v>1590</v>
      </c>
      <c r="K1198" s="731" t="s">
        <v>1591</v>
      </c>
      <c r="L1198" s="734">
        <v>362.57999999999993</v>
      </c>
      <c r="M1198" s="734">
        <v>1</v>
      </c>
      <c r="N1198" s="735">
        <v>362.57999999999993</v>
      </c>
    </row>
    <row r="1199" spans="1:14" ht="14.45" customHeight="1" x14ac:dyDescent="0.2">
      <c r="A1199" s="729" t="s">
        <v>621</v>
      </c>
      <c r="B1199" s="730" t="s">
        <v>622</v>
      </c>
      <c r="C1199" s="731" t="s">
        <v>652</v>
      </c>
      <c r="D1199" s="732" t="s">
        <v>653</v>
      </c>
      <c r="E1199" s="733">
        <v>50113001</v>
      </c>
      <c r="F1199" s="732" t="s">
        <v>667</v>
      </c>
      <c r="G1199" s="731" t="s">
        <v>668</v>
      </c>
      <c r="H1199" s="731">
        <v>500989</v>
      </c>
      <c r="I1199" s="731">
        <v>0</v>
      </c>
      <c r="J1199" s="731" t="s">
        <v>1951</v>
      </c>
      <c r="K1199" s="731" t="s">
        <v>329</v>
      </c>
      <c r="L1199" s="734">
        <v>146.24349937446803</v>
      </c>
      <c r="M1199" s="734">
        <v>1</v>
      </c>
      <c r="N1199" s="735">
        <v>146.24349937446803</v>
      </c>
    </row>
    <row r="1200" spans="1:14" ht="14.45" customHeight="1" x14ac:dyDescent="0.2">
      <c r="A1200" s="729" t="s">
        <v>621</v>
      </c>
      <c r="B1200" s="730" t="s">
        <v>622</v>
      </c>
      <c r="C1200" s="731" t="s">
        <v>652</v>
      </c>
      <c r="D1200" s="732" t="s">
        <v>653</v>
      </c>
      <c r="E1200" s="733">
        <v>50113001</v>
      </c>
      <c r="F1200" s="732" t="s">
        <v>667</v>
      </c>
      <c r="G1200" s="731" t="s">
        <v>668</v>
      </c>
      <c r="H1200" s="731">
        <v>188219</v>
      </c>
      <c r="I1200" s="731">
        <v>88219</v>
      </c>
      <c r="J1200" s="731" t="s">
        <v>804</v>
      </c>
      <c r="K1200" s="731" t="s">
        <v>805</v>
      </c>
      <c r="L1200" s="734">
        <v>141.28</v>
      </c>
      <c r="M1200" s="734">
        <v>2</v>
      </c>
      <c r="N1200" s="735">
        <v>282.56</v>
      </c>
    </row>
    <row r="1201" spans="1:14" ht="14.45" customHeight="1" x14ac:dyDescent="0.2">
      <c r="A1201" s="729" t="s">
        <v>621</v>
      </c>
      <c r="B1201" s="730" t="s">
        <v>622</v>
      </c>
      <c r="C1201" s="731" t="s">
        <v>652</v>
      </c>
      <c r="D1201" s="732" t="s">
        <v>653</v>
      </c>
      <c r="E1201" s="733">
        <v>50113001</v>
      </c>
      <c r="F1201" s="732" t="s">
        <v>667</v>
      </c>
      <c r="G1201" s="731" t="s">
        <v>668</v>
      </c>
      <c r="H1201" s="731">
        <v>117165</v>
      </c>
      <c r="I1201" s="731">
        <v>17165</v>
      </c>
      <c r="J1201" s="731" t="s">
        <v>810</v>
      </c>
      <c r="K1201" s="731" t="s">
        <v>811</v>
      </c>
      <c r="L1201" s="734">
        <v>270.62000000000006</v>
      </c>
      <c r="M1201" s="734">
        <v>3</v>
      </c>
      <c r="N1201" s="735">
        <v>811.86000000000013</v>
      </c>
    </row>
    <row r="1202" spans="1:14" ht="14.45" customHeight="1" x14ac:dyDescent="0.2">
      <c r="A1202" s="729" t="s">
        <v>621</v>
      </c>
      <c r="B1202" s="730" t="s">
        <v>622</v>
      </c>
      <c r="C1202" s="731" t="s">
        <v>652</v>
      </c>
      <c r="D1202" s="732" t="s">
        <v>653</v>
      </c>
      <c r="E1202" s="733">
        <v>50113001</v>
      </c>
      <c r="F1202" s="732" t="s">
        <v>667</v>
      </c>
      <c r="G1202" s="731" t="s">
        <v>668</v>
      </c>
      <c r="H1202" s="731">
        <v>987685</v>
      </c>
      <c r="I1202" s="731">
        <v>0</v>
      </c>
      <c r="J1202" s="731" t="s">
        <v>1735</v>
      </c>
      <c r="K1202" s="731" t="s">
        <v>329</v>
      </c>
      <c r="L1202" s="734">
        <v>126.625</v>
      </c>
      <c r="M1202" s="734">
        <v>4</v>
      </c>
      <c r="N1202" s="735">
        <v>506.5</v>
      </c>
    </row>
    <row r="1203" spans="1:14" ht="14.45" customHeight="1" x14ac:dyDescent="0.2">
      <c r="A1203" s="729" t="s">
        <v>621</v>
      </c>
      <c r="B1203" s="730" t="s">
        <v>622</v>
      </c>
      <c r="C1203" s="731" t="s">
        <v>652</v>
      </c>
      <c r="D1203" s="732" t="s">
        <v>653</v>
      </c>
      <c r="E1203" s="733">
        <v>50113001</v>
      </c>
      <c r="F1203" s="732" t="s">
        <v>667</v>
      </c>
      <c r="G1203" s="731" t="s">
        <v>668</v>
      </c>
      <c r="H1203" s="731">
        <v>234736</v>
      </c>
      <c r="I1203" s="731">
        <v>234736</v>
      </c>
      <c r="J1203" s="731" t="s">
        <v>822</v>
      </c>
      <c r="K1203" s="731" t="s">
        <v>823</v>
      </c>
      <c r="L1203" s="734">
        <v>120.54000147036778</v>
      </c>
      <c r="M1203" s="734">
        <v>37</v>
      </c>
      <c r="N1203" s="735">
        <v>4459.9800544036079</v>
      </c>
    </row>
    <row r="1204" spans="1:14" ht="14.45" customHeight="1" x14ac:dyDescent="0.2">
      <c r="A1204" s="729" t="s">
        <v>621</v>
      </c>
      <c r="B1204" s="730" t="s">
        <v>622</v>
      </c>
      <c r="C1204" s="731" t="s">
        <v>652</v>
      </c>
      <c r="D1204" s="732" t="s">
        <v>653</v>
      </c>
      <c r="E1204" s="733">
        <v>50113001</v>
      </c>
      <c r="F1204" s="732" t="s">
        <v>667</v>
      </c>
      <c r="G1204" s="731" t="s">
        <v>673</v>
      </c>
      <c r="H1204" s="731">
        <v>239965</v>
      </c>
      <c r="I1204" s="731">
        <v>239965</v>
      </c>
      <c r="J1204" s="731" t="s">
        <v>1613</v>
      </c>
      <c r="K1204" s="731" t="s">
        <v>1615</v>
      </c>
      <c r="L1204" s="734">
        <v>280.15666666666669</v>
      </c>
      <c r="M1204" s="734">
        <v>12</v>
      </c>
      <c r="N1204" s="735">
        <v>3361.88</v>
      </c>
    </row>
    <row r="1205" spans="1:14" ht="14.45" customHeight="1" x14ac:dyDescent="0.2">
      <c r="A1205" s="729" t="s">
        <v>621</v>
      </c>
      <c r="B1205" s="730" t="s">
        <v>622</v>
      </c>
      <c r="C1205" s="731" t="s">
        <v>652</v>
      </c>
      <c r="D1205" s="732" t="s">
        <v>653</v>
      </c>
      <c r="E1205" s="733">
        <v>50113001</v>
      </c>
      <c r="F1205" s="732" t="s">
        <v>667</v>
      </c>
      <c r="G1205" s="731" t="s">
        <v>673</v>
      </c>
      <c r="H1205" s="731">
        <v>186656</v>
      </c>
      <c r="I1205" s="731">
        <v>86656</v>
      </c>
      <c r="J1205" s="731" t="s">
        <v>1736</v>
      </c>
      <c r="K1205" s="731" t="s">
        <v>1339</v>
      </c>
      <c r="L1205" s="734">
        <v>29.339999999999996</v>
      </c>
      <c r="M1205" s="734">
        <v>2</v>
      </c>
      <c r="N1205" s="735">
        <v>58.679999999999993</v>
      </c>
    </row>
    <row r="1206" spans="1:14" ht="14.45" customHeight="1" x14ac:dyDescent="0.2">
      <c r="A1206" s="729" t="s">
        <v>621</v>
      </c>
      <c r="B1206" s="730" t="s">
        <v>622</v>
      </c>
      <c r="C1206" s="731" t="s">
        <v>652</v>
      </c>
      <c r="D1206" s="732" t="s">
        <v>653</v>
      </c>
      <c r="E1206" s="733">
        <v>50113001</v>
      </c>
      <c r="F1206" s="732" t="s">
        <v>667</v>
      </c>
      <c r="G1206" s="731" t="s">
        <v>673</v>
      </c>
      <c r="H1206" s="731">
        <v>100536</v>
      </c>
      <c r="I1206" s="731">
        <v>536</v>
      </c>
      <c r="J1206" s="731" t="s">
        <v>1952</v>
      </c>
      <c r="K1206" s="731" t="s">
        <v>679</v>
      </c>
      <c r="L1206" s="734">
        <v>140.12</v>
      </c>
      <c r="M1206" s="734">
        <v>2</v>
      </c>
      <c r="N1206" s="735">
        <v>280.24</v>
      </c>
    </row>
    <row r="1207" spans="1:14" ht="14.45" customHeight="1" x14ac:dyDescent="0.2">
      <c r="A1207" s="729" t="s">
        <v>621</v>
      </c>
      <c r="B1207" s="730" t="s">
        <v>622</v>
      </c>
      <c r="C1207" s="731" t="s">
        <v>652</v>
      </c>
      <c r="D1207" s="732" t="s">
        <v>653</v>
      </c>
      <c r="E1207" s="733">
        <v>50113001</v>
      </c>
      <c r="F1207" s="732" t="s">
        <v>667</v>
      </c>
      <c r="G1207" s="731" t="s">
        <v>668</v>
      </c>
      <c r="H1207" s="731">
        <v>207820</v>
      </c>
      <c r="I1207" s="731">
        <v>207820</v>
      </c>
      <c r="J1207" s="731" t="s">
        <v>842</v>
      </c>
      <c r="K1207" s="731" t="s">
        <v>843</v>
      </c>
      <c r="L1207" s="734">
        <v>33.67</v>
      </c>
      <c r="M1207" s="734">
        <v>3</v>
      </c>
      <c r="N1207" s="735">
        <v>101.01</v>
      </c>
    </row>
    <row r="1208" spans="1:14" ht="14.45" customHeight="1" x14ac:dyDescent="0.2">
      <c r="A1208" s="729" t="s">
        <v>621</v>
      </c>
      <c r="B1208" s="730" t="s">
        <v>622</v>
      </c>
      <c r="C1208" s="731" t="s">
        <v>652</v>
      </c>
      <c r="D1208" s="732" t="s">
        <v>653</v>
      </c>
      <c r="E1208" s="733">
        <v>50113001</v>
      </c>
      <c r="F1208" s="732" t="s">
        <v>667</v>
      </c>
      <c r="G1208" s="731" t="s">
        <v>668</v>
      </c>
      <c r="H1208" s="731">
        <v>207819</v>
      </c>
      <c r="I1208" s="731">
        <v>207819</v>
      </c>
      <c r="J1208" s="731" t="s">
        <v>1271</v>
      </c>
      <c r="K1208" s="731" t="s">
        <v>1272</v>
      </c>
      <c r="L1208" s="734">
        <v>22.297000000000001</v>
      </c>
      <c r="M1208" s="734">
        <v>2</v>
      </c>
      <c r="N1208" s="735">
        <v>44.594000000000001</v>
      </c>
    </row>
    <row r="1209" spans="1:14" ht="14.45" customHeight="1" x14ac:dyDescent="0.2">
      <c r="A1209" s="729" t="s">
        <v>621</v>
      </c>
      <c r="B1209" s="730" t="s">
        <v>622</v>
      </c>
      <c r="C1209" s="731" t="s">
        <v>652</v>
      </c>
      <c r="D1209" s="732" t="s">
        <v>653</v>
      </c>
      <c r="E1209" s="733">
        <v>50113001</v>
      </c>
      <c r="F1209" s="732" t="s">
        <v>667</v>
      </c>
      <c r="G1209" s="731" t="s">
        <v>668</v>
      </c>
      <c r="H1209" s="731">
        <v>192414</v>
      </c>
      <c r="I1209" s="731">
        <v>92414</v>
      </c>
      <c r="J1209" s="731" t="s">
        <v>1953</v>
      </c>
      <c r="K1209" s="731" t="s">
        <v>1954</v>
      </c>
      <c r="L1209" s="734">
        <v>73.950000000000031</v>
      </c>
      <c r="M1209" s="734">
        <v>2</v>
      </c>
      <c r="N1209" s="735">
        <v>147.90000000000006</v>
      </c>
    </row>
    <row r="1210" spans="1:14" ht="14.45" customHeight="1" x14ac:dyDescent="0.2">
      <c r="A1210" s="729" t="s">
        <v>621</v>
      </c>
      <c r="B1210" s="730" t="s">
        <v>622</v>
      </c>
      <c r="C1210" s="731" t="s">
        <v>652</v>
      </c>
      <c r="D1210" s="732" t="s">
        <v>653</v>
      </c>
      <c r="E1210" s="733">
        <v>50113001</v>
      </c>
      <c r="F1210" s="732" t="s">
        <v>667</v>
      </c>
      <c r="G1210" s="731" t="s">
        <v>673</v>
      </c>
      <c r="H1210" s="731">
        <v>109709</v>
      </c>
      <c r="I1210" s="731">
        <v>9709</v>
      </c>
      <c r="J1210" s="731" t="s">
        <v>1315</v>
      </c>
      <c r="K1210" s="731" t="s">
        <v>1316</v>
      </c>
      <c r="L1210" s="734">
        <v>64.900000000000006</v>
      </c>
      <c r="M1210" s="734">
        <v>22</v>
      </c>
      <c r="N1210" s="735">
        <v>1427.8000000000002</v>
      </c>
    </row>
    <row r="1211" spans="1:14" ht="14.45" customHeight="1" x14ac:dyDescent="0.2">
      <c r="A1211" s="729" t="s">
        <v>621</v>
      </c>
      <c r="B1211" s="730" t="s">
        <v>622</v>
      </c>
      <c r="C1211" s="731" t="s">
        <v>652</v>
      </c>
      <c r="D1211" s="732" t="s">
        <v>653</v>
      </c>
      <c r="E1211" s="733">
        <v>50113001</v>
      </c>
      <c r="F1211" s="732" t="s">
        <v>667</v>
      </c>
      <c r="G1211" s="731" t="s">
        <v>668</v>
      </c>
      <c r="H1211" s="731">
        <v>193109</v>
      </c>
      <c r="I1211" s="731">
        <v>93109</v>
      </c>
      <c r="J1211" s="731" t="s">
        <v>1664</v>
      </c>
      <c r="K1211" s="731" t="s">
        <v>717</v>
      </c>
      <c r="L1211" s="734">
        <v>189.40415806446023</v>
      </c>
      <c r="M1211" s="734">
        <v>380</v>
      </c>
      <c r="N1211" s="735">
        <v>71973.58006449489</v>
      </c>
    </row>
    <row r="1212" spans="1:14" ht="14.45" customHeight="1" x14ac:dyDescent="0.2">
      <c r="A1212" s="729" t="s">
        <v>621</v>
      </c>
      <c r="B1212" s="730" t="s">
        <v>622</v>
      </c>
      <c r="C1212" s="731" t="s">
        <v>652</v>
      </c>
      <c r="D1212" s="732" t="s">
        <v>653</v>
      </c>
      <c r="E1212" s="733">
        <v>50113001</v>
      </c>
      <c r="F1212" s="732" t="s">
        <v>667</v>
      </c>
      <c r="G1212" s="731" t="s">
        <v>673</v>
      </c>
      <c r="H1212" s="731">
        <v>233366</v>
      </c>
      <c r="I1212" s="731">
        <v>233366</v>
      </c>
      <c r="J1212" s="731" t="s">
        <v>910</v>
      </c>
      <c r="K1212" s="731" t="s">
        <v>912</v>
      </c>
      <c r="L1212" s="734">
        <v>45.489999999999995</v>
      </c>
      <c r="M1212" s="734">
        <v>8</v>
      </c>
      <c r="N1212" s="735">
        <v>363.91999999999996</v>
      </c>
    </row>
    <row r="1213" spans="1:14" ht="14.45" customHeight="1" x14ac:dyDescent="0.2">
      <c r="A1213" s="729" t="s">
        <v>621</v>
      </c>
      <c r="B1213" s="730" t="s">
        <v>622</v>
      </c>
      <c r="C1213" s="731" t="s">
        <v>652</v>
      </c>
      <c r="D1213" s="732" t="s">
        <v>653</v>
      </c>
      <c r="E1213" s="733">
        <v>50113001</v>
      </c>
      <c r="F1213" s="732" t="s">
        <v>667</v>
      </c>
      <c r="G1213" s="731" t="s">
        <v>668</v>
      </c>
      <c r="H1213" s="731">
        <v>208357</v>
      </c>
      <c r="I1213" s="731">
        <v>208357</v>
      </c>
      <c r="J1213" s="731" t="s">
        <v>1955</v>
      </c>
      <c r="K1213" s="731" t="s">
        <v>1956</v>
      </c>
      <c r="L1213" s="734">
        <v>189.79</v>
      </c>
      <c r="M1213" s="734">
        <v>2</v>
      </c>
      <c r="N1213" s="735">
        <v>379.58</v>
      </c>
    </row>
    <row r="1214" spans="1:14" ht="14.45" customHeight="1" x14ac:dyDescent="0.2">
      <c r="A1214" s="729" t="s">
        <v>621</v>
      </c>
      <c r="B1214" s="730" t="s">
        <v>622</v>
      </c>
      <c r="C1214" s="731" t="s">
        <v>652</v>
      </c>
      <c r="D1214" s="732" t="s">
        <v>653</v>
      </c>
      <c r="E1214" s="733">
        <v>50113009</v>
      </c>
      <c r="F1214" s="732" t="s">
        <v>1957</v>
      </c>
      <c r="G1214" s="731" t="s">
        <v>668</v>
      </c>
      <c r="H1214" s="731">
        <v>224708</v>
      </c>
      <c r="I1214" s="731">
        <v>224708</v>
      </c>
      <c r="J1214" s="731" t="s">
        <v>1958</v>
      </c>
      <c r="K1214" s="731" t="s">
        <v>1959</v>
      </c>
      <c r="L1214" s="734">
        <v>3275.9207287316863</v>
      </c>
      <c r="M1214" s="734">
        <v>3</v>
      </c>
      <c r="N1214" s="735">
        <v>9827.7621861950593</v>
      </c>
    </row>
    <row r="1215" spans="1:14" ht="14.45" customHeight="1" x14ac:dyDescent="0.2">
      <c r="A1215" s="729" t="s">
        <v>621</v>
      </c>
      <c r="B1215" s="730" t="s">
        <v>622</v>
      </c>
      <c r="C1215" s="731" t="s">
        <v>652</v>
      </c>
      <c r="D1215" s="732" t="s">
        <v>653</v>
      </c>
      <c r="E1215" s="733">
        <v>50113009</v>
      </c>
      <c r="F1215" s="732" t="s">
        <v>1957</v>
      </c>
      <c r="G1215" s="731" t="s">
        <v>668</v>
      </c>
      <c r="H1215" s="731">
        <v>224696</v>
      </c>
      <c r="I1215" s="731">
        <v>224696</v>
      </c>
      <c r="J1215" s="731" t="s">
        <v>1960</v>
      </c>
      <c r="K1215" s="731" t="s">
        <v>1961</v>
      </c>
      <c r="L1215" s="734">
        <v>532.3230010270297</v>
      </c>
      <c r="M1215" s="734">
        <v>6</v>
      </c>
      <c r="N1215" s="735">
        <v>3193.9380061621782</v>
      </c>
    </row>
    <row r="1216" spans="1:14" ht="14.45" customHeight="1" x14ac:dyDescent="0.2">
      <c r="A1216" s="729" t="s">
        <v>621</v>
      </c>
      <c r="B1216" s="730" t="s">
        <v>622</v>
      </c>
      <c r="C1216" s="731" t="s">
        <v>655</v>
      </c>
      <c r="D1216" s="732" t="s">
        <v>656</v>
      </c>
      <c r="E1216" s="733">
        <v>50113001</v>
      </c>
      <c r="F1216" s="732" t="s">
        <v>667</v>
      </c>
      <c r="G1216" s="731" t="s">
        <v>668</v>
      </c>
      <c r="H1216" s="731">
        <v>847132</v>
      </c>
      <c r="I1216" s="731">
        <v>137238</v>
      </c>
      <c r="J1216" s="731" t="s">
        <v>1480</v>
      </c>
      <c r="K1216" s="731" t="s">
        <v>1481</v>
      </c>
      <c r="L1216" s="734">
        <v>622.96999999999991</v>
      </c>
      <c r="M1216" s="734">
        <v>2</v>
      </c>
      <c r="N1216" s="735">
        <v>1245.9399999999998</v>
      </c>
    </row>
    <row r="1217" spans="1:14" ht="14.45" customHeight="1" x14ac:dyDescent="0.2">
      <c r="A1217" s="729" t="s">
        <v>621</v>
      </c>
      <c r="B1217" s="730" t="s">
        <v>622</v>
      </c>
      <c r="C1217" s="731" t="s">
        <v>655</v>
      </c>
      <c r="D1217" s="732" t="s">
        <v>656</v>
      </c>
      <c r="E1217" s="733">
        <v>50113001</v>
      </c>
      <c r="F1217" s="732" t="s">
        <v>667</v>
      </c>
      <c r="G1217" s="731" t="s">
        <v>668</v>
      </c>
      <c r="H1217" s="731">
        <v>100362</v>
      </c>
      <c r="I1217" s="731">
        <v>362</v>
      </c>
      <c r="J1217" s="731" t="s">
        <v>678</v>
      </c>
      <c r="K1217" s="731" t="s">
        <v>679</v>
      </c>
      <c r="L1217" s="734">
        <v>72.86</v>
      </c>
      <c r="M1217" s="734">
        <v>6</v>
      </c>
      <c r="N1217" s="735">
        <v>437.15999999999997</v>
      </c>
    </row>
    <row r="1218" spans="1:14" ht="14.45" customHeight="1" x14ac:dyDescent="0.2">
      <c r="A1218" s="729" t="s">
        <v>621</v>
      </c>
      <c r="B1218" s="730" t="s">
        <v>622</v>
      </c>
      <c r="C1218" s="731" t="s">
        <v>655</v>
      </c>
      <c r="D1218" s="732" t="s">
        <v>656</v>
      </c>
      <c r="E1218" s="733">
        <v>50113001</v>
      </c>
      <c r="F1218" s="732" t="s">
        <v>667</v>
      </c>
      <c r="G1218" s="731" t="s">
        <v>668</v>
      </c>
      <c r="H1218" s="731">
        <v>128837</v>
      </c>
      <c r="I1218" s="731">
        <v>28837</v>
      </c>
      <c r="J1218" s="731" t="s">
        <v>1962</v>
      </c>
      <c r="K1218" s="731" t="s">
        <v>1963</v>
      </c>
      <c r="L1218" s="734">
        <v>79.3</v>
      </c>
      <c r="M1218" s="734">
        <v>4</v>
      </c>
      <c r="N1218" s="735">
        <v>317.2</v>
      </c>
    </row>
    <row r="1219" spans="1:14" ht="14.45" customHeight="1" x14ac:dyDescent="0.2">
      <c r="A1219" s="729" t="s">
        <v>621</v>
      </c>
      <c r="B1219" s="730" t="s">
        <v>622</v>
      </c>
      <c r="C1219" s="731" t="s">
        <v>655</v>
      </c>
      <c r="D1219" s="732" t="s">
        <v>656</v>
      </c>
      <c r="E1219" s="733">
        <v>50113001</v>
      </c>
      <c r="F1219" s="732" t="s">
        <v>667</v>
      </c>
      <c r="G1219" s="731" t="s">
        <v>668</v>
      </c>
      <c r="H1219" s="731">
        <v>173312</v>
      </c>
      <c r="I1219" s="731">
        <v>173312</v>
      </c>
      <c r="J1219" s="731" t="s">
        <v>1748</v>
      </c>
      <c r="K1219" s="731" t="s">
        <v>1940</v>
      </c>
      <c r="L1219" s="734">
        <v>218.78999999999996</v>
      </c>
      <c r="M1219" s="734">
        <v>60</v>
      </c>
      <c r="N1219" s="735">
        <v>13127.399999999998</v>
      </c>
    </row>
    <row r="1220" spans="1:14" ht="14.45" customHeight="1" x14ac:dyDescent="0.2">
      <c r="A1220" s="729" t="s">
        <v>621</v>
      </c>
      <c r="B1220" s="730" t="s">
        <v>622</v>
      </c>
      <c r="C1220" s="731" t="s">
        <v>655</v>
      </c>
      <c r="D1220" s="732" t="s">
        <v>656</v>
      </c>
      <c r="E1220" s="733">
        <v>50113001</v>
      </c>
      <c r="F1220" s="732" t="s">
        <v>667</v>
      </c>
      <c r="G1220" s="731" t="s">
        <v>668</v>
      </c>
      <c r="H1220" s="731">
        <v>173320</v>
      </c>
      <c r="I1220" s="731">
        <v>173320</v>
      </c>
      <c r="J1220" s="731" t="s">
        <v>1964</v>
      </c>
      <c r="K1220" s="731" t="s">
        <v>1965</v>
      </c>
      <c r="L1220" s="734">
        <v>524.58999999999992</v>
      </c>
      <c r="M1220" s="734">
        <v>1</v>
      </c>
      <c r="N1220" s="735">
        <v>524.58999999999992</v>
      </c>
    </row>
    <row r="1221" spans="1:14" ht="14.45" customHeight="1" x14ac:dyDescent="0.2">
      <c r="A1221" s="729" t="s">
        <v>621</v>
      </c>
      <c r="B1221" s="730" t="s">
        <v>622</v>
      </c>
      <c r="C1221" s="731" t="s">
        <v>655</v>
      </c>
      <c r="D1221" s="732" t="s">
        <v>656</v>
      </c>
      <c r="E1221" s="733">
        <v>50113001</v>
      </c>
      <c r="F1221" s="732" t="s">
        <v>667</v>
      </c>
      <c r="G1221" s="731" t="s">
        <v>668</v>
      </c>
      <c r="H1221" s="731">
        <v>243864</v>
      </c>
      <c r="I1221" s="731">
        <v>243864</v>
      </c>
      <c r="J1221" s="731" t="s">
        <v>1504</v>
      </c>
      <c r="K1221" s="731" t="s">
        <v>1483</v>
      </c>
      <c r="L1221" s="734">
        <v>65.650000000000006</v>
      </c>
      <c r="M1221" s="734">
        <v>1</v>
      </c>
      <c r="N1221" s="735">
        <v>65.650000000000006</v>
      </c>
    </row>
    <row r="1222" spans="1:14" ht="14.45" customHeight="1" x14ac:dyDescent="0.2">
      <c r="A1222" s="729" t="s">
        <v>621</v>
      </c>
      <c r="B1222" s="730" t="s">
        <v>622</v>
      </c>
      <c r="C1222" s="731" t="s">
        <v>655</v>
      </c>
      <c r="D1222" s="732" t="s">
        <v>656</v>
      </c>
      <c r="E1222" s="733">
        <v>50113001</v>
      </c>
      <c r="F1222" s="732" t="s">
        <v>667</v>
      </c>
      <c r="G1222" s="731" t="s">
        <v>668</v>
      </c>
      <c r="H1222" s="731">
        <v>991568</v>
      </c>
      <c r="I1222" s="731">
        <v>0</v>
      </c>
      <c r="J1222" s="731" t="s">
        <v>997</v>
      </c>
      <c r="K1222" s="731" t="s">
        <v>329</v>
      </c>
      <c r="L1222" s="734">
        <v>242.82000000000002</v>
      </c>
      <c r="M1222" s="734">
        <v>2</v>
      </c>
      <c r="N1222" s="735">
        <v>485.64000000000004</v>
      </c>
    </row>
    <row r="1223" spans="1:14" ht="14.45" customHeight="1" x14ac:dyDescent="0.2">
      <c r="A1223" s="729" t="s">
        <v>621</v>
      </c>
      <c r="B1223" s="730" t="s">
        <v>622</v>
      </c>
      <c r="C1223" s="731" t="s">
        <v>655</v>
      </c>
      <c r="D1223" s="732" t="s">
        <v>656</v>
      </c>
      <c r="E1223" s="733">
        <v>50113001</v>
      </c>
      <c r="F1223" s="732" t="s">
        <v>667</v>
      </c>
      <c r="G1223" s="731" t="s">
        <v>668</v>
      </c>
      <c r="H1223" s="731">
        <v>207967</v>
      </c>
      <c r="I1223" s="731">
        <v>207967</v>
      </c>
      <c r="J1223" s="731" t="s">
        <v>1020</v>
      </c>
      <c r="K1223" s="731" t="s">
        <v>1944</v>
      </c>
      <c r="L1223" s="734">
        <v>89.17</v>
      </c>
      <c r="M1223" s="734">
        <v>3</v>
      </c>
      <c r="N1223" s="735">
        <v>267.51</v>
      </c>
    </row>
    <row r="1224" spans="1:14" ht="14.45" customHeight="1" x14ac:dyDescent="0.2">
      <c r="A1224" s="729" t="s">
        <v>621</v>
      </c>
      <c r="B1224" s="730" t="s">
        <v>622</v>
      </c>
      <c r="C1224" s="731" t="s">
        <v>655</v>
      </c>
      <c r="D1224" s="732" t="s">
        <v>656</v>
      </c>
      <c r="E1224" s="733">
        <v>50113001</v>
      </c>
      <c r="F1224" s="732" t="s">
        <v>667</v>
      </c>
      <c r="G1224" s="731" t="s">
        <v>668</v>
      </c>
      <c r="H1224" s="731">
        <v>230053</v>
      </c>
      <c r="I1224" s="731">
        <v>230053</v>
      </c>
      <c r="J1224" s="731" t="s">
        <v>1769</v>
      </c>
      <c r="K1224" s="731" t="s">
        <v>1770</v>
      </c>
      <c r="L1224" s="734">
        <v>129.09999999999997</v>
      </c>
      <c r="M1224" s="734">
        <v>2</v>
      </c>
      <c r="N1224" s="735">
        <v>258.19999999999993</v>
      </c>
    </row>
    <row r="1225" spans="1:14" ht="14.45" customHeight="1" x14ac:dyDescent="0.2">
      <c r="A1225" s="729" t="s">
        <v>621</v>
      </c>
      <c r="B1225" s="730" t="s">
        <v>622</v>
      </c>
      <c r="C1225" s="731" t="s">
        <v>655</v>
      </c>
      <c r="D1225" s="732" t="s">
        <v>656</v>
      </c>
      <c r="E1225" s="733">
        <v>50113001</v>
      </c>
      <c r="F1225" s="732" t="s">
        <v>667</v>
      </c>
      <c r="G1225" s="731" t="s">
        <v>668</v>
      </c>
      <c r="H1225" s="731">
        <v>230052</v>
      </c>
      <c r="I1225" s="731">
        <v>230052</v>
      </c>
      <c r="J1225" s="731" t="s">
        <v>1771</v>
      </c>
      <c r="K1225" s="731" t="s">
        <v>1772</v>
      </c>
      <c r="L1225" s="734">
        <v>89.16</v>
      </c>
      <c r="M1225" s="734">
        <v>8</v>
      </c>
      <c r="N1225" s="735">
        <v>713.28</v>
      </c>
    </row>
    <row r="1226" spans="1:14" ht="14.45" customHeight="1" x14ac:dyDescent="0.2">
      <c r="A1226" s="729" t="s">
        <v>621</v>
      </c>
      <c r="B1226" s="730" t="s">
        <v>622</v>
      </c>
      <c r="C1226" s="731" t="s">
        <v>655</v>
      </c>
      <c r="D1226" s="732" t="s">
        <v>656</v>
      </c>
      <c r="E1226" s="733">
        <v>50113001</v>
      </c>
      <c r="F1226" s="732" t="s">
        <v>667</v>
      </c>
      <c r="G1226" s="731" t="s">
        <v>668</v>
      </c>
      <c r="H1226" s="731">
        <v>230497</v>
      </c>
      <c r="I1226" s="731">
        <v>230497</v>
      </c>
      <c r="J1226" s="731" t="s">
        <v>1966</v>
      </c>
      <c r="K1226" s="731" t="s">
        <v>329</v>
      </c>
      <c r="L1226" s="734">
        <v>163.52999999999997</v>
      </c>
      <c r="M1226" s="734">
        <v>1</v>
      </c>
      <c r="N1226" s="735">
        <v>163.52999999999997</v>
      </c>
    </row>
    <row r="1227" spans="1:14" ht="14.45" customHeight="1" x14ac:dyDescent="0.2">
      <c r="A1227" s="729" t="s">
        <v>621</v>
      </c>
      <c r="B1227" s="730" t="s">
        <v>622</v>
      </c>
      <c r="C1227" s="731" t="s">
        <v>655</v>
      </c>
      <c r="D1227" s="732" t="s">
        <v>656</v>
      </c>
      <c r="E1227" s="733">
        <v>50113001</v>
      </c>
      <c r="F1227" s="732" t="s">
        <v>667</v>
      </c>
      <c r="G1227" s="731" t="s">
        <v>668</v>
      </c>
      <c r="H1227" s="731">
        <v>230409</v>
      </c>
      <c r="I1227" s="731">
        <v>230409</v>
      </c>
      <c r="J1227" s="731" t="s">
        <v>701</v>
      </c>
      <c r="K1227" s="731" t="s">
        <v>702</v>
      </c>
      <c r="L1227" s="734">
        <v>19.899999999999995</v>
      </c>
      <c r="M1227" s="734">
        <v>3</v>
      </c>
      <c r="N1227" s="735">
        <v>59.699999999999989</v>
      </c>
    </row>
    <row r="1228" spans="1:14" ht="14.45" customHeight="1" x14ac:dyDescent="0.2">
      <c r="A1228" s="729" t="s">
        <v>621</v>
      </c>
      <c r="B1228" s="730" t="s">
        <v>622</v>
      </c>
      <c r="C1228" s="731" t="s">
        <v>655</v>
      </c>
      <c r="D1228" s="732" t="s">
        <v>656</v>
      </c>
      <c r="E1228" s="733">
        <v>50113001</v>
      </c>
      <c r="F1228" s="732" t="s">
        <v>667</v>
      </c>
      <c r="G1228" s="731" t="s">
        <v>668</v>
      </c>
      <c r="H1228" s="731">
        <v>232169</v>
      </c>
      <c r="I1228" s="731">
        <v>232169</v>
      </c>
      <c r="J1228" s="731" t="s">
        <v>1967</v>
      </c>
      <c r="K1228" s="731" t="s">
        <v>1968</v>
      </c>
      <c r="L1228" s="734">
        <v>32.064999999999998</v>
      </c>
      <c r="M1228" s="734">
        <v>12</v>
      </c>
      <c r="N1228" s="735">
        <v>384.78</v>
      </c>
    </row>
    <row r="1229" spans="1:14" ht="14.45" customHeight="1" x14ac:dyDescent="0.2">
      <c r="A1229" s="729" t="s">
        <v>621</v>
      </c>
      <c r="B1229" s="730" t="s">
        <v>622</v>
      </c>
      <c r="C1229" s="731" t="s">
        <v>655</v>
      </c>
      <c r="D1229" s="732" t="s">
        <v>656</v>
      </c>
      <c r="E1229" s="733">
        <v>50113001</v>
      </c>
      <c r="F1229" s="732" t="s">
        <v>667</v>
      </c>
      <c r="G1229" s="731" t="s">
        <v>668</v>
      </c>
      <c r="H1229" s="731">
        <v>988310</v>
      </c>
      <c r="I1229" s="731">
        <v>0</v>
      </c>
      <c r="J1229" s="731" t="s">
        <v>1969</v>
      </c>
      <c r="K1229" s="731" t="s">
        <v>329</v>
      </c>
      <c r="L1229" s="734">
        <v>102.95999999999998</v>
      </c>
      <c r="M1229" s="734">
        <v>3</v>
      </c>
      <c r="N1229" s="735">
        <v>308.87999999999994</v>
      </c>
    </row>
    <row r="1230" spans="1:14" ht="14.45" customHeight="1" x14ac:dyDescent="0.2">
      <c r="A1230" s="729" t="s">
        <v>621</v>
      </c>
      <c r="B1230" s="730" t="s">
        <v>622</v>
      </c>
      <c r="C1230" s="731" t="s">
        <v>655</v>
      </c>
      <c r="D1230" s="732" t="s">
        <v>656</v>
      </c>
      <c r="E1230" s="733">
        <v>50113001</v>
      </c>
      <c r="F1230" s="732" t="s">
        <v>667</v>
      </c>
      <c r="G1230" s="731" t="s">
        <v>668</v>
      </c>
      <c r="H1230" s="731">
        <v>201992</v>
      </c>
      <c r="I1230" s="731">
        <v>201992</v>
      </c>
      <c r="J1230" s="731" t="s">
        <v>1057</v>
      </c>
      <c r="K1230" s="731" t="s">
        <v>1776</v>
      </c>
      <c r="L1230" s="734">
        <v>552.81000000000017</v>
      </c>
      <c r="M1230" s="734">
        <v>1</v>
      </c>
      <c r="N1230" s="735">
        <v>552.81000000000017</v>
      </c>
    </row>
    <row r="1231" spans="1:14" ht="14.45" customHeight="1" x14ac:dyDescent="0.2">
      <c r="A1231" s="729" t="s">
        <v>621</v>
      </c>
      <c r="B1231" s="730" t="s">
        <v>622</v>
      </c>
      <c r="C1231" s="731" t="s">
        <v>655</v>
      </c>
      <c r="D1231" s="732" t="s">
        <v>656</v>
      </c>
      <c r="E1231" s="733">
        <v>50113001</v>
      </c>
      <c r="F1231" s="732" t="s">
        <v>667</v>
      </c>
      <c r="G1231" s="731" t="s">
        <v>668</v>
      </c>
      <c r="H1231" s="731">
        <v>114075</v>
      </c>
      <c r="I1231" s="731">
        <v>14075</v>
      </c>
      <c r="J1231" s="731" t="s">
        <v>1057</v>
      </c>
      <c r="K1231" s="731" t="s">
        <v>1058</v>
      </c>
      <c r="L1231" s="734">
        <v>294.61</v>
      </c>
      <c r="M1231" s="734">
        <v>1</v>
      </c>
      <c r="N1231" s="735">
        <v>294.61</v>
      </c>
    </row>
    <row r="1232" spans="1:14" ht="14.45" customHeight="1" x14ac:dyDescent="0.2">
      <c r="A1232" s="729" t="s">
        <v>621</v>
      </c>
      <c r="B1232" s="730" t="s">
        <v>622</v>
      </c>
      <c r="C1232" s="731" t="s">
        <v>655</v>
      </c>
      <c r="D1232" s="732" t="s">
        <v>656</v>
      </c>
      <c r="E1232" s="733">
        <v>50113001</v>
      </c>
      <c r="F1232" s="732" t="s">
        <v>667</v>
      </c>
      <c r="G1232" s="731" t="s">
        <v>668</v>
      </c>
      <c r="H1232" s="731">
        <v>232606</v>
      </c>
      <c r="I1232" s="731">
        <v>232606</v>
      </c>
      <c r="J1232" s="731" t="s">
        <v>712</v>
      </c>
      <c r="K1232" s="731" t="s">
        <v>713</v>
      </c>
      <c r="L1232" s="734">
        <v>154.63999999999999</v>
      </c>
      <c r="M1232" s="734">
        <v>1</v>
      </c>
      <c r="N1232" s="735">
        <v>154.63999999999999</v>
      </c>
    </row>
    <row r="1233" spans="1:14" ht="14.45" customHeight="1" x14ac:dyDescent="0.2">
      <c r="A1233" s="729" t="s">
        <v>621</v>
      </c>
      <c r="B1233" s="730" t="s">
        <v>622</v>
      </c>
      <c r="C1233" s="731" t="s">
        <v>655</v>
      </c>
      <c r="D1233" s="732" t="s">
        <v>656</v>
      </c>
      <c r="E1233" s="733">
        <v>50113001</v>
      </c>
      <c r="F1233" s="732" t="s">
        <v>667</v>
      </c>
      <c r="G1233" s="731" t="s">
        <v>668</v>
      </c>
      <c r="H1233" s="731">
        <v>104071</v>
      </c>
      <c r="I1233" s="731">
        <v>4071</v>
      </c>
      <c r="J1233" s="731" t="s">
        <v>716</v>
      </c>
      <c r="K1233" s="731" t="s">
        <v>717</v>
      </c>
      <c r="L1233" s="734">
        <v>222.19999999999996</v>
      </c>
      <c r="M1233" s="734">
        <v>3</v>
      </c>
      <c r="N1233" s="735">
        <v>666.59999999999991</v>
      </c>
    </row>
    <row r="1234" spans="1:14" ht="14.45" customHeight="1" x14ac:dyDescent="0.2">
      <c r="A1234" s="729" t="s">
        <v>621</v>
      </c>
      <c r="B1234" s="730" t="s">
        <v>622</v>
      </c>
      <c r="C1234" s="731" t="s">
        <v>655</v>
      </c>
      <c r="D1234" s="732" t="s">
        <v>656</v>
      </c>
      <c r="E1234" s="733">
        <v>50113001</v>
      </c>
      <c r="F1234" s="732" t="s">
        <v>667</v>
      </c>
      <c r="G1234" s="731" t="s">
        <v>668</v>
      </c>
      <c r="H1234" s="731">
        <v>231709</v>
      </c>
      <c r="I1234" s="731">
        <v>231709</v>
      </c>
      <c r="J1234" s="731" t="s">
        <v>1970</v>
      </c>
      <c r="K1234" s="731" t="s">
        <v>1971</v>
      </c>
      <c r="L1234" s="734">
        <v>278.29999999999995</v>
      </c>
      <c r="M1234" s="734">
        <v>1</v>
      </c>
      <c r="N1234" s="735">
        <v>278.29999999999995</v>
      </c>
    </row>
    <row r="1235" spans="1:14" ht="14.45" customHeight="1" x14ac:dyDescent="0.2">
      <c r="A1235" s="729" t="s">
        <v>621</v>
      </c>
      <c r="B1235" s="730" t="s">
        <v>622</v>
      </c>
      <c r="C1235" s="731" t="s">
        <v>655</v>
      </c>
      <c r="D1235" s="732" t="s">
        <v>656</v>
      </c>
      <c r="E1235" s="733">
        <v>50113001</v>
      </c>
      <c r="F1235" s="732" t="s">
        <v>667</v>
      </c>
      <c r="G1235" s="731" t="s">
        <v>668</v>
      </c>
      <c r="H1235" s="731">
        <v>130101</v>
      </c>
      <c r="I1235" s="731">
        <v>30101</v>
      </c>
      <c r="J1235" s="731" t="s">
        <v>1948</v>
      </c>
      <c r="K1235" s="731" t="s">
        <v>1949</v>
      </c>
      <c r="L1235" s="734">
        <v>46.669999999999995</v>
      </c>
      <c r="M1235" s="734">
        <v>4</v>
      </c>
      <c r="N1235" s="735">
        <v>186.67999999999998</v>
      </c>
    </row>
    <row r="1236" spans="1:14" ht="14.45" customHeight="1" x14ac:dyDescent="0.2">
      <c r="A1236" s="729" t="s">
        <v>621</v>
      </c>
      <c r="B1236" s="730" t="s">
        <v>622</v>
      </c>
      <c r="C1236" s="731" t="s">
        <v>655</v>
      </c>
      <c r="D1236" s="732" t="s">
        <v>656</v>
      </c>
      <c r="E1236" s="733">
        <v>50113001</v>
      </c>
      <c r="F1236" s="732" t="s">
        <v>667</v>
      </c>
      <c r="G1236" s="731" t="s">
        <v>668</v>
      </c>
      <c r="H1236" s="731">
        <v>243409</v>
      </c>
      <c r="I1236" s="731">
        <v>243409</v>
      </c>
      <c r="J1236" s="731" t="s">
        <v>736</v>
      </c>
      <c r="K1236" s="731" t="s">
        <v>737</v>
      </c>
      <c r="L1236" s="734">
        <v>162.33000000000004</v>
      </c>
      <c r="M1236" s="734">
        <v>1</v>
      </c>
      <c r="N1236" s="735">
        <v>162.33000000000004</v>
      </c>
    </row>
    <row r="1237" spans="1:14" ht="14.45" customHeight="1" x14ac:dyDescent="0.2">
      <c r="A1237" s="729" t="s">
        <v>621</v>
      </c>
      <c r="B1237" s="730" t="s">
        <v>622</v>
      </c>
      <c r="C1237" s="731" t="s">
        <v>655</v>
      </c>
      <c r="D1237" s="732" t="s">
        <v>656</v>
      </c>
      <c r="E1237" s="733">
        <v>50113001</v>
      </c>
      <c r="F1237" s="732" t="s">
        <v>667</v>
      </c>
      <c r="G1237" s="731" t="s">
        <v>668</v>
      </c>
      <c r="H1237" s="731">
        <v>238119</v>
      </c>
      <c r="I1237" s="731">
        <v>238119</v>
      </c>
      <c r="J1237" s="731" t="s">
        <v>746</v>
      </c>
      <c r="K1237" s="731" t="s">
        <v>747</v>
      </c>
      <c r="L1237" s="734">
        <v>73.33</v>
      </c>
      <c r="M1237" s="734">
        <v>2</v>
      </c>
      <c r="N1237" s="735">
        <v>146.66</v>
      </c>
    </row>
    <row r="1238" spans="1:14" ht="14.45" customHeight="1" x14ac:dyDescent="0.2">
      <c r="A1238" s="729" t="s">
        <v>621</v>
      </c>
      <c r="B1238" s="730" t="s">
        <v>622</v>
      </c>
      <c r="C1238" s="731" t="s">
        <v>655</v>
      </c>
      <c r="D1238" s="732" t="s">
        <v>656</v>
      </c>
      <c r="E1238" s="733">
        <v>50113001</v>
      </c>
      <c r="F1238" s="732" t="s">
        <v>667</v>
      </c>
      <c r="G1238" s="731" t="s">
        <v>668</v>
      </c>
      <c r="H1238" s="731">
        <v>198876</v>
      </c>
      <c r="I1238" s="731">
        <v>98876</v>
      </c>
      <c r="J1238" s="731" t="s">
        <v>1972</v>
      </c>
      <c r="K1238" s="731" t="s">
        <v>1973</v>
      </c>
      <c r="L1238" s="734">
        <v>255.2</v>
      </c>
      <c r="M1238" s="734">
        <v>2</v>
      </c>
      <c r="N1238" s="735">
        <v>510.4</v>
      </c>
    </row>
    <row r="1239" spans="1:14" ht="14.45" customHeight="1" x14ac:dyDescent="0.2">
      <c r="A1239" s="729" t="s">
        <v>621</v>
      </c>
      <c r="B1239" s="730" t="s">
        <v>622</v>
      </c>
      <c r="C1239" s="731" t="s">
        <v>655</v>
      </c>
      <c r="D1239" s="732" t="s">
        <v>656</v>
      </c>
      <c r="E1239" s="733">
        <v>50113001</v>
      </c>
      <c r="F1239" s="732" t="s">
        <v>667</v>
      </c>
      <c r="G1239" s="731" t="s">
        <v>668</v>
      </c>
      <c r="H1239" s="731">
        <v>198880</v>
      </c>
      <c r="I1239" s="731">
        <v>98880</v>
      </c>
      <c r="J1239" s="731" t="s">
        <v>1972</v>
      </c>
      <c r="K1239" s="731" t="s">
        <v>1641</v>
      </c>
      <c r="L1239" s="734">
        <v>201.3</v>
      </c>
      <c r="M1239" s="734">
        <v>4</v>
      </c>
      <c r="N1239" s="735">
        <v>805.2</v>
      </c>
    </row>
    <row r="1240" spans="1:14" ht="14.45" customHeight="1" x14ac:dyDescent="0.2">
      <c r="A1240" s="729" t="s">
        <v>621</v>
      </c>
      <c r="B1240" s="730" t="s">
        <v>622</v>
      </c>
      <c r="C1240" s="731" t="s">
        <v>655</v>
      </c>
      <c r="D1240" s="732" t="s">
        <v>656</v>
      </c>
      <c r="E1240" s="733">
        <v>50113001</v>
      </c>
      <c r="F1240" s="732" t="s">
        <v>667</v>
      </c>
      <c r="G1240" s="731" t="s">
        <v>668</v>
      </c>
      <c r="H1240" s="731">
        <v>47256</v>
      </c>
      <c r="I1240" s="731">
        <v>47256</v>
      </c>
      <c r="J1240" s="731" t="s">
        <v>752</v>
      </c>
      <c r="K1240" s="731" t="s">
        <v>1789</v>
      </c>
      <c r="L1240" s="734">
        <v>222.20000000000002</v>
      </c>
      <c r="M1240" s="734">
        <v>1</v>
      </c>
      <c r="N1240" s="735">
        <v>222.20000000000002</v>
      </c>
    </row>
    <row r="1241" spans="1:14" ht="14.45" customHeight="1" x14ac:dyDescent="0.2">
      <c r="A1241" s="729" t="s">
        <v>621</v>
      </c>
      <c r="B1241" s="730" t="s">
        <v>622</v>
      </c>
      <c r="C1241" s="731" t="s">
        <v>655</v>
      </c>
      <c r="D1241" s="732" t="s">
        <v>656</v>
      </c>
      <c r="E1241" s="733">
        <v>50113001</v>
      </c>
      <c r="F1241" s="732" t="s">
        <v>667</v>
      </c>
      <c r="G1241" s="731" t="s">
        <v>668</v>
      </c>
      <c r="H1241" s="731">
        <v>202873</v>
      </c>
      <c r="I1241" s="731">
        <v>202873</v>
      </c>
      <c r="J1241" s="731" t="s">
        <v>1974</v>
      </c>
      <c r="K1241" s="731" t="s">
        <v>1975</v>
      </c>
      <c r="L1241" s="734">
        <v>40.71</v>
      </c>
      <c r="M1241" s="734">
        <v>1</v>
      </c>
      <c r="N1241" s="735">
        <v>40.71</v>
      </c>
    </row>
    <row r="1242" spans="1:14" ht="14.45" customHeight="1" x14ac:dyDescent="0.2">
      <c r="A1242" s="729" t="s">
        <v>621</v>
      </c>
      <c r="B1242" s="730" t="s">
        <v>622</v>
      </c>
      <c r="C1242" s="731" t="s">
        <v>655</v>
      </c>
      <c r="D1242" s="732" t="s">
        <v>656</v>
      </c>
      <c r="E1242" s="733">
        <v>50113001</v>
      </c>
      <c r="F1242" s="732" t="s">
        <v>667</v>
      </c>
      <c r="G1242" s="731" t="s">
        <v>668</v>
      </c>
      <c r="H1242" s="731">
        <v>193746</v>
      </c>
      <c r="I1242" s="731">
        <v>93746</v>
      </c>
      <c r="J1242" s="731" t="s">
        <v>1793</v>
      </c>
      <c r="K1242" s="731" t="s">
        <v>1794</v>
      </c>
      <c r="L1242" s="734">
        <v>523.83562457369931</v>
      </c>
      <c r="M1242" s="734">
        <v>115</v>
      </c>
      <c r="N1242" s="735">
        <v>60241.096825975415</v>
      </c>
    </row>
    <row r="1243" spans="1:14" ht="14.45" customHeight="1" x14ac:dyDescent="0.2">
      <c r="A1243" s="729" t="s">
        <v>621</v>
      </c>
      <c r="B1243" s="730" t="s">
        <v>622</v>
      </c>
      <c r="C1243" s="731" t="s">
        <v>655</v>
      </c>
      <c r="D1243" s="732" t="s">
        <v>656</v>
      </c>
      <c r="E1243" s="733">
        <v>50113001</v>
      </c>
      <c r="F1243" s="732" t="s">
        <v>667</v>
      </c>
      <c r="G1243" s="731" t="s">
        <v>668</v>
      </c>
      <c r="H1243" s="731">
        <v>216572</v>
      </c>
      <c r="I1243" s="731">
        <v>216572</v>
      </c>
      <c r="J1243" s="731" t="s">
        <v>1151</v>
      </c>
      <c r="K1243" s="731" t="s">
        <v>1152</v>
      </c>
      <c r="L1243" s="734">
        <v>43.817001209519908</v>
      </c>
      <c r="M1243" s="734">
        <v>40</v>
      </c>
      <c r="N1243" s="735">
        <v>1752.6800483807963</v>
      </c>
    </row>
    <row r="1244" spans="1:14" ht="14.45" customHeight="1" x14ac:dyDescent="0.2">
      <c r="A1244" s="729" t="s">
        <v>621</v>
      </c>
      <c r="B1244" s="730" t="s">
        <v>622</v>
      </c>
      <c r="C1244" s="731" t="s">
        <v>655</v>
      </c>
      <c r="D1244" s="732" t="s">
        <v>656</v>
      </c>
      <c r="E1244" s="733">
        <v>50113001</v>
      </c>
      <c r="F1244" s="732" t="s">
        <v>667</v>
      </c>
      <c r="G1244" s="731" t="s">
        <v>668</v>
      </c>
      <c r="H1244" s="731">
        <v>51366</v>
      </c>
      <c r="I1244" s="731">
        <v>51366</v>
      </c>
      <c r="J1244" s="731" t="s">
        <v>761</v>
      </c>
      <c r="K1244" s="731" t="s">
        <v>762</v>
      </c>
      <c r="L1244" s="734">
        <v>171.6</v>
      </c>
      <c r="M1244" s="734">
        <v>2</v>
      </c>
      <c r="N1244" s="735">
        <v>343.2</v>
      </c>
    </row>
    <row r="1245" spans="1:14" ht="14.45" customHeight="1" x14ac:dyDescent="0.2">
      <c r="A1245" s="729" t="s">
        <v>621</v>
      </c>
      <c r="B1245" s="730" t="s">
        <v>622</v>
      </c>
      <c r="C1245" s="731" t="s">
        <v>655</v>
      </c>
      <c r="D1245" s="732" t="s">
        <v>656</v>
      </c>
      <c r="E1245" s="733">
        <v>50113001</v>
      </c>
      <c r="F1245" s="732" t="s">
        <v>667</v>
      </c>
      <c r="G1245" s="731" t="s">
        <v>668</v>
      </c>
      <c r="H1245" s="731">
        <v>51367</v>
      </c>
      <c r="I1245" s="731">
        <v>51367</v>
      </c>
      <c r="J1245" s="731" t="s">
        <v>761</v>
      </c>
      <c r="K1245" s="731" t="s">
        <v>763</v>
      </c>
      <c r="L1245" s="734">
        <v>92.95</v>
      </c>
      <c r="M1245" s="734">
        <v>7</v>
      </c>
      <c r="N1245" s="735">
        <v>650.65</v>
      </c>
    </row>
    <row r="1246" spans="1:14" ht="14.45" customHeight="1" x14ac:dyDescent="0.2">
      <c r="A1246" s="729" t="s">
        <v>621</v>
      </c>
      <c r="B1246" s="730" t="s">
        <v>622</v>
      </c>
      <c r="C1246" s="731" t="s">
        <v>655</v>
      </c>
      <c r="D1246" s="732" t="s">
        <v>656</v>
      </c>
      <c r="E1246" s="733">
        <v>50113001</v>
      </c>
      <c r="F1246" s="732" t="s">
        <v>667</v>
      </c>
      <c r="G1246" s="731" t="s">
        <v>668</v>
      </c>
      <c r="H1246" s="731">
        <v>51383</v>
      </c>
      <c r="I1246" s="731">
        <v>51383</v>
      </c>
      <c r="J1246" s="731" t="s">
        <v>761</v>
      </c>
      <c r="K1246" s="731" t="s">
        <v>764</v>
      </c>
      <c r="L1246" s="734">
        <v>93.5</v>
      </c>
      <c r="M1246" s="734">
        <v>8</v>
      </c>
      <c r="N1246" s="735">
        <v>748</v>
      </c>
    </row>
    <row r="1247" spans="1:14" ht="14.45" customHeight="1" x14ac:dyDescent="0.2">
      <c r="A1247" s="729" t="s">
        <v>621</v>
      </c>
      <c r="B1247" s="730" t="s">
        <v>622</v>
      </c>
      <c r="C1247" s="731" t="s">
        <v>655</v>
      </c>
      <c r="D1247" s="732" t="s">
        <v>656</v>
      </c>
      <c r="E1247" s="733">
        <v>50113001</v>
      </c>
      <c r="F1247" s="732" t="s">
        <v>667</v>
      </c>
      <c r="G1247" s="731" t="s">
        <v>668</v>
      </c>
      <c r="H1247" s="731">
        <v>241993</v>
      </c>
      <c r="I1247" s="731">
        <v>241993</v>
      </c>
      <c r="J1247" s="731" t="s">
        <v>773</v>
      </c>
      <c r="K1247" s="731" t="s">
        <v>774</v>
      </c>
      <c r="L1247" s="734">
        <v>94.290000000000049</v>
      </c>
      <c r="M1247" s="734">
        <v>1</v>
      </c>
      <c r="N1247" s="735">
        <v>94.290000000000049</v>
      </c>
    </row>
    <row r="1248" spans="1:14" ht="14.45" customHeight="1" x14ac:dyDescent="0.2">
      <c r="A1248" s="729" t="s">
        <v>621</v>
      </c>
      <c r="B1248" s="730" t="s">
        <v>622</v>
      </c>
      <c r="C1248" s="731" t="s">
        <v>655</v>
      </c>
      <c r="D1248" s="732" t="s">
        <v>656</v>
      </c>
      <c r="E1248" s="733">
        <v>50113001</v>
      </c>
      <c r="F1248" s="732" t="s">
        <v>667</v>
      </c>
      <c r="G1248" s="731" t="s">
        <v>668</v>
      </c>
      <c r="H1248" s="731">
        <v>159982</v>
      </c>
      <c r="I1248" s="731">
        <v>59982</v>
      </c>
      <c r="J1248" s="731" t="s">
        <v>1976</v>
      </c>
      <c r="K1248" s="731" t="s">
        <v>1425</v>
      </c>
      <c r="L1248" s="734">
        <v>56.54999999999999</v>
      </c>
      <c r="M1248" s="734">
        <v>1</v>
      </c>
      <c r="N1248" s="735">
        <v>56.54999999999999</v>
      </c>
    </row>
    <row r="1249" spans="1:14" ht="14.45" customHeight="1" x14ac:dyDescent="0.2">
      <c r="A1249" s="729" t="s">
        <v>621</v>
      </c>
      <c r="B1249" s="730" t="s">
        <v>622</v>
      </c>
      <c r="C1249" s="731" t="s">
        <v>655</v>
      </c>
      <c r="D1249" s="732" t="s">
        <v>656</v>
      </c>
      <c r="E1249" s="733">
        <v>50113001</v>
      </c>
      <c r="F1249" s="732" t="s">
        <v>667</v>
      </c>
      <c r="G1249" s="731" t="s">
        <v>673</v>
      </c>
      <c r="H1249" s="731">
        <v>125744</v>
      </c>
      <c r="I1249" s="731">
        <v>25744</v>
      </c>
      <c r="J1249" s="731" t="s">
        <v>1803</v>
      </c>
      <c r="K1249" s="731" t="s">
        <v>1804</v>
      </c>
      <c r="L1249" s="734">
        <v>1507.7057142857141</v>
      </c>
      <c r="M1249" s="734">
        <v>7</v>
      </c>
      <c r="N1249" s="735">
        <v>10553.939999999999</v>
      </c>
    </row>
    <row r="1250" spans="1:14" ht="14.45" customHeight="1" x14ac:dyDescent="0.2">
      <c r="A1250" s="729" t="s">
        <v>621</v>
      </c>
      <c r="B1250" s="730" t="s">
        <v>622</v>
      </c>
      <c r="C1250" s="731" t="s">
        <v>655</v>
      </c>
      <c r="D1250" s="732" t="s">
        <v>656</v>
      </c>
      <c r="E1250" s="733">
        <v>50113001</v>
      </c>
      <c r="F1250" s="732" t="s">
        <v>667</v>
      </c>
      <c r="G1250" s="731" t="s">
        <v>673</v>
      </c>
      <c r="H1250" s="731">
        <v>125745</v>
      </c>
      <c r="I1250" s="731">
        <v>25745</v>
      </c>
      <c r="J1250" s="731" t="s">
        <v>1977</v>
      </c>
      <c r="K1250" s="731" t="s">
        <v>1978</v>
      </c>
      <c r="L1250" s="734">
        <v>478.01000000000005</v>
      </c>
      <c r="M1250" s="734">
        <v>31</v>
      </c>
      <c r="N1250" s="735">
        <v>14818.310000000001</v>
      </c>
    </row>
    <row r="1251" spans="1:14" ht="14.45" customHeight="1" x14ac:dyDescent="0.2">
      <c r="A1251" s="729" t="s">
        <v>621</v>
      </c>
      <c r="B1251" s="730" t="s">
        <v>622</v>
      </c>
      <c r="C1251" s="731" t="s">
        <v>655</v>
      </c>
      <c r="D1251" s="732" t="s">
        <v>656</v>
      </c>
      <c r="E1251" s="733">
        <v>50113001</v>
      </c>
      <c r="F1251" s="732" t="s">
        <v>667</v>
      </c>
      <c r="G1251" s="731" t="s">
        <v>668</v>
      </c>
      <c r="H1251" s="731">
        <v>231686</v>
      </c>
      <c r="I1251" s="731">
        <v>231686</v>
      </c>
      <c r="J1251" s="731" t="s">
        <v>779</v>
      </c>
      <c r="K1251" s="731" t="s">
        <v>780</v>
      </c>
      <c r="L1251" s="734">
        <v>290.54000000000002</v>
      </c>
      <c r="M1251" s="734">
        <v>20</v>
      </c>
      <c r="N1251" s="735">
        <v>5810.8</v>
      </c>
    </row>
    <row r="1252" spans="1:14" ht="14.45" customHeight="1" x14ac:dyDescent="0.2">
      <c r="A1252" s="729" t="s">
        <v>621</v>
      </c>
      <c r="B1252" s="730" t="s">
        <v>622</v>
      </c>
      <c r="C1252" s="731" t="s">
        <v>655</v>
      </c>
      <c r="D1252" s="732" t="s">
        <v>656</v>
      </c>
      <c r="E1252" s="733">
        <v>50113001</v>
      </c>
      <c r="F1252" s="732" t="s">
        <v>667</v>
      </c>
      <c r="G1252" s="731" t="s">
        <v>668</v>
      </c>
      <c r="H1252" s="731">
        <v>218183</v>
      </c>
      <c r="I1252" s="731">
        <v>218183</v>
      </c>
      <c r="J1252" s="731" t="s">
        <v>1979</v>
      </c>
      <c r="K1252" s="731" t="s">
        <v>1980</v>
      </c>
      <c r="L1252" s="734">
        <v>565.88000000000011</v>
      </c>
      <c r="M1252" s="734">
        <v>10</v>
      </c>
      <c r="N1252" s="735">
        <v>5658.8000000000011</v>
      </c>
    </row>
    <row r="1253" spans="1:14" ht="14.45" customHeight="1" x14ac:dyDescent="0.2">
      <c r="A1253" s="729" t="s">
        <v>621</v>
      </c>
      <c r="B1253" s="730" t="s">
        <v>622</v>
      </c>
      <c r="C1253" s="731" t="s">
        <v>655</v>
      </c>
      <c r="D1253" s="732" t="s">
        <v>656</v>
      </c>
      <c r="E1253" s="733">
        <v>50113001</v>
      </c>
      <c r="F1253" s="732" t="s">
        <v>667</v>
      </c>
      <c r="G1253" s="731" t="s">
        <v>668</v>
      </c>
      <c r="H1253" s="731">
        <v>218186</v>
      </c>
      <c r="I1253" s="731">
        <v>218186</v>
      </c>
      <c r="J1253" s="731" t="s">
        <v>1584</v>
      </c>
      <c r="K1253" s="731" t="s">
        <v>1585</v>
      </c>
      <c r="L1253" s="734">
        <v>172.56999999999996</v>
      </c>
      <c r="M1253" s="734">
        <v>1</v>
      </c>
      <c r="N1253" s="735">
        <v>172.56999999999996</v>
      </c>
    </row>
    <row r="1254" spans="1:14" ht="14.45" customHeight="1" x14ac:dyDescent="0.2">
      <c r="A1254" s="729" t="s">
        <v>621</v>
      </c>
      <c r="B1254" s="730" t="s">
        <v>622</v>
      </c>
      <c r="C1254" s="731" t="s">
        <v>655</v>
      </c>
      <c r="D1254" s="732" t="s">
        <v>656</v>
      </c>
      <c r="E1254" s="733">
        <v>50113001</v>
      </c>
      <c r="F1254" s="732" t="s">
        <v>667</v>
      </c>
      <c r="G1254" s="731" t="s">
        <v>673</v>
      </c>
      <c r="H1254" s="731">
        <v>844716</v>
      </c>
      <c r="I1254" s="731">
        <v>107676</v>
      </c>
      <c r="J1254" s="731" t="s">
        <v>1161</v>
      </c>
      <c r="K1254" s="731" t="s">
        <v>1163</v>
      </c>
      <c r="L1254" s="734">
        <v>360.34250000000003</v>
      </c>
      <c r="M1254" s="734">
        <v>4</v>
      </c>
      <c r="N1254" s="735">
        <v>1441.3700000000001</v>
      </c>
    </row>
    <row r="1255" spans="1:14" ht="14.45" customHeight="1" x14ac:dyDescent="0.2">
      <c r="A1255" s="729" t="s">
        <v>621</v>
      </c>
      <c r="B1255" s="730" t="s">
        <v>622</v>
      </c>
      <c r="C1255" s="731" t="s">
        <v>655</v>
      </c>
      <c r="D1255" s="732" t="s">
        <v>656</v>
      </c>
      <c r="E1255" s="733">
        <v>50113001</v>
      </c>
      <c r="F1255" s="732" t="s">
        <v>667</v>
      </c>
      <c r="G1255" s="731" t="s">
        <v>668</v>
      </c>
      <c r="H1255" s="731">
        <v>502387</v>
      </c>
      <c r="I1255" s="731">
        <v>999999</v>
      </c>
      <c r="J1255" s="731" t="s">
        <v>1814</v>
      </c>
      <c r="K1255" s="731" t="s">
        <v>1163</v>
      </c>
      <c r="L1255" s="734">
        <v>506</v>
      </c>
      <c r="M1255" s="734">
        <v>3</v>
      </c>
      <c r="N1255" s="735">
        <v>1518</v>
      </c>
    </row>
    <row r="1256" spans="1:14" ht="14.45" customHeight="1" x14ac:dyDescent="0.2">
      <c r="A1256" s="729" t="s">
        <v>621</v>
      </c>
      <c r="B1256" s="730" t="s">
        <v>622</v>
      </c>
      <c r="C1256" s="731" t="s">
        <v>655</v>
      </c>
      <c r="D1256" s="732" t="s">
        <v>656</v>
      </c>
      <c r="E1256" s="733">
        <v>50113001</v>
      </c>
      <c r="F1256" s="732" t="s">
        <v>667</v>
      </c>
      <c r="G1256" s="731" t="s">
        <v>668</v>
      </c>
      <c r="H1256" s="731">
        <v>846028</v>
      </c>
      <c r="I1256" s="731">
        <v>23998</v>
      </c>
      <c r="J1256" s="731" t="s">
        <v>1981</v>
      </c>
      <c r="K1256" s="731" t="s">
        <v>329</v>
      </c>
      <c r="L1256" s="734">
        <v>118.78</v>
      </c>
      <c r="M1256" s="734">
        <v>4</v>
      </c>
      <c r="N1256" s="735">
        <v>475.12</v>
      </c>
    </row>
    <row r="1257" spans="1:14" ht="14.45" customHeight="1" x14ac:dyDescent="0.2">
      <c r="A1257" s="729" t="s">
        <v>621</v>
      </c>
      <c r="B1257" s="730" t="s">
        <v>622</v>
      </c>
      <c r="C1257" s="731" t="s">
        <v>655</v>
      </c>
      <c r="D1257" s="732" t="s">
        <v>656</v>
      </c>
      <c r="E1257" s="733">
        <v>50113001</v>
      </c>
      <c r="F1257" s="732" t="s">
        <v>667</v>
      </c>
      <c r="G1257" s="731" t="s">
        <v>668</v>
      </c>
      <c r="H1257" s="731">
        <v>158746</v>
      </c>
      <c r="I1257" s="731">
        <v>58746</v>
      </c>
      <c r="J1257" s="731" t="s">
        <v>1590</v>
      </c>
      <c r="K1257" s="731" t="s">
        <v>1591</v>
      </c>
      <c r="L1257" s="734">
        <v>362.58</v>
      </c>
      <c r="M1257" s="734">
        <v>8</v>
      </c>
      <c r="N1257" s="735">
        <v>2900.64</v>
      </c>
    </row>
    <row r="1258" spans="1:14" ht="14.45" customHeight="1" x14ac:dyDescent="0.2">
      <c r="A1258" s="729" t="s">
        <v>621</v>
      </c>
      <c r="B1258" s="730" t="s">
        <v>622</v>
      </c>
      <c r="C1258" s="731" t="s">
        <v>655</v>
      </c>
      <c r="D1258" s="732" t="s">
        <v>656</v>
      </c>
      <c r="E1258" s="733">
        <v>50113001</v>
      </c>
      <c r="F1258" s="732" t="s">
        <v>667</v>
      </c>
      <c r="G1258" s="731" t="s">
        <v>668</v>
      </c>
      <c r="H1258" s="731">
        <v>920040</v>
      </c>
      <c r="I1258" s="731">
        <v>0</v>
      </c>
      <c r="J1258" s="731" t="s">
        <v>1982</v>
      </c>
      <c r="K1258" s="731" t="s">
        <v>329</v>
      </c>
      <c r="L1258" s="734">
        <v>236.94502969884286</v>
      </c>
      <c r="M1258" s="734">
        <v>1</v>
      </c>
      <c r="N1258" s="735">
        <v>236.94502969884286</v>
      </c>
    </row>
    <row r="1259" spans="1:14" ht="14.45" customHeight="1" x14ac:dyDescent="0.2">
      <c r="A1259" s="729" t="s">
        <v>621</v>
      </c>
      <c r="B1259" s="730" t="s">
        <v>622</v>
      </c>
      <c r="C1259" s="731" t="s">
        <v>655</v>
      </c>
      <c r="D1259" s="732" t="s">
        <v>656</v>
      </c>
      <c r="E1259" s="733">
        <v>50113001</v>
      </c>
      <c r="F1259" s="732" t="s">
        <v>667</v>
      </c>
      <c r="G1259" s="731" t="s">
        <v>668</v>
      </c>
      <c r="H1259" s="731">
        <v>32889</v>
      </c>
      <c r="I1259" s="731">
        <v>32889</v>
      </c>
      <c r="J1259" s="731" t="s">
        <v>1983</v>
      </c>
      <c r="K1259" s="731" t="s">
        <v>1162</v>
      </c>
      <c r="L1259" s="734">
        <v>307.42</v>
      </c>
      <c r="M1259" s="734">
        <v>3</v>
      </c>
      <c r="N1259" s="735">
        <v>922.26</v>
      </c>
    </row>
    <row r="1260" spans="1:14" ht="14.45" customHeight="1" x14ac:dyDescent="0.2">
      <c r="A1260" s="729" t="s">
        <v>621</v>
      </c>
      <c r="B1260" s="730" t="s">
        <v>622</v>
      </c>
      <c r="C1260" s="731" t="s">
        <v>655</v>
      </c>
      <c r="D1260" s="732" t="s">
        <v>656</v>
      </c>
      <c r="E1260" s="733">
        <v>50113001</v>
      </c>
      <c r="F1260" s="732" t="s">
        <v>667</v>
      </c>
      <c r="G1260" s="731" t="s">
        <v>668</v>
      </c>
      <c r="H1260" s="731">
        <v>846813</v>
      </c>
      <c r="I1260" s="731">
        <v>137120</v>
      </c>
      <c r="J1260" s="731" t="s">
        <v>1984</v>
      </c>
      <c r="K1260" s="731" t="s">
        <v>1985</v>
      </c>
      <c r="L1260" s="734">
        <v>71.38</v>
      </c>
      <c r="M1260" s="734">
        <v>3</v>
      </c>
      <c r="N1260" s="735">
        <v>214.14</v>
      </c>
    </row>
    <row r="1261" spans="1:14" ht="14.45" customHeight="1" x14ac:dyDescent="0.2">
      <c r="A1261" s="729" t="s">
        <v>621</v>
      </c>
      <c r="B1261" s="730" t="s">
        <v>622</v>
      </c>
      <c r="C1261" s="731" t="s">
        <v>655</v>
      </c>
      <c r="D1261" s="732" t="s">
        <v>656</v>
      </c>
      <c r="E1261" s="733">
        <v>50113001</v>
      </c>
      <c r="F1261" s="732" t="s">
        <v>667</v>
      </c>
      <c r="G1261" s="731" t="s">
        <v>668</v>
      </c>
      <c r="H1261" s="731">
        <v>987685</v>
      </c>
      <c r="I1261" s="731">
        <v>0</v>
      </c>
      <c r="J1261" s="731" t="s">
        <v>1735</v>
      </c>
      <c r="K1261" s="731" t="s">
        <v>329</v>
      </c>
      <c r="L1261" s="734">
        <v>132.72454545454545</v>
      </c>
      <c r="M1261" s="734">
        <v>11</v>
      </c>
      <c r="N1261" s="735">
        <v>1459.97</v>
      </c>
    </row>
    <row r="1262" spans="1:14" ht="14.45" customHeight="1" x14ac:dyDescent="0.2">
      <c r="A1262" s="729" t="s">
        <v>621</v>
      </c>
      <c r="B1262" s="730" t="s">
        <v>622</v>
      </c>
      <c r="C1262" s="731" t="s">
        <v>655</v>
      </c>
      <c r="D1262" s="732" t="s">
        <v>656</v>
      </c>
      <c r="E1262" s="733">
        <v>50113001</v>
      </c>
      <c r="F1262" s="732" t="s">
        <v>667</v>
      </c>
      <c r="G1262" s="731" t="s">
        <v>668</v>
      </c>
      <c r="H1262" s="731">
        <v>234736</v>
      </c>
      <c r="I1262" s="731">
        <v>234736</v>
      </c>
      <c r="J1262" s="731" t="s">
        <v>822</v>
      </c>
      <c r="K1262" s="731" t="s">
        <v>823</v>
      </c>
      <c r="L1262" s="734">
        <v>120.54000302242264</v>
      </c>
      <c r="M1262" s="734">
        <v>3</v>
      </c>
      <c r="N1262" s="735">
        <v>361.62000906726792</v>
      </c>
    </row>
    <row r="1263" spans="1:14" ht="14.45" customHeight="1" x14ac:dyDescent="0.2">
      <c r="A1263" s="729" t="s">
        <v>621</v>
      </c>
      <c r="B1263" s="730" t="s">
        <v>622</v>
      </c>
      <c r="C1263" s="731" t="s">
        <v>655</v>
      </c>
      <c r="D1263" s="732" t="s">
        <v>656</v>
      </c>
      <c r="E1263" s="733">
        <v>50113001</v>
      </c>
      <c r="F1263" s="732" t="s">
        <v>667</v>
      </c>
      <c r="G1263" s="731" t="s">
        <v>668</v>
      </c>
      <c r="H1263" s="731">
        <v>100502</v>
      </c>
      <c r="I1263" s="731">
        <v>502</v>
      </c>
      <c r="J1263" s="731" t="s">
        <v>1215</v>
      </c>
      <c r="K1263" s="731" t="s">
        <v>1217</v>
      </c>
      <c r="L1263" s="734">
        <v>267.78999999999996</v>
      </c>
      <c r="M1263" s="734">
        <v>20</v>
      </c>
      <c r="N1263" s="735">
        <v>5355.7999999999993</v>
      </c>
    </row>
    <row r="1264" spans="1:14" ht="14.45" customHeight="1" x14ac:dyDescent="0.2">
      <c r="A1264" s="729" t="s">
        <v>621</v>
      </c>
      <c r="B1264" s="730" t="s">
        <v>622</v>
      </c>
      <c r="C1264" s="731" t="s">
        <v>655</v>
      </c>
      <c r="D1264" s="732" t="s">
        <v>656</v>
      </c>
      <c r="E1264" s="733">
        <v>50113001</v>
      </c>
      <c r="F1264" s="732" t="s">
        <v>667</v>
      </c>
      <c r="G1264" s="731" t="s">
        <v>668</v>
      </c>
      <c r="H1264" s="731">
        <v>13818</v>
      </c>
      <c r="I1264" s="731">
        <v>13818</v>
      </c>
      <c r="J1264" s="731" t="s">
        <v>1220</v>
      </c>
      <c r="K1264" s="731" t="s">
        <v>1986</v>
      </c>
      <c r="L1264" s="734">
        <v>499.57000000000011</v>
      </c>
      <c r="M1264" s="734">
        <v>1</v>
      </c>
      <c r="N1264" s="735">
        <v>499.57000000000011</v>
      </c>
    </row>
    <row r="1265" spans="1:14" ht="14.45" customHeight="1" x14ac:dyDescent="0.2">
      <c r="A1265" s="729" t="s">
        <v>621</v>
      </c>
      <c r="B1265" s="730" t="s">
        <v>622</v>
      </c>
      <c r="C1265" s="731" t="s">
        <v>655</v>
      </c>
      <c r="D1265" s="732" t="s">
        <v>656</v>
      </c>
      <c r="E1265" s="733">
        <v>50113001</v>
      </c>
      <c r="F1265" s="732" t="s">
        <v>667</v>
      </c>
      <c r="G1265" s="731" t="s">
        <v>673</v>
      </c>
      <c r="H1265" s="731">
        <v>191788</v>
      </c>
      <c r="I1265" s="731">
        <v>91788</v>
      </c>
      <c r="J1265" s="731" t="s">
        <v>1245</v>
      </c>
      <c r="K1265" s="731" t="s">
        <v>1246</v>
      </c>
      <c r="L1265" s="734">
        <v>9.1599999999999984</v>
      </c>
      <c r="M1265" s="734">
        <v>1</v>
      </c>
      <c r="N1265" s="735">
        <v>9.1599999999999984</v>
      </c>
    </row>
    <row r="1266" spans="1:14" ht="14.45" customHeight="1" x14ac:dyDescent="0.2">
      <c r="A1266" s="729" t="s">
        <v>621</v>
      </c>
      <c r="B1266" s="730" t="s">
        <v>622</v>
      </c>
      <c r="C1266" s="731" t="s">
        <v>655</v>
      </c>
      <c r="D1266" s="732" t="s">
        <v>656</v>
      </c>
      <c r="E1266" s="733">
        <v>50113001</v>
      </c>
      <c r="F1266" s="732" t="s">
        <v>667</v>
      </c>
      <c r="G1266" s="731" t="s">
        <v>668</v>
      </c>
      <c r="H1266" s="731">
        <v>117187</v>
      </c>
      <c r="I1266" s="731">
        <v>17187</v>
      </c>
      <c r="J1266" s="731" t="s">
        <v>833</v>
      </c>
      <c r="K1266" s="731" t="s">
        <v>834</v>
      </c>
      <c r="L1266" s="734">
        <v>88.969999999999985</v>
      </c>
      <c r="M1266" s="734">
        <v>9</v>
      </c>
      <c r="N1266" s="735">
        <v>800.7299999999999</v>
      </c>
    </row>
    <row r="1267" spans="1:14" ht="14.45" customHeight="1" x14ac:dyDescent="0.2">
      <c r="A1267" s="729" t="s">
        <v>621</v>
      </c>
      <c r="B1267" s="730" t="s">
        <v>622</v>
      </c>
      <c r="C1267" s="731" t="s">
        <v>655</v>
      </c>
      <c r="D1267" s="732" t="s">
        <v>656</v>
      </c>
      <c r="E1267" s="733">
        <v>50113001</v>
      </c>
      <c r="F1267" s="732" t="s">
        <v>667</v>
      </c>
      <c r="G1267" s="731" t="s">
        <v>668</v>
      </c>
      <c r="H1267" s="731">
        <v>104307</v>
      </c>
      <c r="I1267" s="731">
        <v>4307</v>
      </c>
      <c r="J1267" s="731" t="s">
        <v>835</v>
      </c>
      <c r="K1267" s="731" t="s">
        <v>836</v>
      </c>
      <c r="L1267" s="734">
        <v>351.47999999999996</v>
      </c>
      <c r="M1267" s="734">
        <v>10</v>
      </c>
      <c r="N1267" s="735">
        <v>3514.7999999999997</v>
      </c>
    </row>
    <row r="1268" spans="1:14" ht="14.45" customHeight="1" x14ac:dyDescent="0.2">
      <c r="A1268" s="729" t="s">
        <v>621</v>
      </c>
      <c r="B1268" s="730" t="s">
        <v>622</v>
      </c>
      <c r="C1268" s="731" t="s">
        <v>655</v>
      </c>
      <c r="D1268" s="732" t="s">
        <v>656</v>
      </c>
      <c r="E1268" s="733">
        <v>50113001</v>
      </c>
      <c r="F1268" s="732" t="s">
        <v>667</v>
      </c>
      <c r="G1268" s="731" t="s">
        <v>673</v>
      </c>
      <c r="H1268" s="731">
        <v>100536</v>
      </c>
      <c r="I1268" s="731">
        <v>536</v>
      </c>
      <c r="J1268" s="731" t="s">
        <v>1952</v>
      </c>
      <c r="K1268" s="731" t="s">
        <v>679</v>
      </c>
      <c r="L1268" s="734">
        <v>106.07</v>
      </c>
      <c r="M1268" s="734">
        <v>8</v>
      </c>
      <c r="N1268" s="735">
        <v>848.56</v>
      </c>
    </row>
    <row r="1269" spans="1:14" ht="14.45" customHeight="1" x14ac:dyDescent="0.2">
      <c r="A1269" s="729" t="s">
        <v>621</v>
      </c>
      <c r="B1269" s="730" t="s">
        <v>622</v>
      </c>
      <c r="C1269" s="731" t="s">
        <v>655</v>
      </c>
      <c r="D1269" s="732" t="s">
        <v>656</v>
      </c>
      <c r="E1269" s="733">
        <v>50113001</v>
      </c>
      <c r="F1269" s="732" t="s">
        <v>667</v>
      </c>
      <c r="G1269" s="731" t="s">
        <v>673</v>
      </c>
      <c r="H1269" s="731">
        <v>216900</v>
      </c>
      <c r="I1269" s="731">
        <v>216900</v>
      </c>
      <c r="J1269" s="731" t="s">
        <v>837</v>
      </c>
      <c r="K1269" s="731" t="s">
        <v>838</v>
      </c>
      <c r="L1269" s="734">
        <v>547.18333333333328</v>
      </c>
      <c r="M1269" s="734">
        <v>6</v>
      </c>
      <c r="N1269" s="735">
        <v>3283.0999999999995</v>
      </c>
    </row>
    <row r="1270" spans="1:14" ht="14.45" customHeight="1" x14ac:dyDescent="0.2">
      <c r="A1270" s="729" t="s">
        <v>621</v>
      </c>
      <c r="B1270" s="730" t="s">
        <v>622</v>
      </c>
      <c r="C1270" s="731" t="s">
        <v>655</v>
      </c>
      <c r="D1270" s="732" t="s">
        <v>656</v>
      </c>
      <c r="E1270" s="733">
        <v>50113001</v>
      </c>
      <c r="F1270" s="732" t="s">
        <v>667</v>
      </c>
      <c r="G1270" s="731" t="s">
        <v>673</v>
      </c>
      <c r="H1270" s="731">
        <v>155824</v>
      </c>
      <c r="I1270" s="731">
        <v>55824</v>
      </c>
      <c r="J1270" s="731" t="s">
        <v>1254</v>
      </c>
      <c r="K1270" s="731" t="s">
        <v>1256</v>
      </c>
      <c r="L1270" s="734">
        <v>41.47</v>
      </c>
      <c r="M1270" s="734">
        <v>2</v>
      </c>
      <c r="N1270" s="735">
        <v>82.94</v>
      </c>
    </row>
    <row r="1271" spans="1:14" ht="14.45" customHeight="1" x14ac:dyDescent="0.2">
      <c r="A1271" s="729" t="s">
        <v>621</v>
      </c>
      <c r="B1271" s="730" t="s">
        <v>622</v>
      </c>
      <c r="C1271" s="731" t="s">
        <v>655</v>
      </c>
      <c r="D1271" s="732" t="s">
        <v>656</v>
      </c>
      <c r="E1271" s="733">
        <v>50113001</v>
      </c>
      <c r="F1271" s="732" t="s">
        <v>667</v>
      </c>
      <c r="G1271" s="731" t="s">
        <v>668</v>
      </c>
      <c r="H1271" s="731">
        <v>200863</v>
      </c>
      <c r="I1271" s="731">
        <v>200863</v>
      </c>
      <c r="J1271" s="731" t="s">
        <v>839</v>
      </c>
      <c r="K1271" s="731" t="s">
        <v>840</v>
      </c>
      <c r="L1271" s="734">
        <v>85.45</v>
      </c>
      <c r="M1271" s="734">
        <v>2</v>
      </c>
      <c r="N1271" s="735">
        <v>170.9</v>
      </c>
    </row>
    <row r="1272" spans="1:14" ht="14.45" customHeight="1" x14ac:dyDescent="0.2">
      <c r="A1272" s="729" t="s">
        <v>621</v>
      </c>
      <c r="B1272" s="730" t="s">
        <v>622</v>
      </c>
      <c r="C1272" s="731" t="s">
        <v>655</v>
      </c>
      <c r="D1272" s="732" t="s">
        <v>656</v>
      </c>
      <c r="E1272" s="733">
        <v>50113001</v>
      </c>
      <c r="F1272" s="732" t="s">
        <v>667</v>
      </c>
      <c r="G1272" s="731" t="s">
        <v>668</v>
      </c>
      <c r="H1272" s="731">
        <v>207820</v>
      </c>
      <c r="I1272" s="731">
        <v>207820</v>
      </c>
      <c r="J1272" s="731" t="s">
        <v>842</v>
      </c>
      <c r="K1272" s="731" t="s">
        <v>843</v>
      </c>
      <c r="L1272" s="734">
        <v>33.670000000000009</v>
      </c>
      <c r="M1272" s="734">
        <v>1</v>
      </c>
      <c r="N1272" s="735">
        <v>33.670000000000009</v>
      </c>
    </row>
    <row r="1273" spans="1:14" ht="14.45" customHeight="1" x14ac:dyDescent="0.2">
      <c r="A1273" s="729" t="s">
        <v>621</v>
      </c>
      <c r="B1273" s="730" t="s">
        <v>622</v>
      </c>
      <c r="C1273" s="731" t="s">
        <v>655</v>
      </c>
      <c r="D1273" s="732" t="s">
        <v>656</v>
      </c>
      <c r="E1273" s="733">
        <v>50113001</v>
      </c>
      <c r="F1273" s="732" t="s">
        <v>667</v>
      </c>
      <c r="G1273" s="731" t="s">
        <v>673</v>
      </c>
      <c r="H1273" s="731">
        <v>118167</v>
      </c>
      <c r="I1273" s="731">
        <v>18167</v>
      </c>
      <c r="J1273" s="731" t="s">
        <v>854</v>
      </c>
      <c r="K1273" s="731" t="s">
        <v>855</v>
      </c>
      <c r="L1273" s="734">
        <v>65.78</v>
      </c>
      <c r="M1273" s="734">
        <v>3</v>
      </c>
      <c r="N1273" s="735">
        <v>197.34</v>
      </c>
    </row>
    <row r="1274" spans="1:14" ht="14.45" customHeight="1" x14ac:dyDescent="0.2">
      <c r="A1274" s="729" t="s">
        <v>621</v>
      </c>
      <c r="B1274" s="730" t="s">
        <v>622</v>
      </c>
      <c r="C1274" s="731" t="s">
        <v>655</v>
      </c>
      <c r="D1274" s="732" t="s">
        <v>656</v>
      </c>
      <c r="E1274" s="733">
        <v>50113001</v>
      </c>
      <c r="F1274" s="732" t="s">
        <v>667</v>
      </c>
      <c r="G1274" s="731" t="s">
        <v>329</v>
      </c>
      <c r="H1274" s="731">
        <v>233016</v>
      </c>
      <c r="I1274" s="731">
        <v>233016</v>
      </c>
      <c r="J1274" s="731" t="s">
        <v>856</v>
      </c>
      <c r="K1274" s="731" t="s">
        <v>857</v>
      </c>
      <c r="L1274" s="734">
        <v>107.34</v>
      </c>
      <c r="M1274" s="734">
        <v>5</v>
      </c>
      <c r="N1274" s="735">
        <v>536.70000000000005</v>
      </c>
    </row>
    <row r="1275" spans="1:14" ht="14.45" customHeight="1" x14ac:dyDescent="0.2">
      <c r="A1275" s="729" t="s">
        <v>621</v>
      </c>
      <c r="B1275" s="730" t="s">
        <v>622</v>
      </c>
      <c r="C1275" s="731" t="s">
        <v>655</v>
      </c>
      <c r="D1275" s="732" t="s">
        <v>656</v>
      </c>
      <c r="E1275" s="733">
        <v>50113001</v>
      </c>
      <c r="F1275" s="732" t="s">
        <v>667</v>
      </c>
      <c r="G1275" s="731" t="s">
        <v>668</v>
      </c>
      <c r="H1275" s="731">
        <v>113380</v>
      </c>
      <c r="I1275" s="731">
        <v>13380</v>
      </c>
      <c r="J1275" s="731" t="s">
        <v>1987</v>
      </c>
      <c r="K1275" s="731" t="s">
        <v>1988</v>
      </c>
      <c r="L1275" s="734">
        <v>105.81</v>
      </c>
      <c r="M1275" s="734">
        <v>2</v>
      </c>
      <c r="N1275" s="735">
        <v>211.62</v>
      </c>
    </row>
    <row r="1276" spans="1:14" ht="14.45" customHeight="1" x14ac:dyDescent="0.2">
      <c r="A1276" s="729" t="s">
        <v>621</v>
      </c>
      <c r="B1276" s="730" t="s">
        <v>622</v>
      </c>
      <c r="C1276" s="731" t="s">
        <v>655</v>
      </c>
      <c r="D1276" s="732" t="s">
        <v>656</v>
      </c>
      <c r="E1276" s="733">
        <v>50113001</v>
      </c>
      <c r="F1276" s="732" t="s">
        <v>667</v>
      </c>
      <c r="G1276" s="731" t="s">
        <v>673</v>
      </c>
      <c r="H1276" s="731">
        <v>237704</v>
      </c>
      <c r="I1276" s="731">
        <v>237704</v>
      </c>
      <c r="J1276" s="731" t="s">
        <v>1989</v>
      </c>
      <c r="K1276" s="731" t="s">
        <v>1990</v>
      </c>
      <c r="L1276" s="734">
        <v>434.03999999999996</v>
      </c>
      <c r="M1276" s="734">
        <v>1</v>
      </c>
      <c r="N1276" s="735">
        <v>434.03999999999996</v>
      </c>
    </row>
    <row r="1277" spans="1:14" ht="14.45" customHeight="1" x14ac:dyDescent="0.2">
      <c r="A1277" s="729" t="s">
        <v>621</v>
      </c>
      <c r="B1277" s="730" t="s">
        <v>622</v>
      </c>
      <c r="C1277" s="731" t="s">
        <v>655</v>
      </c>
      <c r="D1277" s="732" t="s">
        <v>656</v>
      </c>
      <c r="E1277" s="733">
        <v>50113001</v>
      </c>
      <c r="F1277" s="732" t="s">
        <v>667</v>
      </c>
      <c r="G1277" s="731" t="s">
        <v>673</v>
      </c>
      <c r="H1277" s="731">
        <v>237692</v>
      </c>
      <c r="I1277" s="731">
        <v>237692</v>
      </c>
      <c r="J1277" s="731" t="s">
        <v>1991</v>
      </c>
      <c r="K1277" s="731" t="s">
        <v>1992</v>
      </c>
      <c r="L1277" s="734">
        <v>394.33999999999986</v>
      </c>
      <c r="M1277" s="734">
        <v>1</v>
      </c>
      <c r="N1277" s="735">
        <v>394.33999999999986</v>
      </c>
    </row>
    <row r="1278" spans="1:14" ht="14.45" customHeight="1" x14ac:dyDescent="0.2">
      <c r="A1278" s="729" t="s">
        <v>621</v>
      </c>
      <c r="B1278" s="730" t="s">
        <v>622</v>
      </c>
      <c r="C1278" s="731" t="s">
        <v>655</v>
      </c>
      <c r="D1278" s="732" t="s">
        <v>656</v>
      </c>
      <c r="E1278" s="733">
        <v>50113001</v>
      </c>
      <c r="F1278" s="732" t="s">
        <v>667</v>
      </c>
      <c r="G1278" s="731" t="s">
        <v>668</v>
      </c>
      <c r="H1278" s="731">
        <v>110602</v>
      </c>
      <c r="I1278" s="731">
        <v>10602</v>
      </c>
      <c r="J1278" s="731" t="s">
        <v>1993</v>
      </c>
      <c r="K1278" s="731" t="s">
        <v>1994</v>
      </c>
      <c r="L1278" s="734">
        <v>123.82999999999997</v>
      </c>
      <c r="M1278" s="734">
        <v>1</v>
      </c>
      <c r="N1278" s="735">
        <v>123.82999999999997</v>
      </c>
    </row>
    <row r="1279" spans="1:14" ht="14.45" customHeight="1" x14ac:dyDescent="0.2">
      <c r="A1279" s="729" t="s">
        <v>621</v>
      </c>
      <c r="B1279" s="730" t="s">
        <v>622</v>
      </c>
      <c r="C1279" s="731" t="s">
        <v>655</v>
      </c>
      <c r="D1279" s="732" t="s">
        <v>656</v>
      </c>
      <c r="E1279" s="733">
        <v>50113001</v>
      </c>
      <c r="F1279" s="732" t="s">
        <v>667</v>
      </c>
      <c r="G1279" s="731" t="s">
        <v>668</v>
      </c>
      <c r="H1279" s="731">
        <v>131385</v>
      </c>
      <c r="I1279" s="731">
        <v>31385</v>
      </c>
      <c r="J1279" s="731" t="s">
        <v>1995</v>
      </c>
      <c r="K1279" s="731" t="s">
        <v>1996</v>
      </c>
      <c r="L1279" s="734">
        <v>39.14</v>
      </c>
      <c r="M1279" s="734">
        <v>1</v>
      </c>
      <c r="N1279" s="735">
        <v>39.14</v>
      </c>
    </row>
    <row r="1280" spans="1:14" ht="14.45" customHeight="1" x14ac:dyDescent="0.2">
      <c r="A1280" s="729" t="s">
        <v>621</v>
      </c>
      <c r="B1280" s="730" t="s">
        <v>622</v>
      </c>
      <c r="C1280" s="731" t="s">
        <v>655</v>
      </c>
      <c r="D1280" s="732" t="s">
        <v>656</v>
      </c>
      <c r="E1280" s="733">
        <v>50113001</v>
      </c>
      <c r="F1280" s="732" t="s">
        <v>667</v>
      </c>
      <c r="G1280" s="731" t="s">
        <v>668</v>
      </c>
      <c r="H1280" s="731">
        <v>208357</v>
      </c>
      <c r="I1280" s="731">
        <v>208357</v>
      </c>
      <c r="J1280" s="731" t="s">
        <v>1955</v>
      </c>
      <c r="K1280" s="731" t="s">
        <v>1956</v>
      </c>
      <c r="L1280" s="734">
        <v>189.79</v>
      </c>
      <c r="M1280" s="734">
        <v>2</v>
      </c>
      <c r="N1280" s="735">
        <v>379.58</v>
      </c>
    </row>
    <row r="1281" spans="1:14" ht="14.45" customHeight="1" x14ac:dyDescent="0.2">
      <c r="A1281" s="729" t="s">
        <v>621</v>
      </c>
      <c r="B1281" s="730" t="s">
        <v>622</v>
      </c>
      <c r="C1281" s="731" t="s">
        <v>655</v>
      </c>
      <c r="D1281" s="732" t="s">
        <v>656</v>
      </c>
      <c r="E1281" s="733">
        <v>50113001</v>
      </c>
      <c r="F1281" s="732" t="s">
        <v>667</v>
      </c>
      <c r="G1281" s="731" t="s">
        <v>673</v>
      </c>
      <c r="H1281" s="731">
        <v>242527</v>
      </c>
      <c r="I1281" s="731">
        <v>242527</v>
      </c>
      <c r="J1281" s="731" t="s">
        <v>1393</v>
      </c>
      <c r="K1281" s="731" t="s">
        <v>1394</v>
      </c>
      <c r="L1281" s="734">
        <v>247.90000000000006</v>
      </c>
      <c r="M1281" s="734">
        <v>2</v>
      </c>
      <c r="N1281" s="735">
        <v>495.80000000000013</v>
      </c>
    </row>
    <row r="1282" spans="1:14" ht="14.45" customHeight="1" x14ac:dyDescent="0.2">
      <c r="A1282" s="729" t="s">
        <v>621</v>
      </c>
      <c r="B1282" s="730" t="s">
        <v>622</v>
      </c>
      <c r="C1282" s="731" t="s">
        <v>655</v>
      </c>
      <c r="D1282" s="732" t="s">
        <v>656</v>
      </c>
      <c r="E1282" s="733">
        <v>50113001</v>
      </c>
      <c r="F1282" s="732" t="s">
        <v>667</v>
      </c>
      <c r="G1282" s="731" t="s">
        <v>673</v>
      </c>
      <c r="H1282" s="731">
        <v>149483</v>
      </c>
      <c r="I1282" s="731">
        <v>149483</v>
      </c>
      <c r="J1282" s="731" t="s">
        <v>915</v>
      </c>
      <c r="K1282" s="731" t="s">
        <v>916</v>
      </c>
      <c r="L1282" s="734">
        <v>138.94999999999999</v>
      </c>
      <c r="M1282" s="734">
        <v>10</v>
      </c>
      <c r="N1282" s="735">
        <v>1389.5</v>
      </c>
    </row>
    <row r="1283" spans="1:14" ht="14.45" customHeight="1" x14ac:dyDescent="0.2">
      <c r="A1283" s="729" t="s">
        <v>621</v>
      </c>
      <c r="B1283" s="730" t="s">
        <v>622</v>
      </c>
      <c r="C1283" s="731" t="s">
        <v>655</v>
      </c>
      <c r="D1283" s="732" t="s">
        <v>656</v>
      </c>
      <c r="E1283" s="733">
        <v>50113009</v>
      </c>
      <c r="F1283" s="732" t="s">
        <v>1957</v>
      </c>
      <c r="G1283" s="731" t="s">
        <v>668</v>
      </c>
      <c r="H1283" s="731">
        <v>224707</v>
      </c>
      <c r="I1283" s="731">
        <v>224707</v>
      </c>
      <c r="J1283" s="731" t="s">
        <v>1958</v>
      </c>
      <c r="K1283" s="731" t="s">
        <v>1997</v>
      </c>
      <c r="L1283" s="734">
        <v>655.52300081361216</v>
      </c>
      <c r="M1283" s="734">
        <v>476</v>
      </c>
      <c r="N1283" s="735">
        <v>312028.94838727941</v>
      </c>
    </row>
    <row r="1284" spans="1:14" ht="14.45" customHeight="1" x14ac:dyDescent="0.2">
      <c r="A1284" s="729" t="s">
        <v>621</v>
      </c>
      <c r="B1284" s="730" t="s">
        <v>622</v>
      </c>
      <c r="C1284" s="731" t="s">
        <v>655</v>
      </c>
      <c r="D1284" s="732" t="s">
        <v>656</v>
      </c>
      <c r="E1284" s="733">
        <v>50113013</v>
      </c>
      <c r="F1284" s="732" t="s">
        <v>927</v>
      </c>
      <c r="G1284" s="731" t="s">
        <v>668</v>
      </c>
      <c r="H1284" s="731">
        <v>117170</v>
      </c>
      <c r="I1284" s="731">
        <v>17170</v>
      </c>
      <c r="J1284" s="731" t="s">
        <v>1998</v>
      </c>
      <c r="K1284" s="731" t="s">
        <v>1719</v>
      </c>
      <c r="L1284" s="734">
        <v>72.839999999999989</v>
      </c>
      <c r="M1284" s="734">
        <v>2</v>
      </c>
      <c r="N1284" s="735">
        <v>145.67999999999998</v>
      </c>
    </row>
    <row r="1285" spans="1:14" ht="14.45" customHeight="1" x14ac:dyDescent="0.2">
      <c r="A1285" s="729" t="s">
        <v>621</v>
      </c>
      <c r="B1285" s="730" t="s">
        <v>622</v>
      </c>
      <c r="C1285" s="731" t="s">
        <v>655</v>
      </c>
      <c r="D1285" s="732" t="s">
        <v>656</v>
      </c>
      <c r="E1285" s="733">
        <v>50113013</v>
      </c>
      <c r="F1285" s="732" t="s">
        <v>927</v>
      </c>
      <c r="G1285" s="731" t="s">
        <v>668</v>
      </c>
      <c r="H1285" s="731">
        <v>101066</v>
      </c>
      <c r="I1285" s="731">
        <v>1066</v>
      </c>
      <c r="J1285" s="731" t="s">
        <v>1440</v>
      </c>
      <c r="K1285" s="731" t="s">
        <v>1441</v>
      </c>
      <c r="L1285" s="734">
        <v>57.34999999999998</v>
      </c>
      <c r="M1285" s="734">
        <v>2</v>
      </c>
      <c r="N1285" s="735">
        <v>114.69999999999996</v>
      </c>
    </row>
    <row r="1286" spans="1:14" ht="14.45" customHeight="1" x14ac:dyDescent="0.2">
      <c r="A1286" s="729" t="s">
        <v>621</v>
      </c>
      <c r="B1286" s="730" t="s">
        <v>622</v>
      </c>
      <c r="C1286" s="731" t="s">
        <v>658</v>
      </c>
      <c r="D1286" s="732" t="s">
        <v>659</v>
      </c>
      <c r="E1286" s="733">
        <v>50113016</v>
      </c>
      <c r="F1286" s="732" t="s">
        <v>1999</v>
      </c>
      <c r="G1286" s="731" t="s">
        <v>673</v>
      </c>
      <c r="H1286" s="731">
        <v>993988</v>
      </c>
      <c r="I1286" s="731">
        <v>133329</v>
      </c>
      <c r="J1286" s="731" t="s">
        <v>2000</v>
      </c>
      <c r="K1286" s="731" t="s">
        <v>2001</v>
      </c>
      <c r="L1286" s="734">
        <v>993.1199999999991</v>
      </c>
      <c r="M1286" s="734">
        <v>258</v>
      </c>
      <c r="N1286" s="735">
        <v>256224.95999999976</v>
      </c>
    </row>
    <row r="1287" spans="1:14" ht="14.45" customHeight="1" x14ac:dyDescent="0.2">
      <c r="A1287" s="729" t="s">
        <v>621</v>
      </c>
      <c r="B1287" s="730" t="s">
        <v>622</v>
      </c>
      <c r="C1287" s="731" t="s">
        <v>658</v>
      </c>
      <c r="D1287" s="732" t="s">
        <v>659</v>
      </c>
      <c r="E1287" s="733">
        <v>50113016</v>
      </c>
      <c r="F1287" s="732" t="s">
        <v>1999</v>
      </c>
      <c r="G1287" s="731" t="s">
        <v>329</v>
      </c>
      <c r="H1287" s="731">
        <v>242477</v>
      </c>
      <c r="I1287" s="731">
        <v>242477</v>
      </c>
      <c r="J1287" s="731" t="s">
        <v>2002</v>
      </c>
      <c r="K1287" s="731" t="s">
        <v>2003</v>
      </c>
      <c r="L1287" s="734">
        <v>2958.7408000000005</v>
      </c>
      <c r="M1287" s="734">
        <v>75</v>
      </c>
      <c r="N1287" s="735">
        <v>221905.56000000003</v>
      </c>
    </row>
    <row r="1288" spans="1:14" ht="14.45" customHeight="1" x14ac:dyDescent="0.2">
      <c r="A1288" s="729" t="s">
        <v>621</v>
      </c>
      <c r="B1288" s="730" t="s">
        <v>622</v>
      </c>
      <c r="C1288" s="731" t="s">
        <v>658</v>
      </c>
      <c r="D1288" s="732" t="s">
        <v>659</v>
      </c>
      <c r="E1288" s="733">
        <v>50113016</v>
      </c>
      <c r="F1288" s="732" t="s">
        <v>1999</v>
      </c>
      <c r="G1288" s="731" t="s">
        <v>329</v>
      </c>
      <c r="H1288" s="731">
        <v>225948</v>
      </c>
      <c r="I1288" s="731">
        <v>225948</v>
      </c>
      <c r="J1288" s="731" t="s">
        <v>2004</v>
      </c>
      <c r="K1288" s="731" t="s">
        <v>2005</v>
      </c>
      <c r="L1288" s="734">
        <v>1809.9100000000005</v>
      </c>
      <c r="M1288" s="734">
        <v>95</v>
      </c>
      <c r="N1288" s="735">
        <v>171941.45000000004</v>
      </c>
    </row>
    <row r="1289" spans="1:14" ht="14.45" customHeight="1" x14ac:dyDescent="0.2">
      <c r="A1289" s="729" t="s">
        <v>621</v>
      </c>
      <c r="B1289" s="730" t="s">
        <v>622</v>
      </c>
      <c r="C1289" s="731" t="s">
        <v>658</v>
      </c>
      <c r="D1289" s="732" t="s">
        <v>659</v>
      </c>
      <c r="E1289" s="733">
        <v>50113016</v>
      </c>
      <c r="F1289" s="732" t="s">
        <v>1999</v>
      </c>
      <c r="G1289" s="731" t="s">
        <v>668</v>
      </c>
      <c r="H1289" s="731">
        <v>186952</v>
      </c>
      <c r="I1289" s="731">
        <v>186952</v>
      </c>
      <c r="J1289" s="731" t="s">
        <v>2006</v>
      </c>
      <c r="K1289" s="731" t="s">
        <v>2007</v>
      </c>
      <c r="L1289" s="734">
        <v>8385.0043510101023</v>
      </c>
      <c r="M1289" s="734">
        <v>24</v>
      </c>
      <c r="N1289" s="735">
        <v>201240.10442424245</v>
      </c>
    </row>
    <row r="1290" spans="1:14" ht="14.45" customHeight="1" x14ac:dyDescent="0.2">
      <c r="A1290" s="729" t="s">
        <v>621</v>
      </c>
      <c r="B1290" s="730" t="s">
        <v>622</v>
      </c>
      <c r="C1290" s="731" t="s">
        <v>658</v>
      </c>
      <c r="D1290" s="732" t="s">
        <v>659</v>
      </c>
      <c r="E1290" s="733">
        <v>50113016</v>
      </c>
      <c r="F1290" s="732" t="s">
        <v>1999</v>
      </c>
      <c r="G1290" s="731" t="s">
        <v>668</v>
      </c>
      <c r="H1290" s="731">
        <v>186946</v>
      </c>
      <c r="I1290" s="731">
        <v>186946</v>
      </c>
      <c r="J1290" s="731" t="s">
        <v>2008</v>
      </c>
      <c r="K1290" s="731" t="s">
        <v>2007</v>
      </c>
      <c r="L1290" s="734">
        <v>8385.0044910774413</v>
      </c>
      <c r="M1290" s="734">
        <v>24</v>
      </c>
      <c r="N1290" s="735">
        <v>201240.10778585859</v>
      </c>
    </row>
    <row r="1291" spans="1:14" ht="14.45" customHeight="1" x14ac:dyDescent="0.2">
      <c r="A1291" s="729" t="s">
        <v>621</v>
      </c>
      <c r="B1291" s="730" t="s">
        <v>622</v>
      </c>
      <c r="C1291" s="731" t="s">
        <v>658</v>
      </c>
      <c r="D1291" s="732" t="s">
        <v>659</v>
      </c>
      <c r="E1291" s="733">
        <v>50113016</v>
      </c>
      <c r="F1291" s="732" t="s">
        <v>1999</v>
      </c>
      <c r="G1291" s="731" t="s">
        <v>668</v>
      </c>
      <c r="H1291" s="731">
        <v>210922</v>
      </c>
      <c r="I1291" s="731">
        <v>210922</v>
      </c>
      <c r="J1291" s="731" t="s">
        <v>2009</v>
      </c>
      <c r="K1291" s="731" t="s">
        <v>2010</v>
      </c>
      <c r="L1291" s="734">
        <v>7353.0600000000013</v>
      </c>
      <c r="M1291" s="734">
        <v>146</v>
      </c>
      <c r="N1291" s="735">
        <v>1073546.7600000002</v>
      </c>
    </row>
    <row r="1292" spans="1:14" ht="14.45" customHeight="1" x14ac:dyDescent="0.2">
      <c r="A1292" s="729" t="s">
        <v>621</v>
      </c>
      <c r="B1292" s="730" t="s">
        <v>622</v>
      </c>
      <c r="C1292" s="731" t="s">
        <v>658</v>
      </c>
      <c r="D1292" s="732" t="s">
        <v>659</v>
      </c>
      <c r="E1292" s="733">
        <v>50113016</v>
      </c>
      <c r="F1292" s="732" t="s">
        <v>1999</v>
      </c>
      <c r="G1292" s="731" t="s">
        <v>668</v>
      </c>
      <c r="H1292" s="731">
        <v>206101</v>
      </c>
      <c r="I1292" s="731">
        <v>206101</v>
      </c>
      <c r="J1292" s="731" t="s">
        <v>2011</v>
      </c>
      <c r="K1292" s="731" t="s">
        <v>2012</v>
      </c>
      <c r="L1292" s="734">
        <v>60708.040000000015</v>
      </c>
      <c r="M1292" s="734">
        <v>118</v>
      </c>
      <c r="N1292" s="735">
        <v>7163548.7200000016</v>
      </c>
    </row>
    <row r="1293" spans="1:14" ht="14.45" customHeight="1" x14ac:dyDescent="0.2">
      <c r="A1293" s="729" t="s">
        <v>621</v>
      </c>
      <c r="B1293" s="730" t="s">
        <v>622</v>
      </c>
      <c r="C1293" s="731" t="s">
        <v>658</v>
      </c>
      <c r="D1293" s="732" t="s">
        <v>659</v>
      </c>
      <c r="E1293" s="733">
        <v>50113016</v>
      </c>
      <c r="F1293" s="732" t="s">
        <v>1999</v>
      </c>
      <c r="G1293" s="731" t="s">
        <v>673</v>
      </c>
      <c r="H1293" s="731">
        <v>209349</v>
      </c>
      <c r="I1293" s="731">
        <v>209349</v>
      </c>
      <c r="J1293" s="731" t="s">
        <v>2013</v>
      </c>
      <c r="K1293" s="731" t="s">
        <v>1303</v>
      </c>
      <c r="L1293" s="734">
        <v>92798.377771121013</v>
      </c>
      <c r="M1293" s="734">
        <v>5</v>
      </c>
      <c r="N1293" s="735">
        <v>463991.8888556051</v>
      </c>
    </row>
    <row r="1294" spans="1:14" ht="14.45" customHeight="1" x14ac:dyDescent="0.2">
      <c r="A1294" s="729" t="s">
        <v>621</v>
      </c>
      <c r="B1294" s="730" t="s">
        <v>622</v>
      </c>
      <c r="C1294" s="731" t="s">
        <v>658</v>
      </c>
      <c r="D1294" s="732" t="s">
        <v>659</v>
      </c>
      <c r="E1294" s="733">
        <v>50113016</v>
      </c>
      <c r="F1294" s="732" t="s">
        <v>1999</v>
      </c>
      <c r="G1294" s="731" t="s">
        <v>673</v>
      </c>
      <c r="H1294" s="731">
        <v>209342</v>
      </c>
      <c r="I1294" s="731">
        <v>209342</v>
      </c>
      <c r="J1294" s="731" t="s">
        <v>2014</v>
      </c>
      <c r="K1294" s="731" t="s">
        <v>2015</v>
      </c>
      <c r="L1294" s="734">
        <v>216529.17</v>
      </c>
      <c r="M1294" s="734">
        <v>3</v>
      </c>
      <c r="N1294" s="735">
        <v>649587.51</v>
      </c>
    </row>
    <row r="1295" spans="1:14" ht="14.45" customHeight="1" x14ac:dyDescent="0.2">
      <c r="A1295" s="729" t="s">
        <v>621</v>
      </c>
      <c r="B1295" s="730" t="s">
        <v>622</v>
      </c>
      <c r="C1295" s="731" t="s">
        <v>658</v>
      </c>
      <c r="D1295" s="732" t="s">
        <v>659</v>
      </c>
      <c r="E1295" s="733">
        <v>50113016</v>
      </c>
      <c r="F1295" s="732" t="s">
        <v>1999</v>
      </c>
      <c r="G1295" s="731" t="s">
        <v>673</v>
      </c>
      <c r="H1295" s="731">
        <v>209341</v>
      </c>
      <c r="I1295" s="731">
        <v>209341</v>
      </c>
      <c r="J1295" s="731" t="s">
        <v>2014</v>
      </c>
      <c r="K1295" s="731" t="s">
        <v>1303</v>
      </c>
      <c r="L1295" s="734">
        <v>92798.376000000004</v>
      </c>
      <c r="M1295" s="734">
        <v>5</v>
      </c>
      <c r="N1295" s="735">
        <v>463991.88</v>
      </c>
    </row>
    <row r="1296" spans="1:14" ht="14.45" customHeight="1" x14ac:dyDescent="0.2">
      <c r="A1296" s="729" t="s">
        <v>621</v>
      </c>
      <c r="B1296" s="730" t="s">
        <v>622</v>
      </c>
      <c r="C1296" s="731" t="s">
        <v>658</v>
      </c>
      <c r="D1296" s="732" t="s">
        <v>659</v>
      </c>
      <c r="E1296" s="733">
        <v>50113016</v>
      </c>
      <c r="F1296" s="732" t="s">
        <v>1999</v>
      </c>
      <c r="G1296" s="731" t="s">
        <v>673</v>
      </c>
      <c r="H1296" s="731">
        <v>209343</v>
      </c>
      <c r="I1296" s="731">
        <v>209343</v>
      </c>
      <c r="J1296" s="731" t="s">
        <v>2016</v>
      </c>
      <c r="K1296" s="731" t="s">
        <v>1303</v>
      </c>
      <c r="L1296" s="734">
        <v>92798.376666666649</v>
      </c>
      <c r="M1296" s="734">
        <v>21</v>
      </c>
      <c r="N1296" s="735">
        <v>1948765.9099999997</v>
      </c>
    </row>
    <row r="1297" spans="1:14" ht="14.45" customHeight="1" x14ac:dyDescent="0.2">
      <c r="A1297" s="729" t="s">
        <v>621</v>
      </c>
      <c r="B1297" s="730" t="s">
        <v>622</v>
      </c>
      <c r="C1297" s="731" t="s">
        <v>658</v>
      </c>
      <c r="D1297" s="732" t="s">
        <v>659</v>
      </c>
      <c r="E1297" s="733">
        <v>50113016</v>
      </c>
      <c r="F1297" s="732" t="s">
        <v>1999</v>
      </c>
      <c r="G1297" s="731" t="s">
        <v>673</v>
      </c>
      <c r="H1297" s="731">
        <v>209344</v>
      </c>
      <c r="I1297" s="731">
        <v>209344</v>
      </c>
      <c r="J1297" s="731" t="s">
        <v>2017</v>
      </c>
      <c r="K1297" s="731" t="s">
        <v>1303</v>
      </c>
      <c r="L1297" s="734">
        <v>92798.37611226803</v>
      </c>
      <c r="M1297" s="734">
        <v>15</v>
      </c>
      <c r="N1297" s="735">
        <v>1391975.6416840204</v>
      </c>
    </row>
    <row r="1298" spans="1:14" ht="14.45" customHeight="1" x14ac:dyDescent="0.2">
      <c r="A1298" s="729" t="s">
        <v>621</v>
      </c>
      <c r="B1298" s="730" t="s">
        <v>622</v>
      </c>
      <c r="C1298" s="731" t="s">
        <v>658</v>
      </c>
      <c r="D1298" s="732" t="s">
        <v>659</v>
      </c>
      <c r="E1298" s="733">
        <v>50113016</v>
      </c>
      <c r="F1298" s="732" t="s">
        <v>1999</v>
      </c>
      <c r="G1298" s="731" t="s">
        <v>673</v>
      </c>
      <c r="H1298" s="731">
        <v>209345</v>
      </c>
      <c r="I1298" s="731">
        <v>209345</v>
      </c>
      <c r="J1298" s="731" t="s">
        <v>2018</v>
      </c>
      <c r="K1298" s="731" t="s">
        <v>1303</v>
      </c>
      <c r="L1298" s="734">
        <v>92798.376527777742</v>
      </c>
      <c r="M1298" s="734">
        <v>18</v>
      </c>
      <c r="N1298" s="735">
        <v>1670370.7774999994</v>
      </c>
    </row>
    <row r="1299" spans="1:14" ht="14.45" customHeight="1" x14ac:dyDescent="0.2">
      <c r="A1299" s="729" t="s">
        <v>621</v>
      </c>
      <c r="B1299" s="730" t="s">
        <v>622</v>
      </c>
      <c r="C1299" s="731" t="s">
        <v>658</v>
      </c>
      <c r="D1299" s="732" t="s">
        <v>659</v>
      </c>
      <c r="E1299" s="733">
        <v>50113016</v>
      </c>
      <c r="F1299" s="732" t="s">
        <v>1999</v>
      </c>
      <c r="G1299" s="731" t="s">
        <v>668</v>
      </c>
      <c r="H1299" s="731">
        <v>239576</v>
      </c>
      <c r="I1299" s="731">
        <v>239576</v>
      </c>
      <c r="J1299" s="731" t="s">
        <v>2019</v>
      </c>
      <c r="K1299" s="731" t="s">
        <v>2020</v>
      </c>
      <c r="L1299" s="734">
        <v>1546.2039993565227</v>
      </c>
      <c r="M1299" s="734">
        <v>1296</v>
      </c>
      <c r="N1299" s="735">
        <v>2003880.3831660533</v>
      </c>
    </row>
    <row r="1300" spans="1:14" ht="14.45" customHeight="1" x14ac:dyDescent="0.2">
      <c r="A1300" s="729" t="s">
        <v>621</v>
      </c>
      <c r="B1300" s="730" t="s">
        <v>622</v>
      </c>
      <c r="C1300" s="731" t="s">
        <v>658</v>
      </c>
      <c r="D1300" s="732" t="s">
        <v>659</v>
      </c>
      <c r="E1300" s="733">
        <v>50113016</v>
      </c>
      <c r="F1300" s="732" t="s">
        <v>1999</v>
      </c>
      <c r="G1300" s="731" t="s">
        <v>668</v>
      </c>
      <c r="H1300" s="731">
        <v>239577</v>
      </c>
      <c r="I1300" s="731">
        <v>239577</v>
      </c>
      <c r="J1300" s="731" t="s">
        <v>2019</v>
      </c>
      <c r="K1300" s="731" t="s">
        <v>2021</v>
      </c>
      <c r="L1300" s="734">
        <v>515.40499999999997</v>
      </c>
      <c r="M1300" s="734">
        <v>100</v>
      </c>
      <c r="N1300" s="735">
        <v>51540.5</v>
      </c>
    </row>
    <row r="1301" spans="1:14" ht="14.45" customHeight="1" thickBot="1" x14ac:dyDescent="0.25">
      <c r="A1301" s="736" t="s">
        <v>621</v>
      </c>
      <c r="B1301" s="737" t="s">
        <v>622</v>
      </c>
      <c r="C1301" s="738" t="s">
        <v>658</v>
      </c>
      <c r="D1301" s="739" t="s">
        <v>659</v>
      </c>
      <c r="E1301" s="740">
        <v>50113016</v>
      </c>
      <c r="F1301" s="739" t="s">
        <v>1999</v>
      </c>
      <c r="G1301" s="738" t="s">
        <v>668</v>
      </c>
      <c r="H1301" s="738">
        <v>29423</v>
      </c>
      <c r="I1301" s="738">
        <v>29423</v>
      </c>
      <c r="J1301" s="738" t="s">
        <v>2022</v>
      </c>
      <c r="K1301" s="738" t="s">
        <v>1356</v>
      </c>
      <c r="L1301" s="741">
        <v>14635.939999999995</v>
      </c>
      <c r="M1301" s="741">
        <v>111</v>
      </c>
      <c r="N1301" s="742">
        <v>1624589.3399999994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A80E4A4-C88A-4A99-BBBB-1C5D23BA61F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2023</v>
      </c>
      <c r="B5" s="727">
        <v>2828.8999999999996</v>
      </c>
      <c r="C5" s="747">
        <v>0.15945316148162658</v>
      </c>
      <c r="D5" s="727">
        <v>14912.360027170847</v>
      </c>
      <c r="E5" s="747">
        <v>0.84054683851837342</v>
      </c>
      <c r="F5" s="728">
        <v>17741.260027170847</v>
      </c>
    </row>
    <row r="6" spans="1:6" ht="14.45" customHeight="1" x14ac:dyDescent="0.2">
      <c r="A6" s="758" t="s">
        <v>2024</v>
      </c>
      <c r="B6" s="734"/>
      <c r="C6" s="748">
        <v>0</v>
      </c>
      <c r="D6" s="734">
        <v>1383.0989999999999</v>
      </c>
      <c r="E6" s="748">
        <v>1</v>
      </c>
      <c r="F6" s="735">
        <v>1383.0989999999999</v>
      </c>
    </row>
    <row r="7" spans="1:6" ht="14.45" customHeight="1" x14ac:dyDescent="0.2">
      <c r="A7" s="758" t="s">
        <v>2025</v>
      </c>
      <c r="B7" s="734">
        <v>536.70000000000005</v>
      </c>
      <c r="C7" s="748">
        <v>1.5563243255782937E-2</v>
      </c>
      <c r="D7" s="734">
        <v>33948.399999999994</v>
      </c>
      <c r="E7" s="748">
        <v>0.98443675674421716</v>
      </c>
      <c r="F7" s="735">
        <v>34485.099999999991</v>
      </c>
    </row>
    <row r="8" spans="1:6" ht="14.45" customHeight="1" x14ac:dyDescent="0.2">
      <c r="A8" s="758" t="s">
        <v>2026</v>
      </c>
      <c r="B8" s="734"/>
      <c r="C8" s="748">
        <v>0</v>
      </c>
      <c r="D8" s="734">
        <v>5492.52</v>
      </c>
      <c r="E8" s="748">
        <v>1</v>
      </c>
      <c r="F8" s="735">
        <v>5492.52</v>
      </c>
    </row>
    <row r="9" spans="1:6" ht="14.45" customHeight="1" x14ac:dyDescent="0.2">
      <c r="A9" s="758" t="s">
        <v>2027</v>
      </c>
      <c r="B9" s="734">
        <v>26267.021000000001</v>
      </c>
      <c r="C9" s="748">
        <v>6.3621825624147921E-2</v>
      </c>
      <c r="D9" s="734">
        <v>386594.77198241081</v>
      </c>
      <c r="E9" s="748">
        <v>0.93637817437585202</v>
      </c>
      <c r="F9" s="735">
        <v>412861.79298241081</v>
      </c>
    </row>
    <row r="10" spans="1:6" ht="14.45" customHeight="1" x14ac:dyDescent="0.2">
      <c r="A10" s="758" t="s">
        <v>2028</v>
      </c>
      <c r="B10" s="734">
        <v>33387.58</v>
      </c>
      <c r="C10" s="748">
        <v>0.20216398959002474</v>
      </c>
      <c r="D10" s="734">
        <v>131763.39504608916</v>
      </c>
      <c r="E10" s="748">
        <v>0.79783601040997532</v>
      </c>
      <c r="F10" s="735">
        <v>165150.97504608915</v>
      </c>
    </row>
    <row r="11" spans="1:6" ht="14.45" customHeight="1" x14ac:dyDescent="0.2">
      <c r="A11" s="758" t="s">
        <v>2029</v>
      </c>
      <c r="B11" s="734">
        <v>227203.65900000001</v>
      </c>
      <c r="C11" s="748">
        <v>0.16768460802377844</v>
      </c>
      <c r="D11" s="734">
        <v>1127742.7590265223</v>
      </c>
      <c r="E11" s="748">
        <v>0.83231539197622162</v>
      </c>
      <c r="F11" s="735">
        <v>1354946.4180265223</v>
      </c>
    </row>
    <row r="12" spans="1:6" ht="14.45" customHeight="1" thickBot="1" x14ac:dyDescent="0.25">
      <c r="A12" s="759" t="s">
        <v>2030</v>
      </c>
      <c r="B12" s="750">
        <v>393847.00999999995</v>
      </c>
      <c r="C12" s="751">
        <v>5.4408110034108975E-2</v>
      </c>
      <c r="D12" s="750">
        <v>6844908.568039624</v>
      </c>
      <c r="E12" s="751">
        <v>0.94559188996589105</v>
      </c>
      <c r="F12" s="752">
        <v>7238755.5780396238</v>
      </c>
    </row>
    <row r="13" spans="1:6" ht="14.45" customHeight="1" thickBot="1" x14ac:dyDescent="0.25">
      <c r="A13" s="753" t="s">
        <v>3</v>
      </c>
      <c r="B13" s="754">
        <v>684070.86999999988</v>
      </c>
      <c r="C13" s="755">
        <v>7.4107296140368442E-2</v>
      </c>
      <c r="D13" s="754">
        <v>8546745.8731218167</v>
      </c>
      <c r="E13" s="755">
        <v>0.92589270385963141</v>
      </c>
      <c r="F13" s="756">
        <v>9230816.7431218177</v>
      </c>
    </row>
    <row r="14" spans="1:6" ht="14.45" customHeight="1" thickBot="1" x14ac:dyDescent="0.25"/>
    <row r="15" spans="1:6" ht="14.45" customHeight="1" x14ac:dyDescent="0.2">
      <c r="A15" s="757" t="s">
        <v>2031</v>
      </c>
      <c r="B15" s="727"/>
      <c r="C15" s="747">
        <v>0</v>
      </c>
      <c r="D15" s="727">
        <v>40843.460999999996</v>
      </c>
      <c r="E15" s="747">
        <v>1</v>
      </c>
      <c r="F15" s="728">
        <v>40843.460999999996</v>
      </c>
    </row>
    <row r="16" spans="1:6" ht="14.45" customHeight="1" x14ac:dyDescent="0.2">
      <c r="A16" s="758" t="s">
        <v>2032</v>
      </c>
      <c r="B16" s="734"/>
      <c r="C16" s="748">
        <v>0</v>
      </c>
      <c r="D16" s="734">
        <v>456.64</v>
      </c>
      <c r="E16" s="748">
        <v>1</v>
      </c>
      <c r="F16" s="735">
        <v>456.64</v>
      </c>
    </row>
    <row r="17" spans="1:6" ht="14.45" customHeight="1" x14ac:dyDescent="0.2">
      <c r="A17" s="758" t="s">
        <v>2033</v>
      </c>
      <c r="B17" s="734"/>
      <c r="C17" s="748">
        <v>0</v>
      </c>
      <c r="D17" s="734">
        <v>547.79999999999995</v>
      </c>
      <c r="E17" s="748">
        <v>1</v>
      </c>
      <c r="F17" s="735">
        <v>547.79999999999995</v>
      </c>
    </row>
    <row r="18" spans="1:6" ht="14.45" customHeight="1" x14ac:dyDescent="0.2">
      <c r="A18" s="758" t="s">
        <v>2034</v>
      </c>
      <c r="B18" s="734"/>
      <c r="C18" s="748">
        <v>0</v>
      </c>
      <c r="D18" s="734">
        <v>558.01</v>
      </c>
      <c r="E18" s="748">
        <v>1</v>
      </c>
      <c r="F18" s="735">
        <v>558.01</v>
      </c>
    </row>
    <row r="19" spans="1:6" ht="14.45" customHeight="1" x14ac:dyDescent="0.2">
      <c r="A19" s="758" t="s">
        <v>2035</v>
      </c>
      <c r="B19" s="734">
        <v>1237.8399999999999</v>
      </c>
      <c r="C19" s="748">
        <v>1</v>
      </c>
      <c r="D19" s="734"/>
      <c r="E19" s="748">
        <v>0</v>
      </c>
      <c r="F19" s="735">
        <v>1237.8399999999999</v>
      </c>
    </row>
    <row r="20" spans="1:6" ht="14.45" customHeight="1" x14ac:dyDescent="0.2">
      <c r="A20" s="758" t="s">
        <v>2036</v>
      </c>
      <c r="B20" s="734"/>
      <c r="C20" s="748">
        <v>0</v>
      </c>
      <c r="D20" s="734">
        <v>390152.39999999991</v>
      </c>
      <c r="E20" s="748">
        <v>1</v>
      </c>
      <c r="F20" s="735">
        <v>390152.39999999991</v>
      </c>
    </row>
    <row r="21" spans="1:6" ht="14.45" customHeight="1" x14ac:dyDescent="0.2">
      <c r="A21" s="758" t="s">
        <v>2037</v>
      </c>
      <c r="B21" s="734"/>
      <c r="C21" s="748">
        <v>0</v>
      </c>
      <c r="D21" s="734">
        <v>3313.0699999999993</v>
      </c>
      <c r="E21" s="748">
        <v>1</v>
      </c>
      <c r="F21" s="735">
        <v>3313.0699999999993</v>
      </c>
    </row>
    <row r="22" spans="1:6" ht="14.45" customHeight="1" x14ac:dyDescent="0.2">
      <c r="A22" s="758" t="s">
        <v>2038</v>
      </c>
      <c r="B22" s="734"/>
      <c r="C22" s="748">
        <v>0</v>
      </c>
      <c r="D22" s="734">
        <v>29902.79</v>
      </c>
      <c r="E22" s="748">
        <v>1</v>
      </c>
      <c r="F22" s="735">
        <v>29902.79</v>
      </c>
    </row>
    <row r="23" spans="1:6" ht="14.45" customHeight="1" x14ac:dyDescent="0.2">
      <c r="A23" s="758" t="s">
        <v>2039</v>
      </c>
      <c r="B23" s="734"/>
      <c r="C23" s="748">
        <v>0</v>
      </c>
      <c r="D23" s="734">
        <v>537.96</v>
      </c>
      <c r="E23" s="748">
        <v>1</v>
      </c>
      <c r="F23" s="735">
        <v>537.96</v>
      </c>
    </row>
    <row r="24" spans="1:6" ht="14.45" customHeight="1" x14ac:dyDescent="0.2">
      <c r="A24" s="758" t="s">
        <v>2040</v>
      </c>
      <c r="B24" s="734"/>
      <c r="C24" s="748">
        <v>0</v>
      </c>
      <c r="D24" s="734">
        <v>443.16</v>
      </c>
      <c r="E24" s="748">
        <v>1</v>
      </c>
      <c r="F24" s="735">
        <v>443.16</v>
      </c>
    </row>
    <row r="25" spans="1:6" ht="14.45" customHeight="1" x14ac:dyDescent="0.2">
      <c r="A25" s="758" t="s">
        <v>2041</v>
      </c>
      <c r="B25" s="734"/>
      <c r="C25" s="748">
        <v>0</v>
      </c>
      <c r="D25" s="734">
        <v>204.51000000000005</v>
      </c>
      <c r="E25" s="748">
        <v>1</v>
      </c>
      <c r="F25" s="735">
        <v>204.51000000000005</v>
      </c>
    </row>
    <row r="26" spans="1:6" ht="14.45" customHeight="1" x14ac:dyDescent="0.2">
      <c r="A26" s="758" t="s">
        <v>2042</v>
      </c>
      <c r="B26" s="734">
        <v>393847.00999999995</v>
      </c>
      <c r="C26" s="748">
        <v>1</v>
      </c>
      <c r="D26" s="734"/>
      <c r="E26" s="748">
        <v>0</v>
      </c>
      <c r="F26" s="735">
        <v>393847.00999999995</v>
      </c>
    </row>
    <row r="27" spans="1:6" ht="14.45" customHeight="1" x14ac:dyDescent="0.2">
      <c r="A27" s="758" t="s">
        <v>2043</v>
      </c>
      <c r="B27" s="734"/>
      <c r="C27" s="748">
        <v>0</v>
      </c>
      <c r="D27" s="734">
        <v>3115.23</v>
      </c>
      <c r="E27" s="748">
        <v>1</v>
      </c>
      <c r="F27" s="735">
        <v>3115.23</v>
      </c>
    </row>
    <row r="28" spans="1:6" ht="14.45" customHeight="1" x14ac:dyDescent="0.2">
      <c r="A28" s="758" t="s">
        <v>2044</v>
      </c>
      <c r="B28" s="734"/>
      <c r="C28" s="748">
        <v>0</v>
      </c>
      <c r="D28" s="734">
        <v>2171.9100267594986</v>
      </c>
      <c r="E28" s="748">
        <v>1</v>
      </c>
      <c r="F28" s="735">
        <v>2171.9100267594986</v>
      </c>
    </row>
    <row r="29" spans="1:6" ht="14.45" customHeight="1" x14ac:dyDescent="0.2">
      <c r="A29" s="758" t="s">
        <v>2045</v>
      </c>
      <c r="B29" s="734"/>
      <c r="C29" s="748">
        <v>0</v>
      </c>
      <c r="D29" s="734">
        <v>4627.6000000000004</v>
      </c>
      <c r="E29" s="748">
        <v>1</v>
      </c>
      <c r="F29" s="735">
        <v>4627.6000000000004</v>
      </c>
    </row>
    <row r="30" spans="1:6" ht="14.45" customHeight="1" x14ac:dyDescent="0.2">
      <c r="A30" s="758" t="s">
        <v>2046</v>
      </c>
      <c r="B30" s="734"/>
      <c r="C30" s="748">
        <v>0</v>
      </c>
      <c r="D30" s="734">
        <v>322.19</v>
      </c>
      <c r="E30" s="748">
        <v>1</v>
      </c>
      <c r="F30" s="735">
        <v>322.19</v>
      </c>
    </row>
    <row r="31" spans="1:6" ht="14.45" customHeight="1" x14ac:dyDescent="0.2">
      <c r="A31" s="758" t="s">
        <v>2047</v>
      </c>
      <c r="B31" s="734">
        <v>126.36999999999998</v>
      </c>
      <c r="C31" s="748">
        <v>0.19469694635318766</v>
      </c>
      <c r="D31" s="734">
        <v>522.68999999999994</v>
      </c>
      <c r="E31" s="748">
        <v>0.80530305364681232</v>
      </c>
      <c r="F31" s="735">
        <v>649.05999999999995</v>
      </c>
    </row>
    <row r="32" spans="1:6" ht="14.45" customHeight="1" x14ac:dyDescent="0.2">
      <c r="A32" s="758" t="s">
        <v>2048</v>
      </c>
      <c r="B32" s="734"/>
      <c r="C32" s="748">
        <v>0</v>
      </c>
      <c r="D32" s="734">
        <v>1231.97</v>
      </c>
      <c r="E32" s="748">
        <v>1</v>
      </c>
      <c r="F32" s="735">
        <v>1231.97</v>
      </c>
    </row>
    <row r="33" spans="1:6" ht="14.45" customHeight="1" x14ac:dyDescent="0.2">
      <c r="A33" s="758" t="s">
        <v>2049</v>
      </c>
      <c r="B33" s="734"/>
      <c r="C33" s="748">
        <v>0</v>
      </c>
      <c r="D33" s="734">
        <v>215.45000000000002</v>
      </c>
      <c r="E33" s="748">
        <v>1</v>
      </c>
      <c r="F33" s="735">
        <v>215.45000000000002</v>
      </c>
    </row>
    <row r="34" spans="1:6" ht="14.45" customHeight="1" x14ac:dyDescent="0.2">
      <c r="A34" s="758" t="s">
        <v>2050</v>
      </c>
      <c r="B34" s="734"/>
      <c r="C34" s="748">
        <v>0</v>
      </c>
      <c r="D34" s="734">
        <v>32.29999999999999</v>
      </c>
      <c r="E34" s="748">
        <v>1</v>
      </c>
      <c r="F34" s="735">
        <v>32.29999999999999</v>
      </c>
    </row>
    <row r="35" spans="1:6" ht="14.45" customHeight="1" x14ac:dyDescent="0.2">
      <c r="A35" s="758" t="s">
        <v>2051</v>
      </c>
      <c r="B35" s="734"/>
      <c r="C35" s="748">
        <v>0</v>
      </c>
      <c r="D35" s="734">
        <v>182.44</v>
      </c>
      <c r="E35" s="748">
        <v>1</v>
      </c>
      <c r="F35" s="735">
        <v>182.44</v>
      </c>
    </row>
    <row r="36" spans="1:6" ht="14.45" customHeight="1" x14ac:dyDescent="0.2">
      <c r="A36" s="758" t="s">
        <v>2052</v>
      </c>
      <c r="B36" s="734"/>
      <c r="C36" s="748">
        <v>0</v>
      </c>
      <c r="D36" s="734">
        <v>410.40999999999997</v>
      </c>
      <c r="E36" s="748">
        <v>1</v>
      </c>
      <c r="F36" s="735">
        <v>410.40999999999997</v>
      </c>
    </row>
    <row r="37" spans="1:6" ht="14.45" customHeight="1" x14ac:dyDescent="0.2">
      <c r="A37" s="758" t="s">
        <v>2053</v>
      </c>
      <c r="B37" s="734"/>
      <c r="C37" s="748">
        <v>0</v>
      </c>
      <c r="D37" s="734">
        <v>2259.9900027129434</v>
      </c>
      <c r="E37" s="748">
        <v>1</v>
      </c>
      <c r="F37" s="735">
        <v>2259.9900027129434</v>
      </c>
    </row>
    <row r="38" spans="1:6" ht="14.45" customHeight="1" x14ac:dyDescent="0.2">
      <c r="A38" s="758" t="s">
        <v>2054</v>
      </c>
      <c r="B38" s="734"/>
      <c r="C38" s="748">
        <v>0</v>
      </c>
      <c r="D38" s="734">
        <v>489.68000227986863</v>
      </c>
      <c r="E38" s="748">
        <v>1</v>
      </c>
      <c r="F38" s="735">
        <v>489.68000227986863</v>
      </c>
    </row>
    <row r="39" spans="1:6" ht="14.45" customHeight="1" x14ac:dyDescent="0.2">
      <c r="A39" s="758" t="s">
        <v>2055</v>
      </c>
      <c r="B39" s="734"/>
      <c r="C39" s="748">
        <v>0</v>
      </c>
      <c r="D39" s="734">
        <v>916.44999999999993</v>
      </c>
      <c r="E39" s="748">
        <v>1</v>
      </c>
      <c r="F39" s="735">
        <v>916.44999999999993</v>
      </c>
    </row>
    <row r="40" spans="1:6" ht="14.45" customHeight="1" x14ac:dyDescent="0.2">
      <c r="A40" s="758" t="s">
        <v>2056</v>
      </c>
      <c r="B40" s="734">
        <v>136.16000000000003</v>
      </c>
      <c r="C40" s="748">
        <v>1</v>
      </c>
      <c r="D40" s="734"/>
      <c r="E40" s="748">
        <v>0</v>
      </c>
      <c r="F40" s="735">
        <v>136.16000000000003</v>
      </c>
    </row>
    <row r="41" spans="1:6" ht="14.45" customHeight="1" x14ac:dyDescent="0.2">
      <c r="A41" s="758" t="s">
        <v>2057</v>
      </c>
      <c r="B41" s="734"/>
      <c r="C41" s="748">
        <v>0</v>
      </c>
      <c r="D41" s="734">
        <v>36.42</v>
      </c>
      <c r="E41" s="748">
        <v>1</v>
      </c>
      <c r="F41" s="735">
        <v>36.42</v>
      </c>
    </row>
    <row r="42" spans="1:6" ht="14.45" customHeight="1" x14ac:dyDescent="0.2">
      <c r="A42" s="758" t="s">
        <v>2058</v>
      </c>
      <c r="B42" s="734"/>
      <c r="C42" s="748">
        <v>0</v>
      </c>
      <c r="D42" s="734">
        <v>57.27</v>
      </c>
      <c r="E42" s="748">
        <v>1</v>
      </c>
      <c r="F42" s="735">
        <v>57.27</v>
      </c>
    </row>
    <row r="43" spans="1:6" ht="14.45" customHeight="1" x14ac:dyDescent="0.2">
      <c r="A43" s="758" t="s">
        <v>2059</v>
      </c>
      <c r="B43" s="734">
        <v>252.73999999999998</v>
      </c>
      <c r="C43" s="748">
        <v>1</v>
      </c>
      <c r="D43" s="734"/>
      <c r="E43" s="748">
        <v>0</v>
      </c>
      <c r="F43" s="735">
        <v>252.73999999999998</v>
      </c>
    </row>
    <row r="44" spans="1:6" ht="14.45" customHeight="1" x14ac:dyDescent="0.2">
      <c r="A44" s="758" t="s">
        <v>2060</v>
      </c>
      <c r="B44" s="734"/>
      <c r="C44" s="748">
        <v>0</v>
      </c>
      <c r="D44" s="734">
        <v>148.98000000000002</v>
      </c>
      <c r="E44" s="748">
        <v>1</v>
      </c>
      <c r="F44" s="735">
        <v>148.98000000000002</v>
      </c>
    </row>
    <row r="45" spans="1:6" ht="14.45" customHeight="1" x14ac:dyDescent="0.2">
      <c r="A45" s="758" t="s">
        <v>2061</v>
      </c>
      <c r="B45" s="734"/>
      <c r="C45" s="748">
        <v>0</v>
      </c>
      <c r="D45" s="734">
        <v>3370.929998652804</v>
      </c>
      <c r="E45" s="748">
        <v>1</v>
      </c>
      <c r="F45" s="735">
        <v>3370.929998652804</v>
      </c>
    </row>
    <row r="46" spans="1:6" ht="14.45" customHeight="1" x14ac:dyDescent="0.2">
      <c r="A46" s="758" t="s">
        <v>2062</v>
      </c>
      <c r="B46" s="734"/>
      <c r="C46" s="748">
        <v>0</v>
      </c>
      <c r="D46" s="734">
        <v>256224.96000000002</v>
      </c>
      <c r="E46" s="748">
        <v>1</v>
      </c>
      <c r="F46" s="735">
        <v>256224.96000000002</v>
      </c>
    </row>
    <row r="47" spans="1:6" ht="14.45" customHeight="1" x14ac:dyDescent="0.2">
      <c r="A47" s="758" t="s">
        <v>2063</v>
      </c>
      <c r="B47" s="734"/>
      <c r="C47" s="748">
        <v>0</v>
      </c>
      <c r="D47" s="734">
        <v>66.719999999999985</v>
      </c>
      <c r="E47" s="748">
        <v>1</v>
      </c>
      <c r="F47" s="735">
        <v>66.719999999999985</v>
      </c>
    </row>
    <row r="48" spans="1:6" ht="14.45" customHeight="1" x14ac:dyDescent="0.2">
      <c r="A48" s="758" t="s">
        <v>2064</v>
      </c>
      <c r="B48" s="734"/>
      <c r="C48" s="748">
        <v>0</v>
      </c>
      <c r="D48" s="734">
        <v>14668.509999999998</v>
      </c>
      <c r="E48" s="748">
        <v>1</v>
      </c>
      <c r="F48" s="735">
        <v>14668.509999999998</v>
      </c>
    </row>
    <row r="49" spans="1:6" ht="14.45" customHeight="1" x14ac:dyDescent="0.2">
      <c r="A49" s="758" t="s">
        <v>2065</v>
      </c>
      <c r="B49" s="734"/>
      <c r="C49" s="748">
        <v>0</v>
      </c>
      <c r="D49" s="734">
        <v>137620.39499999999</v>
      </c>
      <c r="E49" s="748">
        <v>1</v>
      </c>
      <c r="F49" s="735">
        <v>137620.39499999999</v>
      </c>
    </row>
    <row r="50" spans="1:6" ht="14.45" customHeight="1" x14ac:dyDescent="0.2">
      <c r="A50" s="758" t="s">
        <v>2066</v>
      </c>
      <c r="B50" s="734">
        <v>1611.5</v>
      </c>
      <c r="C50" s="748">
        <v>1</v>
      </c>
      <c r="D50" s="734"/>
      <c r="E50" s="748">
        <v>0</v>
      </c>
      <c r="F50" s="735">
        <v>1611.5</v>
      </c>
    </row>
    <row r="51" spans="1:6" ht="14.45" customHeight="1" x14ac:dyDescent="0.2">
      <c r="A51" s="758" t="s">
        <v>2067</v>
      </c>
      <c r="B51" s="734">
        <v>37461.660000000003</v>
      </c>
      <c r="C51" s="748">
        <v>1</v>
      </c>
      <c r="D51" s="734"/>
      <c r="E51" s="748">
        <v>0</v>
      </c>
      <c r="F51" s="735">
        <v>37461.660000000003</v>
      </c>
    </row>
    <row r="52" spans="1:6" ht="14.45" customHeight="1" x14ac:dyDescent="0.2">
      <c r="A52" s="758" t="s">
        <v>2068</v>
      </c>
      <c r="B52" s="734"/>
      <c r="C52" s="748">
        <v>0</v>
      </c>
      <c r="D52" s="734">
        <v>6705.572000000001</v>
      </c>
      <c r="E52" s="748">
        <v>1</v>
      </c>
      <c r="F52" s="735">
        <v>6705.572000000001</v>
      </c>
    </row>
    <row r="53" spans="1:6" ht="14.45" customHeight="1" x14ac:dyDescent="0.2">
      <c r="A53" s="758" t="s">
        <v>2069</v>
      </c>
      <c r="B53" s="734">
        <v>1448.31</v>
      </c>
      <c r="C53" s="748">
        <v>1.5889237104661547E-2</v>
      </c>
      <c r="D53" s="734">
        <v>89702.07</v>
      </c>
      <c r="E53" s="748">
        <v>0.9841107628953385</v>
      </c>
      <c r="F53" s="735">
        <v>91150.38</v>
      </c>
    </row>
    <row r="54" spans="1:6" ht="14.45" customHeight="1" x14ac:dyDescent="0.2">
      <c r="A54" s="758" t="s">
        <v>2070</v>
      </c>
      <c r="B54" s="734"/>
      <c r="C54" s="748">
        <v>0</v>
      </c>
      <c r="D54" s="734">
        <v>55595.870999999999</v>
      </c>
      <c r="E54" s="748">
        <v>1</v>
      </c>
      <c r="F54" s="735">
        <v>55595.870999999999</v>
      </c>
    </row>
    <row r="55" spans="1:6" ht="14.45" customHeight="1" x14ac:dyDescent="0.2">
      <c r="A55" s="758" t="s">
        <v>2071</v>
      </c>
      <c r="B55" s="734"/>
      <c r="C55" s="748">
        <v>0</v>
      </c>
      <c r="D55" s="734">
        <v>792</v>
      </c>
      <c r="E55" s="748">
        <v>1</v>
      </c>
      <c r="F55" s="735">
        <v>792</v>
      </c>
    </row>
    <row r="56" spans="1:6" ht="14.45" customHeight="1" x14ac:dyDescent="0.2">
      <c r="A56" s="758" t="s">
        <v>2072</v>
      </c>
      <c r="B56" s="734">
        <v>4082.9250000000002</v>
      </c>
      <c r="C56" s="748">
        <v>1</v>
      </c>
      <c r="D56" s="734"/>
      <c r="E56" s="748">
        <v>0</v>
      </c>
      <c r="F56" s="735">
        <v>4082.9250000000002</v>
      </c>
    </row>
    <row r="57" spans="1:6" ht="14.45" customHeight="1" x14ac:dyDescent="0.2">
      <c r="A57" s="758" t="s">
        <v>2073</v>
      </c>
      <c r="B57" s="734">
        <v>4210.45</v>
      </c>
      <c r="C57" s="748">
        <v>1</v>
      </c>
      <c r="D57" s="734"/>
      <c r="E57" s="748">
        <v>0</v>
      </c>
      <c r="F57" s="735">
        <v>4210.45</v>
      </c>
    </row>
    <row r="58" spans="1:6" ht="14.45" customHeight="1" x14ac:dyDescent="0.2">
      <c r="A58" s="758" t="s">
        <v>2074</v>
      </c>
      <c r="B58" s="734"/>
      <c r="C58" s="748">
        <v>0</v>
      </c>
      <c r="D58" s="734">
        <v>14204.53</v>
      </c>
      <c r="E58" s="748">
        <v>1</v>
      </c>
      <c r="F58" s="735">
        <v>14204.53</v>
      </c>
    </row>
    <row r="59" spans="1:6" ht="14.45" customHeight="1" x14ac:dyDescent="0.2">
      <c r="A59" s="758" t="s">
        <v>2075</v>
      </c>
      <c r="B59" s="734"/>
      <c r="C59" s="748">
        <v>0</v>
      </c>
      <c r="D59" s="734">
        <v>10675.220000000001</v>
      </c>
      <c r="E59" s="748">
        <v>1</v>
      </c>
      <c r="F59" s="735">
        <v>10675.220000000001</v>
      </c>
    </row>
    <row r="60" spans="1:6" ht="14.45" customHeight="1" x14ac:dyDescent="0.2">
      <c r="A60" s="758" t="s">
        <v>2076</v>
      </c>
      <c r="B60" s="734"/>
      <c r="C60" s="748">
        <v>0</v>
      </c>
      <c r="D60" s="734">
        <v>20382.82</v>
      </c>
      <c r="E60" s="748">
        <v>1</v>
      </c>
      <c r="F60" s="735">
        <v>20382.82</v>
      </c>
    </row>
    <row r="61" spans="1:6" ht="14.45" customHeight="1" x14ac:dyDescent="0.2">
      <c r="A61" s="758" t="s">
        <v>2077</v>
      </c>
      <c r="B61" s="734">
        <v>7839.9359999999997</v>
      </c>
      <c r="C61" s="748">
        <v>0.77323420074349447</v>
      </c>
      <c r="D61" s="734">
        <v>2299.212</v>
      </c>
      <c r="E61" s="748">
        <v>0.22676579925650558</v>
      </c>
      <c r="F61" s="735">
        <v>10139.147999999999</v>
      </c>
    </row>
    <row r="62" spans="1:6" ht="14.45" customHeight="1" x14ac:dyDescent="0.2">
      <c r="A62" s="758" t="s">
        <v>2078</v>
      </c>
      <c r="B62" s="734"/>
      <c r="C62" s="748">
        <v>0</v>
      </c>
      <c r="D62" s="734">
        <v>12665.4</v>
      </c>
      <c r="E62" s="748">
        <v>1</v>
      </c>
      <c r="F62" s="735">
        <v>12665.4</v>
      </c>
    </row>
    <row r="63" spans="1:6" ht="14.45" customHeight="1" x14ac:dyDescent="0.2">
      <c r="A63" s="758" t="s">
        <v>2079</v>
      </c>
      <c r="B63" s="734"/>
      <c r="C63" s="748">
        <v>0</v>
      </c>
      <c r="D63" s="734">
        <v>41973.189772129772</v>
      </c>
      <c r="E63" s="748">
        <v>1</v>
      </c>
      <c r="F63" s="735">
        <v>41973.189772129772</v>
      </c>
    </row>
    <row r="64" spans="1:6" ht="14.45" customHeight="1" x14ac:dyDescent="0.2">
      <c r="A64" s="758" t="s">
        <v>2080</v>
      </c>
      <c r="B64" s="734"/>
      <c r="C64" s="748">
        <v>0</v>
      </c>
      <c r="D64" s="734">
        <v>6765</v>
      </c>
      <c r="E64" s="748">
        <v>1</v>
      </c>
      <c r="F64" s="735">
        <v>6765</v>
      </c>
    </row>
    <row r="65" spans="1:6" ht="14.45" customHeight="1" x14ac:dyDescent="0.2">
      <c r="A65" s="758" t="s">
        <v>2081</v>
      </c>
      <c r="B65" s="734">
        <v>72600</v>
      </c>
      <c r="C65" s="748">
        <v>1</v>
      </c>
      <c r="D65" s="734"/>
      <c r="E65" s="748">
        <v>0</v>
      </c>
      <c r="F65" s="735">
        <v>72600</v>
      </c>
    </row>
    <row r="66" spans="1:6" ht="14.45" customHeight="1" x14ac:dyDescent="0.2">
      <c r="A66" s="758" t="s">
        <v>2082</v>
      </c>
      <c r="B66" s="734">
        <v>3065.63</v>
      </c>
      <c r="C66" s="748">
        <v>0.57701414664628869</v>
      </c>
      <c r="D66" s="734">
        <v>2247.2900000000004</v>
      </c>
      <c r="E66" s="748">
        <v>0.42298585335371142</v>
      </c>
      <c r="F66" s="735">
        <v>5312.92</v>
      </c>
    </row>
    <row r="67" spans="1:6" ht="14.45" customHeight="1" x14ac:dyDescent="0.2">
      <c r="A67" s="758" t="s">
        <v>2083</v>
      </c>
      <c r="B67" s="734"/>
      <c r="C67" s="748">
        <v>0</v>
      </c>
      <c r="D67" s="734">
        <v>10933.199999999997</v>
      </c>
      <c r="E67" s="748">
        <v>1</v>
      </c>
      <c r="F67" s="735">
        <v>10933.199999999997</v>
      </c>
    </row>
    <row r="68" spans="1:6" ht="14.45" customHeight="1" x14ac:dyDescent="0.2">
      <c r="A68" s="758" t="s">
        <v>2084</v>
      </c>
      <c r="B68" s="734"/>
      <c r="C68" s="748">
        <v>0</v>
      </c>
      <c r="D68" s="734">
        <v>1110.3069999999998</v>
      </c>
      <c r="E68" s="748">
        <v>1</v>
      </c>
      <c r="F68" s="735">
        <v>1110.3069999999998</v>
      </c>
    </row>
    <row r="69" spans="1:6" ht="14.45" customHeight="1" x14ac:dyDescent="0.2">
      <c r="A69" s="758" t="s">
        <v>2085</v>
      </c>
      <c r="B69" s="734"/>
      <c r="C69" s="748">
        <v>0</v>
      </c>
      <c r="D69" s="734">
        <v>265.47000000000003</v>
      </c>
      <c r="E69" s="748">
        <v>1</v>
      </c>
      <c r="F69" s="735">
        <v>265.47000000000003</v>
      </c>
    </row>
    <row r="70" spans="1:6" ht="14.45" customHeight="1" x14ac:dyDescent="0.2">
      <c r="A70" s="758" t="s">
        <v>2086</v>
      </c>
      <c r="B70" s="734"/>
      <c r="C70" s="748">
        <v>0</v>
      </c>
      <c r="D70" s="734">
        <v>201960.00021957277</v>
      </c>
      <c r="E70" s="748">
        <v>1</v>
      </c>
      <c r="F70" s="735">
        <v>201960.00021957277</v>
      </c>
    </row>
    <row r="71" spans="1:6" ht="14.45" customHeight="1" x14ac:dyDescent="0.2">
      <c r="A71" s="758" t="s">
        <v>2087</v>
      </c>
      <c r="B71" s="734"/>
      <c r="C71" s="748">
        <v>0</v>
      </c>
      <c r="D71" s="734">
        <v>749.7</v>
      </c>
      <c r="E71" s="748">
        <v>1</v>
      </c>
      <c r="F71" s="735">
        <v>749.7</v>
      </c>
    </row>
    <row r="72" spans="1:6" ht="14.45" customHeight="1" x14ac:dyDescent="0.2">
      <c r="A72" s="758" t="s">
        <v>2088</v>
      </c>
      <c r="B72" s="734"/>
      <c r="C72" s="748">
        <v>0</v>
      </c>
      <c r="D72" s="734">
        <v>162734.22</v>
      </c>
      <c r="E72" s="748">
        <v>1</v>
      </c>
      <c r="F72" s="735">
        <v>162734.22</v>
      </c>
    </row>
    <row r="73" spans="1:6" ht="14.45" customHeight="1" x14ac:dyDescent="0.2">
      <c r="A73" s="758" t="s">
        <v>2089</v>
      </c>
      <c r="B73" s="734"/>
      <c r="C73" s="748">
        <v>0</v>
      </c>
      <c r="D73" s="734">
        <v>3544.6880000000006</v>
      </c>
      <c r="E73" s="748">
        <v>1</v>
      </c>
      <c r="F73" s="735">
        <v>3544.6880000000006</v>
      </c>
    </row>
    <row r="74" spans="1:6" ht="14.45" customHeight="1" x14ac:dyDescent="0.2">
      <c r="A74" s="758" t="s">
        <v>2090</v>
      </c>
      <c r="B74" s="734"/>
      <c r="C74" s="748">
        <v>0</v>
      </c>
      <c r="D74" s="734">
        <v>503.88</v>
      </c>
      <c r="E74" s="748">
        <v>1</v>
      </c>
      <c r="F74" s="735">
        <v>503.88</v>
      </c>
    </row>
    <row r="75" spans="1:6" ht="14.45" customHeight="1" x14ac:dyDescent="0.2">
      <c r="A75" s="758" t="s">
        <v>2091</v>
      </c>
      <c r="B75" s="734"/>
      <c r="C75" s="748">
        <v>0</v>
      </c>
      <c r="D75" s="734">
        <v>7487.49</v>
      </c>
      <c r="E75" s="748">
        <v>1</v>
      </c>
      <c r="F75" s="735">
        <v>7487.49</v>
      </c>
    </row>
    <row r="76" spans="1:6" ht="14.45" customHeight="1" x14ac:dyDescent="0.2">
      <c r="A76" s="758" t="s">
        <v>2092</v>
      </c>
      <c r="B76" s="734"/>
      <c r="C76" s="748">
        <v>0</v>
      </c>
      <c r="D76" s="734">
        <v>240.38</v>
      </c>
      <c r="E76" s="748">
        <v>1</v>
      </c>
      <c r="F76" s="735">
        <v>240.38</v>
      </c>
    </row>
    <row r="77" spans="1:6" ht="14.45" customHeight="1" x14ac:dyDescent="0.2">
      <c r="A77" s="758" t="s">
        <v>2093</v>
      </c>
      <c r="B77" s="734"/>
      <c r="C77" s="748">
        <v>0</v>
      </c>
      <c r="D77" s="734">
        <v>1074.95</v>
      </c>
      <c r="E77" s="748">
        <v>1</v>
      </c>
      <c r="F77" s="735">
        <v>1074.95</v>
      </c>
    </row>
    <row r="78" spans="1:6" ht="14.45" customHeight="1" x14ac:dyDescent="0.2">
      <c r="A78" s="758" t="s">
        <v>2094</v>
      </c>
      <c r="B78" s="734"/>
      <c r="C78" s="748">
        <v>0</v>
      </c>
      <c r="D78" s="734">
        <v>3185.25</v>
      </c>
      <c r="E78" s="748">
        <v>1</v>
      </c>
      <c r="F78" s="735">
        <v>3185.25</v>
      </c>
    </row>
    <row r="79" spans="1:6" ht="14.45" customHeight="1" x14ac:dyDescent="0.2">
      <c r="A79" s="758" t="s">
        <v>2095</v>
      </c>
      <c r="B79" s="734">
        <v>59.529999999999987</v>
      </c>
      <c r="C79" s="748">
        <v>0.10406978776965839</v>
      </c>
      <c r="D79" s="734">
        <v>512.49</v>
      </c>
      <c r="E79" s="748">
        <v>0.89593021223034164</v>
      </c>
      <c r="F79" s="735">
        <v>572.02</v>
      </c>
    </row>
    <row r="80" spans="1:6" ht="14.45" customHeight="1" x14ac:dyDescent="0.2">
      <c r="A80" s="758" t="s">
        <v>2096</v>
      </c>
      <c r="B80" s="734"/>
      <c r="C80" s="748">
        <v>0</v>
      </c>
      <c r="D80" s="734">
        <v>392.45999999999992</v>
      </c>
      <c r="E80" s="748">
        <v>1</v>
      </c>
      <c r="F80" s="735">
        <v>392.45999999999992</v>
      </c>
    </row>
    <row r="81" spans="1:6" ht="14.45" customHeight="1" x14ac:dyDescent="0.2">
      <c r="A81" s="758" t="s">
        <v>2097</v>
      </c>
      <c r="B81" s="734">
        <v>53110.36</v>
      </c>
      <c r="C81" s="748">
        <v>0.51131598308828474</v>
      </c>
      <c r="D81" s="734">
        <v>50759.579052599234</v>
      </c>
      <c r="E81" s="748">
        <v>0.4886840169117152</v>
      </c>
      <c r="F81" s="735">
        <v>103869.93905259923</v>
      </c>
    </row>
    <row r="82" spans="1:6" ht="14.45" customHeight="1" x14ac:dyDescent="0.2">
      <c r="A82" s="758" t="s">
        <v>2098</v>
      </c>
      <c r="B82" s="734"/>
      <c r="C82" s="748">
        <v>0</v>
      </c>
      <c r="D82" s="734">
        <v>1443.8899999999999</v>
      </c>
      <c r="E82" s="748">
        <v>1</v>
      </c>
      <c r="F82" s="735">
        <v>1443.8899999999999</v>
      </c>
    </row>
    <row r="83" spans="1:6" ht="14.45" customHeight="1" x14ac:dyDescent="0.2">
      <c r="A83" s="758" t="s">
        <v>2099</v>
      </c>
      <c r="B83" s="734"/>
      <c r="C83" s="748">
        <v>0</v>
      </c>
      <c r="D83" s="734">
        <v>4238.01</v>
      </c>
      <c r="E83" s="748">
        <v>1</v>
      </c>
      <c r="F83" s="735">
        <v>4238.01</v>
      </c>
    </row>
    <row r="84" spans="1:6" ht="14.45" customHeight="1" x14ac:dyDescent="0.2">
      <c r="A84" s="758" t="s">
        <v>2100</v>
      </c>
      <c r="B84" s="734"/>
      <c r="C84" s="748">
        <v>0</v>
      </c>
      <c r="D84" s="734">
        <v>640.86999999999989</v>
      </c>
      <c r="E84" s="748">
        <v>1</v>
      </c>
      <c r="F84" s="735">
        <v>640.86999999999989</v>
      </c>
    </row>
    <row r="85" spans="1:6" ht="14.45" customHeight="1" x14ac:dyDescent="0.2">
      <c r="A85" s="758" t="s">
        <v>2101</v>
      </c>
      <c r="B85" s="734">
        <v>202.98</v>
      </c>
      <c r="C85" s="748">
        <v>0.18095263566098793</v>
      </c>
      <c r="D85" s="734">
        <v>918.75</v>
      </c>
      <c r="E85" s="748">
        <v>0.81904736433901204</v>
      </c>
      <c r="F85" s="735">
        <v>1121.73</v>
      </c>
    </row>
    <row r="86" spans="1:6" ht="14.45" customHeight="1" x14ac:dyDescent="0.2">
      <c r="A86" s="758" t="s">
        <v>2102</v>
      </c>
      <c r="B86" s="734">
        <v>204.74</v>
      </c>
      <c r="C86" s="748">
        <v>1</v>
      </c>
      <c r="D86" s="734"/>
      <c r="E86" s="748">
        <v>0</v>
      </c>
      <c r="F86" s="735">
        <v>204.74</v>
      </c>
    </row>
    <row r="87" spans="1:6" ht="14.45" customHeight="1" x14ac:dyDescent="0.2">
      <c r="A87" s="758" t="s">
        <v>2103</v>
      </c>
      <c r="B87" s="734"/>
      <c r="C87" s="748">
        <v>0</v>
      </c>
      <c r="D87" s="734">
        <v>232.88000000000002</v>
      </c>
      <c r="E87" s="748">
        <v>1</v>
      </c>
      <c r="F87" s="735">
        <v>232.88000000000002</v>
      </c>
    </row>
    <row r="88" spans="1:6" ht="14.45" customHeight="1" x14ac:dyDescent="0.2">
      <c r="A88" s="758" t="s">
        <v>2104</v>
      </c>
      <c r="B88" s="734"/>
      <c r="C88" s="748">
        <v>0</v>
      </c>
      <c r="D88" s="734">
        <v>197.32</v>
      </c>
      <c r="E88" s="748">
        <v>1</v>
      </c>
      <c r="F88" s="735">
        <v>197.32</v>
      </c>
    </row>
    <row r="89" spans="1:6" ht="14.45" customHeight="1" x14ac:dyDescent="0.2">
      <c r="A89" s="758" t="s">
        <v>2105</v>
      </c>
      <c r="B89" s="734"/>
      <c r="C89" s="748">
        <v>0</v>
      </c>
      <c r="D89" s="734">
        <v>498.65999999999985</v>
      </c>
      <c r="E89" s="748">
        <v>1</v>
      </c>
      <c r="F89" s="735">
        <v>498.65999999999985</v>
      </c>
    </row>
    <row r="90" spans="1:6" ht="14.45" customHeight="1" x14ac:dyDescent="0.2">
      <c r="A90" s="758" t="s">
        <v>2106</v>
      </c>
      <c r="B90" s="734"/>
      <c r="C90" s="748">
        <v>0</v>
      </c>
      <c r="D90" s="734">
        <v>99.520007486100113</v>
      </c>
      <c r="E90" s="748">
        <v>1</v>
      </c>
      <c r="F90" s="735">
        <v>99.520007486100113</v>
      </c>
    </row>
    <row r="91" spans="1:6" ht="14.45" customHeight="1" x14ac:dyDescent="0.2">
      <c r="A91" s="758" t="s">
        <v>2107</v>
      </c>
      <c r="B91" s="734">
        <v>291.28000000000003</v>
      </c>
      <c r="C91" s="748">
        <v>1</v>
      </c>
      <c r="D91" s="734"/>
      <c r="E91" s="748">
        <v>0</v>
      </c>
      <c r="F91" s="735">
        <v>291.28000000000003</v>
      </c>
    </row>
    <row r="92" spans="1:6" ht="14.45" customHeight="1" x14ac:dyDescent="0.2">
      <c r="A92" s="758" t="s">
        <v>2108</v>
      </c>
      <c r="B92" s="734"/>
      <c r="C92" s="748">
        <v>0</v>
      </c>
      <c r="D92" s="734">
        <v>333.47</v>
      </c>
      <c r="E92" s="748">
        <v>1</v>
      </c>
      <c r="F92" s="735">
        <v>333.47</v>
      </c>
    </row>
    <row r="93" spans="1:6" ht="14.45" customHeight="1" x14ac:dyDescent="0.2">
      <c r="A93" s="758" t="s">
        <v>2109</v>
      </c>
      <c r="B93" s="734"/>
      <c r="C93" s="748">
        <v>0</v>
      </c>
      <c r="D93" s="734">
        <v>261.46999999999997</v>
      </c>
      <c r="E93" s="748">
        <v>1</v>
      </c>
      <c r="F93" s="735">
        <v>261.46999999999997</v>
      </c>
    </row>
    <row r="94" spans="1:6" ht="14.45" customHeight="1" x14ac:dyDescent="0.2">
      <c r="A94" s="758" t="s">
        <v>2110</v>
      </c>
      <c r="B94" s="734"/>
      <c r="C94" s="748">
        <v>0</v>
      </c>
      <c r="D94" s="734">
        <v>11703.15</v>
      </c>
      <c r="E94" s="748">
        <v>1</v>
      </c>
      <c r="F94" s="735">
        <v>11703.15</v>
      </c>
    </row>
    <row r="95" spans="1:6" ht="14.45" customHeight="1" x14ac:dyDescent="0.2">
      <c r="A95" s="758" t="s">
        <v>2111</v>
      </c>
      <c r="B95" s="734"/>
      <c r="C95" s="748">
        <v>0</v>
      </c>
      <c r="D95" s="734">
        <v>3002.86</v>
      </c>
      <c r="E95" s="748">
        <v>1</v>
      </c>
      <c r="F95" s="735">
        <v>3002.86</v>
      </c>
    </row>
    <row r="96" spans="1:6" ht="14.45" customHeight="1" x14ac:dyDescent="0.2">
      <c r="A96" s="758" t="s">
        <v>2112</v>
      </c>
      <c r="B96" s="734"/>
      <c r="C96" s="748">
        <v>0</v>
      </c>
      <c r="D96" s="734">
        <v>828.37999999999988</v>
      </c>
      <c r="E96" s="748">
        <v>1</v>
      </c>
      <c r="F96" s="735">
        <v>828.37999999999988</v>
      </c>
    </row>
    <row r="97" spans="1:6" ht="14.45" customHeight="1" x14ac:dyDescent="0.2">
      <c r="A97" s="758" t="s">
        <v>2113</v>
      </c>
      <c r="B97" s="734"/>
      <c r="C97" s="748">
        <v>0</v>
      </c>
      <c r="D97" s="734">
        <v>733.72</v>
      </c>
      <c r="E97" s="748">
        <v>1</v>
      </c>
      <c r="F97" s="735">
        <v>733.72</v>
      </c>
    </row>
    <row r="98" spans="1:6" ht="14.45" customHeight="1" x14ac:dyDescent="0.2">
      <c r="A98" s="758" t="s">
        <v>2114</v>
      </c>
      <c r="B98" s="734">
        <v>54970.97</v>
      </c>
      <c r="C98" s="748">
        <v>1</v>
      </c>
      <c r="D98" s="734"/>
      <c r="E98" s="748">
        <v>0</v>
      </c>
      <c r="F98" s="735">
        <v>54970.97</v>
      </c>
    </row>
    <row r="99" spans="1:6" ht="14.45" customHeight="1" x14ac:dyDescent="0.2">
      <c r="A99" s="758" t="s">
        <v>2115</v>
      </c>
      <c r="B99" s="734">
        <v>9503.368999999997</v>
      </c>
      <c r="C99" s="748">
        <v>0.82274060938618554</v>
      </c>
      <c r="D99" s="734">
        <v>2047.5</v>
      </c>
      <c r="E99" s="748">
        <v>0.17725939061381446</v>
      </c>
      <c r="F99" s="735">
        <v>11550.868999999997</v>
      </c>
    </row>
    <row r="100" spans="1:6" ht="14.45" customHeight="1" x14ac:dyDescent="0.2">
      <c r="A100" s="758" t="s">
        <v>2116</v>
      </c>
      <c r="B100" s="734"/>
      <c r="C100" s="748">
        <v>0</v>
      </c>
      <c r="D100" s="734">
        <v>87.38</v>
      </c>
      <c r="E100" s="748">
        <v>1</v>
      </c>
      <c r="F100" s="735">
        <v>87.38</v>
      </c>
    </row>
    <row r="101" spans="1:6" ht="14.45" customHeight="1" x14ac:dyDescent="0.2">
      <c r="A101" s="758" t="s">
        <v>2117</v>
      </c>
      <c r="B101" s="734"/>
      <c r="C101" s="748">
        <v>0</v>
      </c>
      <c r="D101" s="734">
        <v>2080.08</v>
      </c>
      <c r="E101" s="748">
        <v>1</v>
      </c>
      <c r="F101" s="735">
        <v>2080.08</v>
      </c>
    </row>
    <row r="102" spans="1:6" ht="14.45" customHeight="1" x14ac:dyDescent="0.2">
      <c r="A102" s="758" t="s">
        <v>2118</v>
      </c>
      <c r="B102" s="734"/>
      <c r="C102" s="748">
        <v>0</v>
      </c>
      <c r="D102" s="734">
        <v>1580.25</v>
      </c>
      <c r="E102" s="748">
        <v>1</v>
      </c>
      <c r="F102" s="735">
        <v>1580.25</v>
      </c>
    </row>
    <row r="103" spans="1:6" ht="14.45" customHeight="1" x14ac:dyDescent="0.2">
      <c r="A103" s="758" t="s">
        <v>2119</v>
      </c>
      <c r="B103" s="734">
        <v>2574.3599999999997</v>
      </c>
      <c r="C103" s="748">
        <v>1</v>
      </c>
      <c r="D103" s="734"/>
      <c r="E103" s="748">
        <v>0</v>
      </c>
      <c r="F103" s="735">
        <v>2574.3599999999997</v>
      </c>
    </row>
    <row r="104" spans="1:6" ht="14.45" customHeight="1" x14ac:dyDescent="0.2">
      <c r="A104" s="758" t="s">
        <v>2120</v>
      </c>
      <c r="B104" s="734"/>
      <c r="C104" s="748">
        <v>0</v>
      </c>
      <c r="D104" s="734">
        <v>1606.52</v>
      </c>
      <c r="E104" s="748">
        <v>1</v>
      </c>
      <c r="F104" s="735">
        <v>1606.52</v>
      </c>
    </row>
    <row r="105" spans="1:6" ht="14.45" customHeight="1" x14ac:dyDescent="0.2">
      <c r="A105" s="758" t="s">
        <v>2121</v>
      </c>
      <c r="B105" s="734">
        <v>34707.199999999997</v>
      </c>
      <c r="C105" s="748">
        <v>0.72137294311065481</v>
      </c>
      <c r="D105" s="734">
        <v>13405.5</v>
      </c>
      <c r="E105" s="748">
        <v>0.27862705688934525</v>
      </c>
      <c r="F105" s="735">
        <v>48112.7</v>
      </c>
    </row>
    <row r="106" spans="1:6" ht="14.45" customHeight="1" x14ac:dyDescent="0.2">
      <c r="A106" s="758" t="s">
        <v>2122</v>
      </c>
      <c r="B106" s="734"/>
      <c r="C106" s="748">
        <v>0</v>
      </c>
      <c r="D106" s="734">
        <v>1142.5100000000002</v>
      </c>
      <c r="E106" s="748">
        <v>1</v>
      </c>
      <c r="F106" s="735">
        <v>1142.5100000000002</v>
      </c>
    </row>
    <row r="107" spans="1:6" ht="14.45" customHeight="1" x14ac:dyDescent="0.2">
      <c r="A107" s="758" t="s">
        <v>2123</v>
      </c>
      <c r="B107" s="734"/>
      <c r="C107" s="748">
        <v>0</v>
      </c>
      <c r="D107" s="734">
        <v>1181.32</v>
      </c>
      <c r="E107" s="748">
        <v>1</v>
      </c>
      <c r="F107" s="735">
        <v>1181.32</v>
      </c>
    </row>
    <row r="108" spans="1:6" ht="14.45" customHeight="1" x14ac:dyDescent="0.2">
      <c r="A108" s="758" t="s">
        <v>2124</v>
      </c>
      <c r="B108" s="734"/>
      <c r="C108" s="748">
        <v>0</v>
      </c>
      <c r="D108" s="734">
        <v>1743.0300000000002</v>
      </c>
      <c r="E108" s="748">
        <v>1</v>
      </c>
      <c r="F108" s="735">
        <v>1743.0300000000002</v>
      </c>
    </row>
    <row r="109" spans="1:6" ht="14.45" customHeight="1" x14ac:dyDescent="0.2">
      <c r="A109" s="758" t="s">
        <v>2125</v>
      </c>
      <c r="B109" s="734"/>
      <c r="C109" s="748">
        <v>0</v>
      </c>
      <c r="D109" s="734">
        <v>234240.90000000002</v>
      </c>
      <c r="E109" s="748">
        <v>1</v>
      </c>
      <c r="F109" s="735">
        <v>234240.90000000002</v>
      </c>
    </row>
    <row r="110" spans="1:6" ht="14.45" customHeight="1" x14ac:dyDescent="0.2">
      <c r="A110" s="758" t="s">
        <v>2126</v>
      </c>
      <c r="B110" s="734"/>
      <c r="C110" s="748">
        <v>0</v>
      </c>
      <c r="D110" s="734">
        <v>6588683.608039625</v>
      </c>
      <c r="E110" s="748">
        <v>1</v>
      </c>
      <c r="F110" s="735">
        <v>6588683.608039625</v>
      </c>
    </row>
    <row r="111" spans="1:6" ht="14.45" customHeight="1" x14ac:dyDescent="0.2">
      <c r="A111" s="758" t="s">
        <v>2127</v>
      </c>
      <c r="B111" s="734"/>
      <c r="C111" s="748">
        <v>0</v>
      </c>
      <c r="D111" s="734">
        <v>68699.789999999994</v>
      </c>
      <c r="E111" s="748">
        <v>1</v>
      </c>
      <c r="F111" s="735">
        <v>68699.789999999994</v>
      </c>
    </row>
    <row r="112" spans="1:6" ht="14.45" customHeight="1" thickBot="1" x14ac:dyDescent="0.25">
      <c r="A112" s="759" t="s">
        <v>2128</v>
      </c>
      <c r="B112" s="750">
        <v>525.54999999999973</v>
      </c>
      <c r="C112" s="751">
        <v>1</v>
      </c>
      <c r="D112" s="750"/>
      <c r="E112" s="751">
        <v>0</v>
      </c>
      <c r="F112" s="752">
        <v>525.54999999999973</v>
      </c>
    </row>
    <row r="113" spans="1:6" ht="14.45" customHeight="1" thickBot="1" x14ac:dyDescent="0.25">
      <c r="A113" s="753" t="s">
        <v>3</v>
      </c>
      <c r="B113" s="754">
        <v>684070.86999999976</v>
      </c>
      <c r="C113" s="755">
        <v>7.4107296140368428E-2</v>
      </c>
      <c r="D113" s="754">
        <v>8546745.8731218167</v>
      </c>
      <c r="E113" s="755">
        <v>0.92589270385963141</v>
      </c>
      <c r="F113" s="756">
        <v>9230816.7431218177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85AD3A9E-97D3-44E8-9EFD-76A98FBCF80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2021-05-03T13:09:47Z</dcterms:modified>
</cp:coreProperties>
</file>